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A2D9D93D-2F2C-4227-9D93-062C5C7AEB48}" xr6:coauthVersionLast="46" xr6:coauthVersionMax="46"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8" hidden="1">DumpedDataWorkarea!$A$1:$H$34</definedName>
    <definedName name="_xlnm._FilterDatabase" localSheetId="6" hidden="1">'ESO dumped WayshrineInfo'!$A$2:$M$464</definedName>
    <definedName name="_xlnm._FilterDatabase" localSheetId="3" hidden="1">'ESO dumped ZoneData'!$A$2:$E$2</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constants'!$A$2:$L$857</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530" i="4" l="1"/>
  <c r="Y534" i="4"/>
  <c r="Y535" i="4"/>
  <c r="Y536" i="4"/>
  <c r="Y537" i="4"/>
  <c r="Y524" i="4"/>
  <c r="Y525" i="4"/>
  <c r="Y526"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C544" i="15"/>
  <c r="B545" i="15"/>
  <c r="C545" i="15"/>
  <c r="B546" i="15"/>
  <c r="C546" i="15"/>
  <c r="B547" i="15"/>
  <c r="C547" i="15"/>
  <c r="B551" i="15"/>
  <c r="C551" i="15"/>
  <c r="B552" i="15"/>
  <c r="C552" i="15"/>
  <c r="B553" i="15"/>
  <c r="C553" i="15"/>
  <c r="BA538" i="4"/>
  <c r="BB538" i="4"/>
  <c r="BA539" i="4"/>
  <c r="BB539" i="4"/>
  <c r="BA540" i="4"/>
  <c r="BB540" i="4"/>
  <c r="BA541" i="4"/>
  <c r="BB541" i="4"/>
  <c r="BA542" i="4"/>
  <c r="BB542" i="4"/>
  <c r="BA543" i="4"/>
  <c r="BB543" i="4"/>
  <c r="BA544" i="4"/>
  <c r="BB544" i="4"/>
  <c r="BA545" i="4"/>
  <c r="BB545" i="4"/>
  <c r="BA546" i="4"/>
  <c r="BB546" i="4"/>
  <c r="P544" i="4"/>
  <c r="P545" i="4"/>
  <c r="P546" i="4"/>
  <c r="J464" i="18"/>
  <c r="V535" i="4"/>
  <c r="W535" i="4"/>
  <c r="AB535" i="4"/>
  <c r="AC535" i="4"/>
  <c r="Z533" i="4"/>
  <c r="Y533" i="4" s="1"/>
  <c r="AB533" i="4"/>
  <c r="AC533" i="4"/>
  <c r="AE533" i="4"/>
  <c r="AD533" i="4" s="1"/>
  <c r="AG533" i="4"/>
  <c r="AH533" i="4"/>
  <c r="AI533" i="4"/>
  <c r="AL533" i="4"/>
  <c r="AM533" i="4"/>
  <c r="AN533" i="4"/>
  <c r="AQ533" i="4"/>
  <c r="AR533" i="4"/>
  <c r="AS533" i="4"/>
  <c r="AV533" i="4"/>
  <c r="AW533" i="4"/>
  <c r="AW532" i="4"/>
  <c r="AV532" i="4"/>
  <c r="AS532" i="4"/>
  <c r="AR532" i="4"/>
  <c r="AQ532" i="4"/>
  <c r="AN532" i="4"/>
  <c r="AM532" i="4"/>
  <c r="AL532" i="4"/>
  <c r="AI532" i="4"/>
  <c r="AH532" i="4"/>
  <c r="AG532" i="4"/>
  <c r="AE532" i="4"/>
  <c r="AD532" i="4" s="1"/>
  <c r="AC532" i="4"/>
  <c r="AB532" i="4"/>
  <c r="Z532" i="4"/>
  <c r="Y532" i="4" s="1"/>
  <c r="AW531" i="4"/>
  <c r="AV531" i="4"/>
  <c r="AS531" i="4"/>
  <c r="AR531" i="4"/>
  <c r="AQ531" i="4"/>
  <c r="AN531" i="4"/>
  <c r="AM531" i="4"/>
  <c r="AL531" i="4"/>
  <c r="AI531" i="4"/>
  <c r="AH531" i="4"/>
  <c r="AG531" i="4"/>
  <c r="AE531" i="4"/>
  <c r="AD531" i="4" s="1"/>
  <c r="AC531" i="4"/>
  <c r="AB531" i="4"/>
  <c r="Z531" i="4"/>
  <c r="Y531" i="4" s="1"/>
  <c r="AW529" i="4"/>
  <c r="AV529" i="4"/>
  <c r="AS529" i="4"/>
  <c r="AR529" i="4"/>
  <c r="AQ529" i="4"/>
  <c r="AN529" i="4"/>
  <c r="AM529" i="4"/>
  <c r="AL529" i="4"/>
  <c r="AI529" i="4"/>
  <c r="AH529" i="4"/>
  <c r="AG529" i="4"/>
  <c r="AE529" i="4"/>
  <c r="AD529" i="4" s="1"/>
  <c r="AC529" i="4"/>
  <c r="AB529" i="4"/>
  <c r="Z529" i="4"/>
  <c r="Y529"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Z523" i="4"/>
  <c r="Y523" i="4" s="1"/>
  <c r="AB523" i="4"/>
  <c r="AC523" i="4"/>
  <c r="AE523" i="4"/>
  <c r="AD523" i="4" s="1"/>
  <c r="AG523" i="4"/>
  <c r="AH523" i="4"/>
  <c r="AI523" i="4"/>
  <c r="AL523" i="4"/>
  <c r="AM523" i="4"/>
  <c r="AN523" i="4"/>
  <c r="AQ523" i="4"/>
  <c r="AR523" i="4"/>
  <c r="AS523" i="4"/>
  <c r="AV523" i="4"/>
  <c r="AW523"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Z519" i="4"/>
  <c r="Y519" i="4" s="1"/>
  <c r="AB519" i="4"/>
  <c r="AC519" i="4"/>
  <c r="AE519" i="4"/>
  <c r="AD519" i="4" s="1"/>
  <c r="AG519" i="4"/>
  <c r="AH519" i="4"/>
  <c r="AI519" i="4"/>
  <c r="AL519" i="4"/>
  <c r="AM519" i="4"/>
  <c r="AN519" i="4"/>
  <c r="AQ519" i="4"/>
  <c r="AR519" i="4"/>
  <c r="AS519" i="4"/>
  <c r="AV519" i="4"/>
  <c r="AW519" i="4"/>
  <c r="Z520" i="4"/>
  <c r="Y520" i="4" s="1"/>
  <c r="AB520" i="4"/>
  <c r="AC520" i="4"/>
  <c r="AE520" i="4"/>
  <c r="AD520" i="4" s="1"/>
  <c r="AG520" i="4"/>
  <c r="AH520" i="4"/>
  <c r="AI520" i="4"/>
  <c r="AL520" i="4"/>
  <c r="AM520" i="4"/>
  <c r="AN520" i="4"/>
  <c r="AQ520" i="4"/>
  <c r="AR520" i="4"/>
  <c r="AS520" i="4"/>
  <c r="AV520" i="4"/>
  <c r="AW520" i="4"/>
  <c r="Z521" i="4"/>
  <c r="Y521" i="4" s="1"/>
  <c r="AB521" i="4"/>
  <c r="AC521" i="4"/>
  <c r="AE521" i="4"/>
  <c r="AD521" i="4" s="1"/>
  <c r="AG521" i="4"/>
  <c r="AH521" i="4"/>
  <c r="AI521" i="4"/>
  <c r="AL521" i="4"/>
  <c r="AM521" i="4"/>
  <c r="AN521" i="4"/>
  <c r="AQ521" i="4"/>
  <c r="AR521" i="4"/>
  <c r="AS521" i="4"/>
  <c r="AV521" i="4"/>
  <c r="AW521" i="4"/>
  <c r="Z522" i="4"/>
  <c r="Y522" i="4" s="1"/>
  <c r="AB522" i="4"/>
  <c r="AC522" i="4"/>
  <c r="AE522" i="4"/>
  <c r="AD522" i="4" s="1"/>
  <c r="AG522" i="4"/>
  <c r="AH522" i="4"/>
  <c r="AI522" i="4"/>
  <c r="AL522" i="4"/>
  <c r="AM522" i="4"/>
  <c r="AN522" i="4"/>
  <c r="AQ522" i="4"/>
  <c r="AR522" i="4"/>
  <c r="AS522" i="4"/>
  <c r="AV522" i="4"/>
  <c r="AW522" i="4"/>
  <c r="AB524" i="4"/>
  <c r="AC524" i="4"/>
  <c r="AB525" i="4"/>
  <c r="AC525" i="4"/>
  <c r="AB526" i="4"/>
  <c r="AC526" i="4"/>
  <c r="Z540" i="4"/>
  <c r="Y540" i="4" s="1"/>
  <c r="Z539" i="4"/>
  <c r="Y539" i="4" s="1"/>
  <c r="Z538" i="4"/>
  <c r="Y538" i="4" s="1"/>
  <c r="Z541" i="4"/>
  <c r="Y541" i="4" s="1"/>
  <c r="Z542" i="4"/>
  <c r="Y542" i="4" s="1"/>
  <c r="Z543" i="4"/>
  <c r="Y543" i="4" s="1"/>
  <c r="Z544" i="4"/>
  <c r="Z545" i="4"/>
  <c r="Y545" i="4" s="1"/>
  <c r="Z546" i="4"/>
  <c r="Y546" i="4" s="1"/>
  <c r="Q538" i="4"/>
  <c r="P538" i="4" s="1"/>
  <c r="S538" i="4"/>
  <c r="T538" i="4" s="1"/>
  <c r="Q539" i="4"/>
  <c r="P539" i="4" s="1"/>
  <c r="S539" i="4"/>
  <c r="T539" i="4" s="1"/>
  <c r="Q540" i="4"/>
  <c r="P540" i="4" s="1"/>
  <c r="S540" i="4"/>
  <c r="T540" i="4" s="1"/>
  <c r="Q541" i="4"/>
  <c r="P541" i="4" s="1"/>
  <c r="S541" i="4"/>
  <c r="T541" i="4" s="1"/>
  <c r="Q542" i="4"/>
  <c r="P542" i="4" s="1"/>
  <c r="S542" i="4"/>
  <c r="T542" i="4" s="1"/>
  <c r="Q543" i="4"/>
  <c r="P543" i="4" s="1"/>
  <c r="S543" i="4"/>
  <c r="T543" i="4" s="1"/>
  <c r="Q544" i="4"/>
  <c r="S544" i="4"/>
  <c r="T544" i="4" s="1"/>
  <c r="Q545" i="4"/>
  <c r="BC545" i="4" s="1"/>
  <c r="S545" i="4"/>
  <c r="T545" i="4" s="1"/>
  <c r="Q546" i="4"/>
  <c r="BC546" i="4" s="1"/>
  <c r="S546" i="4"/>
  <c r="T546"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F864" i="7"/>
  <c r="G864" i="7"/>
  <c r="H864" i="7"/>
  <c r="I864" i="7"/>
  <c r="K864" i="7"/>
  <c r="L864" i="7"/>
  <c r="F865" i="7"/>
  <c r="G865" i="7"/>
  <c r="H865" i="7"/>
  <c r="I865" i="7"/>
  <c r="K865" i="7"/>
  <c r="L865" i="7"/>
  <c r="F866" i="7"/>
  <c r="G866" i="7"/>
  <c r="H866" i="7"/>
  <c r="I866" i="7"/>
  <c r="K866" i="7"/>
  <c r="L866" i="7"/>
  <c r="F867" i="7"/>
  <c r="G867" i="7"/>
  <c r="H867" i="7"/>
  <c r="I867" i="7"/>
  <c r="K867" i="7"/>
  <c r="L867" i="7"/>
  <c r="F868" i="7"/>
  <c r="G868" i="7"/>
  <c r="H868" i="7"/>
  <c r="I868" i="7"/>
  <c r="K868" i="7"/>
  <c r="L868" i="7"/>
  <c r="F869" i="7"/>
  <c r="G869" i="7"/>
  <c r="H869" i="7"/>
  <c r="I869" i="7"/>
  <c r="K869" i="7"/>
  <c r="L869" i="7"/>
  <c r="F870" i="7"/>
  <c r="G870" i="7"/>
  <c r="H870" i="7"/>
  <c r="I870" i="7"/>
  <c r="K870" i="7"/>
  <c r="L870" i="7"/>
  <c r="F871" i="7"/>
  <c r="G871" i="7"/>
  <c r="H871" i="7"/>
  <c r="I871" i="7"/>
  <c r="K871" i="7"/>
  <c r="L871" i="7"/>
  <c r="F872" i="7"/>
  <c r="G872" i="7"/>
  <c r="H872" i="7"/>
  <c r="I872" i="7"/>
  <c r="K872" i="7"/>
  <c r="L872" i="7"/>
  <c r="F873" i="7"/>
  <c r="G873" i="7"/>
  <c r="H873" i="7"/>
  <c r="I873" i="7"/>
  <c r="K873" i="7"/>
  <c r="L873" i="7"/>
  <c r="F874" i="7"/>
  <c r="G874" i="7"/>
  <c r="H874" i="7"/>
  <c r="I874" i="7"/>
  <c r="K874" i="7"/>
  <c r="L874" i="7"/>
  <c r="F875" i="7"/>
  <c r="G875" i="7"/>
  <c r="H875" i="7"/>
  <c r="I875" i="7"/>
  <c r="K875" i="7"/>
  <c r="L875" i="7"/>
  <c r="F876" i="7"/>
  <c r="G876" i="7"/>
  <c r="H876" i="7"/>
  <c r="I876" i="7"/>
  <c r="K876" i="7"/>
  <c r="L876" i="7"/>
  <c r="F877" i="7"/>
  <c r="G877" i="7"/>
  <c r="H877" i="7"/>
  <c r="I877" i="7"/>
  <c r="K877" i="7"/>
  <c r="L877" i="7"/>
  <c r="F878" i="7"/>
  <c r="G878" i="7"/>
  <c r="H878" i="7"/>
  <c r="I878" i="7"/>
  <c r="K878" i="7"/>
  <c r="L878" i="7"/>
  <c r="F879"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874" i="14"/>
  <c r="E655" i="14"/>
  <c r="E656" i="14"/>
  <c r="E87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878" i="14"/>
  <c r="E684" i="14"/>
  <c r="E685" i="14"/>
  <c r="E686" i="14"/>
  <c r="E687" i="14"/>
  <c r="E688" i="14"/>
  <c r="E689" i="14"/>
  <c r="E690" i="14"/>
  <c r="E691" i="14"/>
  <c r="E692" i="14"/>
  <c r="E693" i="14"/>
  <c r="E694" i="14"/>
  <c r="E695" i="14"/>
  <c r="E696" i="14"/>
  <c r="E697" i="14"/>
  <c r="E877" i="14"/>
  <c r="E698" i="14"/>
  <c r="E699" i="14"/>
  <c r="E700" i="14"/>
  <c r="E701" i="14"/>
  <c r="E702" i="14"/>
  <c r="E703" i="14"/>
  <c r="E704" i="14"/>
  <c r="E705" i="14"/>
  <c r="E706" i="14"/>
  <c r="E707" i="14"/>
  <c r="E708" i="14"/>
  <c r="E709" i="14"/>
  <c r="E710" i="14"/>
  <c r="E711" i="14"/>
  <c r="E712" i="14"/>
  <c r="E713" i="14"/>
  <c r="E714" i="14"/>
  <c r="E715" i="14"/>
  <c r="E716" i="14"/>
  <c r="E875" i="14"/>
  <c r="E717" i="14"/>
  <c r="E718" i="14"/>
  <c r="E873" i="14"/>
  <c r="E719" i="14"/>
  <c r="E720" i="14"/>
  <c r="E721" i="14"/>
  <c r="E872"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6" i="4"/>
  <c r="D545" i="4"/>
  <c r="D544" i="4"/>
  <c r="D543" i="4"/>
  <c r="D542" i="4"/>
  <c r="D541" i="4"/>
  <c r="D540" i="4"/>
  <c r="D539" i="4"/>
  <c r="D538" i="4"/>
  <c r="BB4" i="4"/>
  <c r="BB5" i="4"/>
  <c r="BB6" i="4"/>
  <c r="BB7" i="4"/>
  <c r="BB8" i="4"/>
  <c r="BB9" i="4"/>
  <c r="BB10" i="4"/>
  <c r="BB11" i="4"/>
  <c r="BB12" i="4"/>
  <c r="BB13" i="4"/>
  <c r="BB14" i="4"/>
  <c r="BB15" i="4"/>
  <c r="BB16" i="4"/>
  <c r="BB17" i="4"/>
  <c r="BB18" i="4"/>
  <c r="BB19" i="4"/>
  <c r="BB20" i="4"/>
  <c r="BB21" i="4"/>
  <c r="BB22" i="4"/>
  <c r="BB23" i="4"/>
  <c r="BB24" i="4"/>
  <c r="BB25" i="4"/>
  <c r="BB26" i="4"/>
  <c r="BB27" i="4"/>
  <c r="BB28" i="4"/>
  <c r="BB29" i="4"/>
  <c r="BB30" i="4"/>
  <c r="BB31" i="4"/>
  <c r="BB32" i="4"/>
  <c r="BB33" i="4"/>
  <c r="BB34" i="4"/>
  <c r="BB35" i="4"/>
  <c r="BB36" i="4"/>
  <c r="BB37" i="4"/>
  <c r="BB38" i="4"/>
  <c r="BB39" i="4"/>
  <c r="BB40" i="4"/>
  <c r="BB41" i="4"/>
  <c r="BB42" i="4"/>
  <c r="BB43" i="4"/>
  <c r="BB44" i="4"/>
  <c r="BB45" i="4"/>
  <c r="BB46" i="4"/>
  <c r="BB47" i="4"/>
  <c r="BB48" i="4"/>
  <c r="BB49" i="4"/>
  <c r="BB50" i="4"/>
  <c r="BB51" i="4"/>
  <c r="BB52" i="4"/>
  <c r="BB53" i="4"/>
  <c r="BB54" i="4"/>
  <c r="BB55" i="4"/>
  <c r="BB56" i="4"/>
  <c r="BB57" i="4"/>
  <c r="BB58" i="4"/>
  <c r="BB59" i="4"/>
  <c r="BB60" i="4"/>
  <c r="BB61" i="4"/>
  <c r="BB62" i="4"/>
  <c r="BB63" i="4"/>
  <c r="BB64" i="4"/>
  <c r="BB65" i="4"/>
  <c r="BB66" i="4"/>
  <c r="BB67" i="4"/>
  <c r="BB68" i="4"/>
  <c r="BB69" i="4"/>
  <c r="BB70" i="4"/>
  <c r="BB71" i="4"/>
  <c r="BB72" i="4"/>
  <c r="BB73" i="4"/>
  <c r="BB74" i="4"/>
  <c r="BB75" i="4"/>
  <c r="BB76" i="4"/>
  <c r="BB77" i="4"/>
  <c r="BB78" i="4"/>
  <c r="BB79" i="4"/>
  <c r="BB80" i="4"/>
  <c r="BB81" i="4"/>
  <c r="BB82" i="4"/>
  <c r="BB83" i="4"/>
  <c r="BB84" i="4"/>
  <c r="BB85" i="4"/>
  <c r="BB86" i="4"/>
  <c r="BB87" i="4"/>
  <c r="BB88" i="4"/>
  <c r="BB89" i="4"/>
  <c r="BB90" i="4"/>
  <c r="BB91" i="4"/>
  <c r="BB92" i="4"/>
  <c r="BB93" i="4"/>
  <c r="BB94" i="4"/>
  <c r="BB95" i="4"/>
  <c r="BB96" i="4"/>
  <c r="BB97" i="4"/>
  <c r="BB98" i="4"/>
  <c r="BB99" i="4"/>
  <c r="BB100" i="4"/>
  <c r="BB101" i="4"/>
  <c r="BB102" i="4"/>
  <c r="BB103" i="4"/>
  <c r="BB104" i="4"/>
  <c r="BB105" i="4"/>
  <c r="BB106" i="4"/>
  <c r="BB107" i="4"/>
  <c r="BB108" i="4"/>
  <c r="BB109" i="4"/>
  <c r="BB110" i="4"/>
  <c r="BB111" i="4"/>
  <c r="BB112" i="4"/>
  <c r="BB113" i="4"/>
  <c r="BB114" i="4"/>
  <c r="BB115" i="4"/>
  <c r="BB116" i="4"/>
  <c r="BB117" i="4"/>
  <c r="BB118" i="4"/>
  <c r="BB119" i="4"/>
  <c r="BB120" i="4"/>
  <c r="BB121" i="4"/>
  <c r="BB122" i="4"/>
  <c r="BB123" i="4"/>
  <c r="BB124" i="4"/>
  <c r="BB125" i="4"/>
  <c r="BB126" i="4"/>
  <c r="BB127" i="4"/>
  <c r="BB128" i="4"/>
  <c r="BB129" i="4"/>
  <c r="BB130" i="4"/>
  <c r="BB131" i="4"/>
  <c r="BB132" i="4"/>
  <c r="BB133" i="4"/>
  <c r="BB134" i="4"/>
  <c r="BB135" i="4"/>
  <c r="BB136" i="4"/>
  <c r="BB137" i="4"/>
  <c r="BB138" i="4"/>
  <c r="BB139" i="4"/>
  <c r="BB140" i="4"/>
  <c r="BB141" i="4"/>
  <c r="BB142" i="4"/>
  <c r="BB143" i="4"/>
  <c r="BB144" i="4"/>
  <c r="BB145" i="4"/>
  <c r="BB146" i="4"/>
  <c r="BB147" i="4"/>
  <c r="BB148" i="4"/>
  <c r="BB149" i="4"/>
  <c r="BB150" i="4"/>
  <c r="BB151" i="4"/>
  <c r="BB152" i="4"/>
  <c r="BB153" i="4"/>
  <c r="BB154" i="4"/>
  <c r="BB155" i="4"/>
  <c r="BB156" i="4"/>
  <c r="BB157" i="4"/>
  <c r="BB158" i="4"/>
  <c r="BB159" i="4"/>
  <c r="BB160" i="4"/>
  <c r="BB161" i="4"/>
  <c r="BB162" i="4"/>
  <c r="BB163" i="4"/>
  <c r="BB164" i="4"/>
  <c r="BB165" i="4"/>
  <c r="BB166" i="4"/>
  <c r="BB167" i="4"/>
  <c r="BB168" i="4"/>
  <c r="BB169" i="4"/>
  <c r="BB170" i="4"/>
  <c r="BB171" i="4"/>
  <c r="BB172" i="4"/>
  <c r="BB173" i="4"/>
  <c r="BB174" i="4"/>
  <c r="BB175" i="4"/>
  <c r="BB176" i="4"/>
  <c r="BB177" i="4"/>
  <c r="BB178" i="4"/>
  <c r="BB179" i="4"/>
  <c r="BB180" i="4"/>
  <c r="BB181" i="4"/>
  <c r="BB182" i="4"/>
  <c r="BB183" i="4"/>
  <c r="BB184" i="4"/>
  <c r="BB185" i="4"/>
  <c r="BB186" i="4"/>
  <c r="BB187" i="4"/>
  <c r="BB188" i="4"/>
  <c r="BB189" i="4"/>
  <c r="BB190" i="4"/>
  <c r="BB191" i="4"/>
  <c r="BB192" i="4"/>
  <c r="BB193" i="4"/>
  <c r="BB194" i="4"/>
  <c r="BB195" i="4"/>
  <c r="BB196" i="4"/>
  <c r="BB197" i="4"/>
  <c r="BB198" i="4"/>
  <c r="BB199" i="4"/>
  <c r="BB200" i="4"/>
  <c r="BB201" i="4"/>
  <c r="BB202" i="4"/>
  <c r="BB203" i="4"/>
  <c r="BB204" i="4"/>
  <c r="BB205" i="4"/>
  <c r="BB206" i="4"/>
  <c r="BB207" i="4"/>
  <c r="BB208" i="4"/>
  <c r="BB209" i="4"/>
  <c r="BB210" i="4"/>
  <c r="BB211" i="4"/>
  <c r="BB212" i="4"/>
  <c r="BB213" i="4"/>
  <c r="BB214" i="4"/>
  <c r="BB215" i="4"/>
  <c r="BB216" i="4"/>
  <c r="BB217" i="4"/>
  <c r="BB218" i="4"/>
  <c r="BB219" i="4"/>
  <c r="BB220" i="4"/>
  <c r="BB221" i="4"/>
  <c r="BB222" i="4"/>
  <c r="BB223" i="4"/>
  <c r="BB224" i="4"/>
  <c r="BB225" i="4"/>
  <c r="BB226" i="4"/>
  <c r="BB227" i="4"/>
  <c r="BB228" i="4"/>
  <c r="BB229" i="4"/>
  <c r="BB230" i="4"/>
  <c r="BB231" i="4"/>
  <c r="BB232" i="4"/>
  <c r="BB233" i="4"/>
  <c r="BB234" i="4"/>
  <c r="BB235" i="4"/>
  <c r="BB236" i="4"/>
  <c r="BB237" i="4"/>
  <c r="BB238" i="4"/>
  <c r="BB239" i="4"/>
  <c r="BB240" i="4"/>
  <c r="BB241" i="4"/>
  <c r="BB242" i="4"/>
  <c r="BB243" i="4"/>
  <c r="BB244" i="4"/>
  <c r="BB245" i="4"/>
  <c r="BB246" i="4"/>
  <c r="BB247" i="4"/>
  <c r="BB248" i="4"/>
  <c r="BB249" i="4"/>
  <c r="BB250" i="4"/>
  <c r="BB251" i="4"/>
  <c r="BB252" i="4"/>
  <c r="BB253" i="4"/>
  <c r="BB254" i="4"/>
  <c r="BB255" i="4"/>
  <c r="BB256" i="4"/>
  <c r="BB257" i="4"/>
  <c r="BB258" i="4"/>
  <c r="BB259" i="4"/>
  <c r="BB260" i="4"/>
  <c r="BB261" i="4"/>
  <c r="BB262" i="4"/>
  <c r="BB263" i="4"/>
  <c r="BB264" i="4"/>
  <c r="BB265" i="4"/>
  <c r="BB266" i="4"/>
  <c r="BB267" i="4"/>
  <c r="BB268" i="4"/>
  <c r="BB269" i="4"/>
  <c r="BB270" i="4"/>
  <c r="BB271" i="4"/>
  <c r="BB272" i="4"/>
  <c r="BB273" i="4"/>
  <c r="BB274" i="4"/>
  <c r="BB275" i="4"/>
  <c r="BB276" i="4"/>
  <c r="BB277" i="4"/>
  <c r="BB278" i="4"/>
  <c r="BB279" i="4"/>
  <c r="BB280" i="4"/>
  <c r="BB281" i="4"/>
  <c r="BB282" i="4"/>
  <c r="BB283" i="4"/>
  <c r="BB284" i="4"/>
  <c r="BB285" i="4"/>
  <c r="BB286" i="4"/>
  <c r="BB287" i="4"/>
  <c r="BB288" i="4"/>
  <c r="BB289" i="4"/>
  <c r="BB290" i="4"/>
  <c r="BB291" i="4"/>
  <c r="BB292" i="4"/>
  <c r="BB293" i="4"/>
  <c r="BB294" i="4"/>
  <c r="BB295" i="4"/>
  <c r="BB296" i="4"/>
  <c r="BB297" i="4"/>
  <c r="BB298" i="4"/>
  <c r="BB299" i="4"/>
  <c r="BB300" i="4"/>
  <c r="BB301" i="4"/>
  <c r="BB302" i="4"/>
  <c r="BB303" i="4"/>
  <c r="BB304" i="4"/>
  <c r="BB305" i="4"/>
  <c r="BB306" i="4"/>
  <c r="BB307" i="4"/>
  <c r="BB308" i="4"/>
  <c r="BB309" i="4"/>
  <c r="BB310" i="4"/>
  <c r="BB311" i="4"/>
  <c r="BB312" i="4"/>
  <c r="BB313" i="4"/>
  <c r="BB314" i="4"/>
  <c r="BB315" i="4"/>
  <c r="BB316" i="4"/>
  <c r="BB317" i="4"/>
  <c r="BB318" i="4"/>
  <c r="BB319" i="4"/>
  <c r="BB320" i="4"/>
  <c r="BB321" i="4"/>
  <c r="BB322" i="4"/>
  <c r="BB323" i="4"/>
  <c r="BB324" i="4"/>
  <c r="BB325" i="4"/>
  <c r="BB326" i="4"/>
  <c r="BB327" i="4"/>
  <c r="BB328" i="4"/>
  <c r="BB329" i="4"/>
  <c r="BB330" i="4"/>
  <c r="BB331" i="4"/>
  <c r="BB332" i="4"/>
  <c r="BB333" i="4"/>
  <c r="BB334" i="4"/>
  <c r="BB335" i="4"/>
  <c r="BB336" i="4"/>
  <c r="BB337" i="4"/>
  <c r="BB338" i="4"/>
  <c r="BB339" i="4"/>
  <c r="BB340" i="4"/>
  <c r="BB341" i="4"/>
  <c r="BB342" i="4"/>
  <c r="BB343" i="4"/>
  <c r="BB344" i="4"/>
  <c r="BB345" i="4"/>
  <c r="BB346" i="4"/>
  <c r="BB347" i="4"/>
  <c r="BB348" i="4"/>
  <c r="BB349" i="4"/>
  <c r="BB350" i="4"/>
  <c r="BB351" i="4"/>
  <c r="BB352" i="4"/>
  <c r="BB353" i="4"/>
  <c r="BB354" i="4"/>
  <c r="BB355" i="4"/>
  <c r="BB356" i="4"/>
  <c r="BB357" i="4"/>
  <c r="BB358" i="4"/>
  <c r="BB359" i="4"/>
  <c r="BB360" i="4"/>
  <c r="BB361" i="4"/>
  <c r="BB362" i="4"/>
  <c r="BB363" i="4"/>
  <c r="BB364" i="4"/>
  <c r="BB365" i="4"/>
  <c r="BB366" i="4"/>
  <c r="BB367" i="4"/>
  <c r="BB368" i="4"/>
  <c r="BB369" i="4"/>
  <c r="BB370" i="4"/>
  <c r="BB371" i="4"/>
  <c r="BB372" i="4"/>
  <c r="BB373" i="4"/>
  <c r="BB374" i="4"/>
  <c r="BB375" i="4"/>
  <c r="BB376" i="4"/>
  <c r="BB377" i="4"/>
  <c r="BB378" i="4"/>
  <c r="BB379" i="4"/>
  <c r="BB380" i="4"/>
  <c r="BB381" i="4"/>
  <c r="BB382" i="4"/>
  <c r="BB383" i="4"/>
  <c r="BB384" i="4"/>
  <c r="BB385" i="4"/>
  <c r="BB386" i="4"/>
  <c r="BB387" i="4"/>
  <c r="BB388" i="4"/>
  <c r="BB389" i="4"/>
  <c r="BB390" i="4"/>
  <c r="BB391" i="4"/>
  <c r="BB392" i="4"/>
  <c r="BB393" i="4"/>
  <c r="BB394" i="4"/>
  <c r="BB395" i="4"/>
  <c r="BB396" i="4"/>
  <c r="BB397" i="4"/>
  <c r="BB398" i="4"/>
  <c r="BB399" i="4"/>
  <c r="BB400" i="4"/>
  <c r="BB401" i="4"/>
  <c r="BB402" i="4"/>
  <c r="BB403" i="4"/>
  <c r="BB404" i="4"/>
  <c r="BB405" i="4"/>
  <c r="BB406" i="4"/>
  <c r="BB407" i="4"/>
  <c r="BB408" i="4"/>
  <c r="BB409" i="4"/>
  <c r="BB410" i="4"/>
  <c r="BB411" i="4"/>
  <c r="BB412" i="4"/>
  <c r="BB413" i="4"/>
  <c r="BB414" i="4"/>
  <c r="BB415" i="4"/>
  <c r="BB416" i="4"/>
  <c r="BB417" i="4"/>
  <c r="BB418" i="4"/>
  <c r="BB419" i="4"/>
  <c r="BB420" i="4"/>
  <c r="BB421" i="4"/>
  <c r="BB422" i="4"/>
  <c r="BB423" i="4"/>
  <c r="BB424" i="4"/>
  <c r="BB425" i="4"/>
  <c r="BB426" i="4"/>
  <c r="BB427" i="4"/>
  <c r="BB428" i="4"/>
  <c r="BB429" i="4"/>
  <c r="BB430" i="4"/>
  <c r="BB431" i="4"/>
  <c r="BB440" i="4"/>
  <c r="BB441" i="4"/>
  <c r="BB442" i="4"/>
  <c r="BB443" i="4"/>
  <c r="BB444" i="4"/>
  <c r="BB445" i="4"/>
  <c r="BB446" i="4"/>
  <c r="BB447" i="4"/>
  <c r="BB448" i="4"/>
  <c r="BB449" i="4"/>
  <c r="BB450" i="4"/>
  <c r="BB451" i="4"/>
  <c r="BB452" i="4"/>
  <c r="BB453" i="4"/>
  <c r="BB454" i="4"/>
  <c r="BB455" i="4"/>
  <c r="BB456" i="4"/>
  <c r="BB457" i="4"/>
  <c r="BB458" i="4"/>
  <c r="BB459" i="4"/>
  <c r="BB460" i="4"/>
  <c r="BB461" i="4"/>
  <c r="BB462" i="4"/>
  <c r="BB463" i="4"/>
  <c r="BB464" i="4"/>
  <c r="BB465" i="4"/>
  <c r="BB466" i="4"/>
  <c r="BB467" i="4"/>
  <c r="BB468" i="4"/>
  <c r="BB469" i="4"/>
  <c r="BB470" i="4"/>
  <c r="BB471" i="4"/>
  <c r="BB472" i="4"/>
  <c r="BB473" i="4"/>
  <c r="BB474" i="4"/>
  <c r="BB475" i="4"/>
  <c r="BB476" i="4"/>
  <c r="BB477" i="4"/>
  <c r="BB478" i="4"/>
  <c r="BB479" i="4"/>
  <c r="BB480" i="4"/>
  <c r="BB481" i="4"/>
  <c r="BB482" i="4"/>
  <c r="BB483" i="4"/>
  <c r="BB484" i="4"/>
  <c r="BB485" i="4"/>
  <c r="BB486" i="4"/>
  <c r="BB487" i="4"/>
  <c r="BB488" i="4"/>
  <c r="BB489" i="4"/>
  <c r="BB490" i="4"/>
  <c r="BB491" i="4"/>
  <c r="BB492" i="4"/>
  <c r="BB493" i="4"/>
  <c r="BB494" i="4"/>
  <c r="BB495" i="4"/>
  <c r="BB496" i="4"/>
  <c r="BB497" i="4"/>
  <c r="BB498" i="4"/>
  <c r="BB499" i="4"/>
  <c r="BB500" i="4"/>
  <c r="BB501" i="4"/>
  <c r="BB502" i="4"/>
  <c r="BB503" i="4"/>
  <c r="BB504" i="4"/>
  <c r="BB505" i="4"/>
  <c r="BB506" i="4"/>
  <c r="BB507" i="4"/>
  <c r="BB508" i="4"/>
  <c r="BB509" i="4"/>
  <c r="BB510" i="4"/>
  <c r="BB511" i="4"/>
  <c r="BB512" i="4"/>
  <c r="BB513" i="4"/>
  <c r="BB514" i="4"/>
  <c r="BB515" i="4"/>
  <c r="BB516" i="4"/>
  <c r="BB517" i="4"/>
  <c r="BB518" i="4"/>
  <c r="BB519" i="4"/>
  <c r="BB520" i="4"/>
  <c r="BB521" i="4"/>
  <c r="BB522" i="4"/>
  <c r="BB523" i="4"/>
  <c r="BB524" i="4"/>
  <c r="BB525" i="4"/>
  <c r="BB526" i="4"/>
  <c r="BB527" i="4"/>
  <c r="BB528" i="4"/>
  <c r="BB529" i="4"/>
  <c r="BB530" i="4"/>
  <c r="BB531" i="4"/>
  <c r="BB532" i="4"/>
  <c r="BB533" i="4"/>
  <c r="BB534" i="4"/>
  <c r="BB535" i="4"/>
  <c r="BB536" i="4"/>
  <c r="BB537" i="4"/>
  <c r="BB3"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527" i="4"/>
  <c r="Q528" i="4"/>
  <c r="Q529" i="4"/>
  <c r="Q530" i="4"/>
  <c r="Q531" i="4"/>
  <c r="Q532" i="4"/>
  <c r="Q533" i="4"/>
  <c r="Q534" i="4"/>
  <c r="S527" i="4"/>
  <c r="S528" i="4"/>
  <c r="S529" i="4"/>
  <c r="S530" i="4"/>
  <c r="S531" i="4"/>
  <c r="S532" i="4"/>
  <c r="S533" i="4"/>
  <c r="S534" i="4"/>
  <c r="S535" i="4"/>
  <c r="S536" i="4"/>
  <c r="S537" i="4"/>
  <c r="Q535" i="4"/>
  <c r="Q536" i="4"/>
  <c r="V536" i="4"/>
  <c r="W536" i="4"/>
  <c r="Q537" i="4"/>
  <c r="V537" i="4"/>
  <c r="W537" i="4"/>
  <c r="AZ539" i="4" l="1"/>
  <c r="AZ538" i="4"/>
  <c r="AZ541" i="4"/>
  <c r="Y544" i="4"/>
  <c r="AZ544" i="4" s="1"/>
  <c r="AZ543" i="4"/>
  <c r="AZ542" i="4"/>
  <c r="AZ540" i="4"/>
  <c r="BC544" i="4"/>
  <c r="AZ545" i="4"/>
  <c r="J33" i="20"/>
  <c r="AZ546" i="4"/>
  <c r="AY542" i="4"/>
  <c r="BC541" i="4"/>
  <c r="AY545" i="4"/>
  <c r="AY541" i="4"/>
  <c r="AY544" i="4"/>
  <c r="BC540" i="4"/>
  <c r="BC543" i="4"/>
  <c r="AY540" i="4"/>
  <c r="AY543" i="4"/>
  <c r="AY546" i="4"/>
  <c r="BC542" i="4"/>
  <c r="BC539" i="4"/>
  <c r="AY539" i="4"/>
  <c r="BC538" i="4"/>
  <c r="AY538" i="4"/>
  <c r="T536" i="4"/>
  <c r="T537" i="4"/>
  <c r="T535" i="4"/>
  <c r="B535" i="15"/>
  <c r="C535" i="15"/>
  <c r="B536" i="15"/>
  <c r="C536" i="15"/>
  <c r="B534" i="15"/>
  <c r="C534" i="15"/>
  <c r="B541" i="15"/>
  <c r="C541" i="15"/>
  <c r="B538" i="15"/>
  <c r="C538" i="15"/>
  <c r="B539" i="15"/>
  <c r="C539" i="15"/>
  <c r="B537" i="15"/>
  <c r="C537" i="15"/>
  <c r="B540" i="15"/>
  <c r="C540" i="15"/>
  <c r="B548" i="15"/>
  <c r="C548" i="15"/>
  <c r="B549" i="15"/>
  <c r="C549" i="15"/>
  <c r="B550" i="15"/>
  <c r="C550" i="15"/>
  <c r="AY527" i="4"/>
  <c r="BA527" i="4"/>
  <c r="BC527" i="4"/>
  <c r="AY528" i="4"/>
  <c r="BA528" i="4"/>
  <c r="BC528" i="4"/>
  <c r="AY529" i="4"/>
  <c r="BA529" i="4"/>
  <c r="BC529" i="4"/>
  <c r="AY530" i="4"/>
  <c r="BA530" i="4"/>
  <c r="BC530" i="4"/>
  <c r="AY531" i="4"/>
  <c r="BA531" i="4"/>
  <c r="BC531" i="4"/>
  <c r="AY532" i="4"/>
  <c r="BA532" i="4"/>
  <c r="BC532" i="4"/>
  <c r="AY533" i="4"/>
  <c r="BA533" i="4"/>
  <c r="BC533" i="4"/>
  <c r="AY534" i="4"/>
  <c r="BA534" i="4"/>
  <c r="BC534" i="4"/>
  <c r="BA535" i="4"/>
  <c r="BC535" i="4"/>
  <c r="BA536" i="4"/>
  <c r="BC536" i="4"/>
  <c r="BA537" i="4"/>
  <c r="BC537" i="4"/>
  <c r="AC537" i="4"/>
  <c r="AC536" i="4"/>
  <c r="AB537" i="4"/>
  <c r="AB536" i="4"/>
  <c r="D523" i="4"/>
  <c r="D524" i="4"/>
  <c r="D525" i="4"/>
  <c r="D526" i="4"/>
  <c r="D527" i="4"/>
  <c r="D528" i="4"/>
  <c r="D529" i="4"/>
  <c r="D530" i="4"/>
  <c r="D531" i="4"/>
  <c r="D532" i="4"/>
  <c r="D533" i="4"/>
  <c r="D534" i="4"/>
  <c r="D535" i="4"/>
  <c r="D536" i="4"/>
  <c r="D537" i="4"/>
  <c r="J450" i="18"/>
  <c r="K450" i="18"/>
  <c r="L450" i="18"/>
  <c r="M450" i="18"/>
  <c r="J451" i="18"/>
  <c r="K451" i="18"/>
  <c r="L451" i="18"/>
  <c r="M451" i="18"/>
  <c r="J452" i="18"/>
  <c r="K452" i="18"/>
  <c r="L452" i="18"/>
  <c r="M452" i="18"/>
  <c r="J453" i="18"/>
  <c r="K453" i="18"/>
  <c r="L453" i="18"/>
  <c r="M453" i="18"/>
  <c r="J454" i="18"/>
  <c r="K454" i="18"/>
  <c r="L454" i="18"/>
  <c r="M454" i="18"/>
  <c r="J112" i="5" l="1"/>
  <c r="J111" i="5"/>
  <c r="J110" i="5"/>
  <c r="I111" i="5"/>
  <c r="I110" i="5"/>
  <c r="F108" i="5"/>
  <c r="I108" i="5"/>
  <c r="J108" i="5"/>
  <c r="E109" i="5"/>
  <c r="F109" i="5"/>
  <c r="G109" i="5" s="1"/>
  <c r="I109" i="5"/>
  <c r="J109" i="5"/>
  <c r="E110" i="5"/>
  <c r="F110" i="5"/>
  <c r="G110" i="5" s="1"/>
  <c r="E111" i="5"/>
  <c r="F111" i="5"/>
  <c r="G111" i="5" s="1"/>
  <c r="E112" i="5"/>
  <c r="F112" i="5"/>
  <c r="G112" i="5" s="1"/>
  <c r="I112" i="5"/>
  <c r="AQ524" i="4" l="1"/>
  <c r="AR524" i="4"/>
  <c r="AS524" i="4"/>
  <c r="AQ525" i="4"/>
  <c r="AR525" i="4"/>
  <c r="AS525" i="4"/>
  <c r="AQ526" i="4"/>
  <c r="AR526" i="4"/>
  <c r="AS526" i="4"/>
  <c r="BA4" i="4"/>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37" i="4"/>
  <c r="BA38" i="4"/>
  <c r="BA39" i="4"/>
  <c r="BA40" i="4"/>
  <c r="BA41" i="4"/>
  <c r="BA42" i="4"/>
  <c r="BA43" i="4"/>
  <c r="BA44" i="4"/>
  <c r="BA45" i="4"/>
  <c r="BA46" i="4"/>
  <c r="BA47" i="4"/>
  <c r="BA48" i="4"/>
  <c r="BA49" i="4"/>
  <c r="BA50" i="4"/>
  <c r="BA51" i="4"/>
  <c r="BA52" i="4"/>
  <c r="BA53" i="4"/>
  <c r="BA54" i="4"/>
  <c r="BA55" i="4"/>
  <c r="BA56" i="4"/>
  <c r="BA57" i="4"/>
  <c r="BA58" i="4"/>
  <c r="BA59" i="4"/>
  <c r="BA60" i="4"/>
  <c r="BA61" i="4"/>
  <c r="BA62" i="4"/>
  <c r="BA63" i="4"/>
  <c r="BA64" i="4"/>
  <c r="BA65" i="4"/>
  <c r="BA66" i="4"/>
  <c r="BA67" i="4"/>
  <c r="BA68" i="4"/>
  <c r="BA69" i="4"/>
  <c r="BA70" i="4"/>
  <c r="BA71" i="4"/>
  <c r="BA72" i="4"/>
  <c r="BA73" i="4"/>
  <c r="BA74" i="4"/>
  <c r="BA75" i="4"/>
  <c r="BA76" i="4"/>
  <c r="BA77" i="4"/>
  <c r="BA78" i="4"/>
  <c r="BA79" i="4"/>
  <c r="BA80" i="4"/>
  <c r="BA81" i="4"/>
  <c r="BA82" i="4"/>
  <c r="BA83" i="4"/>
  <c r="BA84" i="4"/>
  <c r="BA85" i="4"/>
  <c r="BA86" i="4"/>
  <c r="BA87" i="4"/>
  <c r="BA88" i="4"/>
  <c r="BA89" i="4"/>
  <c r="BA90" i="4"/>
  <c r="BA91" i="4"/>
  <c r="BA92" i="4"/>
  <c r="BA93" i="4"/>
  <c r="BA94" i="4"/>
  <c r="BA95" i="4"/>
  <c r="BA96" i="4"/>
  <c r="BA97" i="4"/>
  <c r="BA98" i="4"/>
  <c r="BA99" i="4"/>
  <c r="BA100" i="4"/>
  <c r="BA101" i="4"/>
  <c r="BA102" i="4"/>
  <c r="BA103" i="4"/>
  <c r="BA104" i="4"/>
  <c r="BA105" i="4"/>
  <c r="BA106" i="4"/>
  <c r="BA107" i="4"/>
  <c r="BA108" i="4"/>
  <c r="BA109" i="4"/>
  <c r="BA110" i="4"/>
  <c r="BA111" i="4"/>
  <c r="BA112" i="4"/>
  <c r="BA113" i="4"/>
  <c r="BA114" i="4"/>
  <c r="BA115" i="4"/>
  <c r="BA116" i="4"/>
  <c r="BA117" i="4"/>
  <c r="BA118" i="4"/>
  <c r="BA119" i="4"/>
  <c r="BA120" i="4"/>
  <c r="BA121" i="4"/>
  <c r="BA122" i="4"/>
  <c r="BA123" i="4"/>
  <c r="BA124" i="4"/>
  <c r="BA125" i="4"/>
  <c r="BA126" i="4"/>
  <c r="BA127" i="4"/>
  <c r="BA128" i="4"/>
  <c r="BA129" i="4"/>
  <c r="BA130" i="4"/>
  <c r="BA131" i="4"/>
  <c r="BA132" i="4"/>
  <c r="BA133" i="4"/>
  <c r="BA134" i="4"/>
  <c r="BA135" i="4"/>
  <c r="BA136" i="4"/>
  <c r="BA137" i="4"/>
  <c r="BA138" i="4"/>
  <c r="BA139" i="4"/>
  <c r="BA140" i="4"/>
  <c r="BA141" i="4"/>
  <c r="BA142" i="4"/>
  <c r="BA143" i="4"/>
  <c r="BA144" i="4"/>
  <c r="BA145" i="4"/>
  <c r="BA146" i="4"/>
  <c r="BA147" i="4"/>
  <c r="BA148" i="4"/>
  <c r="BA149" i="4"/>
  <c r="BA150" i="4"/>
  <c r="BA151" i="4"/>
  <c r="BA152" i="4"/>
  <c r="BA153" i="4"/>
  <c r="BA154" i="4"/>
  <c r="BA155" i="4"/>
  <c r="BA156" i="4"/>
  <c r="BA157" i="4"/>
  <c r="BA158" i="4"/>
  <c r="BA159" i="4"/>
  <c r="BA160" i="4"/>
  <c r="BA161" i="4"/>
  <c r="BA162" i="4"/>
  <c r="BA163" i="4"/>
  <c r="BA164" i="4"/>
  <c r="BA165" i="4"/>
  <c r="BA166" i="4"/>
  <c r="BA167" i="4"/>
  <c r="BA168" i="4"/>
  <c r="BA169" i="4"/>
  <c r="BA170" i="4"/>
  <c r="BA171" i="4"/>
  <c r="BA172" i="4"/>
  <c r="BA173" i="4"/>
  <c r="BA174" i="4"/>
  <c r="BA175" i="4"/>
  <c r="AY176" i="4"/>
  <c r="AZ176" i="4"/>
  <c r="BA176" i="4"/>
  <c r="BC176" i="4"/>
  <c r="BA177" i="4"/>
  <c r="BA178" i="4"/>
  <c r="BA179" i="4"/>
  <c r="BA180" i="4"/>
  <c r="BA181" i="4"/>
  <c r="BA182" i="4"/>
  <c r="BA183" i="4"/>
  <c r="BA184" i="4"/>
  <c r="BA185" i="4"/>
  <c r="BA186" i="4"/>
  <c r="BA187" i="4"/>
  <c r="BA188" i="4"/>
  <c r="BA189" i="4"/>
  <c r="BA190" i="4"/>
  <c r="BA191" i="4"/>
  <c r="BA192" i="4"/>
  <c r="BA193" i="4"/>
  <c r="BA194" i="4"/>
  <c r="BA195" i="4"/>
  <c r="BA196" i="4"/>
  <c r="BA197" i="4"/>
  <c r="BA198" i="4"/>
  <c r="BA199" i="4"/>
  <c r="BA200" i="4"/>
  <c r="BA201" i="4"/>
  <c r="BA202" i="4"/>
  <c r="BA203" i="4"/>
  <c r="BA204" i="4"/>
  <c r="BA205" i="4"/>
  <c r="BA206" i="4"/>
  <c r="BA207" i="4"/>
  <c r="BA208" i="4"/>
  <c r="BA209" i="4"/>
  <c r="BA210" i="4"/>
  <c r="BA211" i="4"/>
  <c r="BA212" i="4"/>
  <c r="BA213" i="4"/>
  <c r="BA214" i="4"/>
  <c r="BA215" i="4"/>
  <c r="BA216" i="4"/>
  <c r="BA217" i="4"/>
  <c r="BA218" i="4"/>
  <c r="BA219" i="4"/>
  <c r="AY220" i="4"/>
  <c r="AZ220" i="4"/>
  <c r="BA220" i="4"/>
  <c r="BC220" i="4"/>
  <c r="BA221" i="4"/>
  <c r="BA222" i="4"/>
  <c r="BA223" i="4"/>
  <c r="BA224" i="4"/>
  <c r="BA225" i="4"/>
  <c r="BA226" i="4"/>
  <c r="BA227" i="4"/>
  <c r="BA228" i="4"/>
  <c r="BA229" i="4"/>
  <c r="BA230" i="4"/>
  <c r="BA231" i="4"/>
  <c r="BA232" i="4"/>
  <c r="BA233" i="4"/>
  <c r="BA234" i="4"/>
  <c r="BA235" i="4"/>
  <c r="BA236" i="4"/>
  <c r="BA237" i="4"/>
  <c r="BA238" i="4"/>
  <c r="BA239" i="4"/>
  <c r="BA240" i="4"/>
  <c r="BA241" i="4"/>
  <c r="BA242" i="4"/>
  <c r="BA243" i="4"/>
  <c r="BA244" i="4"/>
  <c r="BA245" i="4"/>
  <c r="BA246" i="4"/>
  <c r="BA247" i="4"/>
  <c r="BA248" i="4"/>
  <c r="BA249" i="4"/>
  <c r="BA250" i="4"/>
  <c r="BA251" i="4"/>
  <c r="BA252" i="4"/>
  <c r="BA253" i="4"/>
  <c r="BA254" i="4"/>
  <c r="BA255" i="4"/>
  <c r="BA256" i="4"/>
  <c r="BA257" i="4"/>
  <c r="BA258" i="4"/>
  <c r="BA259" i="4"/>
  <c r="BA260" i="4"/>
  <c r="BA261" i="4"/>
  <c r="BA262" i="4"/>
  <c r="BA263" i="4"/>
  <c r="BA264" i="4"/>
  <c r="BA265" i="4"/>
  <c r="BA266" i="4"/>
  <c r="BA267" i="4"/>
  <c r="BA268" i="4"/>
  <c r="BA269" i="4"/>
  <c r="BA270" i="4"/>
  <c r="BA271" i="4"/>
  <c r="BA272" i="4"/>
  <c r="BA273" i="4"/>
  <c r="BA274" i="4"/>
  <c r="BA275" i="4"/>
  <c r="BA276" i="4"/>
  <c r="BA277" i="4"/>
  <c r="BA278" i="4"/>
  <c r="BA279" i="4"/>
  <c r="BA280" i="4"/>
  <c r="BA281" i="4"/>
  <c r="BA282" i="4"/>
  <c r="BA283" i="4"/>
  <c r="BA284" i="4"/>
  <c r="BA285" i="4"/>
  <c r="BA286" i="4"/>
  <c r="BA287" i="4"/>
  <c r="BA288" i="4"/>
  <c r="BA289" i="4"/>
  <c r="BA290" i="4"/>
  <c r="BA291" i="4"/>
  <c r="BA292" i="4"/>
  <c r="BA293" i="4"/>
  <c r="BA294" i="4"/>
  <c r="BA295" i="4"/>
  <c r="BA296" i="4"/>
  <c r="BA297" i="4"/>
  <c r="BA298" i="4"/>
  <c r="BA299" i="4"/>
  <c r="BA300" i="4"/>
  <c r="BA301" i="4"/>
  <c r="BA302" i="4"/>
  <c r="BA303" i="4"/>
  <c r="BA304" i="4"/>
  <c r="BA305" i="4"/>
  <c r="BA306" i="4"/>
  <c r="BA307" i="4"/>
  <c r="BA308" i="4"/>
  <c r="BA309" i="4"/>
  <c r="BA310" i="4"/>
  <c r="BA311" i="4"/>
  <c r="BA312" i="4"/>
  <c r="BA313" i="4"/>
  <c r="BA314" i="4"/>
  <c r="BA315" i="4"/>
  <c r="BA316" i="4"/>
  <c r="BA317" i="4"/>
  <c r="BA318" i="4"/>
  <c r="BA319" i="4"/>
  <c r="BA320" i="4"/>
  <c r="BA321" i="4"/>
  <c r="BA322" i="4"/>
  <c r="BA323" i="4"/>
  <c r="BA324" i="4"/>
  <c r="BA325" i="4"/>
  <c r="BA326" i="4"/>
  <c r="BA327" i="4"/>
  <c r="BA328" i="4"/>
  <c r="BA329" i="4"/>
  <c r="BA330" i="4"/>
  <c r="BA331" i="4"/>
  <c r="BA332" i="4"/>
  <c r="BA333" i="4"/>
  <c r="BA334" i="4"/>
  <c r="BA335" i="4"/>
  <c r="BA336" i="4"/>
  <c r="BA337" i="4"/>
  <c r="BA338" i="4"/>
  <c r="BA339" i="4"/>
  <c r="BA340" i="4"/>
  <c r="BA341" i="4"/>
  <c r="BA342" i="4"/>
  <c r="BA343" i="4"/>
  <c r="BA344" i="4"/>
  <c r="BA345" i="4"/>
  <c r="BA346" i="4"/>
  <c r="BA347" i="4"/>
  <c r="BA348" i="4"/>
  <c r="BA349" i="4"/>
  <c r="BA350" i="4"/>
  <c r="BA351" i="4"/>
  <c r="BA352" i="4"/>
  <c r="BA353" i="4"/>
  <c r="BA354" i="4"/>
  <c r="BA355" i="4"/>
  <c r="BA356" i="4"/>
  <c r="BA357" i="4"/>
  <c r="BA358" i="4"/>
  <c r="BA359" i="4"/>
  <c r="BA360" i="4"/>
  <c r="BA361" i="4"/>
  <c r="BA362" i="4"/>
  <c r="BA363" i="4"/>
  <c r="BA364" i="4"/>
  <c r="BA365" i="4"/>
  <c r="BA366" i="4"/>
  <c r="BA367" i="4"/>
  <c r="BA368" i="4"/>
  <c r="BA369" i="4"/>
  <c r="BA370" i="4"/>
  <c r="BA371" i="4"/>
  <c r="BA372" i="4"/>
  <c r="BA373" i="4"/>
  <c r="BA374" i="4"/>
  <c r="BA375" i="4"/>
  <c r="BA376" i="4"/>
  <c r="BA377" i="4"/>
  <c r="BA378" i="4"/>
  <c r="BA379" i="4"/>
  <c r="BA380" i="4"/>
  <c r="BA381" i="4"/>
  <c r="BA382" i="4"/>
  <c r="BA383" i="4"/>
  <c r="BA384" i="4"/>
  <c r="BA385" i="4"/>
  <c r="BA386" i="4"/>
  <c r="BA387" i="4"/>
  <c r="BA388" i="4"/>
  <c r="BA389" i="4"/>
  <c r="BA390" i="4"/>
  <c r="BA391" i="4"/>
  <c r="BA392" i="4"/>
  <c r="BA393" i="4"/>
  <c r="BA394" i="4"/>
  <c r="BA395" i="4"/>
  <c r="BA396" i="4"/>
  <c r="BA397" i="4"/>
  <c r="BA398" i="4"/>
  <c r="BA399" i="4"/>
  <c r="BA400" i="4"/>
  <c r="BA401" i="4"/>
  <c r="BA402" i="4"/>
  <c r="BA403" i="4"/>
  <c r="BA404" i="4"/>
  <c r="BA405" i="4"/>
  <c r="BA406" i="4"/>
  <c r="BA407" i="4"/>
  <c r="BA408" i="4"/>
  <c r="BA409" i="4"/>
  <c r="BA410" i="4"/>
  <c r="BA411" i="4"/>
  <c r="BA412" i="4"/>
  <c r="BA413" i="4"/>
  <c r="BA414" i="4"/>
  <c r="BA415" i="4"/>
  <c r="BA416" i="4"/>
  <c r="BA417" i="4"/>
  <c r="BA418" i="4"/>
  <c r="BA419" i="4"/>
  <c r="BA420" i="4"/>
  <c r="BA421" i="4"/>
  <c r="BA422" i="4"/>
  <c r="AY423" i="4"/>
  <c r="AZ423" i="4"/>
  <c r="BA423" i="4"/>
  <c r="BC423" i="4"/>
  <c r="AY424" i="4"/>
  <c r="AZ424" i="4"/>
  <c r="BA424" i="4"/>
  <c r="BC424" i="4"/>
  <c r="AY425" i="4"/>
  <c r="AZ425" i="4"/>
  <c r="BA425" i="4"/>
  <c r="BC425" i="4"/>
  <c r="AY426" i="4"/>
  <c r="AZ426" i="4"/>
  <c r="BA426" i="4"/>
  <c r="BC426" i="4"/>
  <c r="BA427" i="4"/>
  <c r="BA428" i="4"/>
  <c r="BA429" i="4"/>
  <c r="BA430" i="4"/>
  <c r="BA431" i="4"/>
  <c r="BA432" i="4"/>
  <c r="BA433" i="4"/>
  <c r="BA434" i="4"/>
  <c r="BA435" i="4"/>
  <c r="BA436" i="4"/>
  <c r="BA437" i="4"/>
  <c r="BA438" i="4"/>
  <c r="BA439" i="4"/>
  <c r="AY440" i="4"/>
  <c r="AZ440" i="4"/>
  <c r="BA440" i="4"/>
  <c r="BC440" i="4"/>
  <c r="BA441" i="4"/>
  <c r="AY442" i="4"/>
  <c r="AZ442" i="4"/>
  <c r="BA442" i="4"/>
  <c r="BC442" i="4"/>
  <c r="BA443" i="4"/>
  <c r="AY444" i="4"/>
  <c r="AZ444" i="4"/>
  <c r="BA444" i="4"/>
  <c r="BC444" i="4"/>
  <c r="BA445" i="4"/>
  <c r="BA446" i="4"/>
  <c r="AY447" i="4"/>
  <c r="AZ447" i="4"/>
  <c r="BA447" i="4"/>
  <c r="BC447" i="4"/>
  <c r="AY448" i="4"/>
  <c r="AZ448" i="4"/>
  <c r="BA448" i="4"/>
  <c r="BC448" i="4"/>
  <c r="AY449" i="4"/>
  <c r="AZ449" i="4"/>
  <c r="BA449" i="4"/>
  <c r="BC449" i="4"/>
  <c r="AY450" i="4"/>
  <c r="AZ450" i="4"/>
  <c r="BA450" i="4"/>
  <c r="BC450" i="4"/>
  <c r="BA451" i="4"/>
  <c r="BA452" i="4"/>
  <c r="BA453" i="4"/>
  <c r="BA454" i="4"/>
  <c r="BA455" i="4"/>
  <c r="BA456" i="4"/>
  <c r="BA457" i="4"/>
  <c r="BA458" i="4"/>
  <c r="BA459" i="4"/>
  <c r="BA460" i="4"/>
  <c r="BA461" i="4"/>
  <c r="BA462" i="4"/>
  <c r="BA463" i="4"/>
  <c r="BA464" i="4"/>
  <c r="BA465" i="4"/>
  <c r="BA466" i="4"/>
  <c r="BA467" i="4"/>
  <c r="BA468" i="4"/>
  <c r="BA469" i="4"/>
  <c r="BA470" i="4"/>
  <c r="BA471" i="4"/>
  <c r="BA472" i="4"/>
  <c r="BA473" i="4"/>
  <c r="BA474" i="4"/>
  <c r="BA475" i="4"/>
  <c r="BA476" i="4"/>
  <c r="BA477" i="4"/>
  <c r="BA478" i="4"/>
  <c r="BA479" i="4"/>
  <c r="BA480" i="4"/>
  <c r="BA481" i="4"/>
  <c r="BA482" i="4"/>
  <c r="BA483" i="4"/>
  <c r="BA484" i="4"/>
  <c r="BA485" i="4"/>
  <c r="BA486" i="4"/>
  <c r="BA487" i="4"/>
  <c r="BA488" i="4"/>
  <c r="BA489" i="4"/>
  <c r="BA490" i="4"/>
  <c r="BA491" i="4"/>
  <c r="BA492" i="4"/>
  <c r="BA493" i="4"/>
  <c r="BA494" i="4"/>
  <c r="BA495" i="4"/>
  <c r="BA496" i="4"/>
  <c r="BA497" i="4"/>
  <c r="BA498" i="4"/>
  <c r="BA499" i="4"/>
  <c r="BA500" i="4"/>
  <c r="BA501" i="4"/>
  <c r="BA502" i="4"/>
  <c r="BA503" i="4"/>
  <c r="BA504" i="4"/>
  <c r="BA505" i="4"/>
  <c r="BA506" i="4"/>
  <c r="BA507" i="4"/>
  <c r="BA508" i="4"/>
  <c r="BA509" i="4"/>
  <c r="BA510" i="4"/>
  <c r="BA511" i="4"/>
  <c r="BA512" i="4"/>
  <c r="BA513" i="4"/>
  <c r="BA514" i="4"/>
  <c r="BA515" i="4"/>
  <c r="BA516" i="4"/>
  <c r="BA517" i="4"/>
  <c r="BA518" i="4"/>
  <c r="BA519" i="4"/>
  <c r="BA520" i="4"/>
  <c r="BA521" i="4"/>
  <c r="BA522" i="4"/>
  <c r="BA523" i="4"/>
  <c r="BA524" i="4"/>
  <c r="BA525" i="4"/>
  <c r="BA526" i="4"/>
  <c r="P519" i="4"/>
  <c r="P520" i="4"/>
  <c r="P522" i="4"/>
  <c r="P523" i="4"/>
  <c r="AV525" i="4"/>
  <c r="AW525" i="4"/>
  <c r="AV526" i="4"/>
  <c r="AW526" i="4"/>
  <c r="S523" i="4"/>
  <c r="T523"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519" i="4"/>
  <c r="Q519" i="4"/>
  <c r="D520" i="4"/>
  <c r="Q520" i="4"/>
  <c r="D521" i="4"/>
  <c r="Q521" i="4"/>
  <c r="P521" i="4" s="1"/>
  <c r="D522" i="4"/>
  <c r="Q522" i="4"/>
  <c r="Q523" i="4"/>
  <c r="Q524" i="4"/>
  <c r="BC524" i="4" s="1"/>
  <c r="AV524" i="4"/>
  <c r="AW524" i="4"/>
  <c r="Q525" i="4"/>
  <c r="BC525" i="4" s="1"/>
  <c r="Q526"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Y523" i="4" l="1"/>
  <c r="G603" i="7"/>
  <c r="N453" i="18"/>
  <c r="N454" i="18"/>
  <c r="N445" i="18"/>
  <c r="N452" i="18"/>
  <c r="N449" i="18"/>
  <c r="N450" i="18"/>
  <c r="N451" i="18"/>
  <c r="N448" i="18"/>
  <c r="E42" i="9"/>
  <c r="G618" i="7"/>
  <c r="G615" i="7"/>
  <c r="G602" i="7"/>
  <c r="G623" i="7"/>
  <c r="G610" i="7"/>
  <c r="N447" i="18"/>
  <c r="N443" i="18"/>
  <c r="BC523" i="4"/>
  <c r="BC520" i="4"/>
  <c r="BC512" i="4"/>
  <c r="G621" i="7"/>
  <c r="G613" i="7"/>
  <c r="G600" i="7"/>
  <c r="G605" i="7"/>
  <c r="G598" i="7"/>
  <c r="AZ519" i="4"/>
  <c r="BC515" i="4"/>
  <c r="N444" i="18"/>
  <c r="G620" i="7"/>
  <c r="G612" i="7"/>
  <c r="G607" i="7"/>
  <c r="G599" i="7"/>
  <c r="N441" i="18"/>
  <c r="N440" i="18"/>
  <c r="AZ520" i="4"/>
  <c r="G617" i="7"/>
  <c r="G604" i="7"/>
  <c r="N439" i="18"/>
  <c r="N438" i="18"/>
  <c r="G622" i="7"/>
  <c r="G614" i="7"/>
  <c r="G609" i="7"/>
  <c r="G601" i="7"/>
  <c r="N437" i="18"/>
  <c r="AZ522" i="4"/>
  <c r="N436" i="18"/>
  <c r="G619" i="7"/>
  <c r="G606" i="7"/>
  <c r="BC522" i="4"/>
  <c r="AZ523" i="4"/>
  <c r="AZ521" i="4"/>
  <c r="G616" i="7"/>
  <c r="G611" i="7"/>
  <c r="BC519" i="4"/>
  <c r="BC518" i="4"/>
  <c r="BC521" i="4"/>
  <c r="BC511" i="4"/>
  <c r="BC514" i="4"/>
  <c r="BC517" i="4"/>
  <c r="BC526" i="4"/>
  <c r="BC513" i="4"/>
  <c r="BC516" i="4"/>
  <c r="S526" i="4"/>
  <c r="AY526" i="4" s="1"/>
  <c r="S521" i="4"/>
  <c r="S520" i="4"/>
  <c r="AY520" i="4" s="1"/>
  <c r="I70" i="20"/>
  <c r="I71" i="20"/>
  <c r="H70" i="20"/>
  <c r="H71" i="20"/>
  <c r="G70" i="20"/>
  <c r="G71" i="20"/>
  <c r="T521" i="4" l="1"/>
  <c r="AY521" i="4"/>
  <c r="S525" i="4"/>
  <c r="AY525" i="4" s="1"/>
  <c r="S524" i="4"/>
  <c r="T526" i="4"/>
  <c r="S522" i="4"/>
  <c r="T520" i="4"/>
  <c r="S519" i="4"/>
  <c r="AY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4" i="4"/>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1" i="4"/>
  <c r="AE442" i="4"/>
  <c r="AE443" i="4"/>
  <c r="AE444" i="4"/>
  <c r="AE445" i="4"/>
  <c r="AE447" i="4"/>
  <c r="AE448" i="4"/>
  <c r="AE449" i="4"/>
  <c r="AE450" i="4"/>
  <c r="AE451" i="4"/>
  <c r="AE452" i="4"/>
  <c r="AE453" i="4"/>
  <c r="AE454" i="4"/>
  <c r="AE455" i="4"/>
  <c r="AE456" i="4"/>
  <c r="AE457" i="4"/>
  <c r="AE458" i="4"/>
  <c r="AE459"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1" i="4"/>
  <c r="AE502" i="4"/>
  <c r="AE503" i="4"/>
  <c r="AE504" i="4"/>
  <c r="AE3" i="4"/>
  <c r="Z4" i="4"/>
  <c r="Y4" i="4" s="1"/>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1" i="4"/>
  <c r="Y441" i="4" s="1"/>
  <c r="Z442" i="4"/>
  <c r="Y442" i="4" s="1"/>
  <c r="Z443" i="4"/>
  <c r="Y443" i="4" s="1"/>
  <c r="Z444" i="4"/>
  <c r="Y444" i="4" s="1"/>
  <c r="Z445" i="4"/>
  <c r="Y445" i="4" s="1"/>
  <c r="Z447" i="4"/>
  <c r="Z448" i="4"/>
  <c r="Z449" i="4"/>
  <c r="Z450" i="4"/>
  <c r="Z451" i="4"/>
  <c r="Y451" i="4" s="1"/>
  <c r="Z452" i="4"/>
  <c r="Y452" i="4" s="1"/>
  <c r="Z453" i="4"/>
  <c r="Y453" i="4" s="1"/>
  <c r="Z454" i="4"/>
  <c r="Y454" i="4" s="1"/>
  <c r="Z455" i="4"/>
  <c r="Y455" i="4" s="1"/>
  <c r="Z456" i="4"/>
  <c r="Y456" i="4" s="1"/>
  <c r="Z457" i="4"/>
  <c r="Y457" i="4" s="1"/>
  <c r="Z458" i="4"/>
  <c r="Y458" i="4" s="1"/>
  <c r="Z459" i="4"/>
  <c r="Y459"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Y480" i="4" s="1"/>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1" i="4"/>
  <c r="Y501" i="4" s="1"/>
  <c r="Z502" i="4"/>
  <c r="Y502" i="4" s="1"/>
  <c r="Z503" i="4"/>
  <c r="Y503" i="4" s="1"/>
  <c r="Z504" i="4"/>
  <c r="Y504" i="4" s="1"/>
  <c r="Z3" i="4"/>
  <c r="Y3"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83" i="4"/>
  <c r="Q484" i="4"/>
  <c r="Q485" i="4"/>
  <c r="Q486" i="4"/>
  <c r="Q487" i="4"/>
  <c r="Q488" i="4"/>
  <c r="Q489" i="4"/>
  <c r="Q490" i="4"/>
  <c r="Q491" i="4"/>
  <c r="Q492" i="4"/>
  <c r="Q493" i="4"/>
  <c r="Q494" i="4"/>
  <c r="Q495" i="4"/>
  <c r="Q496" i="4"/>
  <c r="Q497" i="4"/>
  <c r="Q498" i="4"/>
  <c r="Q499" i="4"/>
  <c r="Q500" i="4"/>
  <c r="Q501" i="4"/>
  <c r="Q502" i="4"/>
  <c r="Q503" i="4"/>
  <c r="Q504" i="4"/>
  <c r="Q4" i="4"/>
  <c r="Q5" i="4"/>
  <c r="Q6" i="4"/>
  <c r="Q7" i="4"/>
  <c r="Q8" i="4"/>
  <c r="Q9" i="4"/>
  <c r="Q10" i="4"/>
  <c r="Q11" i="4"/>
  <c r="Q12" i="4"/>
  <c r="Q13" i="4"/>
  <c r="Q14" i="4"/>
  <c r="Q15" i="4"/>
  <c r="Q16" i="4"/>
  <c r="Q17" i="4"/>
  <c r="Q18" i="4"/>
  <c r="Q19" i="4"/>
  <c r="Q20" i="4"/>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C14" i="4" l="1"/>
  <c r="BC495" i="4"/>
  <c r="BC267" i="4"/>
  <c r="BC251" i="4"/>
  <c r="BC235" i="4"/>
  <c r="BC219" i="4"/>
  <c r="BC200" i="4"/>
  <c r="BC180" i="4"/>
  <c r="BC162" i="4"/>
  <c r="BC143" i="4"/>
  <c r="BC125" i="4"/>
  <c r="BC109" i="4"/>
  <c r="BC93" i="4"/>
  <c r="BC77" i="4"/>
  <c r="BC53" i="4"/>
  <c r="BC37" i="4"/>
  <c r="BC419" i="4"/>
  <c r="BC375" i="4"/>
  <c r="BC359" i="4"/>
  <c r="BC340" i="4"/>
  <c r="BC321" i="4"/>
  <c r="BC302" i="4"/>
  <c r="BC286" i="4"/>
  <c r="BC437" i="4"/>
  <c r="BC397" i="4"/>
  <c r="BC493" i="4"/>
  <c r="BC454" i="4"/>
  <c r="BC470" i="4"/>
  <c r="BC16" i="4"/>
  <c r="BC501" i="4"/>
  <c r="BC485" i="4"/>
  <c r="BC460" i="4"/>
  <c r="BC443" i="4"/>
  <c r="BC403" i="4"/>
  <c r="BC381" i="4"/>
  <c r="BC365" i="4"/>
  <c r="BC346" i="4"/>
  <c r="BC327" i="4"/>
  <c r="BC311" i="4"/>
  <c r="BC292" i="4"/>
  <c r="BC273" i="4"/>
  <c r="BC257" i="4"/>
  <c r="BC241" i="4"/>
  <c r="BC225" i="4"/>
  <c r="BC209" i="4"/>
  <c r="BC190" i="4"/>
  <c r="BC168" i="4"/>
  <c r="BC152" i="4"/>
  <c r="BC132" i="4"/>
  <c r="BC115" i="4"/>
  <c r="BC99" i="4"/>
  <c r="BC83" i="4"/>
  <c r="BC67" i="4"/>
  <c r="BC43" i="4"/>
  <c r="BC17" i="4"/>
  <c r="BC458" i="4"/>
  <c r="BC441" i="4"/>
  <c r="BC401" i="4"/>
  <c r="BC379" i="4"/>
  <c r="BC363" i="4"/>
  <c r="BC344" i="4"/>
  <c r="BC325" i="4"/>
  <c r="BC309" i="4"/>
  <c r="BC290" i="4"/>
  <c r="BC271" i="4"/>
  <c r="BC255" i="4"/>
  <c r="BC239" i="4"/>
  <c r="BC223" i="4"/>
  <c r="BC207" i="4"/>
  <c r="BC184" i="4"/>
  <c r="BC166" i="4"/>
  <c r="BC147" i="4"/>
  <c r="BC130" i="4"/>
  <c r="BC113" i="4"/>
  <c r="BC97" i="4"/>
  <c r="BC81" i="4"/>
  <c r="BC65" i="4"/>
  <c r="BC41" i="4"/>
  <c r="BC461" i="4"/>
  <c r="BC404" i="4"/>
  <c r="BC382" i="4"/>
  <c r="BC366" i="4"/>
  <c r="BC347" i="4"/>
  <c r="BC328" i="4"/>
  <c r="BC312" i="4"/>
  <c r="BC293" i="4"/>
  <c r="BC274" i="4"/>
  <c r="BC258" i="4"/>
  <c r="BC242" i="4"/>
  <c r="BC226" i="4"/>
  <c r="BC210" i="4"/>
  <c r="BC191" i="4"/>
  <c r="BC169" i="4"/>
  <c r="BC153" i="4"/>
  <c r="BC133" i="4"/>
  <c r="BC116" i="4"/>
  <c r="BC100" i="4"/>
  <c r="BC84" i="4"/>
  <c r="BC68" i="4"/>
  <c r="BC44" i="4"/>
  <c r="BC499" i="4"/>
  <c r="BC483" i="4"/>
  <c r="BC7" i="4"/>
  <c r="BC432" i="4"/>
  <c r="BC414" i="4"/>
  <c r="BC332" i="4"/>
  <c r="BC316" i="4"/>
  <c r="BC297" i="4"/>
  <c r="BC281" i="4"/>
  <c r="BC262" i="4"/>
  <c r="BC246" i="4"/>
  <c r="BC230" i="4"/>
  <c r="BC214" i="4"/>
  <c r="BC195" i="4"/>
  <c r="BC173" i="4"/>
  <c r="BC157" i="4"/>
  <c r="BC138" i="4"/>
  <c r="BC120" i="4"/>
  <c r="BC104" i="4"/>
  <c r="BC88" i="4"/>
  <c r="BC72" i="4"/>
  <c r="BC48" i="4"/>
  <c r="BC29" i="4"/>
  <c r="BC465" i="4"/>
  <c r="BC351" i="4"/>
  <c r="BC392" i="4"/>
  <c r="BC370" i="4"/>
  <c r="BC18" i="4"/>
  <c r="BC8"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489" i="4"/>
  <c r="BC19" i="4"/>
  <c r="BC504" i="4"/>
  <c r="BC488" i="4"/>
  <c r="BC497" i="4"/>
  <c r="BC472" i="4"/>
  <c r="BC456" i="4"/>
  <c r="BC439" i="4"/>
  <c r="BC421" i="4"/>
  <c r="BC399" i="4"/>
  <c r="BC9" i="4"/>
  <c r="BC467" i="4"/>
  <c r="BC451" i="4"/>
  <c r="BC434" i="4"/>
  <c r="BC416" i="4"/>
  <c r="BC394" i="4"/>
  <c r="BC372" i="4"/>
  <c r="BC353" i="4"/>
  <c r="BC337" i="4"/>
  <c r="BC318" i="4"/>
  <c r="BC299" i="4"/>
  <c r="BC283" i="4"/>
  <c r="BC264" i="4"/>
  <c r="BC248" i="4"/>
  <c r="BC232" i="4"/>
  <c r="BC216" i="4"/>
  <c r="BC197" i="4"/>
  <c r="BC177" i="4"/>
  <c r="BC159" i="4"/>
  <c r="BC20" i="4"/>
  <c r="BC4" i="4"/>
  <c r="BC502" i="4"/>
  <c r="BC486" i="4"/>
  <c r="BC377" i="4"/>
  <c r="BC361" i="4"/>
  <c r="BC342" i="4"/>
  <c r="BC323" i="4"/>
  <c r="BC307" i="4"/>
  <c r="BC288" i="4"/>
  <c r="BC494" i="4"/>
  <c r="BC140" i="4"/>
  <c r="BC122" i="4"/>
  <c r="BC106" i="4"/>
  <c r="BC90" i="4"/>
  <c r="BC74" i="4"/>
  <c r="BC50" i="4"/>
  <c r="BC32" i="4"/>
  <c r="BC269" i="4"/>
  <c r="BC253" i="4"/>
  <c r="BC237" i="4"/>
  <c r="BC221" i="4"/>
  <c r="BC205" i="4"/>
  <c r="BC182" i="4"/>
  <c r="BC164" i="4"/>
  <c r="BC145" i="4"/>
  <c r="BC127" i="4"/>
  <c r="BC111" i="4"/>
  <c r="BC95" i="4"/>
  <c r="BC79" i="4"/>
  <c r="BC58" i="4"/>
  <c r="BC39" i="4"/>
  <c r="BC5" i="4"/>
  <c r="BC23" i="4"/>
  <c r="BC11"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BC469" i="4"/>
  <c r="BC492" i="4"/>
  <c r="BC6" i="4"/>
  <c r="BC464"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15" i="4"/>
  <c r="BC10"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91" i="4"/>
  <c r="T525" i="4"/>
  <c r="BC412" i="4"/>
  <c r="BC503" i="4"/>
  <c r="BC487" i="4"/>
  <c r="BC462" i="4"/>
  <c r="BC445" i="4"/>
  <c r="BC427" i="4"/>
  <c r="BC405" i="4"/>
  <c r="BC383" i="4"/>
  <c r="BC367" i="4"/>
  <c r="BC348" i="4"/>
  <c r="BC329" i="4"/>
  <c r="BC313" i="4"/>
  <c r="BC294" i="4"/>
  <c r="BC275" i="4"/>
  <c r="BC259" i="4"/>
  <c r="BC243" i="4"/>
  <c r="BC227" i="4"/>
  <c r="BC211" i="4"/>
  <c r="BC192" i="4"/>
  <c r="BC170" i="4"/>
  <c r="BC154" i="4"/>
  <c r="BC134" i="4"/>
  <c r="BC117" i="4"/>
  <c r="BC101" i="4"/>
  <c r="BC85" i="4"/>
  <c r="BC69" i="4"/>
  <c r="BC45" i="4"/>
  <c r="BC500" i="4"/>
  <c r="BC484" i="4"/>
  <c r="BC459" i="4"/>
  <c r="BC402" i="4"/>
  <c r="BC380" i="4"/>
  <c r="BC364" i="4"/>
  <c r="BC345" i="4"/>
  <c r="BC326" i="4"/>
  <c r="BC310" i="4"/>
  <c r="BC291" i="4"/>
  <c r="BC272" i="4"/>
  <c r="BC256" i="4"/>
  <c r="BC240" i="4"/>
  <c r="BC224" i="4"/>
  <c r="BC208" i="4"/>
  <c r="BC185" i="4"/>
  <c r="BC167" i="4"/>
  <c r="BC148" i="4"/>
  <c r="BC131" i="4"/>
  <c r="BC114" i="4"/>
  <c r="BC98" i="4"/>
  <c r="BC82" i="4"/>
  <c r="BC66" i="4"/>
  <c r="BC42" i="4"/>
  <c r="BC13" i="4"/>
  <c r="BC498" i="4"/>
  <c r="BC473" i="4"/>
  <c r="BC457" i="4"/>
  <c r="BC422" i="4"/>
  <c r="BC400" i="4"/>
  <c r="BC378" i="4"/>
  <c r="BC362" i="4"/>
  <c r="BC343" i="4"/>
  <c r="BC324" i="4"/>
  <c r="BC308" i="4"/>
  <c r="BC289" i="4"/>
  <c r="BC270" i="4"/>
  <c r="BC254" i="4"/>
  <c r="BC238" i="4"/>
  <c r="BC222" i="4"/>
  <c r="BC206" i="4"/>
  <c r="BC183" i="4"/>
  <c r="BC165" i="4"/>
  <c r="BC146" i="4"/>
  <c r="BC128" i="4"/>
  <c r="BC112" i="4"/>
  <c r="BC96" i="4"/>
  <c r="BC80" i="4"/>
  <c r="BC59" i="4"/>
  <c r="BC40" i="4"/>
  <c r="T522" i="4"/>
  <c r="AY522" i="4"/>
  <c r="BC496"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T524" i="4"/>
  <c r="AY524" i="4"/>
  <c r="BC490" i="4"/>
  <c r="BC463" i="4"/>
  <c r="BC428" i="4"/>
  <c r="BC390" i="4"/>
  <c r="BC368" i="4"/>
  <c r="BC349" i="4"/>
  <c r="BC330" i="4"/>
  <c r="BC314" i="4"/>
  <c r="BC295" i="4"/>
  <c r="BC279" i="4"/>
  <c r="BC260" i="4"/>
  <c r="BC244" i="4"/>
  <c r="BC228" i="4"/>
  <c r="BC212" i="4"/>
  <c r="BC193" i="4"/>
  <c r="BC171" i="4"/>
  <c r="BC155" i="4"/>
  <c r="BC135" i="4"/>
  <c r="BC118" i="4"/>
  <c r="BC102" i="4"/>
  <c r="BC86" i="4"/>
  <c r="BC70" i="4"/>
  <c r="BC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V495" i="4"/>
  <c r="W495" i="4"/>
  <c r="AB495" i="4"/>
  <c r="AC495" i="4"/>
  <c r="AD495" i="4"/>
  <c r="AG495" i="4"/>
  <c r="AH495" i="4"/>
  <c r="AI495" i="4"/>
  <c r="AL495" i="4"/>
  <c r="AM495" i="4"/>
  <c r="AN495" i="4"/>
  <c r="AQ495" i="4"/>
  <c r="AR495" i="4"/>
  <c r="AS495" i="4"/>
  <c r="AV495" i="4"/>
  <c r="AW495" i="4"/>
  <c r="D496" i="4"/>
  <c r="V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V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V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2" i="20"/>
  <c r="I83" i="20"/>
  <c r="I84" i="20"/>
  <c r="I85" i="20"/>
  <c r="I86" i="20"/>
  <c r="I87" i="20"/>
  <c r="I88" i="20"/>
  <c r="I89" i="20"/>
  <c r="I90" i="20"/>
  <c r="I91" i="20"/>
  <c r="I92" i="20"/>
  <c r="I93" i="20"/>
  <c r="I94" i="20"/>
  <c r="I95"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2" i="20"/>
  <c r="H83" i="20"/>
  <c r="H84" i="20"/>
  <c r="H85" i="20"/>
  <c r="H86" i="20"/>
  <c r="H87" i="20"/>
  <c r="H88" i="20"/>
  <c r="H89" i="20"/>
  <c r="H90" i="20"/>
  <c r="H91" i="20"/>
  <c r="H92" i="20"/>
  <c r="H93" i="20"/>
  <c r="H94" i="20"/>
  <c r="H95"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2" i="20"/>
  <c r="G83" i="20"/>
  <c r="G84" i="20"/>
  <c r="G85" i="20"/>
  <c r="G86" i="20"/>
  <c r="G87" i="20"/>
  <c r="G88" i="20"/>
  <c r="G89" i="20"/>
  <c r="G90" i="20"/>
  <c r="G91" i="20"/>
  <c r="G92" i="20"/>
  <c r="G93" i="20"/>
  <c r="G94" i="20"/>
  <c r="G95" i="20"/>
  <c r="J95"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2" i="20"/>
  <c r="J82" i="20" s="1"/>
  <c r="C87" i="20"/>
  <c r="J87" i="20" s="1"/>
  <c r="C91" i="20"/>
  <c r="J91" i="20" s="1"/>
  <c r="C4" i="20"/>
  <c r="C5" i="20"/>
  <c r="C6" i="20"/>
  <c r="C7" i="20"/>
  <c r="C8" i="20"/>
  <c r="C9" i="20"/>
  <c r="J9" i="20" s="1"/>
  <c r="C3" i="20"/>
  <c r="J3" i="20" s="1"/>
  <c r="J41" i="20" l="1"/>
  <c r="J90" i="20"/>
  <c r="J50" i="20"/>
  <c r="J40" i="20"/>
  <c r="J92"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V475" i="4"/>
  <c r="W474" i="4"/>
  <c r="V474" i="4"/>
  <c r="AM482" i="4"/>
  <c r="AL482" i="4"/>
  <c r="AM481" i="4"/>
  <c r="AL481" i="4"/>
  <c r="AC481" i="4"/>
  <c r="AB481" i="4"/>
  <c r="W481" i="4"/>
  <c r="V481" i="4"/>
  <c r="W502" i="4"/>
  <c r="V502" i="4"/>
  <c r="AM480" i="4"/>
  <c r="AL480" i="4"/>
  <c r="AH483" i="4"/>
  <c r="AG483" i="4"/>
  <c r="AH482" i="4"/>
  <c r="AG482" i="4"/>
  <c r="AH481" i="4"/>
  <c r="AG481" i="4"/>
  <c r="AH480" i="4"/>
  <c r="AG480" i="4"/>
  <c r="AC480" i="4"/>
  <c r="AB480" i="4"/>
  <c r="W480" i="4"/>
  <c r="V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V482" i="4"/>
  <c r="AB501" i="4"/>
  <c r="AC501" i="4"/>
  <c r="AD501" i="4"/>
  <c r="AG501" i="4"/>
  <c r="AH501" i="4"/>
  <c r="AI501" i="4"/>
  <c r="AL501" i="4"/>
  <c r="AM501" i="4"/>
  <c r="AN501" i="4"/>
  <c r="AQ501" i="4"/>
  <c r="AR501" i="4"/>
  <c r="AS501" i="4"/>
  <c r="AV501" i="4"/>
  <c r="AW501" i="4"/>
  <c r="AB502" i="4"/>
  <c r="AC502" i="4"/>
  <c r="AD502" i="4"/>
  <c r="AG502" i="4"/>
  <c r="AH502" i="4"/>
  <c r="AI502" i="4"/>
  <c r="AL502" i="4"/>
  <c r="AM502" i="4"/>
  <c r="AN502" i="4"/>
  <c r="AQ502" i="4"/>
  <c r="AR502" i="4"/>
  <c r="AS502" i="4"/>
  <c r="AV502" i="4"/>
  <c r="AW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F3" i="7"/>
  <c r="W501" i="4"/>
  <c r="V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01"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AZ501" i="4" l="1"/>
  <c r="T501" i="4"/>
  <c r="AY501" i="4"/>
  <c r="S502" i="4"/>
  <c r="AY502" i="4" s="1"/>
  <c r="AZ502"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Z482" i="4" l="1"/>
  <c r="Y482" i="4" s="1"/>
  <c r="Q475" i="4"/>
  <c r="Q481" i="4"/>
  <c r="BC481" i="4" s="1"/>
  <c r="Z476" i="4"/>
  <c r="Y476" i="4" s="1"/>
  <c r="AE475" i="4"/>
  <c r="AE482" i="4"/>
  <c r="Z475" i="4"/>
  <c r="Y475" i="4" s="1"/>
  <c r="AE476" i="4"/>
  <c r="Q480" i="4"/>
  <c r="BC480" i="4" s="1"/>
  <c r="Q482" i="4"/>
  <c r="Z474" i="4"/>
  <c r="Y474" i="4" s="1"/>
  <c r="Q476" i="4"/>
  <c r="Q474" i="4"/>
  <c r="AE474" i="4"/>
  <c r="Q478" i="4"/>
  <c r="AE478" i="4"/>
  <c r="Z478" i="4"/>
  <c r="Y478" i="4" s="1"/>
  <c r="Q477" i="4"/>
  <c r="Z477" i="4"/>
  <c r="Y477" i="4" s="1"/>
  <c r="AE477" i="4"/>
  <c r="Z479" i="4"/>
  <c r="Y479" i="4" s="1"/>
  <c r="Q479" i="4"/>
  <c r="AE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76" i="4" l="1"/>
  <c r="BC482" i="4"/>
  <c r="BC478" i="4"/>
  <c r="BC474" i="4"/>
  <c r="BC479" i="4"/>
  <c r="BC477" i="4"/>
  <c r="BC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AB451" i="4"/>
  <c r="AC451" i="4"/>
  <c r="AD451" i="4"/>
  <c r="AG451" i="4"/>
  <c r="AH451" i="4"/>
  <c r="AI451" i="4"/>
  <c r="AL451" i="4"/>
  <c r="AM451" i="4"/>
  <c r="AN451" i="4"/>
  <c r="AQ451" i="4"/>
  <c r="AR451" i="4"/>
  <c r="AS451" i="4"/>
  <c r="AV451" i="4"/>
  <c r="AW451" i="4"/>
  <c r="V452"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V454" i="4"/>
  <c r="W454" i="4"/>
  <c r="AB454" i="4"/>
  <c r="AC454" i="4"/>
  <c r="AD454" i="4"/>
  <c r="AG454" i="4"/>
  <c r="AH454" i="4"/>
  <c r="AI454" i="4"/>
  <c r="AL454" i="4"/>
  <c r="AM454" i="4"/>
  <c r="AN454" i="4"/>
  <c r="AQ454" i="4"/>
  <c r="AR454" i="4"/>
  <c r="AS454" i="4"/>
  <c r="AV454" i="4"/>
  <c r="AW454" i="4"/>
  <c r="V455"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W471" i="4" l="1"/>
  <c r="AV471" i="4"/>
  <c r="AS471" i="4"/>
  <c r="AR471" i="4"/>
  <c r="AQ471" i="4"/>
  <c r="AN471" i="4"/>
  <c r="AM471" i="4"/>
  <c r="AL471" i="4"/>
  <c r="AI471" i="4"/>
  <c r="AH471" i="4"/>
  <c r="AG471" i="4"/>
  <c r="AD471" i="4"/>
  <c r="AC471" i="4"/>
  <c r="AB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Y460" i="4"/>
  <c r="S423" i="4"/>
  <c r="T423" i="4" s="1"/>
  <c r="V423" i="4"/>
  <c r="W423" i="4"/>
  <c r="AB423" i="4"/>
  <c r="AC423" i="4"/>
  <c r="AD423" i="4"/>
  <c r="AG423" i="4"/>
  <c r="AH423" i="4"/>
  <c r="AI423" i="4"/>
  <c r="AL423" i="4"/>
  <c r="AM423" i="4"/>
  <c r="AN423" i="4"/>
  <c r="AQ423" i="4"/>
  <c r="AR423" i="4"/>
  <c r="AS423" i="4"/>
  <c r="AV423" i="4"/>
  <c r="AW423" i="4"/>
  <c r="S424" i="4"/>
  <c r="T424" i="4" s="1"/>
  <c r="V424" i="4"/>
  <c r="W424" i="4"/>
  <c r="AB424" i="4"/>
  <c r="AC424" i="4"/>
  <c r="AD424" i="4"/>
  <c r="AG424" i="4"/>
  <c r="AH424" i="4"/>
  <c r="AI424" i="4"/>
  <c r="AL424" i="4"/>
  <c r="AM424" i="4"/>
  <c r="AN424" i="4"/>
  <c r="AQ424" i="4"/>
  <c r="AR424" i="4"/>
  <c r="AS424" i="4"/>
  <c r="AV424" i="4"/>
  <c r="AW424" i="4"/>
  <c r="S425" i="4"/>
  <c r="T425" i="4" s="1"/>
  <c r="V425" i="4"/>
  <c r="W425" i="4"/>
  <c r="AB425" i="4"/>
  <c r="AC425" i="4"/>
  <c r="AD425" i="4"/>
  <c r="AG425" i="4"/>
  <c r="AH425" i="4"/>
  <c r="AI425" i="4"/>
  <c r="AL425" i="4"/>
  <c r="AM425" i="4"/>
  <c r="AN425" i="4"/>
  <c r="AQ425" i="4"/>
  <c r="AR425" i="4"/>
  <c r="AS425" i="4"/>
  <c r="AV425" i="4"/>
  <c r="AW425" i="4"/>
  <c r="S426" i="4"/>
  <c r="T426" i="4" s="1"/>
  <c r="V426" i="4"/>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V428" i="4"/>
  <c r="W428" i="4"/>
  <c r="AB428" i="4"/>
  <c r="AC428" i="4"/>
  <c r="AD428" i="4"/>
  <c r="AG428" i="4"/>
  <c r="AH428" i="4"/>
  <c r="AI428" i="4"/>
  <c r="AL428" i="4"/>
  <c r="AM428" i="4"/>
  <c r="AN428" i="4"/>
  <c r="AQ428" i="4"/>
  <c r="AR428" i="4"/>
  <c r="AS428" i="4"/>
  <c r="AV428" i="4"/>
  <c r="AW428" i="4"/>
  <c r="V429" i="4"/>
  <c r="W429" i="4"/>
  <c r="AB429" i="4"/>
  <c r="AC429" i="4"/>
  <c r="AD429" i="4"/>
  <c r="AG429" i="4"/>
  <c r="AH429" i="4"/>
  <c r="AI429" i="4"/>
  <c r="AL429" i="4"/>
  <c r="AM429" i="4"/>
  <c r="AN429" i="4"/>
  <c r="AQ429" i="4"/>
  <c r="AR429" i="4"/>
  <c r="AS429" i="4"/>
  <c r="AV429" i="4"/>
  <c r="AW429" i="4"/>
  <c r="V430"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V432" i="4"/>
  <c r="W432" i="4"/>
  <c r="AB432" i="4"/>
  <c r="AC432" i="4"/>
  <c r="AD432" i="4"/>
  <c r="AG432" i="4"/>
  <c r="AH432" i="4"/>
  <c r="AI432" i="4"/>
  <c r="AL432" i="4"/>
  <c r="AM432" i="4"/>
  <c r="AN432" i="4"/>
  <c r="AQ432" i="4"/>
  <c r="AR432" i="4"/>
  <c r="AS432" i="4"/>
  <c r="AV432" i="4"/>
  <c r="AW432" i="4"/>
  <c r="V433" i="4"/>
  <c r="W433" i="4"/>
  <c r="AB433" i="4"/>
  <c r="AC433" i="4"/>
  <c r="AD433" i="4"/>
  <c r="AG433" i="4"/>
  <c r="AH433" i="4"/>
  <c r="AI433" i="4"/>
  <c r="AL433" i="4"/>
  <c r="AM433" i="4"/>
  <c r="AN433" i="4"/>
  <c r="AQ433" i="4"/>
  <c r="AR433" i="4"/>
  <c r="AS433" i="4"/>
  <c r="AV433" i="4"/>
  <c r="AW433" i="4"/>
  <c r="V434" i="4"/>
  <c r="W434" i="4"/>
  <c r="AB434" i="4"/>
  <c r="AC434" i="4"/>
  <c r="AD434" i="4"/>
  <c r="AG434" i="4"/>
  <c r="AH434" i="4"/>
  <c r="AI434" i="4"/>
  <c r="AL434" i="4"/>
  <c r="AM434" i="4"/>
  <c r="AN434" i="4"/>
  <c r="AQ434" i="4"/>
  <c r="AR434" i="4"/>
  <c r="AS434" i="4"/>
  <c r="AV434" i="4"/>
  <c r="AW434" i="4"/>
  <c r="V435" i="4"/>
  <c r="W435" i="4"/>
  <c r="AB435" i="4"/>
  <c r="AC435" i="4"/>
  <c r="AD435" i="4"/>
  <c r="AG435" i="4"/>
  <c r="AH435" i="4"/>
  <c r="AI435" i="4"/>
  <c r="AL435" i="4"/>
  <c r="AM435" i="4"/>
  <c r="AN435" i="4"/>
  <c r="AQ435" i="4"/>
  <c r="AR435" i="4"/>
  <c r="AS435" i="4"/>
  <c r="AV435" i="4"/>
  <c r="AW435" i="4"/>
  <c r="V436" i="4"/>
  <c r="BB436" i="4" s="1"/>
  <c r="W436" i="4"/>
  <c r="AB436" i="4"/>
  <c r="AC436" i="4"/>
  <c r="AD436" i="4"/>
  <c r="AG436" i="4"/>
  <c r="AH436" i="4"/>
  <c r="AI436" i="4"/>
  <c r="AL436" i="4"/>
  <c r="AM436" i="4"/>
  <c r="AN436" i="4"/>
  <c r="AQ436" i="4"/>
  <c r="AR436" i="4"/>
  <c r="AS436" i="4"/>
  <c r="AV436" i="4"/>
  <c r="AW436" i="4"/>
  <c r="V437" i="4"/>
  <c r="W437" i="4"/>
  <c r="AB437" i="4"/>
  <c r="AC437" i="4"/>
  <c r="AD437" i="4"/>
  <c r="AG437" i="4"/>
  <c r="AH437" i="4"/>
  <c r="AI437" i="4"/>
  <c r="AL437" i="4"/>
  <c r="AM437" i="4"/>
  <c r="AN437" i="4"/>
  <c r="AQ437" i="4"/>
  <c r="AR437" i="4"/>
  <c r="AS437" i="4"/>
  <c r="AV437" i="4"/>
  <c r="AW437" i="4"/>
  <c r="V438" i="4"/>
  <c r="W438" i="4"/>
  <c r="AB438" i="4"/>
  <c r="AC438" i="4"/>
  <c r="AD438" i="4"/>
  <c r="AG438" i="4"/>
  <c r="AH438" i="4"/>
  <c r="AI438" i="4"/>
  <c r="AL438" i="4"/>
  <c r="AM438" i="4"/>
  <c r="AN438" i="4"/>
  <c r="AQ438" i="4"/>
  <c r="AR438" i="4"/>
  <c r="AS438" i="4"/>
  <c r="AV438" i="4"/>
  <c r="AW438" i="4"/>
  <c r="V439" i="4"/>
  <c r="W439"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441" i="4"/>
  <c r="V441" i="4"/>
  <c r="W441" i="4"/>
  <c r="AB441" i="4"/>
  <c r="AC441" i="4"/>
  <c r="AD441" i="4"/>
  <c r="AG441" i="4"/>
  <c r="AH441" i="4"/>
  <c r="AI441" i="4"/>
  <c r="AL441" i="4"/>
  <c r="AM441" i="4"/>
  <c r="AN441" i="4"/>
  <c r="AQ441" i="4"/>
  <c r="AR441" i="4"/>
  <c r="AS441" i="4"/>
  <c r="AV441" i="4"/>
  <c r="AW441" i="4"/>
  <c r="V442" i="4"/>
  <c r="W442" i="4"/>
  <c r="AB442" i="4"/>
  <c r="AC442" i="4"/>
  <c r="AD442" i="4"/>
  <c r="AG442" i="4"/>
  <c r="AH442" i="4"/>
  <c r="AI442" i="4"/>
  <c r="AL442" i="4"/>
  <c r="AM442" i="4"/>
  <c r="AN442" i="4"/>
  <c r="AQ442" i="4"/>
  <c r="AR442" i="4"/>
  <c r="AS442" i="4"/>
  <c r="AV442" i="4"/>
  <c r="AW442" i="4"/>
  <c r="S443" i="4"/>
  <c r="V443" i="4"/>
  <c r="W443" i="4"/>
  <c r="AB443" i="4"/>
  <c r="AC443" i="4"/>
  <c r="AD443" i="4"/>
  <c r="AG443" i="4"/>
  <c r="AH443" i="4"/>
  <c r="AI443" i="4"/>
  <c r="AL443" i="4"/>
  <c r="AM443" i="4"/>
  <c r="AN443" i="4"/>
  <c r="AQ443" i="4"/>
  <c r="AR443" i="4"/>
  <c r="AS443" i="4"/>
  <c r="AV443" i="4"/>
  <c r="AW443" i="4"/>
  <c r="V444" i="4"/>
  <c r="W444" i="4"/>
  <c r="AB444" i="4"/>
  <c r="AC444" i="4"/>
  <c r="AD444" i="4"/>
  <c r="AG444" i="4"/>
  <c r="AH444" i="4"/>
  <c r="AI444" i="4"/>
  <c r="AL444" i="4"/>
  <c r="AM444" i="4"/>
  <c r="AN444" i="4"/>
  <c r="AQ444" i="4"/>
  <c r="AR444" i="4"/>
  <c r="AS444" i="4"/>
  <c r="AV444" i="4"/>
  <c r="AW444" i="4"/>
  <c r="V445" i="4"/>
  <c r="W445" i="4"/>
  <c r="AB445" i="4"/>
  <c r="AC445" i="4"/>
  <c r="AD445" i="4"/>
  <c r="AG445" i="4"/>
  <c r="AH445" i="4"/>
  <c r="AI445" i="4"/>
  <c r="AL445" i="4"/>
  <c r="AM445" i="4"/>
  <c r="AN445" i="4"/>
  <c r="AQ445" i="4"/>
  <c r="AR445" i="4"/>
  <c r="AS445" i="4"/>
  <c r="AV445" i="4"/>
  <c r="AW445" i="4"/>
  <c r="V446" i="4"/>
  <c r="W446" i="4"/>
  <c r="AB446" i="4"/>
  <c r="AC446" i="4"/>
  <c r="AG446" i="4"/>
  <c r="AH446" i="4"/>
  <c r="AI446" i="4"/>
  <c r="AL446" i="4"/>
  <c r="AM446" i="4"/>
  <c r="AN446" i="4"/>
  <c r="AQ446" i="4"/>
  <c r="AR446" i="4"/>
  <c r="AS446" i="4"/>
  <c r="AV446" i="4"/>
  <c r="AW446" i="4"/>
  <c r="S447" i="4"/>
  <c r="T447" i="4" s="1"/>
  <c r="V447" i="4"/>
  <c r="W447" i="4"/>
  <c r="AB447" i="4"/>
  <c r="AC447" i="4"/>
  <c r="AD447" i="4"/>
  <c r="AG447" i="4"/>
  <c r="AH447" i="4"/>
  <c r="AI447" i="4"/>
  <c r="AL447" i="4"/>
  <c r="AM447" i="4"/>
  <c r="AN447" i="4"/>
  <c r="AQ447" i="4"/>
  <c r="AR447" i="4"/>
  <c r="AS447" i="4"/>
  <c r="AV447" i="4"/>
  <c r="AW447" i="4"/>
  <c r="S448" i="4"/>
  <c r="T448" i="4" s="1"/>
  <c r="V448" i="4"/>
  <c r="W448" i="4"/>
  <c r="AB448" i="4"/>
  <c r="AC448" i="4"/>
  <c r="AD448" i="4"/>
  <c r="AG448" i="4"/>
  <c r="AH448" i="4"/>
  <c r="AI448" i="4"/>
  <c r="AL448" i="4"/>
  <c r="AM448" i="4"/>
  <c r="AN448" i="4"/>
  <c r="AQ448" i="4"/>
  <c r="AR448" i="4"/>
  <c r="AS448" i="4"/>
  <c r="AV448" i="4"/>
  <c r="AW448" i="4"/>
  <c r="S449" i="4"/>
  <c r="T449" i="4" s="1"/>
  <c r="V449" i="4"/>
  <c r="W449" i="4"/>
  <c r="AB449" i="4"/>
  <c r="AC449" i="4"/>
  <c r="AD449" i="4"/>
  <c r="AG449" i="4"/>
  <c r="AH449" i="4"/>
  <c r="AI449" i="4"/>
  <c r="AL449" i="4"/>
  <c r="AM449" i="4"/>
  <c r="AN449" i="4"/>
  <c r="AQ449" i="4"/>
  <c r="AR449" i="4"/>
  <c r="AS449" i="4"/>
  <c r="AV449" i="4"/>
  <c r="AW449" i="4"/>
  <c r="S450" i="4"/>
  <c r="T450" i="4" s="1"/>
  <c r="V450" i="4"/>
  <c r="W450" i="4"/>
  <c r="AB450" i="4"/>
  <c r="AC450" i="4"/>
  <c r="AD450" i="4"/>
  <c r="AG450" i="4"/>
  <c r="AH450" i="4"/>
  <c r="AI450" i="4"/>
  <c r="AL450" i="4"/>
  <c r="AM450" i="4"/>
  <c r="AN450" i="4"/>
  <c r="AQ450" i="4"/>
  <c r="AR450" i="4"/>
  <c r="AS450" i="4"/>
  <c r="AV450" i="4"/>
  <c r="AW450" i="4"/>
  <c r="S457" i="4"/>
  <c r="V457" i="4"/>
  <c r="W457" i="4"/>
  <c r="AB457" i="4"/>
  <c r="AC457" i="4"/>
  <c r="AD457" i="4"/>
  <c r="AG457" i="4"/>
  <c r="AH457" i="4"/>
  <c r="AI457" i="4"/>
  <c r="AL457" i="4"/>
  <c r="AM457" i="4"/>
  <c r="AN457" i="4"/>
  <c r="AQ457" i="4"/>
  <c r="AR457" i="4"/>
  <c r="AS457" i="4"/>
  <c r="AV457" i="4"/>
  <c r="AW457" i="4"/>
  <c r="S458" i="4"/>
  <c r="V458" i="4"/>
  <c r="W458" i="4"/>
  <c r="AB458" i="4"/>
  <c r="AC458" i="4"/>
  <c r="AD458" i="4"/>
  <c r="AG458" i="4"/>
  <c r="AH458" i="4"/>
  <c r="AI458" i="4"/>
  <c r="AL458" i="4"/>
  <c r="AM458" i="4"/>
  <c r="AN458" i="4"/>
  <c r="AQ458" i="4"/>
  <c r="AR458" i="4"/>
  <c r="AS458" i="4"/>
  <c r="AV458" i="4"/>
  <c r="AW458" i="4"/>
  <c r="V459" i="4"/>
  <c r="W459" i="4"/>
  <c r="AB459" i="4"/>
  <c r="AC459" i="4"/>
  <c r="AD459" i="4"/>
  <c r="AG459" i="4"/>
  <c r="AH459" i="4"/>
  <c r="AI459" i="4"/>
  <c r="AL459" i="4"/>
  <c r="AM459" i="4"/>
  <c r="AN459" i="4"/>
  <c r="AQ459" i="4"/>
  <c r="AR459" i="4"/>
  <c r="AS459" i="4"/>
  <c r="AV459" i="4"/>
  <c r="AW459" i="4"/>
  <c r="V460" i="4"/>
  <c r="W460" i="4"/>
  <c r="AB460" i="4"/>
  <c r="AC460" i="4"/>
  <c r="AD460" i="4"/>
  <c r="AG460" i="4"/>
  <c r="AH460" i="4"/>
  <c r="AI460" i="4"/>
  <c r="AL460" i="4"/>
  <c r="AM460" i="4"/>
  <c r="AN460" i="4"/>
  <c r="AQ460" i="4"/>
  <c r="AR460" i="4"/>
  <c r="AS460" i="4"/>
  <c r="AV460" i="4"/>
  <c r="AW460" i="4"/>
  <c r="S461" i="4"/>
  <c r="V461" i="4"/>
  <c r="W461" i="4"/>
  <c r="AB461" i="4"/>
  <c r="AC461" i="4"/>
  <c r="AD461" i="4"/>
  <c r="AG461" i="4"/>
  <c r="AH461" i="4"/>
  <c r="AI461" i="4"/>
  <c r="AL461" i="4"/>
  <c r="AM461" i="4"/>
  <c r="AN461" i="4"/>
  <c r="AQ461" i="4"/>
  <c r="AR461" i="4"/>
  <c r="AS461" i="4"/>
  <c r="AV461" i="4"/>
  <c r="AW461" i="4"/>
  <c r="S462" i="4"/>
  <c r="V462" i="4"/>
  <c r="W462" i="4"/>
  <c r="AB462" i="4"/>
  <c r="AC462" i="4"/>
  <c r="AD462" i="4"/>
  <c r="AG462" i="4"/>
  <c r="AH462" i="4"/>
  <c r="AI462" i="4"/>
  <c r="AL462" i="4"/>
  <c r="AM462" i="4"/>
  <c r="AN462" i="4"/>
  <c r="AQ462" i="4"/>
  <c r="AR462" i="4"/>
  <c r="AS462" i="4"/>
  <c r="AV462" i="4"/>
  <c r="AW462" i="4"/>
  <c r="S463" i="4"/>
  <c r="V463" i="4"/>
  <c r="W463" i="4"/>
  <c r="AB463" i="4"/>
  <c r="AC463" i="4"/>
  <c r="AD463" i="4"/>
  <c r="AG463" i="4"/>
  <c r="AH463" i="4"/>
  <c r="AI463" i="4"/>
  <c r="AL463" i="4"/>
  <c r="AM463" i="4"/>
  <c r="AN463" i="4"/>
  <c r="AQ463" i="4"/>
  <c r="AR463" i="4"/>
  <c r="AS463" i="4"/>
  <c r="AV463" i="4"/>
  <c r="AW463" i="4"/>
  <c r="S464" i="4"/>
  <c r="V464" i="4"/>
  <c r="W464" i="4"/>
  <c r="AB464" i="4"/>
  <c r="AC464" i="4"/>
  <c r="AD464" i="4"/>
  <c r="AG464" i="4"/>
  <c r="AH464" i="4"/>
  <c r="AI464" i="4"/>
  <c r="AL464" i="4"/>
  <c r="AM464" i="4"/>
  <c r="AN464" i="4"/>
  <c r="AQ464" i="4"/>
  <c r="AR464" i="4"/>
  <c r="AS464" i="4"/>
  <c r="AV464" i="4"/>
  <c r="AW464" i="4"/>
  <c r="S465" i="4"/>
  <c r="V465" i="4"/>
  <c r="W465" i="4"/>
  <c r="AB465" i="4"/>
  <c r="AC465" i="4"/>
  <c r="AD465" i="4"/>
  <c r="AG465" i="4"/>
  <c r="AH465" i="4"/>
  <c r="AI465" i="4"/>
  <c r="AL465" i="4"/>
  <c r="AM465" i="4"/>
  <c r="AN465" i="4"/>
  <c r="AQ465" i="4"/>
  <c r="AR465" i="4"/>
  <c r="AS465" i="4"/>
  <c r="AV465" i="4"/>
  <c r="AW465" i="4"/>
  <c r="S466" i="4"/>
  <c r="V466" i="4"/>
  <c r="W466" i="4"/>
  <c r="AB466" i="4"/>
  <c r="AC466" i="4"/>
  <c r="AD466" i="4"/>
  <c r="AG466" i="4"/>
  <c r="AH466" i="4"/>
  <c r="AI466" i="4"/>
  <c r="AL466" i="4"/>
  <c r="AM466" i="4"/>
  <c r="AN466" i="4"/>
  <c r="AQ466" i="4"/>
  <c r="AR466" i="4"/>
  <c r="AS466" i="4"/>
  <c r="AV466" i="4"/>
  <c r="AW466" i="4"/>
  <c r="V467" i="4"/>
  <c r="W467" i="4"/>
  <c r="AB467" i="4"/>
  <c r="AC467" i="4"/>
  <c r="AD467" i="4"/>
  <c r="AG467" i="4"/>
  <c r="AH467" i="4"/>
  <c r="AI467" i="4"/>
  <c r="AL467" i="4"/>
  <c r="AM467" i="4"/>
  <c r="AN467" i="4"/>
  <c r="AQ467" i="4"/>
  <c r="AR467" i="4"/>
  <c r="AS467" i="4"/>
  <c r="AV467" i="4"/>
  <c r="AW467" i="4"/>
  <c r="S468" i="4"/>
  <c r="V468" i="4"/>
  <c r="W468" i="4"/>
  <c r="AB468" i="4"/>
  <c r="AC468" i="4"/>
  <c r="AD468" i="4"/>
  <c r="AG468" i="4"/>
  <c r="AH468" i="4"/>
  <c r="AI468" i="4"/>
  <c r="AL468" i="4"/>
  <c r="AM468" i="4"/>
  <c r="AN468" i="4"/>
  <c r="AQ468" i="4"/>
  <c r="AR468" i="4"/>
  <c r="AS468" i="4"/>
  <c r="AV468" i="4"/>
  <c r="AW468" i="4"/>
  <c r="S469" i="4"/>
  <c r="V469" i="4"/>
  <c r="W469" i="4"/>
  <c r="AB469" i="4"/>
  <c r="AC469" i="4"/>
  <c r="AD469" i="4"/>
  <c r="AG469" i="4"/>
  <c r="AH469" i="4"/>
  <c r="AI469" i="4"/>
  <c r="AL469" i="4"/>
  <c r="AM469" i="4"/>
  <c r="AN469" i="4"/>
  <c r="AQ469" i="4"/>
  <c r="AR469" i="4"/>
  <c r="AS469" i="4"/>
  <c r="AV469" i="4"/>
  <c r="AW469" i="4"/>
  <c r="S470" i="4"/>
  <c r="V470"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Z279" i="4" s="1"/>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4"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BA3" i="4"/>
  <c r="BC3"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4"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4"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4"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2" i="4"/>
  <c r="AY282" i="4" s="1"/>
  <c r="S287" i="4"/>
  <c r="AY287" i="4" s="1"/>
  <c r="S220" i="4"/>
  <c r="T220" i="4" s="1"/>
  <c r="S328" i="4"/>
  <c r="S329" i="4"/>
  <c r="BB437" i="4" l="1"/>
  <c r="BB433" i="4"/>
  <c r="BB439" i="4"/>
  <c r="BB434" i="4"/>
  <c r="BB432" i="4"/>
  <c r="BB435" i="4"/>
  <c r="BB438" i="4"/>
  <c r="AZ282" i="4"/>
  <c r="AZ280" i="4"/>
  <c r="AZ287" i="4"/>
  <c r="AZ281" i="4"/>
  <c r="AZ329" i="4"/>
  <c r="AZ328" i="4"/>
  <c r="T329" i="4"/>
  <c r="AY329" i="4"/>
  <c r="T464" i="4"/>
  <c r="AY464" i="4"/>
  <c r="T328" i="4"/>
  <c r="AY328" i="4"/>
  <c r="T463" i="4"/>
  <c r="AY463" i="4"/>
  <c r="AZ445" i="4"/>
  <c r="T462" i="4"/>
  <c r="AY462" i="4"/>
  <c r="AZ443" i="4"/>
  <c r="T470" i="4"/>
  <c r="AY470" i="4"/>
  <c r="T461" i="4"/>
  <c r="AY461" i="4"/>
  <c r="AZ459" i="4"/>
  <c r="T469" i="4"/>
  <c r="AY469" i="4"/>
  <c r="AZ458" i="4"/>
  <c r="T443" i="4"/>
  <c r="AY443" i="4"/>
  <c r="AZ441" i="4"/>
  <c r="T468" i="4"/>
  <c r="AY468" i="4"/>
  <c r="AZ457" i="4"/>
  <c r="T458" i="4"/>
  <c r="AY458" i="4"/>
  <c r="T441" i="4"/>
  <c r="AY441" i="4"/>
  <c r="T466" i="4"/>
  <c r="AY466" i="4"/>
  <c r="T457" i="4"/>
  <c r="AY457" i="4"/>
  <c r="T465" i="4"/>
  <c r="AY465" i="4"/>
  <c r="S471" i="4"/>
  <c r="AY471" i="4" s="1"/>
  <c r="T287" i="4"/>
  <c r="T282" i="4"/>
  <c r="T280" i="4"/>
  <c r="S279" i="4"/>
  <c r="AY279" i="4" s="1"/>
  <c r="S459" i="4"/>
  <c r="S445" i="4"/>
  <c r="S281" i="4"/>
  <c r="AY281" i="4" s="1"/>
  <c r="S467"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0" i="4" l="1"/>
  <c r="AZ530" i="4" s="1"/>
  <c r="P529" i="4"/>
  <c r="AZ529" i="4" s="1"/>
  <c r="P528" i="4"/>
  <c r="AZ528" i="4" s="1"/>
  <c r="P527" i="4"/>
  <c r="AZ527" i="4" s="1"/>
  <c r="T467" i="4"/>
  <c r="AY467" i="4"/>
  <c r="T445" i="4"/>
  <c r="AY445" i="4"/>
  <c r="T459" i="4"/>
  <c r="AY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Z26" i="4" s="1"/>
  <c r="Y26" i="4" s="1"/>
  <c r="N165" i="18"/>
  <c r="Z57" i="4" s="1"/>
  <c r="Y57" i="4" s="1"/>
  <c r="N277" i="18"/>
  <c r="N166" i="18"/>
  <c r="N168" i="18"/>
  <c r="N248" i="18"/>
  <c r="N169" i="18"/>
  <c r="Z22" i="4" s="1"/>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Z33" i="4" s="1"/>
  <c r="Y33" i="4" s="1"/>
  <c r="N157" i="18"/>
  <c r="N301" i="18"/>
  <c r="N158" i="18"/>
  <c r="N302" i="18"/>
  <c r="N159" i="18"/>
  <c r="N144" i="18"/>
  <c r="Z61" i="4" s="1"/>
  <c r="Y61" i="4" s="1"/>
  <c r="N160" i="18"/>
  <c r="N272" i="18"/>
  <c r="N352" i="18"/>
  <c r="N161" i="18"/>
  <c r="Z62" i="4" s="1"/>
  <c r="Y62" i="4" s="1"/>
  <c r="E12" i="9"/>
  <c r="N50" i="18"/>
  <c r="AE30" i="4" s="1"/>
  <c r="N51" i="18"/>
  <c r="N243" i="18"/>
  <c r="N52" i="18"/>
  <c r="N244" i="18"/>
  <c r="N55" i="18"/>
  <c r="N53" i="18"/>
  <c r="AE60" i="4" s="1"/>
  <c r="N85" i="18"/>
  <c r="N54" i="18"/>
  <c r="N297" i="18"/>
  <c r="N170" i="18"/>
  <c r="N188" i="18"/>
  <c r="N78" i="18"/>
  <c r="AE25" i="4" s="1"/>
  <c r="N286" i="18"/>
  <c r="N49" i="18"/>
  <c r="N289" i="18"/>
  <c r="E18" i="9"/>
  <c r="N245" i="18"/>
  <c r="N296" i="18"/>
  <c r="N121" i="18"/>
  <c r="Z24" i="4" s="1"/>
  <c r="Y24" i="4" s="1"/>
  <c r="N122" i="18"/>
  <c r="N266" i="18"/>
  <c r="N123" i="18"/>
  <c r="N124" i="18"/>
  <c r="N204" i="18"/>
  <c r="N173" i="18"/>
  <c r="N269" i="18"/>
  <c r="N174" i="18"/>
  <c r="Z36" i="4" s="1"/>
  <c r="Y36" i="4" s="1"/>
  <c r="N190" i="18"/>
  <c r="N127" i="18"/>
  <c r="N175" i="18"/>
  <c r="N176" i="18"/>
  <c r="Z21" i="4" s="1"/>
  <c r="Y21" i="4" s="1"/>
  <c r="N177" i="18"/>
  <c r="E24" i="9"/>
  <c r="N147" i="18"/>
  <c r="N148" i="18"/>
  <c r="Z30" i="4" s="1"/>
  <c r="Y30" i="4" s="1"/>
  <c r="N149" i="18"/>
  <c r="N150" i="18"/>
  <c r="N152" i="18"/>
  <c r="N153" i="18"/>
  <c r="N154" i="18"/>
  <c r="Z60" i="4" s="1"/>
  <c r="Y60" i="4" s="1"/>
  <c r="N251" i="18"/>
  <c r="N285" i="18"/>
  <c r="N151" i="18"/>
  <c r="Z25" i="4" s="1"/>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E33" i="4" s="1"/>
  <c r="N120" i="18"/>
  <c r="N282" i="18"/>
  <c r="N119" i="18"/>
  <c r="N183" i="18"/>
  <c r="N109" i="18"/>
  <c r="N110" i="18"/>
  <c r="N111" i="18"/>
  <c r="AE61" i="4" s="1"/>
  <c r="N303" i="18"/>
  <c r="N112" i="18"/>
  <c r="N113" i="18"/>
  <c r="AE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E63" i="4" s="1"/>
  <c r="N361" i="18"/>
  <c r="N90" i="18"/>
  <c r="N87" i="18"/>
  <c r="N91" i="18"/>
  <c r="N92" i="18"/>
  <c r="N93" i="18"/>
  <c r="AE27" i="4" s="1"/>
  <c r="N94" i="18"/>
  <c r="N95" i="18"/>
  <c r="AE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Z27" i="4" s="1"/>
  <c r="Y27" i="4" s="1"/>
  <c r="N102" i="18"/>
  <c r="N104" i="18"/>
  <c r="N184" i="18"/>
  <c r="N280" i="18"/>
  <c r="N105" i="18"/>
  <c r="Z64" i="4" s="1"/>
  <c r="Y64" i="4" s="1"/>
  <c r="N106" i="18"/>
  <c r="N107" i="18"/>
  <c r="N103" i="18"/>
  <c r="Z63" i="4" s="1"/>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E26" i="4" s="1"/>
  <c r="N194" i="18"/>
  <c r="N290" i="18"/>
  <c r="N199" i="18"/>
  <c r="AE22" i="4" s="1"/>
  <c r="N26" i="18"/>
  <c r="AE57" i="4" s="1"/>
  <c r="N27" i="18"/>
  <c r="N28" i="18"/>
  <c r="N268" i="18"/>
  <c r="N300" i="18"/>
  <c r="N29" i="18"/>
  <c r="N247" i="18"/>
  <c r="N30" i="18"/>
  <c r="N31" i="18"/>
  <c r="N79" i="18"/>
  <c r="N431" i="18"/>
  <c r="N32" i="18"/>
  <c r="N80" i="18"/>
  <c r="N81" i="18"/>
  <c r="E27" i="9"/>
  <c r="N342" i="18"/>
  <c r="N239" i="18"/>
  <c r="N240" i="18"/>
  <c r="N241" i="18"/>
  <c r="E4" i="9"/>
  <c r="N66" i="18"/>
  <c r="AE24" i="4" s="1"/>
  <c r="N98" i="18"/>
  <c r="N274" i="18"/>
  <c r="N67" i="18"/>
  <c r="N68" i="18"/>
  <c r="N69" i="18"/>
  <c r="N71" i="18"/>
  <c r="AE21" i="4" s="1"/>
  <c r="N70" i="18"/>
  <c r="N72" i="18"/>
  <c r="N73" i="18"/>
  <c r="N249" i="18"/>
  <c r="N74" i="18"/>
  <c r="N43" i="18"/>
  <c r="N75" i="18"/>
  <c r="N76" i="18"/>
  <c r="N108" i="18"/>
  <c r="N77" i="18"/>
  <c r="AE36" i="4" s="1"/>
  <c r="N205" i="18"/>
  <c r="N271" i="18"/>
  <c r="N279" i="18"/>
  <c r="G597" i="7"/>
  <c r="E5" i="9"/>
  <c r="G594" i="7"/>
  <c r="E7" i="9"/>
  <c r="G595" i="7"/>
  <c r="E29" i="9"/>
  <c r="G592" i="7"/>
  <c r="E17" i="9"/>
  <c r="G588" i="7"/>
  <c r="E8" i="9"/>
  <c r="G541" i="7"/>
  <c r="E38" i="9"/>
  <c r="G587" i="7"/>
  <c r="G596" i="7"/>
  <c r="G106" i="5"/>
  <c r="G105" i="5"/>
  <c r="G107" i="5"/>
  <c r="D21" i="20"/>
  <c r="D72" i="20"/>
  <c r="D91" i="20"/>
  <c r="D9" i="20"/>
  <c r="D51" i="20"/>
  <c r="D82" i="20"/>
  <c r="D15" i="20"/>
  <c r="D34" i="20"/>
  <c r="D87" i="20"/>
  <c r="G532" i="7"/>
  <c r="G581" i="7"/>
  <c r="G578" i="7"/>
  <c r="G564" i="7"/>
  <c r="G565" i="7"/>
  <c r="G531" i="7"/>
  <c r="G293" i="7"/>
  <c r="G589" i="7"/>
  <c r="G562" i="7"/>
  <c r="G534" i="7"/>
  <c r="G558" i="7"/>
  <c r="G535" i="7"/>
  <c r="G557" i="7"/>
  <c r="G539" i="7"/>
  <c r="G533" i="7"/>
  <c r="G577" i="7"/>
  <c r="G540" i="7"/>
  <c r="G547" i="7"/>
  <c r="G542" i="7"/>
  <c r="G548" i="7"/>
  <c r="G529" i="7"/>
  <c r="G530" i="7"/>
  <c r="G544" i="7"/>
  <c r="G537" i="7"/>
  <c r="T471" i="4"/>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BC61" i="4" l="1"/>
  <c r="BC33" i="4"/>
  <c r="AE509" i="4"/>
  <c r="Z508" i="4"/>
  <c r="Y508" i="4" s="1"/>
  <c r="Q508" i="4"/>
  <c r="Q509" i="4"/>
  <c r="Z509" i="4"/>
  <c r="Y509" i="4" s="1"/>
  <c r="Q510" i="4"/>
  <c r="Z510" i="4"/>
  <c r="Y510" i="4" s="1"/>
  <c r="AE510" i="4"/>
  <c r="AE508" i="4"/>
  <c r="BC62" i="4"/>
  <c r="BC26" i="4"/>
  <c r="BC57" i="4"/>
  <c r="BC25" i="4"/>
  <c r="BC36" i="4"/>
  <c r="BC64" i="4"/>
  <c r="BC27" i="4"/>
  <c r="BC22" i="4"/>
  <c r="BC30" i="4"/>
  <c r="BC63" i="4"/>
  <c r="BC21" i="4"/>
  <c r="BC24" i="4"/>
  <c r="BC60" i="4"/>
  <c r="AE506" i="4"/>
  <c r="Z507" i="4"/>
  <c r="Y507" i="4" s="1"/>
  <c r="AE507" i="4"/>
  <c r="Q507" i="4"/>
  <c r="Q505" i="4"/>
  <c r="Z505" i="4"/>
  <c r="Y505" i="4" s="1"/>
  <c r="Q506" i="4"/>
  <c r="AE505" i="4"/>
  <c r="Z506" i="4"/>
  <c r="Y506" i="4" s="1"/>
  <c r="Z186" i="4"/>
  <c r="Y186" i="4" s="1"/>
  <c r="AE186" i="4"/>
  <c r="Z175" i="4"/>
  <c r="Y175" i="4" s="1"/>
  <c r="Q175" i="4"/>
  <c r="AE175" i="4"/>
  <c r="Q186" i="4"/>
  <c r="Q305" i="4"/>
  <c r="Z305" i="4"/>
  <c r="Y305" i="4" s="1"/>
  <c r="AE305" i="4"/>
  <c r="Q385" i="4"/>
  <c r="AE385" i="4"/>
  <c r="Z385" i="4"/>
  <c r="Y385" i="4" s="1"/>
  <c r="AE149" i="4"/>
  <c r="AE150" i="4"/>
  <c r="AE151" i="4"/>
  <c r="Q334" i="4"/>
  <c r="Z334" i="4"/>
  <c r="Y334" i="4" s="1"/>
  <c r="AE334" i="4"/>
  <c r="Q276" i="4"/>
  <c r="Z276" i="4"/>
  <c r="Y276" i="4" s="1"/>
  <c r="AE276" i="4"/>
  <c r="Z149" i="4"/>
  <c r="Y149" i="4" s="1"/>
  <c r="Z150" i="4"/>
  <c r="Y150" i="4" s="1"/>
  <c r="Z151" i="4"/>
  <c r="Y151" i="4" s="1"/>
  <c r="Q411" i="4"/>
  <c r="AE411" i="4"/>
  <c r="Z411" i="4"/>
  <c r="Y411" i="4" s="1"/>
  <c r="Z384" i="4"/>
  <c r="Y384" i="4" s="1"/>
  <c r="Q384" i="4"/>
  <c r="AE384" i="4"/>
  <c r="Q151" i="4"/>
  <c r="Q149" i="4"/>
  <c r="Q150" i="4"/>
  <c r="Z446" i="4"/>
  <c r="Y446" i="4" s="1"/>
  <c r="AE446" i="4"/>
  <c r="Q446" i="4"/>
  <c r="Z335" i="4"/>
  <c r="Y335" i="4" s="1"/>
  <c r="Q335" i="4"/>
  <c r="AE335" i="4"/>
  <c r="Q174" i="4"/>
  <c r="Z174" i="4"/>
  <c r="Y174" i="4" s="1"/>
  <c r="AE174" i="4"/>
  <c r="AE202" i="4"/>
  <c r="Z204" i="4"/>
  <c r="Y204" i="4" s="1"/>
  <c r="AE204" i="4"/>
  <c r="Q202" i="4"/>
  <c r="Z202" i="4"/>
  <c r="Y202" i="4" s="1"/>
  <c r="Q204" i="4"/>
  <c r="AE410" i="4"/>
  <c r="Z409" i="4"/>
  <c r="Y409" i="4" s="1"/>
  <c r="Q409" i="4"/>
  <c r="Q410" i="4"/>
  <c r="Z410" i="4"/>
  <c r="Y410" i="4" s="1"/>
  <c r="AE409" i="4"/>
  <c r="Q55" i="4"/>
  <c r="AE55" i="4"/>
  <c r="Z55" i="4"/>
  <c r="Y55" i="4" s="1"/>
  <c r="Q408" i="4"/>
  <c r="Z406" i="4"/>
  <c r="Y406" i="4" s="1"/>
  <c r="Z407" i="4"/>
  <c r="Y407" i="4" s="1"/>
  <c r="AE406" i="4"/>
  <c r="Z408" i="4"/>
  <c r="Y408" i="4" s="1"/>
  <c r="AE408" i="4"/>
  <c r="AE407" i="4"/>
  <c r="Q406" i="4"/>
  <c r="Q407" i="4"/>
  <c r="Z386" i="4"/>
  <c r="Y386" i="4" s="1"/>
  <c r="Q389" i="4"/>
  <c r="Z389" i="4"/>
  <c r="Y389" i="4" s="1"/>
  <c r="AE388" i="4"/>
  <c r="AE386" i="4"/>
  <c r="Z388" i="4"/>
  <c r="Y388" i="4" s="1"/>
  <c r="Z387" i="4"/>
  <c r="Y387" i="4" s="1"/>
  <c r="AE389" i="4"/>
  <c r="AE387" i="4"/>
  <c r="Q386" i="4"/>
  <c r="Q388" i="4"/>
  <c r="Q387" i="4"/>
  <c r="Q357" i="4"/>
  <c r="Z357" i="4"/>
  <c r="Y357" i="4" s="1"/>
  <c r="AE356" i="4"/>
  <c r="AE357" i="4"/>
  <c r="Q356" i="4"/>
  <c r="Z356" i="4"/>
  <c r="Y356" i="4" s="1"/>
  <c r="AE129" i="4"/>
  <c r="Q129" i="4"/>
  <c r="Z129" i="4"/>
  <c r="Y129" i="4" s="1"/>
  <c r="Z187" i="4"/>
  <c r="Y187" i="4" s="1"/>
  <c r="Z188" i="4"/>
  <c r="Y188" i="4" s="1"/>
  <c r="Q187" i="4"/>
  <c r="AE187" i="4"/>
  <c r="Q188" i="4"/>
  <c r="AE188" i="4"/>
  <c r="AE56" i="4"/>
  <c r="Q56" i="4"/>
  <c r="Z56" i="4"/>
  <c r="Y56" i="4" s="1"/>
  <c r="Q203" i="4"/>
  <c r="AE203" i="4"/>
  <c r="Z203" i="4"/>
  <c r="Y203" i="4" s="1"/>
  <c r="Z278" i="4"/>
  <c r="Y278" i="4" s="1"/>
  <c r="AE278" i="4"/>
  <c r="Q278" i="4"/>
  <c r="Q333" i="4"/>
  <c r="Z333" i="4"/>
  <c r="Y333" i="4" s="1"/>
  <c r="AE333" i="4"/>
  <c r="Z355" i="4"/>
  <c r="Y355" i="4" s="1"/>
  <c r="AE355" i="4"/>
  <c r="Q355" i="4"/>
  <c r="Z304" i="4"/>
  <c r="Y304" i="4" s="1"/>
  <c r="Q304" i="4"/>
  <c r="AE304" i="4"/>
  <c r="Q277" i="4"/>
  <c r="Z277" i="4"/>
  <c r="Y277" i="4" s="1"/>
  <c r="AE277" i="4"/>
  <c r="Q136" i="4"/>
  <c r="Z136" i="4"/>
  <c r="Y136" i="4" s="1"/>
  <c r="AE136" i="4"/>
  <c r="Q430" i="4"/>
  <c r="Z430" i="4"/>
  <c r="Y430" i="4" s="1"/>
  <c r="AE430" i="4"/>
  <c r="Z189" i="4"/>
  <c r="Y189" i="4" s="1"/>
  <c r="AE189" i="4"/>
  <c r="Q189" i="4"/>
  <c r="Z306" i="4"/>
  <c r="Y306" i="4" s="1"/>
  <c r="AE306" i="4"/>
  <c r="Q306" i="4"/>
  <c r="Z431" i="4"/>
  <c r="Y431" i="4" s="1"/>
  <c r="Q431" i="4"/>
  <c r="AE431" i="4"/>
  <c r="H523" i="7"/>
  <c r="K523" i="7"/>
  <c r="H524" i="7"/>
  <c r="K524" i="7"/>
  <c r="H550" i="7"/>
  <c r="K550" i="7"/>
  <c r="H551" i="7"/>
  <c r="K551" i="7"/>
  <c r="H552" i="7"/>
  <c r="K552" i="7"/>
  <c r="H553" i="7"/>
  <c r="K553" i="7"/>
  <c r="H560" i="7"/>
  <c r="K560" i="7"/>
  <c r="G561" i="7"/>
  <c r="H561" i="7"/>
  <c r="K561" i="7"/>
  <c r="BC149" i="4" l="1"/>
  <c r="BC204" i="4"/>
  <c r="BC431" i="4"/>
  <c r="BC334" i="4"/>
  <c r="BC409" i="4"/>
  <c r="BC385" i="4"/>
  <c r="BC276" i="4"/>
  <c r="BC136" i="4"/>
  <c r="BC410" i="4"/>
  <c r="BC277" i="4"/>
  <c r="BC356" i="4"/>
  <c r="BC186" i="4"/>
  <c r="BC384" i="4"/>
  <c r="BC510" i="4"/>
  <c r="BC187" i="4"/>
  <c r="BC408" i="4"/>
  <c r="BC509" i="4"/>
  <c r="BC508" i="4"/>
  <c r="BC278" i="4"/>
  <c r="BC129" i="4"/>
  <c r="BC189" i="4"/>
  <c r="BC507" i="4"/>
  <c r="BC411" i="4"/>
  <c r="BC174" i="4"/>
  <c r="BC333" i="4"/>
  <c r="BC55" i="4"/>
  <c r="BC305" i="4"/>
  <c r="BC430" i="4"/>
  <c r="BC335" i="4"/>
  <c r="BC389" i="4"/>
  <c r="BC446" i="4"/>
  <c r="BC175" i="4"/>
  <c r="BC407" i="4"/>
  <c r="BC203" i="4"/>
  <c r="BC406" i="4"/>
  <c r="BC150" i="4"/>
  <c r="BC56" i="4"/>
  <c r="BC357" i="4"/>
  <c r="BC151" i="4"/>
  <c r="BC306" i="4"/>
  <c r="BC304" i="4"/>
  <c r="BC387" i="4"/>
  <c r="BC202" i="4"/>
  <c r="BC506" i="4"/>
  <c r="BC388" i="4"/>
  <c r="BC355" i="4"/>
  <c r="BC188" i="4"/>
  <c r="BC386" i="4"/>
  <c r="BC505"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7" i="4" l="1"/>
  <c r="V408" i="4"/>
  <c r="V409" i="4"/>
  <c r="V410" i="4"/>
  <c r="V411" i="4"/>
  <c r="V406"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4" i="4"/>
  <c r="AV4"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3" i="4"/>
  <c r="AV3"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4" i="4"/>
  <c r="AQ4"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3" i="4"/>
  <c r="AQ3"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4" i="4"/>
  <c r="AL4"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3" i="4"/>
  <c r="AL3"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4" i="4"/>
  <c r="AG4"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3" i="4"/>
  <c r="AG3"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93"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4"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3"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Y535" i="4" l="1"/>
  <c r="AY536" i="4"/>
  <c r="AY537"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4" i="20" s="1"/>
  <c r="J74"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AZ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6" i="20" s="1"/>
  <c r="J7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AZ141" i="4" s="1"/>
  <c r="I398" i="7"/>
  <c r="H399" i="7"/>
  <c r="P142" i="4" s="1"/>
  <c r="AZ142" i="4" s="1"/>
  <c r="I399" i="7"/>
  <c r="H400" i="7"/>
  <c r="P143" i="4" s="1"/>
  <c r="AZ143" i="4" s="1"/>
  <c r="I400" i="7"/>
  <c r="H401" i="7"/>
  <c r="P140" i="4" s="1"/>
  <c r="AZ140" i="4" s="1"/>
  <c r="I401" i="7"/>
  <c r="H402" i="7"/>
  <c r="P137" i="4" s="1"/>
  <c r="AZ137" i="4" s="1"/>
  <c r="I402" i="7"/>
  <c r="H403" i="7"/>
  <c r="P145" i="4" s="1"/>
  <c r="AZ145" i="4" s="1"/>
  <c r="I403" i="7"/>
  <c r="H404" i="7"/>
  <c r="P138" i="4" s="1"/>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7" i="20" s="1"/>
  <c r="J77"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78" i="20"/>
  <c r="J78"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D61" i="20" s="1"/>
  <c r="J61" i="20" s="1"/>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0" i="20" s="1"/>
  <c r="J8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D25" i="20" l="1"/>
  <c r="J25" i="20" s="1"/>
  <c r="D12" i="20"/>
  <c r="J12" i="20" s="1"/>
  <c r="D89" i="20"/>
  <c r="J89" i="20" s="1"/>
  <c r="D83" i="20"/>
  <c r="J83" i="20" s="1"/>
  <c r="D53" i="20"/>
  <c r="J53" i="20" s="1"/>
  <c r="D63" i="20"/>
  <c r="J63" i="20" s="1"/>
  <c r="D23" i="20"/>
  <c r="J23" i="20" s="1"/>
  <c r="D52" i="20"/>
  <c r="J52" i="20" s="1"/>
  <c r="D54" i="20"/>
  <c r="J54" i="20" s="1"/>
  <c r="D35" i="20"/>
  <c r="J35" i="20" s="1"/>
  <c r="D60" i="20"/>
  <c r="J60" i="20" s="1"/>
  <c r="D42" i="20"/>
  <c r="J42" i="20" s="1"/>
  <c r="D8" i="20"/>
  <c r="J8" i="20" s="1"/>
  <c r="D94" i="20"/>
  <c r="J94" i="20" s="1"/>
  <c r="D62" i="20"/>
  <c r="J62" i="20" s="1"/>
  <c r="D79" i="20"/>
  <c r="J79" i="20" s="1"/>
  <c r="AD446" i="4"/>
  <c r="P446" i="4"/>
  <c r="P532" i="4"/>
  <c r="AZ532" i="4" s="1"/>
  <c r="P534" i="4"/>
  <c r="AZ534" i="4" s="1"/>
  <c r="P533" i="4"/>
  <c r="AZ533" i="4" s="1"/>
  <c r="P531" i="4"/>
  <c r="AZ531" i="4" s="1"/>
  <c r="P493" i="4"/>
  <c r="AZ493" i="4" s="1"/>
  <c r="P484" i="4"/>
  <c r="AZ484" i="4" s="1"/>
  <c r="P492" i="4"/>
  <c r="AZ492" i="4" s="1"/>
  <c r="P483" i="4"/>
  <c r="AZ483" i="4" s="1"/>
  <c r="P491" i="4"/>
  <c r="AZ491" i="4" s="1"/>
  <c r="D86" i="20"/>
  <c r="J86" i="20" s="1"/>
  <c r="P488" i="4"/>
  <c r="AZ488" i="4" s="1"/>
  <c r="P487" i="4"/>
  <c r="AZ487" i="4" s="1"/>
  <c r="P486" i="4"/>
  <c r="AZ486" i="4" s="1"/>
  <c r="P490" i="4"/>
  <c r="AZ490" i="4" s="1"/>
  <c r="P489" i="4"/>
  <c r="AZ489" i="4" s="1"/>
  <c r="P494" i="4"/>
  <c r="AZ494" i="4" s="1"/>
  <c r="P485" i="4"/>
  <c r="AZ485" i="4" s="1"/>
  <c r="AD478" i="4"/>
  <c r="P477" i="4"/>
  <c r="AD474" i="4"/>
  <c r="AD476" i="4"/>
  <c r="P478" i="4"/>
  <c r="AD482" i="4"/>
  <c r="AD475" i="4"/>
  <c r="AD477" i="4"/>
  <c r="D32" i="20"/>
  <c r="J32" i="20" s="1"/>
  <c r="P474" i="4"/>
  <c r="P475" i="4"/>
  <c r="P480" i="4"/>
  <c r="AZ480" i="4" s="1"/>
  <c r="P481" i="4"/>
  <c r="AZ481" i="4" s="1"/>
  <c r="P482" i="4"/>
  <c r="P476" i="4"/>
  <c r="P434" i="4"/>
  <c r="AZ434" i="4" s="1"/>
  <c r="P439" i="4"/>
  <c r="AZ439" i="4" s="1"/>
  <c r="D100" i="5"/>
  <c r="P436" i="4"/>
  <c r="AZ436" i="4" s="1"/>
  <c r="P437" i="4"/>
  <c r="AZ437" i="4" s="1"/>
  <c r="P438" i="4"/>
  <c r="AZ438" i="4" s="1"/>
  <c r="D81" i="20"/>
  <c r="J81" i="20" s="1"/>
  <c r="P433" i="4"/>
  <c r="AZ433" i="4" s="1"/>
  <c r="D99" i="5"/>
  <c r="P435" i="4"/>
  <c r="AZ435" i="4" s="1"/>
  <c r="P432" i="4"/>
  <c r="AZ432" i="4" s="1"/>
  <c r="D75" i="20"/>
  <c r="J75" i="20" s="1"/>
  <c r="P440" i="4"/>
  <c r="D31" i="20"/>
  <c r="J31" i="20" s="1"/>
  <c r="P442" i="4"/>
  <c r="P444" i="4"/>
  <c r="AD430" i="4"/>
  <c r="AD431" i="4"/>
  <c r="P428" i="4"/>
  <c r="AZ428" i="4" s="1"/>
  <c r="P429" i="4"/>
  <c r="AZ429" i="4" s="1"/>
  <c r="P430" i="4"/>
  <c r="P431" i="4"/>
  <c r="P427" i="4"/>
  <c r="AZ427" i="4" s="1"/>
  <c r="D30" i="20"/>
  <c r="J30" i="20" s="1"/>
  <c r="AD408" i="4"/>
  <c r="AD410" i="4"/>
  <c r="AD406" i="4"/>
  <c r="AD411" i="4"/>
  <c r="AD409" i="4"/>
  <c r="AD407" i="4"/>
  <c r="D64" i="20"/>
  <c r="J64" i="20" s="1"/>
  <c r="D92" i="5"/>
  <c r="D91" i="5"/>
  <c r="P403" i="4"/>
  <c r="AZ403" i="4" s="1"/>
  <c r="P402" i="4"/>
  <c r="AZ402" i="4" s="1"/>
  <c r="P405" i="4"/>
  <c r="AZ405" i="4" s="1"/>
  <c r="P401" i="4"/>
  <c r="AZ401" i="4" s="1"/>
  <c r="D18" i="20"/>
  <c r="J18" i="20" s="1"/>
  <c r="D37" i="20"/>
  <c r="J37" i="20" s="1"/>
  <c r="P237" i="4"/>
  <c r="P500" i="4"/>
  <c r="AZ500" i="4" s="1"/>
  <c r="D71" i="20"/>
  <c r="J71" i="20" s="1"/>
  <c r="P498" i="4"/>
  <c r="AZ498" i="4" s="1"/>
  <c r="P504" i="4"/>
  <c r="AZ504" i="4" s="1"/>
  <c r="P499" i="4"/>
  <c r="AZ499" i="4" s="1"/>
  <c r="P399" i="4"/>
  <c r="AZ399" i="4" s="1"/>
  <c r="D65" i="20"/>
  <c r="J65" i="20" s="1"/>
  <c r="P400" i="4"/>
  <c r="AZ400" i="4" s="1"/>
  <c r="D93" i="5"/>
  <c r="D94" i="5"/>
  <c r="P404" i="4"/>
  <c r="AZ404" i="4" s="1"/>
  <c r="P398" i="4"/>
  <c r="AZ398" i="4" s="1"/>
  <c r="D47" i="20"/>
  <c r="J47" i="20" s="1"/>
  <c r="D17" i="20"/>
  <c r="J17" i="20" s="1"/>
  <c r="D45" i="20"/>
  <c r="J45" i="20" s="1"/>
  <c r="AD508" i="4"/>
  <c r="AD506" i="4"/>
  <c r="AD510" i="4"/>
  <c r="P509" i="4"/>
  <c r="P508" i="4"/>
  <c r="P506" i="4"/>
  <c r="P505" i="4"/>
  <c r="AD505" i="4"/>
  <c r="P507" i="4"/>
  <c r="AD509" i="4"/>
  <c r="AD507" i="4"/>
  <c r="P510" i="4"/>
  <c r="D84" i="20"/>
  <c r="J84" i="20" s="1"/>
  <c r="D73" i="20"/>
  <c r="J73" i="20" s="1"/>
  <c r="D70" i="20"/>
  <c r="J70" i="20" s="1"/>
  <c r="P495" i="4"/>
  <c r="AZ495" i="4" s="1"/>
  <c r="P496" i="4"/>
  <c r="AZ496" i="4" s="1"/>
  <c r="P497" i="4"/>
  <c r="AZ497" i="4" s="1"/>
  <c r="P503" i="4"/>
  <c r="AZ503" i="4" s="1"/>
  <c r="D11" i="20"/>
  <c r="J11" i="20" s="1"/>
  <c r="D49" i="20"/>
  <c r="J49" i="20" s="1"/>
  <c r="P514" i="4"/>
  <c r="AZ514" i="4" s="1"/>
  <c r="P518" i="4"/>
  <c r="AZ518" i="4" s="1"/>
  <c r="P513" i="4"/>
  <c r="AZ513" i="4" s="1"/>
  <c r="P512" i="4"/>
  <c r="AZ512" i="4" s="1"/>
  <c r="P517" i="4"/>
  <c r="AZ517" i="4" s="1"/>
  <c r="P511" i="4"/>
  <c r="AZ511" i="4" s="1"/>
  <c r="P515" i="4"/>
  <c r="AZ515" i="4" s="1"/>
  <c r="P516" i="4"/>
  <c r="AZ516" i="4" s="1"/>
  <c r="D55" i="20"/>
  <c r="J55" i="20" s="1"/>
  <c r="P451" i="4"/>
  <c r="AZ451" i="4" s="1"/>
  <c r="P452" i="4"/>
  <c r="AZ452" i="4" s="1"/>
  <c r="P453" i="4"/>
  <c r="AZ453" i="4" s="1"/>
  <c r="D101" i="5"/>
  <c r="D68" i="20"/>
  <c r="J68" i="20" s="1"/>
  <c r="D102" i="5"/>
  <c r="P473" i="4"/>
  <c r="AZ473" i="4" s="1"/>
  <c r="D38" i="20"/>
  <c r="J38" i="20" s="1"/>
  <c r="D67" i="20"/>
  <c r="J67" i="20" s="1"/>
  <c r="P417" i="4"/>
  <c r="AZ417" i="4" s="1"/>
  <c r="D95" i="5"/>
  <c r="D96" i="5"/>
  <c r="P415" i="4"/>
  <c r="AZ415" i="4" s="1"/>
  <c r="P416" i="4"/>
  <c r="AZ416" i="4" s="1"/>
  <c r="P419" i="4"/>
  <c r="AZ419" i="4" s="1"/>
  <c r="D14" i="20"/>
  <c r="J14" i="20" s="1"/>
  <c r="D98" i="5"/>
  <c r="D97" i="5"/>
  <c r="P413" i="4"/>
  <c r="AZ413" i="4" s="1"/>
  <c r="P414" i="4"/>
  <c r="AZ414" i="4" s="1"/>
  <c r="P418" i="4"/>
  <c r="AZ418" i="4" s="1"/>
  <c r="P412" i="4"/>
  <c r="AZ412" i="4" s="1"/>
  <c r="D66" i="20"/>
  <c r="J66" i="20" s="1"/>
  <c r="D19" i="20"/>
  <c r="J19" i="20" s="1"/>
  <c r="D7" i="20"/>
  <c r="J7" i="20" s="1"/>
  <c r="D48" i="20"/>
  <c r="J48" i="20" s="1"/>
  <c r="D85" i="20"/>
  <c r="J85" i="20" s="1"/>
  <c r="D22" i="20"/>
  <c r="J22" i="20" s="1"/>
  <c r="D4" i="20"/>
  <c r="J4" i="20" s="1"/>
  <c r="P479" i="4"/>
  <c r="AD479" i="4"/>
  <c r="D93" i="20"/>
  <c r="J93" i="20" s="1"/>
  <c r="P456" i="4"/>
  <c r="AZ456" i="4" s="1"/>
  <c r="D103" i="5"/>
  <c r="P455" i="4"/>
  <c r="AZ455" i="4" s="1"/>
  <c r="D104" i="5"/>
  <c r="P454" i="4"/>
  <c r="AZ454" i="4" s="1"/>
  <c r="P472" i="4"/>
  <c r="AZ472" i="4" s="1"/>
  <c r="D69" i="20"/>
  <c r="J69" i="20" s="1"/>
  <c r="D6" i="20"/>
  <c r="J6" i="20" s="1"/>
  <c r="D88" i="20"/>
  <c r="J88" i="20" s="1"/>
  <c r="P536" i="4"/>
  <c r="AZ536" i="4" s="1"/>
  <c r="P535" i="4"/>
  <c r="AZ535" i="4" s="1"/>
  <c r="P537" i="4"/>
  <c r="AZ537" i="4" s="1"/>
  <c r="P524" i="4"/>
  <c r="AZ524" i="4" s="1"/>
  <c r="P526" i="4"/>
  <c r="AZ526" i="4" s="1"/>
  <c r="P525" i="4"/>
  <c r="AZ525" i="4" s="1"/>
  <c r="D29" i="20"/>
  <c r="J29" i="20" s="1"/>
  <c r="AD389" i="4"/>
  <c r="AD388" i="4"/>
  <c r="AD387" i="4"/>
  <c r="D28" i="20"/>
  <c r="J28" i="20" s="1"/>
  <c r="AD355" i="4"/>
  <c r="AD357" i="4"/>
  <c r="AD356" i="4"/>
  <c r="D24" i="20"/>
  <c r="J24" i="20" s="1"/>
  <c r="D16" i="20"/>
  <c r="J16" i="20" s="1"/>
  <c r="P273" i="4"/>
  <c r="AZ273" i="4" s="1"/>
  <c r="P275" i="4"/>
  <c r="AZ275" i="4" s="1"/>
  <c r="P274" i="4"/>
  <c r="AZ274" i="4" s="1"/>
  <c r="P172" i="4"/>
  <c r="AZ172" i="4" s="1"/>
  <c r="P173" i="4"/>
  <c r="AZ173" i="4" s="1"/>
  <c r="P171" i="4"/>
  <c r="AZ171" i="4" s="1"/>
  <c r="P101" i="4"/>
  <c r="P98" i="4"/>
  <c r="P251" i="4"/>
  <c r="P102" i="4"/>
  <c r="P221" i="4"/>
  <c r="AZ221" i="4" s="1"/>
  <c r="P97" i="4"/>
  <c r="P166" i="4"/>
  <c r="P92" i="4"/>
  <c r="P100" i="4"/>
  <c r="P99" i="4"/>
  <c r="P29" i="4"/>
  <c r="AZ29" i="4" s="1"/>
  <c r="P239" i="4"/>
  <c r="AZ239" i="4" s="1"/>
  <c r="P240" i="4"/>
  <c r="AZ240" i="4" s="1"/>
  <c r="P31" i="4"/>
  <c r="AZ31" i="4" s="1"/>
  <c r="P247" i="4"/>
  <c r="AZ247" i="4" s="1"/>
  <c r="P15" i="4"/>
  <c r="AZ15" i="4" s="1"/>
  <c r="P283" i="4"/>
  <c r="AZ283" i="4" s="1"/>
  <c r="P284" i="4"/>
  <c r="AZ284" i="4" s="1"/>
  <c r="P285" i="4"/>
  <c r="AZ285" i="4" s="1"/>
  <c r="P286" i="4"/>
  <c r="AZ286" i="4" s="1"/>
  <c r="P217" i="4"/>
  <c r="AZ217" i="4" s="1"/>
  <c r="P218" i="4"/>
  <c r="AZ218" i="4" s="1"/>
  <c r="P219" i="4"/>
  <c r="AZ219" i="4" s="1"/>
  <c r="P213" i="4"/>
  <c r="AZ213" i="4" s="1"/>
  <c r="P190" i="4"/>
  <c r="AZ190" i="4" s="1"/>
  <c r="P191" i="4"/>
  <c r="AZ191" i="4" s="1"/>
  <c r="P164" i="4"/>
  <c r="AZ164" i="4" s="1"/>
  <c r="P165" i="4"/>
  <c r="AZ165" i="4" s="1"/>
  <c r="P139" i="4"/>
  <c r="AZ139" i="4" s="1"/>
  <c r="P161" i="4"/>
  <c r="AZ161" i="4" s="1"/>
  <c r="P117" i="4"/>
  <c r="AZ117" i="4" s="1"/>
  <c r="P125" i="4"/>
  <c r="AZ125" i="4" s="1"/>
  <c r="P120" i="4"/>
  <c r="AZ120" i="4" s="1"/>
  <c r="P116" i="4"/>
  <c r="AZ116" i="4" s="1"/>
  <c r="P250" i="4"/>
  <c r="AZ250" i="4" s="1"/>
  <c r="P4" i="4"/>
  <c r="AZ4" i="4" s="1"/>
  <c r="P132" i="4"/>
  <c r="AZ132" i="4" s="1"/>
  <c r="P233" i="4"/>
  <c r="AZ233" i="4" s="1"/>
  <c r="P263" i="4"/>
  <c r="AZ263" i="4" s="1"/>
  <c r="P264" i="4"/>
  <c r="AZ264" i="4" s="1"/>
  <c r="P385" i="4"/>
  <c r="P295" i="4"/>
  <c r="AZ295" i="4" s="1"/>
  <c r="P288" i="4"/>
  <c r="AZ288" i="4" s="1"/>
  <c r="P290" i="4"/>
  <c r="AZ290" i="4" s="1"/>
  <c r="P289" i="4"/>
  <c r="AZ289" i="4" s="1"/>
  <c r="P183" i="4"/>
  <c r="AZ183" i="4" s="1"/>
  <c r="P184" i="4"/>
  <c r="AZ184" i="4" s="1"/>
  <c r="P465" i="4"/>
  <c r="AZ465" i="4" s="1"/>
  <c r="P460" i="4"/>
  <c r="AZ460" i="4" s="1"/>
  <c r="P326" i="4"/>
  <c r="AZ326" i="4" s="1"/>
  <c r="P322" i="4"/>
  <c r="AZ322" i="4" s="1"/>
  <c r="P178" i="4"/>
  <c r="AZ178" i="4" s="1"/>
  <c r="P180" i="4"/>
  <c r="AZ180" i="4" s="1"/>
  <c r="P461" i="4"/>
  <c r="AZ461" i="4" s="1"/>
  <c r="P181" i="4"/>
  <c r="AZ181" i="4" s="1"/>
  <c r="P462" i="4"/>
  <c r="AZ462" i="4" s="1"/>
  <c r="P463" i="4"/>
  <c r="AZ463" i="4" s="1"/>
  <c r="P327" i="4"/>
  <c r="AZ327" i="4" s="1"/>
  <c r="P464" i="4"/>
  <c r="AZ464" i="4" s="1"/>
  <c r="P182" i="4"/>
  <c r="AZ182" i="4" s="1"/>
  <c r="P323" i="4"/>
  <c r="AZ323" i="4" s="1"/>
  <c r="P325" i="4"/>
  <c r="AZ325" i="4" s="1"/>
  <c r="P324" i="4"/>
  <c r="AZ324" i="4" s="1"/>
  <c r="P123" i="4"/>
  <c r="AZ123" i="4" s="1"/>
  <c r="P122" i="4"/>
  <c r="AZ122" i="4" s="1"/>
  <c r="P119" i="4"/>
  <c r="AZ119" i="4" s="1"/>
  <c r="P17" i="4"/>
  <c r="P43" i="4"/>
  <c r="P253" i="4"/>
  <c r="P222" i="4"/>
  <c r="AZ222" i="4" s="1"/>
  <c r="P231" i="4"/>
  <c r="AZ231" i="4" s="1"/>
  <c r="P158" i="4"/>
  <c r="AZ158" i="4" s="1"/>
  <c r="P162" i="4"/>
  <c r="AZ162" i="4" s="1"/>
  <c r="P160" i="4"/>
  <c r="AZ160" i="4" s="1"/>
  <c r="P38" i="4"/>
  <c r="AZ38" i="4" s="1"/>
  <c r="P11" i="4"/>
  <c r="AZ11" i="4" s="1"/>
  <c r="P5" i="4"/>
  <c r="AZ5" i="4" s="1"/>
  <c r="P235" i="4"/>
  <c r="AZ235" i="4" s="1"/>
  <c r="P104" i="4"/>
  <c r="AZ104" i="4" s="1"/>
  <c r="P3" i="4"/>
  <c r="AZ3" i="4" s="1"/>
  <c r="P53" i="4"/>
  <c r="AZ53" i="4" s="1"/>
  <c r="P330" i="4"/>
  <c r="AZ330" i="4" s="1"/>
  <c r="P331" i="4"/>
  <c r="AZ331" i="4" s="1"/>
  <c r="P332" i="4"/>
  <c r="AZ332" i="4" s="1"/>
  <c r="P310" i="4"/>
  <c r="AZ310" i="4" s="1"/>
  <c r="P320" i="4"/>
  <c r="AZ320" i="4" s="1"/>
  <c r="P313" i="4"/>
  <c r="AZ313" i="4" s="1"/>
  <c r="P314" i="4"/>
  <c r="AZ314" i="4" s="1"/>
  <c r="P315" i="4"/>
  <c r="AZ315" i="4" s="1"/>
  <c r="P311" i="4"/>
  <c r="AZ311" i="4" s="1"/>
  <c r="P312" i="4"/>
  <c r="AZ312" i="4" s="1"/>
  <c r="P316" i="4"/>
  <c r="AZ316" i="4" s="1"/>
  <c r="P317" i="4"/>
  <c r="AZ317" i="4" s="1"/>
  <c r="P319" i="4"/>
  <c r="AZ319" i="4" s="1"/>
  <c r="P318" i="4"/>
  <c r="AZ318" i="4" s="1"/>
  <c r="P321" i="4"/>
  <c r="AZ321" i="4" s="1"/>
  <c r="P294" i="4"/>
  <c r="AZ294" i="4" s="1"/>
  <c r="P291" i="4"/>
  <c r="AZ291" i="4" s="1"/>
  <c r="P292" i="4"/>
  <c r="AZ292" i="4" s="1"/>
  <c r="P293" i="4"/>
  <c r="AZ293" i="4" s="1"/>
  <c r="P205" i="4"/>
  <c r="AZ205" i="4" s="1"/>
  <c r="P206" i="4"/>
  <c r="AZ206" i="4" s="1"/>
  <c r="P207" i="4"/>
  <c r="AZ207" i="4" s="1"/>
  <c r="P353" i="4"/>
  <c r="AZ353" i="4" s="1"/>
  <c r="P352" i="4"/>
  <c r="AZ352" i="4" s="1"/>
  <c r="P354" i="4"/>
  <c r="AZ354" i="4" s="1"/>
  <c r="P227" i="4"/>
  <c r="AZ227" i="4" s="1"/>
  <c r="P259" i="4"/>
  <c r="AZ259" i="4" s="1"/>
  <c r="P260" i="4"/>
  <c r="AZ260" i="4" s="1"/>
  <c r="P131" i="4"/>
  <c r="AZ131" i="4" s="1"/>
  <c r="P258" i="4"/>
  <c r="P229" i="4"/>
  <c r="AZ229" i="4" s="1"/>
  <c r="P103" i="4"/>
  <c r="P115" i="4"/>
  <c r="P242" i="4"/>
  <c r="AZ242" i="4" s="1"/>
  <c r="P52" i="4"/>
  <c r="AZ52" i="4" s="1"/>
  <c r="P61" i="4"/>
  <c r="P241" i="4"/>
  <c r="AZ241" i="4" s="1"/>
  <c r="P33" i="4"/>
  <c r="P62" i="4"/>
  <c r="P232" i="4"/>
  <c r="AZ232" i="4" s="1"/>
  <c r="P59" i="4"/>
  <c r="AZ59" i="4" s="1"/>
  <c r="P261" i="4"/>
  <c r="AZ261" i="4" s="1"/>
  <c r="P84" i="4"/>
  <c r="AZ84" i="4" s="1"/>
  <c r="P346" i="4"/>
  <c r="AZ346" i="4" s="1"/>
  <c r="P347" i="4"/>
  <c r="AZ347" i="4" s="1"/>
  <c r="P344" i="4"/>
  <c r="AZ344" i="4" s="1"/>
  <c r="P348" i="4"/>
  <c r="AZ348" i="4" s="1"/>
  <c r="P299" i="4"/>
  <c r="AZ299" i="4" s="1"/>
  <c r="P300" i="4"/>
  <c r="AZ300" i="4" s="1"/>
  <c r="P301" i="4"/>
  <c r="AZ301" i="4" s="1"/>
  <c r="P303" i="4"/>
  <c r="AZ303" i="4" s="1"/>
  <c r="P215" i="4"/>
  <c r="AZ215" i="4" s="1"/>
  <c r="P216" i="4"/>
  <c r="AZ216" i="4" s="1"/>
  <c r="P212" i="4"/>
  <c r="AZ212" i="4" s="1"/>
  <c r="P214" i="4"/>
  <c r="AZ214" i="4" s="1"/>
  <c r="P193" i="4"/>
  <c r="AZ193" i="4" s="1"/>
  <c r="P195" i="4"/>
  <c r="AZ195" i="4" s="1"/>
  <c r="P194" i="4"/>
  <c r="AZ194" i="4" s="1"/>
  <c r="P192" i="4"/>
  <c r="AZ192" i="4" s="1"/>
  <c r="P147" i="4"/>
  <c r="P148" i="4"/>
  <c r="P146" i="4"/>
  <c r="P118" i="4"/>
  <c r="AZ118" i="4" s="1"/>
  <c r="P121" i="4"/>
  <c r="AZ121" i="4" s="1"/>
  <c r="P124" i="4"/>
  <c r="AZ124" i="4" s="1"/>
  <c r="P82" i="4"/>
  <c r="P199" i="4"/>
  <c r="P200" i="4"/>
  <c r="P113" i="4"/>
  <c r="P110" i="4"/>
  <c r="AZ110" i="4" s="1"/>
  <c r="P366" i="4"/>
  <c r="AZ366" i="4" s="1"/>
  <c r="P32" i="4"/>
  <c r="P45" i="4"/>
  <c r="P369" i="4"/>
  <c r="AZ369" i="4" s="1"/>
  <c r="P34" i="4"/>
  <c r="P79" i="4"/>
  <c r="P420" i="4"/>
  <c r="AZ420" i="4" s="1"/>
  <c r="P9" i="4"/>
  <c r="P95" i="4"/>
  <c r="P367" i="4"/>
  <c r="AZ367" i="4" s="1"/>
  <c r="P86" i="4"/>
  <c r="P111" i="4"/>
  <c r="AZ111" i="4" s="1"/>
  <c r="P196" i="4"/>
  <c r="P421" i="4"/>
  <c r="AZ421" i="4" s="1"/>
  <c r="P41" i="4"/>
  <c r="P114" i="4"/>
  <c r="P368" i="4"/>
  <c r="AZ368" i="4" s="1"/>
  <c r="P23" i="4"/>
  <c r="P58" i="4"/>
  <c r="P112" i="4"/>
  <c r="P108" i="4"/>
  <c r="AZ108" i="4" s="1"/>
  <c r="P109" i="4"/>
  <c r="AZ109" i="4" s="1"/>
  <c r="P197" i="4"/>
  <c r="P91" i="4"/>
  <c r="P65" i="4"/>
  <c r="P90" i="4"/>
  <c r="P422" i="4"/>
  <c r="AZ422" i="4" s="1"/>
  <c r="P71" i="4"/>
  <c r="P106" i="4"/>
  <c r="AZ106" i="4" s="1"/>
  <c r="P107" i="4"/>
  <c r="AZ107" i="4" s="1"/>
  <c r="P364" i="4"/>
  <c r="AZ364" i="4" s="1"/>
  <c r="P67" i="4"/>
  <c r="P198" i="4"/>
  <c r="P83" i="4"/>
  <c r="P365" i="4"/>
  <c r="AZ365" i="4" s="1"/>
  <c r="P93" i="4"/>
  <c r="P201" i="4"/>
  <c r="P49" i="4"/>
  <c r="P163" i="4"/>
  <c r="P13" i="4"/>
  <c r="P226" i="4"/>
  <c r="AZ226" i="4" s="1"/>
  <c r="P255" i="4"/>
  <c r="P12" i="4"/>
  <c r="P225" i="4"/>
  <c r="AZ225" i="4" s="1"/>
  <c r="P254" i="4"/>
  <c r="P130" i="4"/>
  <c r="P234" i="4"/>
  <c r="AZ234" i="4" s="1"/>
  <c r="P54" i="4"/>
  <c r="AZ54" i="4" s="1"/>
  <c r="P265" i="4"/>
  <c r="AZ265" i="4" s="1"/>
  <c r="P28" i="4"/>
  <c r="AZ28" i="4" s="1"/>
  <c r="P80" i="4"/>
  <c r="AZ80" i="4" s="1"/>
  <c r="P42" i="4"/>
  <c r="AZ42" i="4" s="1"/>
  <c r="P60" i="4"/>
  <c r="P238" i="4"/>
  <c r="AZ238" i="4" s="1"/>
  <c r="P30" i="4"/>
  <c r="P372" i="4"/>
  <c r="AZ372" i="4" s="1"/>
  <c r="P373" i="4"/>
  <c r="AZ373" i="4" s="1"/>
  <c r="P358" i="4"/>
  <c r="AZ358" i="4" s="1"/>
  <c r="P374" i="4"/>
  <c r="AZ374" i="4" s="1"/>
  <c r="P361" i="4"/>
  <c r="AZ361" i="4" s="1"/>
  <c r="P362" i="4"/>
  <c r="AZ362" i="4" s="1"/>
  <c r="P370" i="4"/>
  <c r="AZ370" i="4" s="1"/>
  <c r="P360" i="4"/>
  <c r="AZ360" i="4" s="1"/>
  <c r="P363" i="4"/>
  <c r="AZ363" i="4" s="1"/>
  <c r="P359" i="4"/>
  <c r="AZ359" i="4" s="1"/>
  <c r="P375" i="4"/>
  <c r="AZ375" i="4" s="1"/>
  <c r="P371" i="4"/>
  <c r="AZ371" i="4" s="1"/>
  <c r="P351" i="4"/>
  <c r="AZ351" i="4" s="1"/>
  <c r="P345" i="4"/>
  <c r="AZ345" i="4" s="1"/>
  <c r="P350" i="4"/>
  <c r="AZ350" i="4" s="1"/>
  <c r="P349" i="4"/>
  <c r="AZ349" i="4" s="1"/>
  <c r="P297" i="4"/>
  <c r="AZ297" i="4" s="1"/>
  <c r="P298" i="4"/>
  <c r="AZ298" i="4" s="1"/>
  <c r="P296" i="4"/>
  <c r="AZ296" i="4" s="1"/>
  <c r="P302" i="4"/>
  <c r="AZ302" i="4" s="1"/>
  <c r="P210" i="4"/>
  <c r="AZ210" i="4" s="1"/>
  <c r="P211" i="4"/>
  <c r="AZ211" i="4" s="1"/>
  <c r="P208" i="4"/>
  <c r="AZ208" i="4" s="1"/>
  <c r="P153" i="4"/>
  <c r="AZ153" i="4" s="1"/>
  <c r="P154" i="4"/>
  <c r="AZ154" i="4" s="1"/>
  <c r="P169" i="4"/>
  <c r="AZ169" i="4" s="1"/>
  <c r="P170" i="4"/>
  <c r="AZ170" i="4" s="1"/>
  <c r="P209" i="4"/>
  <c r="AZ209" i="4" s="1"/>
  <c r="P168" i="4"/>
  <c r="AZ168" i="4" s="1"/>
  <c r="P152" i="4"/>
  <c r="AZ152" i="4" s="1"/>
  <c r="P471" i="4"/>
  <c r="AZ471" i="4" s="1"/>
  <c r="P466" i="4"/>
  <c r="AZ466" i="4" s="1"/>
  <c r="P70" i="4"/>
  <c r="AZ70" i="4" s="1"/>
  <c r="P267" i="4"/>
  <c r="AZ267" i="4" s="1"/>
  <c r="P16" i="4"/>
  <c r="AZ16" i="4" s="1"/>
  <c r="P467" i="4"/>
  <c r="AZ467" i="4" s="1"/>
  <c r="P268" i="4"/>
  <c r="AZ268" i="4" s="1"/>
  <c r="P7" i="4"/>
  <c r="AZ7" i="4" s="1"/>
  <c r="P8" i="4"/>
  <c r="AZ8" i="4" s="1"/>
  <c r="P468" i="4"/>
  <c r="AZ468" i="4" s="1"/>
  <c r="P270" i="4"/>
  <c r="AZ270" i="4" s="1"/>
  <c r="P469" i="4"/>
  <c r="AZ469" i="4" s="1"/>
  <c r="P269" i="4"/>
  <c r="AZ269" i="4" s="1"/>
  <c r="P470" i="4"/>
  <c r="AZ470" i="4" s="1"/>
  <c r="P271" i="4"/>
  <c r="AZ271" i="4" s="1"/>
  <c r="P272" i="4"/>
  <c r="AZ272" i="4" s="1"/>
  <c r="P243" i="4"/>
  <c r="AZ243" i="4" s="1"/>
  <c r="P39" i="4"/>
  <c r="AZ39" i="4" s="1"/>
  <c r="P51" i="4"/>
  <c r="AZ51" i="4" s="1"/>
  <c r="P133" i="4"/>
  <c r="P228" i="4"/>
  <c r="AZ228" i="4" s="1"/>
  <c r="P134" i="4"/>
  <c r="P135" i="4"/>
  <c r="P252" i="4"/>
  <c r="P223" i="4"/>
  <c r="AZ223" i="4" s="1"/>
  <c r="P19" i="4"/>
  <c r="P37" i="4"/>
  <c r="P257" i="4"/>
  <c r="P224" i="4"/>
  <c r="AZ224" i="4" s="1"/>
  <c r="P256" i="4"/>
  <c r="P78" i="4"/>
  <c r="P22" i="4"/>
  <c r="P26" i="4"/>
  <c r="P57" i="4"/>
  <c r="P75" i="4"/>
  <c r="AZ75" i="4" s="1"/>
  <c r="P6" i="4"/>
  <c r="AZ6" i="4" s="1"/>
  <c r="P94" i="4"/>
  <c r="AZ94" i="4" s="1"/>
  <c r="P382" i="4"/>
  <c r="AZ382" i="4" s="1"/>
  <c r="P380" i="4"/>
  <c r="AZ380" i="4" s="1"/>
  <c r="P383" i="4"/>
  <c r="AZ383" i="4" s="1"/>
  <c r="P381" i="4"/>
  <c r="AZ381" i="4" s="1"/>
  <c r="P341" i="4"/>
  <c r="AZ341" i="4" s="1"/>
  <c r="P336" i="4"/>
  <c r="AZ336" i="4" s="1"/>
  <c r="P342" i="4"/>
  <c r="AZ342" i="4" s="1"/>
  <c r="P343" i="4"/>
  <c r="AZ343" i="4" s="1"/>
  <c r="P338" i="4"/>
  <c r="AZ338" i="4" s="1"/>
  <c r="P337" i="4"/>
  <c r="AZ337" i="4" s="1"/>
  <c r="P339" i="4"/>
  <c r="AZ339" i="4" s="1"/>
  <c r="P340" i="4"/>
  <c r="AZ340" i="4" s="1"/>
  <c r="P307" i="4"/>
  <c r="AZ307" i="4" s="1"/>
  <c r="P308" i="4"/>
  <c r="AZ308" i="4" s="1"/>
  <c r="P309" i="4"/>
  <c r="AZ309" i="4" s="1"/>
  <c r="P157" i="4"/>
  <c r="AZ157" i="4" s="1"/>
  <c r="P167" i="4"/>
  <c r="AZ167" i="4" s="1"/>
  <c r="P155" i="4"/>
  <c r="AZ155" i="4" s="1"/>
  <c r="P156" i="4"/>
  <c r="AZ156" i="4" s="1"/>
  <c r="P85" i="4"/>
  <c r="AZ85" i="4" s="1"/>
  <c r="P35" i="4"/>
  <c r="AZ35" i="4" s="1"/>
  <c r="P262" i="4"/>
  <c r="AZ262" i="4" s="1"/>
  <c r="P230" i="4"/>
  <c r="AZ230" i="4" s="1"/>
  <c r="P96" i="4"/>
  <c r="AZ96" i="4" s="1"/>
  <c r="P72" i="4"/>
  <c r="AZ72" i="4" s="1"/>
  <c r="P246" i="4"/>
  <c r="AZ246" i="4" s="1"/>
  <c r="P77" i="4"/>
  <c r="P69" i="4"/>
  <c r="P48" i="4"/>
  <c r="AZ48" i="4" s="1"/>
  <c r="P44" i="4"/>
  <c r="AZ44" i="4" s="1"/>
  <c r="P159" i="4"/>
  <c r="AZ159" i="4" s="1"/>
  <c r="P14" i="4"/>
  <c r="AZ14" i="4" s="1"/>
  <c r="P245" i="4"/>
  <c r="AZ245" i="4" s="1"/>
  <c r="P81" i="4"/>
  <c r="AZ81" i="4" s="1"/>
  <c r="P236" i="4"/>
  <c r="AZ236" i="4" s="1"/>
  <c r="P266" i="4"/>
  <c r="AZ266" i="4" s="1"/>
  <c r="P73" i="4"/>
  <c r="AZ73" i="4" s="1"/>
  <c r="P105" i="4"/>
  <c r="AZ105" i="4" s="1"/>
  <c r="P377" i="4"/>
  <c r="AZ377" i="4" s="1"/>
  <c r="P378" i="4"/>
  <c r="AZ378" i="4" s="1"/>
  <c r="P379" i="4"/>
  <c r="AZ379" i="4" s="1"/>
  <c r="P376" i="4"/>
  <c r="AZ376" i="4" s="1"/>
  <c r="P126" i="4"/>
  <c r="AZ126" i="4" s="1"/>
  <c r="P127" i="4"/>
  <c r="AZ127" i="4" s="1"/>
  <c r="P128" i="4"/>
  <c r="AZ128" i="4" s="1"/>
  <c r="P179" i="4"/>
  <c r="AZ179" i="4" s="1"/>
  <c r="P177" i="4"/>
  <c r="AZ177" i="4" s="1"/>
  <c r="P185" i="4"/>
  <c r="AZ185" i="4" s="1"/>
  <c r="P20" i="4"/>
  <c r="AZ20" i="4" s="1"/>
  <c r="P87" i="4"/>
  <c r="AZ87" i="4" s="1"/>
  <c r="P68" i="4"/>
  <c r="AZ68" i="4" s="1"/>
  <c r="P10" i="4"/>
  <c r="AZ10" i="4" s="1"/>
  <c r="P50" i="4"/>
  <c r="AZ50" i="4" s="1"/>
  <c r="P76" i="4"/>
  <c r="AZ76" i="4" s="1"/>
  <c r="P66" i="4"/>
  <c r="P74" i="4"/>
  <c r="P244" i="4"/>
  <c r="AZ244" i="4" s="1"/>
  <c r="P88" i="4"/>
  <c r="AZ88" i="4" s="1"/>
  <c r="P46" i="4"/>
  <c r="AZ46" i="4" s="1"/>
  <c r="P249" i="4"/>
  <c r="AZ249" i="4" s="1"/>
  <c r="P248" i="4"/>
  <c r="AZ248" i="4" s="1"/>
  <c r="P18" i="4"/>
  <c r="AZ18" i="4" s="1"/>
  <c r="P47" i="4"/>
  <c r="AZ47" i="4" s="1"/>
  <c r="P40" i="4"/>
  <c r="AZ40" i="4" s="1"/>
  <c r="P89" i="4"/>
  <c r="AZ89" i="4" s="1"/>
  <c r="P36" i="4"/>
  <c r="P21"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P394" i="4"/>
  <c r="AZ394" i="4" s="1"/>
  <c r="P395" i="4"/>
  <c r="AZ395" i="4" s="1"/>
  <c r="P391" i="4"/>
  <c r="AZ391" i="4" s="1"/>
  <c r="P396" i="4"/>
  <c r="AZ396" i="4" s="1"/>
  <c r="P393" i="4"/>
  <c r="AZ393" i="4" s="1"/>
  <c r="P397" i="4"/>
  <c r="AZ397" i="4" s="1"/>
  <c r="P390" i="4"/>
  <c r="AZ390" i="4" s="1"/>
  <c r="P392" i="4"/>
  <c r="AZ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P388" i="4"/>
  <c r="E858" i="7" l="1" a="1"/>
  <c r="E858" i="7" s="1"/>
  <c r="E860" i="7" a="1"/>
  <c r="E860" i="7" s="1"/>
  <c r="E862" i="7" a="1"/>
  <c r="E862" i="7" s="1"/>
  <c r="E875" i="7" a="1"/>
  <c r="E875" i="7" s="1"/>
  <c r="E873" i="7" a="1"/>
  <c r="E873" i="7" s="1"/>
  <c r="E871" i="7" a="1"/>
  <c r="E871" i="7" s="1"/>
  <c r="E869" i="7" a="1"/>
  <c r="E869" i="7" s="1"/>
  <c r="E876" i="7" a="1"/>
  <c r="E876" i="7" s="1"/>
  <c r="E867" i="7" a="1"/>
  <c r="E867" i="7" s="1"/>
  <c r="E879" i="7" a="1"/>
  <c r="E879" i="7" s="1"/>
  <c r="E865" i="7" a="1"/>
  <c r="E865" i="7" s="1"/>
  <c r="E863" i="7" a="1"/>
  <c r="E863" i="7" s="1"/>
  <c r="E878" i="7" a="1"/>
  <c r="E878" i="7" s="1"/>
  <c r="E859" i="7" a="1"/>
  <c r="E859" i="7" s="1"/>
  <c r="E861" i="7" a="1"/>
  <c r="E861" i="7" s="1"/>
  <c r="E877" i="7" a="1"/>
  <c r="E877" i="7" s="1"/>
  <c r="E864" i="7" a="1"/>
  <c r="E864" i="7" s="1"/>
  <c r="E870" i="7" a="1"/>
  <c r="E870" i="7" s="1"/>
  <c r="E868" i="7" a="1"/>
  <c r="E868" i="7" s="1"/>
  <c r="E872" i="7" a="1"/>
  <c r="E872" i="7" s="1"/>
  <c r="E866" i="7" a="1"/>
  <c r="E866" i="7" s="1"/>
  <c r="E874" i="7" a="1"/>
  <c r="E874"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Z476" i="4"/>
  <c r="AZ474" i="4"/>
  <c r="AZ508" i="4"/>
  <c r="AZ446" i="4"/>
  <c r="AZ509" i="4"/>
  <c r="AZ507" i="4"/>
  <c r="E100" i="5"/>
  <c r="F100" i="5"/>
  <c r="G100" i="5" s="1"/>
  <c r="AZ479" i="4"/>
  <c r="AZ510" i="4"/>
  <c r="AZ478" i="4"/>
  <c r="F98" i="5"/>
  <c r="G98" i="5" s="1"/>
  <c r="E98" i="5"/>
  <c r="F96" i="5"/>
  <c r="G96" i="5" s="1"/>
  <c r="E96" i="5"/>
  <c r="AZ482" i="4"/>
  <c r="E97" i="5"/>
  <c r="F97" i="5"/>
  <c r="G97" i="5" s="1"/>
  <c r="E95" i="5"/>
  <c r="F95" i="5"/>
  <c r="G95" i="5" s="1"/>
  <c r="AZ477" i="4"/>
  <c r="AZ475" i="4"/>
  <c r="F94" i="5"/>
  <c r="G94" i="5" s="1"/>
  <c r="E94" i="5"/>
  <c r="E102" i="5"/>
  <c r="F102" i="5"/>
  <c r="G102" i="5" s="1"/>
  <c r="AZ505" i="4"/>
  <c r="E93" i="5"/>
  <c r="F93" i="5"/>
  <c r="G93" i="5" s="1"/>
  <c r="E91" i="5"/>
  <c r="F91" i="5"/>
  <c r="G91" i="5" s="1"/>
  <c r="E99" i="5"/>
  <c r="F99" i="5"/>
  <c r="G99" i="5" s="1"/>
  <c r="F104" i="5"/>
  <c r="G104" i="5" s="1"/>
  <c r="E104" i="5"/>
  <c r="E92" i="5"/>
  <c r="F92" i="5"/>
  <c r="G92" i="5" s="1"/>
  <c r="AZ431" i="4"/>
  <c r="E101" i="5"/>
  <c r="F101" i="5"/>
  <c r="G101" i="5" s="1"/>
  <c r="AZ506" i="4"/>
  <c r="AZ430" i="4"/>
  <c r="F103" i="5"/>
  <c r="G103" i="5" s="1"/>
  <c r="E103" i="5"/>
  <c r="AZ256" i="4"/>
  <c r="AZ45" i="4"/>
  <c r="AZ58" i="4"/>
  <c r="AZ237" i="4"/>
  <c r="AZ23" i="4"/>
  <c r="AZ388" i="4"/>
  <c r="AZ83" i="4"/>
  <c r="AZ67" i="4"/>
  <c r="AZ114" i="4"/>
  <c r="AZ257" i="4"/>
  <c r="AZ198" i="4"/>
  <c r="AZ135" i="4"/>
  <c r="AZ133" i="4"/>
  <c r="AZ65" i="4"/>
  <c r="AZ95" i="4"/>
  <c r="AZ91" i="4"/>
  <c r="AZ258" i="4"/>
  <c r="AZ69" i="4"/>
  <c r="AZ49" i="4"/>
  <c r="AZ79" i="4"/>
  <c r="AZ147" i="4"/>
  <c r="AZ32" i="4"/>
  <c r="AZ385" i="4"/>
  <c r="AZ100" i="4"/>
  <c r="AZ92" i="4"/>
  <c r="AZ37" i="4"/>
  <c r="AZ166" i="4"/>
  <c r="AZ19" i="4"/>
  <c r="AZ41" i="4"/>
  <c r="AZ113" i="4"/>
  <c r="AZ97" i="4"/>
  <c r="AZ130" i="4"/>
  <c r="AZ200" i="4"/>
  <c r="AZ253" i="4"/>
  <c r="AZ252" i="4"/>
  <c r="AZ254" i="4"/>
  <c r="AZ196" i="4"/>
  <c r="AZ199" i="4"/>
  <c r="AZ43" i="4"/>
  <c r="AZ102" i="4"/>
  <c r="AZ17" i="4"/>
  <c r="AZ251" i="4"/>
  <c r="AZ74" i="4"/>
  <c r="AZ66" i="4"/>
  <c r="AZ71" i="4"/>
  <c r="AZ82" i="4"/>
  <c r="AZ134" i="4"/>
  <c r="AZ86" i="4"/>
  <c r="AZ115" i="4"/>
  <c r="AZ98" i="4"/>
  <c r="AZ255" i="4"/>
  <c r="AZ90" i="4"/>
  <c r="AZ103" i="4"/>
  <c r="AZ101" i="4"/>
  <c r="AZ13" i="4"/>
  <c r="AZ9" i="4"/>
  <c r="AZ146" i="4"/>
  <c r="AZ163" i="4"/>
  <c r="AZ197" i="4"/>
  <c r="AZ148" i="4"/>
  <c r="AZ77" i="4"/>
  <c r="AZ201" i="4"/>
  <c r="AZ34" i="4"/>
  <c r="AZ78" i="4"/>
  <c r="AZ93" i="4"/>
  <c r="AZ112" i="4"/>
  <c r="AZ99"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P334" i="4"/>
  <c r="P24" i="4"/>
  <c r="P304" i="4"/>
  <c r="P136" i="4"/>
  <c r="P384" i="4"/>
  <c r="AZ384" i="4" s="1"/>
  <c r="P387" i="4"/>
  <c r="AZ387" i="4" s="1"/>
  <c r="AD27" i="4"/>
  <c r="AD36" i="4"/>
  <c r="P386" i="4"/>
  <c r="AZ386" i="4" s="1"/>
  <c r="AZ22" i="4"/>
  <c r="AD63" i="4"/>
  <c r="P55" i="4"/>
  <c r="AD21" i="4"/>
  <c r="P306" i="4"/>
  <c r="P56" i="4"/>
  <c r="P408" i="4"/>
  <c r="AZ408" i="4" s="1"/>
  <c r="P203" i="4"/>
  <c r="P407" i="4"/>
  <c r="AZ407" i="4" s="1"/>
  <c r="P406" i="4"/>
  <c r="AZ406" i="4" s="1"/>
  <c r="P409" i="4"/>
  <c r="AZ409" i="4" s="1"/>
  <c r="P278" i="4"/>
  <c r="P410" i="4"/>
  <c r="AZ410" i="4" s="1"/>
  <c r="P389" i="4"/>
  <c r="AZ389" i="4" s="1"/>
  <c r="P411" i="4"/>
  <c r="AZ411" i="4" s="1"/>
  <c r="AD61" i="4"/>
  <c r="AD64" i="4"/>
  <c r="E591" i="7" a="1"/>
  <c r="E591" i="7" s="1"/>
  <c r="E594" i="7" a="1"/>
  <c r="E594" i="7" s="1"/>
  <c r="E596" i="7" a="1"/>
  <c r="E596" i="7" s="1"/>
  <c r="E595" i="7" a="1"/>
  <c r="E595" i="7" s="1"/>
  <c r="E592" i="7" a="1"/>
  <c r="E592" i="7" s="1"/>
  <c r="E593" i="7" a="1"/>
  <c r="E593" i="7" s="1"/>
  <c r="E597" i="7" a="1"/>
  <c r="E597" i="7" s="1"/>
  <c r="E587" i="7" a="1"/>
  <c r="E587" i="7" s="1"/>
  <c r="E588" i="7" a="1"/>
  <c r="E588" i="7" s="1"/>
  <c r="P27" i="4"/>
  <c r="P25" i="4"/>
  <c r="P356" i="4"/>
  <c r="AZ356" i="4" s="1"/>
  <c r="P357" i="4"/>
  <c r="AZ357" i="4" s="1"/>
  <c r="P187" i="4"/>
  <c r="P188" i="4"/>
  <c r="P64" i="4"/>
  <c r="P355" i="4"/>
  <c r="AZ355" i="4" s="1"/>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Z62" i="4"/>
  <c r="AD204" i="4"/>
  <c r="AD202" i="4"/>
  <c r="AD304" i="4"/>
  <c r="AD136" i="4"/>
  <c r="AZ26" i="4"/>
  <c r="P189" i="4"/>
  <c r="AD189" i="4"/>
  <c r="AD186" i="4"/>
  <c r="AD175" i="4"/>
  <c r="AD56" i="4"/>
  <c r="AD306" i="4"/>
  <c r="P277" i="4"/>
  <c r="AD277" i="4"/>
  <c r="P174" i="4"/>
  <c r="AD174" i="4"/>
  <c r="AD334" i="4"/>
  <c r="P335" i="4"/>
  <c r="AD335" i="4"/>
  <c r="P305" i="4"/>
  <c r="AD305" i="4"/>
  <c r="AD203" i="4"/>
  <c r="P276" i="4"/>
  <c r="AD276" i="4"/>
  <c r="AD188" i="4"/>
  <c r="AD187" i="4"/>
  <c r="P129" i="4"/>
  <c r="AD129" i="4"/>
  <c r="AD55" i="4"/>
  <c r="P333" i="4"/>
  <c r="AD333" i="4"/>
  <c r="AD278" i="4"/>
  <c r="AZ60" i="4"/>
  <c r="AZ30" i="4"/>
  <c r="E589" i="7" a="1"/>
  <c r="E589" i="7" s="1"/>
  <c r="E293" i="7" a="1"/>
  <c r="E293" i="7" s="1"/>
  <c r="E565" i="7" a="1"/>
  <c r="E565" i="7" s="1"/>
  <c r="E558" i="7" a="1"/>
  <c r="E558" i="7" s="1"/>
  <c r="E563" i="7" a="1"/>
  <c r="E563" i="7" s="1"/>
  <c r="E559" i="7" a="1"/>
  <c r="E559" i="7" s="1"/>
  <c r="E564" i="7" a="1"/>
  <c r="E564" i="7" s="1"/>
  <c r="E562" i="7" a="1"/>
  <c r="E56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Z33" i="4" l="1"/>
  <c r="AZ64" i="4"/>
  <c r="AZ36" i="4"/>
  <c r="AZ63" i="4"/>
  <c r="AZ25" i="4"/>
  <c r="AZ61" i="4"/>
  <c r="AZ277" i="4"/>
  <c r="AZ186" i="4"/>
  <c r="AZ202" i="4"/>
  <c r="AZ204" i="4"/>
  <c r="AZ21" i="4"/>
  <c r="T212" i="4"/>
  <c r="AY212" i="4"/>
  <c r="T231" i="4"/>
  <c r="AY231" i="4"/>
  <c r="T317" i="4"/>
  <c r="AY317" i="4"/>
  <c r="T138" i="4"/>
  <c r="AY138" i="4"/>
  <c r="T344" i="4"/>
  <c r="AY344" i="4"/>
  <c r="T135" i="4"/>
  <c r="AY135" i="4"/>
  <c r="T417" i="4"/>
  <c r="AY417" i="4"/>
  <c r="AZ27" i="4"/>
  <c r="T155" i="4"/>
  <c r="AY155" i="4"/>
  <c r="T84" i="4"/>
  <c r="AY84" i="4"/>
  <c r="T137" i="4"/>
  <c r="AY137" i="4"/>
  <c r="T134" i="4"/>
  <c r="AY134" i="4"/>
  <c r="T167" i="4"/>
  <c r="AY167" i="4"/>
  <c r="T121" i="4"/>
  <c r="AY121" i="4"/>
  <c r="T165" i="4"/>
  <c r="AY165" i="4"/>
  <c r="T296" i="4"/>
  <c r="AY296" i="4"/>
  <c r="T383" i="4"/>
  <c r="AY383" i="4"/>
  <c r="T130" i="4"/>
  <c r="AY130" i="4"/>
  <c r="T131" i="4"/>
  <c r="AY131" i="4"/>
  <c r="T166" i="4"/>
  <c r="AY166" i="4"/>
  <c r="T122" i="4"/>
  <c r="AY122" i="4"/>
  <c r="T319" i="4"/>
  <c r="AY319" i="4"/>
  <c r="T125" i="4"/>
  <c r="AY125" i="4"/>
  <c r="T37" i="4"/>
  <c r="AY37" i="4"/>
  <c r="T382" i="4"/>
  <c r="AY382" i="4"/>
  <c r="T413" i="4"/>
  <c r="AY413" i="4"/>
  <c r="T221" i="4"/>
  <c r="AY221" i="4"/>
  <c r="T376" i="4"/>
  <c r="AY376" i="4"/>
  <c r="T103" i="4"/>
  <c r="AY103" i="4"/>
  <c r="T293" i="4"/>
  <c r="AY293" i="4"/>
  <c r="T101" i="4"/>
  <c r="AY101" i="4"/>
  <c r="T405" i="4"/>
  <c r="AY405" i="4"/>
  <c r="T415" i="4"/>
  <c r="AY415" i="4"/>
  <c r="T118" i="4"/>
  <c r="AY118" i="4"/>
  <c r="T92" i="4"/>
  <c r="AY92" i="4"/>
  <c r="T300" i="4"/>
  <c r="AY300" i="4"/>
  <c r="T303" i="4"/>
  <c r="AY303" i="4"/>
  <c r="T402" i="4"/>
  <c r="AY402" i="4"/>
  <c r="T217" i="4"/>
  <c r="AY217" i="4"/>
  <c r="T156" i="4"/>
  <c r="AY156" i="4"/>
  <c r="T19" i="4"/>
  <c r="AY19" i="4"/>
  <c r="T133" i="4"/>
  <c r="AY133" i="4"/>
  <c r="T161" i="4"/>
  <c r="AY161" i="4"/>
  <c r="T337" i="4"/>
  <c r="AY337" i="4"/>
  <c r="T85" i="4"/>
  <c r="AY85" i="4"/>
  <c r="T289" i="4"/>
  <c r="AY289" i="4"/>
  <c r="T222" i="4"/>
  <c r="AY222" i="4"/>
  <c r="T13" i="4"/>
  <c r="AY13" i="4"/>
  <c r="T53" i="4"/>
  <c r="AY53" i="4"/>
  <c r="T419" i="4"/>
  <c r="AY419" i="4"/>
  <c r="T214" i="4"/>
  <c r="AY214" i="4"/>
  <c r="T377" i="4"/>
  <c r="AY377" i="4"/>
  <c r="T256" i="4"/>
  <c r="AY256" i="4"/>
  <c r="T263" i="4"/>
  <c r="AY263" i="4"/>
  <c r="T348" i="4"/>
  <c r="AY348" i="4"/>
  <c r="T321" i="4"/>
  <c r="AY321" i="4"/>
  <c r="T147" i="4"/>
  <c r="AY147" i="4"/>
  <c r="T99" i="4"/>
  <c r="AY99" i="4"/>
  <c r="T59" i="4"/>
  <c r="AY59" i="4"/>
  <c r="T381" i="4"/>
  <c r="AY381" i="4"/>
  <c r="T299" i="4"/>
  <c r="AY299" i="4"/>
  <c r="T28" i="4"/>
  <c r="AY28" i="4"/>
  <c r="T284" i="4"/>
  <c r="AY284" i="4"/>
  <c r="T400" i="4"/>
  <c r="AY400" i="4"/>
  <c r="T345" i="4"/>
  <c r="AY345" i="4"/>
  <c r="T336" i="4"/>
  <c r="AY336" i="4"/>
  <c r="T261" i="4"/>
  <c r="AY261" i="4"/>
  <c r="T418" i="4"/>
  <c r="AY418" i="4"/>
  <c r="AZ175" i="4"/>
  <c r="AZ278" i="4"/>
  <c r="T380" i="4"/>
  <c r="AY380" i="4"/>
  <c r="T218" i="4"/>
  <c r="AY218" i="4"/>
  <c r="T341" i="4"/>
  <c r="AY341" i="4"/>
  <c r="T144" i="4"/>
  <c r="AY144" i="4"/>
  <c r="T54" i="4"/>
  <c r="AY54" i="4"/>
  <c r="T224" i="4"/>
  <c r="AY224" i="4"/>
  <c r="T412" i="4"/>
  <c r="AY412" i="4"/>
  <c r="T301" i="4"/>
  <c r="AY301" i="4"/>
  <c r="T235" i="4"/>
  <c r="AY235" i="4"/>
  <c r="T164" i="4"/>
  <c r="AY164" i="4"/>
  <c r="T157" i="4"/>
  <c r="AY157" i="4"/>
  <c r="T219" i="4"/>
  <c r="AY219" i="4"/>
  <c r="T142" i="4"/>
  <c r="AY142" i="4"/>
  <c r="T302" i="4"/>
  <c r="AY302" i="4"/>
  <c r="T104" i="4"/>
  <c r="AY104" i="4"/>
  <c r="T314" i="4"/>
  <c r="AY314" i="4"/>
  <c r="T148" i="4"/>
  <c r="AY148" i="4"/>
  <c r="T251" i="4"/>
  <c r="AY251" i="4"/>
  <c r="T119" i="4"/>
  <c r="AY119" i="4"/>
  <c r="T195" i="4"/>
  <c r="AY195" i="4"/>
  <c r="T145" i="4"/>
  <c r="AY145" i="4"/>
  <c r="T132" i="4"/>
  <c r="AY132" i="4"/>
  <c r="T414" i="4"/>
  <c r="AY414" i="4"/>
  <c r="AZ333" i="4"/>
  <c r="T403" i="4"/>
  <c r="AY403" i="4"/>
  <c r="T229" i="4"/>
  <c r="AY229" i="4"/>
  <c r="T401" i="4"/>
  <c r="AY401" i="4"/>
  <c r="T194" i="4"/>
  <c r="AY194" i="4"/>
  <c r="T124" i="4"/>
  <c r="AY124" i="4"/>
  <c r="T347" i="4"/>
  <c r="AY347" i="4"/>
  <c r="T232" i="4"/>
  <c r="AY232" i="4"/>
  <c r="T312" i="4"/>
  <c r="AY312" i="4"/>
  <c r="T291" i="4"/>
  <c r="AY291" i="4"/>
  <c r="T163" i="4"/>
  <c r="AY163" i="4"/>
  <c r="T78" i="4"/>
  <c r="AY78" i="4"/>
  <c r="T316" i="4"/>
  <c r="AY316" i="4"/>
  <c r="T146" i="4"/>
  <c r="AY146" i="4"/>
  <c r="T298" i="4"/>
  <c r="AY298" i="4"/>
  <c r="AZ305" i="4"/>
  <c r="T193" i="4"/>
  <c r="AY193" i="4"/>
  <c r="T318" i="4"/>
  <c r="AY318" i="4"/>
  <c r="T216" i="4"/>
  <c r="AY216" i="4"/>
  <c r="T225" i="4"/>
  <c r="AY225" i="4"/>
  <c r="T223" i="4"/>
  <c r="AY223" i="4"/>
  <c r="T378" i="4"/>
  <c r="AY378" i="4"/>
  <c r="T258" i="4"/>
  <c r="AY258" i="4"/>
  <c r="T17" i="4"/>
  <c r="AY17" i="4"/>
  <c r="T338" i="4"/>
  <c r="AY338" i="4"/>
  <c r="T379" i="4"/>
  <c r="AY379" i="4"/>
  <c r="T310" i="4"/>
  <c r="AY310" i="4"/>
  <c r="T120" i="4"/>
  <c r="AY120" i="4"/>
  <c r="T346" i="4"/>
  <c r="AY346" i="4"/>
  <c r="T259" i="4"/>
  <c r="AY259" i="4"/>
  <c r="T339" i="4"/>
  <c r="AY339" i="4"/>
  <c r="T264" i="4"/>
  <c r="AY264" i="4"/>
  <c r="T162" i="4"/>
  <c r="AY162" i="4"/>
  <c r="T227" i="4"/>
  <c r="AY227" i="4"/>
  <c r="T313" i="4"/>
  <c r="AY313" i="4"/>
  <c r="T213" i="4"/>
  <c r="AY213" i="4"/>
  <c r="T98" i="4"/>
  <c r="AY98" i="4"/>
  <c r="T230" i="4"/>
  <c r="AY230" i="4"/>
  <c r="T295" i="4"/>
  <c r="AY295" i="4"/>
  <c r="T349" i="4"/>
  <c r="AY349" i="4"/>
  <c r="T234" i="4"/>
  <c r="AY234" i="4"/>
  <c r="T35" i="4"/>
  <c r="AY35" i="4"/>
  <c r="T115" i="4"/>
  <c r="AY115" i="4"/>
  <c r="T292" i="4"/>
  <c r="AY292" i="4"/>
  <c r="T252" i="4"/>
  <c r="AY252" i="4"/>
  <c r="AZ203" i="4"/>
  <c r="T97" i="4"/>
  <c r="AY97" i="4"/>
  <c r="T254" i="4"/>
  <c r="AY254" i="4"/>
  <c r="T260" i="4"/>
  <c r="AY260" i="4"/>
  <c r="T236" i="4"/>
  <c r="AY236" i="4"/>
  <c r="T228" i="4"/>
  <c r="AY228" i="4"/>
  <c r="T139" i="4"/>
  <c r="AY139" i="4"/>
  <c r="T340" i="4"/>
  <c r="AY340" i="4"/>
  <c r="T283" i="4"/>
  <c r="AY283" i="4"/>
  <c r="T398" i="4"/>
  <c r="AY398" i="4"/>
  <c r="T105" i="4"/>
  <c r="AY105" i="4"/>
  <c r="T143" i="4"/>
  <c r="AY143" i="4"/>
  <c r="T286" i="4"/>
  <c r="AY286" i="4"/>
  <c r="T288" i="4"/>
  <c r="AY288" i="4"/>
  <c r="T253" i="4"/>
  <c r="AY253" i="4"/>
  <c r="T100" i="4"/>
  <c r="AY100" i="4"/>
  <c r="T158" i="4"/>
  <c r="AY158" i="4"/>
  <c r="T311" i="4"/>
  <c r="AY311" i="4"/>
  <c r="T117" i="4"/>
  <c r="AY117" i="4"/>
  <c r="T215" i="4"/>
  <c r="AY215" i="4"/>
  <c r="T399" i="4"/>
  <c r="AY399" i="4"/>
  <c r="T350" i="4"/>
  <c r="AY350" i="4"/>
  <c r="T255" i="4"/>
  <c r="AY255" i="4"/>
  <c r="AZ129" i="4"/>
  <c r="AZ188" i="4"/>
  <c r="AZ56" i="4"/>
  <c r="AZ304" i="4"/>
  <c r="T123" i="4"/>
  <c r="AY123" i="4"/>
  <c r="T320" i="4"/>
  <c r="AY320" i="4"/>
  <c r="T294" i="4"/>
  <c r="AY294" i="4"/>
  <c r="T102" i="4"/>
  <c r="AY102" i="4"/>
  <c r="T160" i="4"/>
  <c r="AY160" i="4"/>
  <c r="T73" i="4"/>
  <c r="AY73" i="4"/>
  <c r="T343" i="4"/>
  <c r="AY343" i="4"/>
  <c r="AZ189" i="4"/>
  <c r="AZ187" i="4"/>
  <c r="AZ306" i="4"/>
  <c r="AZ24" i="4"/>
  <c r="T43" i="4"/>
  <c r="AY43" i="4"/>
  <c r="T226" i="4"/>
  <c r="AY226" i="4"/>
  <c r="T257" i="4"/>
  <c r="AY257" i="4"/>
  <c r="T192" i="4"/>
  <c r="AY192" i="4"/>
  <c r="T141" i="4"/>
  <c r="AY141" i="4"/>
  <c r="AZ334" i="4"/>
  <c r="T262" i="4"/>
  <c r="AY262" i="4"/>
  <c r="T290" i="4"/>
  <c r="AY290" i="4"/>
  <c r="T351" i="4"/>
  <c r="AY351" i="4"/>
  <c r="T342" i="4"/>
  <c r="AY342" i="4"/>
  <c r="T233" i="4"/>
  <c r="AY233" i="4"/>
  <c r="T12" i="4"/>
  <c r="AY12" i="4"/>
  <c r="T140" i="4"/>
  <c r="AY140" i="4"/>
  <c r="AZ174" i="4"/>
  <c r="T285" i="4"/>
  <c r="AY285" i="4"/>
  <c r="T404" i="4"/>
  <c r="AY404" i="4"/>
  <c r="T266" i="4"/>
  <c r="AY266" i="4"/>
  <c r="T265" i="4"/>
  <c r="AY265" i="4"/>
  <c r="T297" i="4"/>
  <c r="AY297" i="4"/>
  <c r="T315" i="4"/>
  <c r="AY315" i="4"/>
  <c r="T416" i="4"/>
  <c r="AY416" i="4"/>
  <c r="AZ55" i="4"/>
  <c r="T503" i="4"/>
  <c r="T504" i="4"/>
  <c r="T500" i="4"/>
  <c r="T497" i="4"/>
  <c r="T499" i="4"/>
  <c r="T495" i="4"/>
  <c r="T498" i="4"/>
  <c r="T496" i="4"/>
  <c r="AZ57" i="4"/>
  <c r="P149" i="4"/>
  <c r="AZ149" i="4" s="1"/>
  <c r="P151" i="4"/>
  <c r="AZ151" i="4" s="1"/>
  <c r="P150" i="4"/>
  <c r="AZ150" i="4" s="1"/>
  <c r="T455" i="4"/>
  <c r="T473" i="4"/>
  <c r="T456" i="4"/>
  <c r="T452" i="4"/>
  <c r="T472" i="4"/>
  <c r="T451" i="4"/>
  <c r="T453" i="4"/>
  <c r="T454" i="4"/>
  <c r="AZ335" i="4"/>
  <c r="AZ276" i="4"/>
  <c r="AZ136" i="4"/>
  <c r="I632" i="7"/>
  <c r="H632" i="7"/>
  <c r="S64" i="4" s="1"/>
  <c r="BC12" i="4" l="1"/>
  <c r="AZ12" i="4"/>
  <c r="S515" i="4"/>
  <c r="S513" i="4"/>
  <c r="S518" i="4"/>
  <c r="S508" i="4"/>
  <c r="S510" i="4"/>
  <c r="S505" i="4"/>
  <c r="S506" i="4"/>
  <c r="S509" i="4"/>
  <c r="S507" i="4"/>
  <c r="S511" i="4"/>
  <c r="S516" i="4"/>
  <c r="S517" i="4"/>
  <c r="S514" i="4"/>
  <c r="S512" i="4"/>
  <c r="S355" i="4"/>
  <c r="AY355" i="4" s="1"/>
  <c r="T64" i="4"/>
  <c r="AY64" i="4"/>
  <c r="S481" i="4"/>
  <c r="AY481" i="4" s="1"/>
  <c r="S474" i="4"/>
  <c r="AY474" i="4" s="1"/>
  <c r="S475" i="4"/>
  <c r="AY475" i="4" s="1"/>
  <c r="S476" i="4"/>
  <c r="AY476" i="4" s="1"/>
  <c r="S477" i="4"/>
  <c r="AY477" i="4" s="1"/>
  <c r="S129" i="4"/>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S390" i="4"/>
  <c r="S397" i="4"/>
  <c r="S391" i="4"/>
  <c r="S305" i="4"/>
  <c r="S56" i="4"/>
  <c r="S203" i="4"/>
  <c r="S434" i="4"/>
  <c r="AY434" i="4" s="1"/>
  <c r="S429" i="4"/>
  <c r="AY429" i="4" s="1"/>
  <c r="S77" i="4"/>
  <c r="S69" i="4"/>
  <c r="S48" i="4"/>
  <c r="S44" i="4"/>
  <c r="S159" i="4"/>
  <c r="S242" i="4"/>
  <c r="S72" i="4"/>
  <c r="S62" i="4"/>
  <c r="S246" i="4"/>
  <c r="S14" i="4"/>
  <c r="S126" i="4"/>
  <c r="S87" i="4"/>
  <c r="S10" i="4"/>
  <c r="S435" i="4"/>
  <c r="AY435" i="4" s="1"/>
  <c r="S81" i="4"/>
  <c r="S237" i="4"/>
  <c r="S245" i="4"/>
  <c r="S373" i="4"/>
  <c r="S267" i="4"/>
  <c r="S16" i="4"/>
  <c r="S352" i="4"/>
  <c r="S439" i="4"/>
  <c r="AY439" i="4" s="1"/>
  <c r="S374" i="4"/>
  <c r="S358" i="4"/>
  <c r="S375" i="4"/>
  <c r="S359" i="4"/>
  <c r="S370" i="4"/>
  <c r="S361" i="4"/>
  <c r="S371" i="4"/>
  <c r="S362" i="4"/>
  <c r="S184" i="4"/>
  <c r="S185" i="4"/>
  <c r="S433" i="4"/>
  <c r="AY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Y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Y436" i="4" s="1"/>
  <c r="S7" i="4"/>
  <c r="S182" i="4"/>
  <c r="S70" i="4"/>
  <c r="S322" i="4"/>
  <c r="S269" i="4"/>
  <c r="S323" i="4"/>
  <c r="S270" i="4"/>
  <c r="S395" i="4"/>
  <c r="S8" i="4"/>
  <c r="S385" i="4"/>
  <c r="S268" i="4"/>
  <c r="S271" i="4"/>
  <c r="S136" i="4"/>
  <c r="S26" i="4"/>
  <c r="S66" i="4"/>
  <c r="S5" i="4"/>
  <c r="S94" i="4"/>
  <c r="S20" i="4"/>
  <c r="S29" i="4"/>
  <c r="S49" i="4"/>
  <c r="S421" i="4"/>
  <c r="AY421" i="4" s="1"/>
  <c r="S428" i="4"/>
  <c r="AY428" i="4" s="1"/>
  <c r="S326" i="4"/>
  <c r="S272" i="4"/>
  <c r="S183" i="4"/>
  <c r="S50" i="4"/>
  <c r="S422" i="4"/>
  <c r="AY422" i="4" s="1"/>
  <c r="S71" i="4"/>
  <c r="S88" i="4"/>
  <c r="S324" i="4"/>
  <c r="S23" i="4"/>
  <c r="S365" i="4"/>
  <c r="S430" i="4"/>
  <c r="AY430" i="4" s="1"/>
  <c r="S114" i="4"/>
  <c r="S172" i="4"/>
  <c r="S149" i="4"/>
  <c r="S151" i="4"/>
  <c r="S446" i="4"/>
  <c r="AY446" i="4" s="1"/>
  <c r="S127" i="4"/>
  <c r="S181" i="4"/>
  <c r="S51" i="4"/>
  <c r="S177" i="4"/>
  <c r="S39" i="4"/>
  <c r="S179" i="4"/>
  <c r="S243" i="4"/>
  <c r="S38" i="4"/>
  <c r="S74" i="4"/>
  <c r="S75" i="4"/>
  <c r="S248" i="4"/>
  <c r="S420" i="4"/>
  <c r="AY420" i="4" s="1"/>
  <c r="S150" i="4"/>
  <c r="S33" i="4"/>
  <c r="S368" i="4"/>
  <c r="S438" i="4"/>
  <c r="AY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Y427" i="4" s="1"/>
  <c r="S408" i="4"/>
  <c r="S366" i="4"/>
  <c r="S91" i="4"/>
  <c r="S196" i="4"/>
  <c r="S65" i="4"/>
  <c r="S107" i="4"/>
  <c r="S9" i="4"/>
  <c r="S41" i="4"/>
  <c r="S80" i="4"/>
  <c r="S432" i="4"/>
  <c r="AY432" i="4" s="1"/>
  <c r="S410" i="4"/>
  <c r="S30" i="4"/>
  <c r="S60" i="4"/>
  <c r="S330" i="4"/>
  <c r="S331" i="4"/>
  <c r="S332" i="4"/>
  <c r="S238" i="4"/>
  <c r="S42" i="4"/>
  <c r="S205" i="4"/>
  <c r="S444" i="4"/>
  <c r="T444" i="4" s="1"/>
  <c r="S411" i="4"/>
  <c r="S353" i="4"/>
  <c r="S354" i="4"/>
  <c r="S307" i="4"/>
  <c r="S52" i="4"/>
  <c r="S309" i="4"/>
  <c r="S241" i="4"/>
  <c r="S308" i="4"/>
  <c r="S207" i="4"/>
  <c r="S206" i="4"/>
  <c r="S61" i="4"/>
  <c r="S96" i="4"/>
  <c r="S437" i="4"/>
  <c r="AY437" i="4" s="1"/>
  <c r="S90" i="4"/>
  <c r="S113" i="4"/>
  <c r="S276" i="4"/>
  <c r="S386" i="4"/>
  <c r="S55" i="4"/>
  <c r="S306" i="4"/>
  <c r="S27" i="4"/>
  <c r="S392" i="4"/>
  <c r="S389" i="4"/>
  <c r="S333" i="4"/>
  <c r="S393" i="4"/>
  <c r="S387" i="4"/>
  <c r="S335" i="4"/>
  <c r="S24" i="4"/>
  <c r="S394" i="4"/>
  <c r="S304" i="4"/>
  <c r="S277" i="4"/>
  <c r="S63" i="4"/>
  <c r="S278" i="4"/>
  <c r="S204" i="4"/>
  <c r="S188" i="4"/>
  <c r="S186" i="4"/>
  <c r="S357" i="4"/>
  <c r="AY357" i="4" s="1"/>
  <c r="S356" i="4"/>
  <c r="S187" i="4"/>
  <c r="AY187" i="4" s="1"/>
  <c r="S202" i="4"/>
  <c r="AY202" i="4" s="1"/>
  <c r="S175" i="4"/>
  <c r="E553" i="7" a="1"/>
  <c r="E553" i="7" s="1"/>
  <c r="E552" i="7" a="1"/>
  <c r="E552" i="7" s="1"/>
  <c r="E551" i="7" a="1"/>
  <c r="E551" i="7" s="1"/>
  <c r="E550" i="7" a="1"/>
  <c r="E550" i="7" s="1"/>
  <c r="E561" i="7" a="1"/>
  <c r="E561" i="7" s="1"/>
  <c r="E524" i="7" a="1"/>
  <c r="E524" i="7" s="1"/>
  <c r="E560" i="7" a="1"/>
  <c r="E560" i="7" s="1"/>
  <c r="E523" i="7" a="1"/>
  <c r="E523" i="7" s="1"/>
  <c r="AY3"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AY512" i="4"/>
  <c r="T512" i="4"/>
  <c r="AY514" i="4"/>
  <c r="T514" i="4"/>
  <c r="T517" i="4"/>
  <c r="AY517" i="4"/>
  <c r="AY516" i="4"/>
  <c r="T516" i="4"/>
  <c r="AY511" i="4"/>
  <c r="T511" i="4"/>
  <c r="AY507" i="4"/>
  <c r="T507" i="4"/>
  <c r="AY509" i="4"/>
  <c r="T509" i="4"/>
  <c r="AY506" i="4"/>
  <c r="T506" i="4"/>
  <c r="AY505" i="4"/>
  <c r="T505" i="4"/>
  <c r="AY510" i="4"/>
  <c r="T510" i="4"/>
  <c r="AY508" i="4"/>
  <c r="T508" i="4"/>
  <c r="AY518" i="4"/>
  <c r="T518" i="4"/>
  <c r="T513" i="4"/>
  <c r="AY513" i="4"/>
  <c r="AY515" i="4"/>
  <c r="T515" i="4"/>
  <c r="T331" i="4"/>
  <c r="AY331" i="4"/>
  <c r="T198" i="4"/>
  <c r="AY198" i="4"/>
  <c r="T244" i="4"/>
  <c r="AY244" i="4"/>
  <c r="T114" i="4"/>
  <c r="AY114" i="4"/>
  <c r="T20" i="4"/>
  <c r="AY20" i="4"/>
  <c r="T182" i="4"/>
  <c r="AY182" i="4"/>
  <c r="T112" i="4"/>
  <c r="AY112" i="4"/>
  <c r="T388" i="4"/>
  <c r="AY388" i="4"/>
  <c r="T190" i="4"/>
  <c r="AY190" i="4"/>
  <c r="T371" i="4"/>
  <c r="AY371" i="4"/>
  <c r="T10" i="4"/>
  <c r="AY10" i="4"/>
  <c r="T56" i="4"/>
  <c r="AY56" i="4"/>
  <c r="T24" i="4"/>
  <c r="AY24" i="4"/>
  <c r="T61" i="4"/>
  <c r="AY61" i="4"/>
  <c r="T206" i="4"/>
  <c r="AY206" i="4"/>
  <c r="T330" i="4"/>
  <c r="AY330" i="4"/>
  <c r="T247" i="4"/>
  <c r="AY247" i="4"/>
  <c r="T199" i="4"/>
  <c r="AY199" i="4"/>
  <c r="T248" i="4"/>
  <c r="AY248" i="4"/>
  <c r="T94" i="4"/>
  <c r="AY94" i="4"/>
  <c r="T7" i="4"/>
  <c r="AY7" i="4"/>
  <c r="T86" i="4"/>
  <c r="AY86" i="4"/>
  <c r="T168" i="4"/>
  <c r="AY168" i="4"/>
  <c r="T170" i="4"/>
  <c r="AY170" i="4"/>
  <c r="T361" i="4"/>
  <c r="AY361" i="4"/>
  <c r="T87" i="4"/>
  <c r="AY87" i="4"/>
  <c r="T305" i="4"/>
  <c r="AY305" i="4"/>
  <c r="T387" i="4"/>
  <c r="AY387" i="4"/>
  <c r="T207" i="4"/>
  <c r="AY207" i="4"/>
  <c r="T60" i="4"/>
  <c r="AY60" i="4"/>
  <c r="T106" i="4"/>
  <c r="AY106" i="4"/>
  <c r="T47" i="4"/>
  <c r="AY47" i="4"/>
  <c r="T75" i="4"/>
  <c r="AY75" i="4"/>
  <c r="T365" i="4"/>
  <c r="AY365" i="4"/>
  <c r="T5" i="4"/>
  <c r="AY5" i="4"/>
  <c r="T45" i="4"/>
  <c r="AY45" i="4"/>
  <c r="T169" i="4"/>
  <c r="AY169" i="4"/>
  <c r="T363" i="4"/>
  <c r="AY363" i="4"/>
  <c r="T370" i="4"/>
  <c r="AY370" i="4"/>
  <c r="T126" i="4"/>
  <c r="AY126" i="4"/>
  <c r="T391" i="4"/>
  <c r="AY391" i="4"/>
  <c r="T335" i="4"/>
  <c r="AY335" i="4"/>
  <c r="T175" i="4"/>
  <c r="AY175" i="4"/>
  <c r="T393" i="4"/>
  <c r="AY393" i="4"/>
  <c r="T308" i="4"/>
  <c r="AY308" i="4"/>
  <c r="T30" i="4"/>
  <c r="AY30" i="4"/>
  <c r="T31" i="4"/>
  <c r="AY31" i="4"/>
  <c r="T34" i="4"/>
  <c r="AY34" i="4"/>
  <c r="T74" i="4"/>
  <c r="AY74" i="4"/>
  <c r="T23" i="4"/>
  <c r="AY23" i="4"/>
  <c r="T66" i="4"/>
  <c r="AY66" i="4"/>
  <c r="T111" i="4"/>
  <c r="AY111" i="4"/>
  <c r="T57" i="4"/>
  <c r="AY57" i="4"/>
  <c r="T154" i="4"/>
  <c r="AY154" i="4"/>
  <c r="T359" i="4"/>
  <c r="AY359" i="4"/>
  <c r="T14" i="4"/>
  <c r="AY14" i="4"/>
  <c r="T397" i="4"/>
  <c r="AY397" i="4"/>
  <c r="T333" i="4"/>
  <c r="AY333" i="4"/>
  <c r="T241" i="4"/>
  <c r="AY241" i="4"/>
  <c r="T410" i="4"/>
  <c r="AY410" i="4"/>
  <c r="T67" i="4"/>
  <c r="AY67" i="4"/>
  <c r="T40" i="4"/>
  <c r="AY40" i="4"/>
  <c r="T38" i="4"/>
  <c r="AY38" i="4"/>
  <c r="T324" i="4"/>
  <c r="AY324" i="4"/>
  <c r="T26" i="4"/>
  <c r="AY26" i="4"/>
  <c r="T240" i="4"/>
  <c r="AY240" i="4"/>
  <c r="T128" i="4"/>
  <c r="AY128" i="4"/>
  <c r="T275" i="4"/>
  <c r="AY275" i="4"/>
  <c r="T375" i="4"/>
  <c r="AY375" i="4"/>
  <c r="T246" i="4"/>
  <c r="AY246" i="4"/>
  <c r="T390" i="4"/>
  <c r="AY390" i="4"/>
  <c r="T389" i="4"/>
  <c r="AY389" i="4"/>
  <c r="T309" i="4"/>
  <c r="AY309" i="4"/>
  <c r="T409" i="4"/>
  <c r="AY409" i="4"/>
  <c r="T200" i="4"/>
  <c r="AY200" i="4"/>
  <c r="T243" i="4"/>
  <c r="AY243" i="4"/>
  <c r="T88" i="4"/>
  <c r="AY88" i="4"/>
  <c r="T136" i="4"/>
  <c r="AY136" i="4"/>
  <c r="T197" i="4"/>
  <c r="AY197" i="4"/>
  <c r="T178" i="4"/>
  <c r="AY178" i="4"/>
  <c r="T239" i="4"/>
  <c r="AY239" i="4"/>
  <c r="T174" i="4"/>
  <c r="AY174" i="4"/>
  <c r="T358" i="4"/>
  <c r="AY358" i="4"/>
  <c r="T62" i="4"/>
  <c r="AY62" i="4"/>
  <c r="T25" i="4"/>
  <c r="AY25" i="4"/>
  <c r="T356" i="4"/>
  <c r="AY356" i="4"/>
  <c r="T392" i="4"/>
  <c r="AY392" i="4"/>
  <c r="T52" i="4"/>
  <c r="AY52" i="4"/>
  <c r="T80" i="4"/>
  <c r="AY80" i="4"/>
  <c r="T89" i="4"/>
  <c r="AY89" i="4"/>
  <c r="T179" i="4"/>
  <c r="AY179" i="4"/>
  <c r="T71" i="4"/>
  <c r="AY71" i="4"/>
  <c r="T271" i="4"/>
  <c r="AY271" i="4"/>
  <c r="T369" i="4"/>
  <c r="AY369" i="4"/>
  <c r="T6" i="4"/>
  <c r="AY6" i="4"/>
  <c r="T82" i="4"/>
  <c r="AY82" i="4"/>
  <c r="T32" i="4"/>
  <c r="AY32" i="4"/>
  <c r="T374" i="4"/>
  <c r="AY374" i="4"/>
  <c r="T72" i="4"/>
  <c r="AY72" i="4"/>
  <c r="T129" i="4"/>
  <c r="AY129" i="4"/>
  <c r="T27" i="4"/>
  <c r="AY27" i="4"/>
  <c r="T307" i="4"/>
  <c r="AY307" i="4"/>
  <c r="T41" i="4"/>
  <c r="AY41" i="4"/>
  <c r="T173" i="4"/>
  <c r="AY173" i="4"/>
  <c r="T201" i="4"/>
  <c r="AY201" i="4"/>
  <c r="T39" i="4"/>
  <c r="AY39" i="4"/>
  <c r="T268" i="4"/>
  <c r="AY268" i="4"/>
  <c r="T15" i="4"/>
  <c r="AY15" i="4"/>
  <c r="T180" i="4"/>
  <c r="AY180" i="4"/>
  <c r="T153" i="4"/>
  <c r="AY153" i="4"/>
  <c r="T68" i="4"/>
  <c r="AY68" i="4"/>
  <c r="T242" i="4"/>
  <c r="AY242" i="4"/>
  <c r="T306" i="4"/>
  <c r="AY306" i="4"/>
  <c r="T354" i="4"/>
  <c r="AY354" i="4"/>
  <c r="T9" i="4"/>
  <c r="AY9" i="4"/>
  <c r="T36" i="4"/>
  <c r="AY36" i="4"/>
  <c r="T18" i="4"/>
  <c r="AY18" i="4"/>
  <c r="T177" i="4"/>
  <c r="AY177" i="4"/>
  <c r="T50" i="4"/>
  <c r="AY50" i="4"/>
  <c r="T385" i="4"/>
  <c r="AY385" i="4"/>
  <c r="T171" i="4"/>
  <c r="AY171" i="4"/>
  <c r="T325" i="4"/>
  <c r="AY325" i="4"/>
  <c r="T372" i="4"/>
  <c r="AY372" i="4"/>
  <c r="T108" i="4"/>
  <c r="AY108" i="4"/>
  <c r="T352" i="4"/>
  <c r="AY352" i="4"/>
  <c r="T159" i="4"/>
  <c r="AY159" i="4"/>
  <c r="T55" i="4"/>
  <c r="AY55" i="4"/>
  <c r="T353" i="4"/>
  <c r="AY353" i="4"/>
  <c r="T107" i="4"/>
  <c r="AY107" i="4"/>
  <c r="T21" i="4"/>
  <c r="AY21" i="4"/>
  <c r="T110" i="4"/>
  <c r="AY110" i="4"/>
  <c r="T51" i="4"/>
  <c r="AY51" i="4"/>
  <c r="T183" i="4"/>
  <c r="AY183" i="4"/>
  <c r="T8" i="4"/>
  <c r="AY8" i="4"/>
  <c r="T79" i="4"/>
  <c r="AY79" i="4"/>
  <c r="T327" i="4"/>
  <c r="AY327" i="4"/>
  <c r="T360" i="4"/>
  <c r="AY360" i="4"/>
  <c r="T11" i="4"/>
  <c r="AY11" i="4"/>
  <c r="T16" i="4"/>
  <c r="AY16" i="4"/>
  <c r="T44" i="4"/>
  <c r="AY44" i="4"/>
  <c r="T204" i="4"/>
  <c r="AY204" i="4"/>
  <c r="T386" i="4"/>
  <c r="AY386" i="4"/>
  <c r="T411" i="4"/>
  <c r="AY411" i="4"/>
  <c r="T65" i="4"/>
  <c r="AY65" i="4"/>
  <c r="T274" i="4"/>
  <c r="AY274" i="4"/>
  <c r="T249" i="4"/>
  <c r="AY249" i="4"/>
  <c r="T181" i="4"/>
  <c r="AY181" i="4"/>
  <c r="T272" i="4"/>
  <c r="AY272" i="4"/>
  <c r="T395" i="4"/>
  <c r="AY395" i="4"/>
  <c r="T95" i="4"/>
  <c r="AY95" i="4"/>
  <c r="T189" i="4"/>
  <c r="AY189" i="4"/>
  <c r="T116" i="4"/>
  <c r="AY116" i="4"/>
  <c r="T76" i="4"/>
  <c r="AY76" i="4"/>
  <c r="T267" i="4"/>
  <c r="AY267" i="4"/>
  <c r="T48" i="4"/>
  <c r="AY48" i="4"/>
  <c r="T188" i="4"/>
  <c r="AY188" i="4"/>
  <c r="T278" i="4"/>
  <c r="AY278" i="4"/>
  <c r="T276" i="4"/>
  <c r="AY276" i="4"/>
  <c r="T196" i="4"/>
  <c r="AY196" i="4"/>
  <c r="T273" i="4"/>
  <c r="AY273" i="4"/>
  <c r="T83" i="4"/>
  <c r="AY83" i="4"/>
  <c r="T127" i="4"/>
  <c r="AY127" i="4"/>
  <c r="T326" i="4"/>
  <c r="AY326" i="4"/>
  <c r="T270" i="4"/>
  <c r="AY270" i="4"/>
  <c r="T58" i="4"/>
  <c r="AY58" i="4"/>
  <c r="T211" i="4"/>
  <c r="AY211" i="4"/>
  <c r="T210" i="4"/>
  <c r="AY210" i="4"/>
  <c r="T22" i="4"/>
  <c r="AY22" i="4"/>
  <c r="T373" i="4"/>
  <c r="AY373" i="4"/>
  <c r="T69" i="4"/>
  <c r="AY69" i="4"/>
  <c r="T63" i="4"/>
  <c r="AY63" i="4"/>
  <c r="T113" i="4"/>
  <c r="AY113" i="4"/>
  <c r="T205" i="4"/>
  <c r="AY205" i="4"/>
  <c r="T91" i="4"/>
  <c r="AY91" i="4"/>
  <c r="T406" i="4"/>
  <c r="AY406" i="4"/>
  <c r="T323" i="4"/>
  <c r="AY323" i="4"/>
  <c r="T367" i="4"/>
  <c r="AY367" i="4"/>
  <c r="T4" i="4"/>
  <c r="AY4" i="4"/>
  <c r="T250" i="4"/>
  <c r="AY250" i="4"/>
  <c r="T245" i="4"/>
  <c r="AY245" i="4"/>
  <c r="T77" i="4"/>
  <c r="AY77" i="4"/>
  <c r="T277" i="4"/>
  <c r="AY277" i="4"/>
  <c r="T90" i="4"/>
  <c r="AY90" i="4"/>
  <c r="T42" i="4"/>
  <c r="AY42" i="4"/>
  <c r="T364" i="4"/>
  <c r="AY364" i="4"/>
  <c r="T368" i="4"/>
  <c r="AY368" i="4"/>
  <c r="T151" i="4"/>
  <c r="AY151" i="4"/>
  <c r="T269" i="4"/>
  <c r="AY269" i="4"/>
  <c r="T407" i="4"/>
  <c r="AY407" i="4"/>
  <c r="T152" i="4"/>
  <c r="AY152" i="4"/>
  <c r="T208" i="4"/>
  <c r="AY208" i="4"/>
  <c r="T185" i="4"/>
  <c r="AY185" i="4"/>
  <c r="T237" i="4"/>
  <c r="AY237" i="4"/>
  <c r="T366" i="4"/>
  <c r="AY366" i="4"/>
  <c r="T304" i="4"/>
  <c r="AY304" i="4"/>
  <c r="T238" i="4"/>
  <c r="AY238" i="4"/>
  <c r="T408" i="4"/>
  <c r="AY408" i="4"/>
  <c r="T46" i="4"/>
  <c r="AY46" i="4"/>
  <c r="T33" i="4"/>
  <c r="AY33" i="4"/>
  <c r="T149" i="4"/>
  <c r="AY149" i="4"/>
  <c r="T49" i="4"/>
  <c r="AY49" i="4"/>
  <c r="T322" i="4"/>
  <c r="AY322" i="4"/>
  <c r="T334" i="4"/>
  <c r="AY334" i="4"/>
  <c r="T384" i="4"/>
  <c r="AY384" i="4"/>
  <c r="T191" i="4"/>
  <c r="AY191" i="4"/>
  <c r="T184" i="4"/>
  <c r="AY184" i="4"/>
  <c r="T81" i="4"/>
  <c r="AY81" i="4"/>
  <c r="T186" i="4"/>
  <c r="AY186" i="4"/>
  <c r="T394" i="4"/>
  <c r="AY394" i="4"/>
  <c r="T96" i="4"/>
  <c r="AY96" i="4"/>
  <c r="T332" i="4"/>
  <c r="AY332" i="4"/>
  <c r="T109" i="4"/>
  <c r="AY109" i="4"/>
  <c r="T150" i="4"/>
  <c r="AY150" i="4"/>
  <c r="T172" i="4"/>
  <c r="AY172" i="4"/>
  <c r="T29" i="4"/>
  <c r="AY29" i="4"/>
  <c r="T70" i="4"/>
  <c r="AY70" i="4"/>
  <c r="T93" i="4"/>
  <c r="AY93" i="4"/>
  <c r="T396" i="4"/>
  <c r="AY396" i="4"/>
  <c r="T209" i="4"/>
  <c r="AY209" i="4"/>
  <c r="T362" i="4"/>
  <c r="AY362" i="4"/>
  <c r="T203" i="4"/>
  <c r="AY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<sst xmlns="http://schemas.openxmlformats.org/spreadsheetml/2006/main" count="7856" uniqueCount="2773">
  <si>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</si>
  <si>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</si>
  <si>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</si>
  <si>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</si>
  <si>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</si>
  <si>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</si>
  <si>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</si>
  <si>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</si>
  <si>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</si>
  <si>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</si>
  <si>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</si>
  <si>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</si>
  <si>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</si>
  <si>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</si>
  <si>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</si>
  <si>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</si>
  <si>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</si>
  <si>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</si>
  <si>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</si>
  <si>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</si>
  <si>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</si>
  <si>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</si>
  <si>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</si>
  <si>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</si>
  <si>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</si>
  <si>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</si>
  <si>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</si>
  <si>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</si>
  <si>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</si>
  <si>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</si>
  <si>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</si>
  <si>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</si>
  <si>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</si>
  <si>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</si>
  <si>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</si>
  <si>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</si>
  <si>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</si>
  <si>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</si>
  <si>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</si>
  <si>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</si>
  <si>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</si>
  <si>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</si>
  <si>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</si>
  <si>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</si>
  <si>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</si>
  <si>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</si>
  <si>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</si>
  <si>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</si>
  <si>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</si>
  <si>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</si>
  <si>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</si>
  <si>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</si>
  <si>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</si>
  <si>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</si>
  <si>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</si>
  <si>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</si>
  <si>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</si>
  <si>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</si>
  <si>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</si>
  <si>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</si>
  <si>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</si>
  <si>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</si>
  <si>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</si>
  <si>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</si>
  <si>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</si>
  <si>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</si>
  <si>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</si>
  <si>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</si>
  <si>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</si>
  <si>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</si>
  <si>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</si>
  <si>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</si>
  <si>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</si>
  <si>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</si>
  <si>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</si>
  <si>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</si>
  <si>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</si>
  <si>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</si>
  <si>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</si>
  <si>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</si>
  <si>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</si>
  <si>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</si>
  <si>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</si>
  <si>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</si>
  <si>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</si>
  <si>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</si>
  <si>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</si>
  <si>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</si>
  <si>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</si>
  <si>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</si>
  <si>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</si>
  <si>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</si>
  <si>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</si>
  <si>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</si>
  <si>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</si>
  <si>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</si>
  <si>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</si>
  <si>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</si>
  <si>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</si>
  <si>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</si>
  <si>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</si>
  <si>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</si>
  <si>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</si>
  <si>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</si>
  <si>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</si>
  <si>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</si>
  <si>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</si>
  <si>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</si>
  <si>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</si>
  <si>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</si>
  <si>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</si>
  <si>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</si>
  <si>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</si>
  <si>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</si>
  <si>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</si>
  <si>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</si>
  <si>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</si>
  <si>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</si>
  <si>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</si>
  <si>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</si>
  <si>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</si>
  <si>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</si>
  <si>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</si>
  <si>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</si>
  <si>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</si>
  <si>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</si>
  <si>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</si>
  <si>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</si>
  <si>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</si>
  <si>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</si>
  <si>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</si>
  <si>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</si>
  <si>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</si>
  <si>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</si>
  <si>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</si>
  <si>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</si>
  <si>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</si>
  <si>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</si>
  <si>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</si>
  <si>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</si>
  <si>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</si>
  <si>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</si>
  <si>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</si>
  <si>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</si>
  <si>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</si>
  <si>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</si>
  <si>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</si>
  <si>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</si>
  <si>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</si>
  <si>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</si>
  <si>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</si>
  <si>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</si>
  <si>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</si>
  <si>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</si>
  <si>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</si>
  <si>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</si>
  <si>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</si>
  <si>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</si>
  <si>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</si>
  <si>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</si>
  <si>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</si>
  <si>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</si>
  <si>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</si>
  <si>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</si>
  <si>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</si>
  <si>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</si>
  <si>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</si>
  <si>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</si>
  <si>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</si>
  <si>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</si>
  <si>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</si>
  <si>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</si>
  <si>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</si>
  <si>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</si>
  <si>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</si>
  <si>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</si>
  <si>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</si>
  <si>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</si>
  <si>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</si>
  <si>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</si>
  <si>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</si>
  <si>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</si>
  <si>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</si>
  <si>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</si>
  <si>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</si>
  <si>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</si>
  <si>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</si>
  <si>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</si>
  <si>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</si>
  <si>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</si>
  <si>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</si>
  <si>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</si>
  <si>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</si>
  <si>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</si>
  <si>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</si>
  <si>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</si>
  <si>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</si>
  <si>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</si>
  <si>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</si>
  <si>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</si>
  <si>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</si>
  <si>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</si>
  <si>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</si>
  <si>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</si>
  <si>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</si>
  <si>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</si>
  <si>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</si>
  <si>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</si>
  <si>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</si>
  <si>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</si>
  <si>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</si>
  <si>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</si>
  <si>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</si>
  <si>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</si>
  <si>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</si>
  <si>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</si>
  <si>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</si>
  <si>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</si>
  <si>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</si>
  <si>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</si>
  <si>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</si>
  <si>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</si>
  <si>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</si>
  <si>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</si>
  <si>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</si>
  <si>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</si>
  <si>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</si>
  <si>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</si>
  <si>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</si>
  <si>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</si>
  <si>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</si>
  <si>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</si>
  <si>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</si>
  <si>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</si>
  <si>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</si>
  <si>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</si>
  <si>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</si>
  <si>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</si>
  <si>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</si>
  <si>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</si>
  <si>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</si>
  <si>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</si>
  <si>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</si>
  <si>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</si>
  <si>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</si>
  <si>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</si>
  <si>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</si>
  <si>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</si>
  <si>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</si>
  <si>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</si>
  <si>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</si>
  <si>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</si>
  <si>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</si>
  <si>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</si>
  <si>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</si>
  <si>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</si>
  <si>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</si>
  <si>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</si>
  <si>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</si>
  <si>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</si>
  <si>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</si>
  <si>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</si>
  <si>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</si>
  <si>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</si>
  <si>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</si>
  <si>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</si>
  <si>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</si>
  <si>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</si>
  <si>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</si>
  <si>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</si>
  <si>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</si>
  <si>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</si>
  <si>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</si>
  <si>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</si>
  <si>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</si>
  <si>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</si>
  <si>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</si>
  <si>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</si>
  <si>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</si>
  <si>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</si>
  <si>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</si>
  <si>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</si>
  <si>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</si>
  <si>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</si>
  <si>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</si>
  <si>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</si>
  <si>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</si>
  <si>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</si>
  <si>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</si>
  <si>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</si>
  <si>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</si>
  <si>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</si>
  <si>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</si>
  <si>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</si>
  <si>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</si>
  <si>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</si>
  <si>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</si>
  <si>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</si>
  <si>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</si>
  <si>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</si>
  <si>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</si>
  <si>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</si>
  <si>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</si>
  <si>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</si>
  <si>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</si>
  <si>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</si>
  <si>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</si>
  <si>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</si>
  <si>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</si>
  <si>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</si>
  <si>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</si>
  <si>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</si>
  <si>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</si>
  <si>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</si>
  <si>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</si>
  <si>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</si>
  <si>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</si>
  <si>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</si>
  <si>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</si>
  <si>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</si>
  <si>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</si>
  <si>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</si>
  <si>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</si>
  <si>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</si>
  <si>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</si>
  <si>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</si>
  <si>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</si>
  <si>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</si>
  <si>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</si>
  <si>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</si>
  <si>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</si>
  <si>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</si>
  <si>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</si>
  <si>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</si>
  <si>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</si>
  <si>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</si>
  <si>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</si>
  <si>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</si>
  <si>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</si>
  <si>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</si>
  <si>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</si>
  <si>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</si>
  <si>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</si>
  <si>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</si>
  <si>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</si>
  <si>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</si>
  <si>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</si>
  <si>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</si>
  <si>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</si>
  <si>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</si>
  <si>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</si>
  <si>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</si>
  <si>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</si>
  <si>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</si>
  <si>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</si>
  <si>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</si>
  <si>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</si>
  <si>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</si>
  <si>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</si>
  <si>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</si>
  <si>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</si>
  <si>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</si>
  <si>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</si>
  <si>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</si>
  <si>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</si>
  <si>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</si>
  <si>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</si>
  <si>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</si>
  <si>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</si>
  <si>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</si>
  <si>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</si>
  <si>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</si>
  <si>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</si>
  <si>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</si>
  <si>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</si>
  <si>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</si>
  <si>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</si>
  <si>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</si>
  <si>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</si>
  <si>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</si>
  <si>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</si>
  <si>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</si>
  <si>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</si>
  <si>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</si>
  <si>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</si>
  <si>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</si>
  <si>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</si>
  <si>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</si>
  <si>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</si>
  <si>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</si>
  <si>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</si>
  <si>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</si>
  <si>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</si>
  <si>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</si>
  <si>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</si>
  <si>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</si>
  <si>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</si>
  <si>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</si>
  <si>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</si>
  <si>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</si>
  <si>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</si>
  <si>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</si>
  <si>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</si>
  <si>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</si>
  <si>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</si>
  <si>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</si>
  <si>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</si>
  <si>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</si>
  <si>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</si>
  <si>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</si>
  <si>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</si>
  <si>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</si>
  <si>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</si>
  <si>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</si>
  <si>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</si>
  <si>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</si>
  <si>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</si>
  <si>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</si>
  <si>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</si>
  <si>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</si>
  <si>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</si>
  <si>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</si>
  <si>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</si>
  <si>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</si>
  <si>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</si>
  <si>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</si>
  <si>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</si>
  <si>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</si>
  <si>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</si>
  <si>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</si>
  <si>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</si>
  <si>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</si>
  <si>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</si>
  <si>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</si>
  <si>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</si>
  <si>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</si>
  <si>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</si>
  <si>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</si>
  <si>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</si>
  <si>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</si>
  <si>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</si>
  <si>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</si>
  <si>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</si>
  <si>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</si>
  <si>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</si>
  <si>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</si>
  <si>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</si>
  <si>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</si>
  <si>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</si>
  <si>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</si>
  <si>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</si>
  <si>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</si>
  <si>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</si>
  <si>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</si>
  <si>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</si>
  <si>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</si>
  <si>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</si>
  <si>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</si>
  <si>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</si>
  <si>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</si>
  <si>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</si>
  <si>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</si>
  <si>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</si>
  <si>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</si>
  <si>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</si>
  <si>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</si>
  <si>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</si>
  <si>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</si>
  <si>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</si>
  <si>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</si>
  <si>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</si>
  <si>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</si>
  <si>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</si>
  <si>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</si>
  <si>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</si>
  <si>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</si>
  <si>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</si>
  <si>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</si>
  <si>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</si>
  <si>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</si>
  <si>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</si>
  <si>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</si>
  <si>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</si>
  <si>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</si>
  <si>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</si>
  <si>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</si>
  <si>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</si>
  <si>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</si>
  <si>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</si>
  <si>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</si>
  <si>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</si>
  <si>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</si>
  <si>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</si>
  <si>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</si>
  <si>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</si>
  <si>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</si>
  <si>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</si>
  <si>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</si>
  <si>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</si>
  <si>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</si>
  <si>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</si>
  <si>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</si>
  <si>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</si>
  <si>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</si>
  <si>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</si>
  <si>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</si>
  <si>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</si>
  <si>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</si>
  <si>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</si>
  <si>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</si>
  <si>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</si>
  <si>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</si>
  <si>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</si>
  <si>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</si>
  <si>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</si>
  <si>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</si>
  <si>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</si>
  <si>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</si>
  <si>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</si>
  <si>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</si>
  <si>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</si>
  <si>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</si>
  <si>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</si>
  <si>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</si>
  <si>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</si>
  <si>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</si>
  <si>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</si>
  <si>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</si>
  <si>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</si>
  <si>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</si>
  <si>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</si>
  <si>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</si>
  <si>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</si>
  <si>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</si>
  <si>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</si>
  <si>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</si>
  <si>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</si>
  <si>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</si>
  <si>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</si>
  <si>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</si>
  <si>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</si>
  <si>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</si>
  <si>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</si>
  <si>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</si>
  <si>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</si>
  <si>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</si>
  <si>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</si>
  <si>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</si>
  <si>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</si>
  <si>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</si>
  <si>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</si>
  <si>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</si>
  <si>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</si>
  <si>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</si>
  <si>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</si>
  <si>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</si>
  <si>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</si>
  <si>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</si>
  <si>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</si>
  <si>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</si>
  <si>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</si>
  <si>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</si>
  <si>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</si>
  <si>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</si>
  <si>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</si>
  <si>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</si>
  <si>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</si>
  <si>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</si>
  <si>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</si>
  <si>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</si>
  <si>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</si>
  <si>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</si>
  <si>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</si>
  <si>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</si>
  <si>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</si>
  <si>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</si>
  <si>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</si>
  <si>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</si>
  <si>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</si>
  <si>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</si>
  <si>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</si>
  <si>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</si>
  <si>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</si>
  <si>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</si>
  <si>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</si>
  <si>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</si>
  <si>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</si>
  <si>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</si>
  <si>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</si>
  <si>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</si>
  <si>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</si>
  <si>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</si>
  <si>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</si>
  <si>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</si>
  <si>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</si>
  <si>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</si>
  <si>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</si>
  <si>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</si>
  <si>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</si>
  <si>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</si>
  <si>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</si>
  <si>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</si>
  <si>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</si>
  <si>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</si>
  <si>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</si>
  <si>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</si>
  <si>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</si>
  <si>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</si>
  <si>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</si>
  <si>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</si>
  <si>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</si>
  <si>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</si>
  <si>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</si>
  <si>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</si>
  <si>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</si>
  <si>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</si>
  <si>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</si>
  <si>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</si>
  <si>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</si>
  <si>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</si>
  <si>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</si>
  <si>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</si>
  <si>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</si>
  <si>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</si>
  <si>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</si>
  <si>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</si>
  <si>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</si>
  <si>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</si>
  <si>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</si>
  <si>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</si>
  <si>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</si>
  <si>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</si>
  <si>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</si>
  <si>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</si>
  <si>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</si>
  <si>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</si>
  <si>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</si>
  <si>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</si>
  <si>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</si>
  <si>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</si>
  <si>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</si>
  <si>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</si>
  <si>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</si>
  <si>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</si>
  <si>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</si>
  <si>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</si>
  <si>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</si>
  <si>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</si>
  <si>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</si>
  <si>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</si>
  <si>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</si>
  <si>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</si>
  <si>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</si>
  <si>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</si>
  <si>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</si>
  <si>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</si>
  <si>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</si>
  <si>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</si>
  <si>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</si>
  <si>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</si>
  <si>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</si>
  <si>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</si>
  <si>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</si>
  <si>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</si>
  <si>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</si>
  <si>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</si>
  <si>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</si>
  <si>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</si>
  <si>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</si>
  <si>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</si>
  <si>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</si>
  <si>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</si>
  <si>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</si>
  <si>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</si>
  <si>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</si>
  <si>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</si>
  <si>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</si>
  <si>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</si>
  <si>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</si>
  <si>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</si>
  <si>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</si>
  <si>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</si>
  <si>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</si>
  <si>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</si>
  <si>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</si>
  <si>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</si>
  <si>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</si>
  <si>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</si>
  <si>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</si>
  <si>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</si>
  <si>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</si>
  <si>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</si>
  <si>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</si>
  <si>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</si>
  <si>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</si>
  <si>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</si>
  <si>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</si>
  <si>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</si>
  <si>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</si>
  <si>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</si>
  <si>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</si>
  <si>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</si>
  <si>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</si>
  <si>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</si>
  <si>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</si>
  <si>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</si>
  <si>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</si>
  <si>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</si>
  <si>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</si>
  <si>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</si>
  <si>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</si>
  <si>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</si>
  <si>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</si>
  <si>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</si>
  <si>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</si>
  <si>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</si>
  <si>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</si>
  <si>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</si>
  <si>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</si>
  <si>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</si>
  <si>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</si>
  <si>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</si>
  <si>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</si>
  <si>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</si>
  <si>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</si>
  <si>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</si>
  <si>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</si>
  <si>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</si>
  <si>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</si>
  <si>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</si>
  <si>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</si>
  <si>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</si>
  <si>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</si>
  <si>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</si>
  <si>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</si>
  <si>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</si>
  <si>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</si>
  <si>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</si>
  <si>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</si>
  <si>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</si>
  <si>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</si>
  <si>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</si>
  <si>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</si>
  <si>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</si>
  <si>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</si>
  <si>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</si>
  <si>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</si>
  <si>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</si>
  <si>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</si>
  <si>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</si>
  <si>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</si>
  <si>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</si>
  <si>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</si>
  <si>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</si>
  <si>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</si>
  <si>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</si>
  <si>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</si>
  <si>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</si>
  <si>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</si>
  <si>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</si>
  <si>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</si>
  <si>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</si>
  <si>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</si>
  <si>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</si>
  <si>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</si>
  <si>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</si>
  <si>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</si>
  <si>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</si>
  <si>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</si>
  <si>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</si>
  <si>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</si>
  <si>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</si>
  <si>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</si>
  <si>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</si>
  <si>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</si>
  <si>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</si>
  <si>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</si>
  <si>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</si>
  <si>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</si>
  <si>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</si>
  <si>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</si>
  <si>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</si>
  <si>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</si>
  <si>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</si>
  <si>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</si>
  <si>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</si>
  <si>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</si>
  <si>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</si>
  <si>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</si>
  <si>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</si>
  <si>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</si>
  <si>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</si>
  <si>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</si>
  <si>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</si>
  <si>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</si>
  <si>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</si>
  <si>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</si>
  <si>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</si>
  <si>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</si>
  <si>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</si>
  <si>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</si>
  <si>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</si>
  <si>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</si>
  <si>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</si>
  <si>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</si>
  <si>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</si>
  <si>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</si>
  <si>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</si>
  <si>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</si>
  <si>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</si>
  <si>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</si>
  <si>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</si>
  <si>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</si>
  <si>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</si>
  <si>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</si>
  <si>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</si>
  <si>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</si>
  <si>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</si>
  <si>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</si>
  <si>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</si>
  <si>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</si>
  <si>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</si>
  <si>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</si>
  <si>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</si>
  <si>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</si>
  <si>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</si>
  <si>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</si>
  <si>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</si>
  <si>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</si>
  <si>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</si>
  <si>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</si>
  <si>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</si>
  <si>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</si>
  <si>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</si>
  <si>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</si>
  <si>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</si>
  <si>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</si>
  <si>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</si>
  <si>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</si>
  <si>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</si>
  <si>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</si>
  <si>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</si>
  <si>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</si>
  <si>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</si>
  <si>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</si>
  <si>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</si>
  <si>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</si>
  <si>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</si>
  <si>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Elend</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</si>
  <si>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</si>
  <si>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</si>
  <si>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</si>
  <si>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</si>
  <si>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</si>
  <si>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</si>
  <si>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</si>
  <si>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</si>
  <si>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</si>
  <si>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</si>
  <si>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</si>
  <si>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</si>
  <si>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</si>
  <si>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</si>
  <si>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</si>
  <si>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</si>
  <si>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</si>
  <si>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</si>
  <si>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</si>
  <si>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</si>
  <si>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</si>
  <si>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</si>
  <si>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</si>
  <si>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</si>
  <si>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</si>
  <si>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</si>
  <si>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</si>
  <si>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</si>
  <si>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</si>
  <si>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</si>
  <si>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</si>
  <si>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</si>
  <si>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</si>
  <si>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</si>
  <si>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</si>
  <si>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</si>
  <si>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</si>
  <si>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</si>
  <si>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</si>
  <si>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</si>
  <si>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</si>
  <si>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</si>
  <si>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</si>
  <si>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</si>
  <si>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</si>
  <si>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</si>
  <si>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</si>
  <si>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</si>
  <si>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</si>
  <si>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</si>
  <si>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</si>
  <si>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</si>
  <si>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</si>
  <si>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</si>
  <si>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</si>
  <si>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</si>
  <si>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</si>
  <si>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</si>
  <si>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</si>
  <si>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</si>
  <si>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</si>
  <si>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</si>
  <si>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</si>
  <si>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</si>
  <si>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</si>
  <si>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</si>
  <si>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</si>
  <si>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</si>
  <si>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</si>
  <si>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</si>
  <si>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</si>
  <si>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</si>
  <si>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</si>
  <si>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</si>
  <si>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</si>
  <si>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</si>
  <si>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</si>
  <si>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</si>
  <si>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</si>
  <si>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</si>
  <si>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</si>
  <si>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</si>
  <si>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</si>
  <si>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</si>
  <si>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</si>
  <si>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</si>
  <si>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</si>
  <si>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</si>
  <si>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</si>
  <si>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</si>
  <si>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</si>
  <si>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</si>
  <si>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</si>
  <si>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</si>
  <si>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</si>
  <si>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</si>
  <si>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</si>
  <si>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</si>
  <si>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</si>
  <si>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</si>
  <si>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</si>
  <si>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</si>
  <si>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</si>
  <si>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</si>
  <si>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</si>
  <si>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</si>
  <si>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</si>
  <si>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</si>
  <si>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</si>
  <si>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</si>
  <si>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</si>
  <si>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</si>
  <si>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</si>
  <si>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</si>
  <si>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</si>
  <si>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</si>
  <si>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</si>
  <si>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</si>
  <si>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</si>
  <si>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</si>
  <si>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</si>
  <si>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</si>
  <si>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</si>
  <si>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</si>
  <si>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</si>
  <si>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</si>
  <si>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</si>
  <si>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</si>
  <si>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</si>
  <si>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</si>
  <si>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</si>
  <si>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</si>
  <si>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</si>
  <si>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</si>
  <si>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</si>
  <si>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</si>
  <si>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</si>
  <si>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</si>
  <si>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</si>
  <si>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</si>
  <si>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</si>
  <si>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</si>
  <si>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</si>
  <si>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</si>
  <si>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</si>
  <si>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</si>
  <si>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</si>
  <si>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</si>
  <si>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</si>
  <si>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</si>
  <si>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</si>
  <si>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</si>
  <si>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</si>
  <si>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</si>
  <si>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</si>
  <si>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</si>
  <si>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</si>
  <si>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</si>
  <si>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</si>
  <si>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</si>
  <si>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</si>
  <si>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</si>
  <si>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</si>
  <si>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</si>
  <si>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</si>
  <si>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</si>
  <si>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</si>
  <si>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</si>
  <si>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</si>
  <si>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</si>
  <si>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</si>
  <si>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</si>
  <si>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</si>
  <si>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</si>
  <si>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</si>
  <si>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</si>
  <si>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</si>
  <si>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</si>
  <si>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</si>
  <si>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</si>
  <si>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</si>
  <si>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</si>
  <si>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</si>
  <si>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</si>
  <si>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</si>
  <si>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</si>
  <si>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</si>
  <si>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</si>
  <si>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</si>
  <si>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</si>
  <si>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</si>
  <si>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</si>
  <si>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</si>
  <si>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</si>
  <si>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</si>
  <si>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</si>
  <si>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</si>
  <si>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</si>
  <si>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</si>
  <si>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</si>
  <si>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</si>
  <si>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</si>
  <si>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</si>
  <si>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</si>
  <si>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</si>
  <si>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</si>
  <si>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</si>
  <si>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</si>
  <si>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</si>
  <si>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</si>
  <si>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</si>
  <si>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</si>
  <si>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</si>
  <si>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</si>
  <si>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</si>
  <si>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</si>
  <si>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</si>
  <si>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</si>
  <si>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</si>
  <si>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</si>
  <si>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</si>
  <si>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</si>
  <si>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</si>
  <si>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</si>
  <si>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</si>
  <si>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</si>
  <si>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</si>
  <si>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</si>
  <si>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</si>
  <si>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</si>
  <si>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</si>
  <si>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</si>
  <si>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</si>
  <si>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</si>
  <si>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</si>
  <si>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</si>
  <si>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</si>
  <si>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</si>
  <si>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</si>
  <si>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</si>
  <si>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</si>
  <si>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</si>
  <si>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</si>
  <si>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</si>
  <si>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</si>
  <si>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</si>
  <si>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</si>
  <si>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</si>
  <si>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</si>
  <si>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</si>
  <si>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</si>
  <si>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</si>
  <si>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</si>
  <si>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</si>
  <si>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</si>
  <si>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</si>
  <si>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</si>
  <si>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</si>
  <si>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</si>
  <si>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</si>
  <si>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</si>
  <si>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</si>
  <si>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</si>
  <si>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</si>
  <si>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</si>
  <si>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</si>
  <si>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</si>
  <si>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</si>
  <si>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</si>
  <si>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</si>
  <si>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</si>
  <si>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</si>
  <si>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</si>
  <si>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</si>
  <si>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</si>
  <si>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</si>
  <si>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</si>
  <si>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</si>
  <si>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</si>
  <si>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</si>
  <si>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</si>
  <si>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</si>
  <si>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</si>
  <si>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</si>
  <si>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</si>
  <si>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</si>
  <si>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</si>
  <si>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</si>
  <si>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</si>
  <si>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</si>
  <si>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</si>
  <si>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</si>
  <si>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</si>
  <si>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</si>
  <si>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</si>
  <si>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</si>
  <si>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</si>
  <si>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</si>
  <si>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</si>
  <si>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</si>
  <si>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</si>
  <si>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</si>
  <si>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</si>
  <si>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</si>
  <si>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</si>
  <si>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</si>
  <si>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</si>
  <si>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</si>
  <si>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</si>
  <si>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</si>
  <si>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</si>
  <si>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</si>
  <si>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</si>
  <si>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</si>
  <si>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</si>
  <si>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</si>
  <si>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</si>
  <si>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</si>
  <si>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</si>
  <si>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</si>
  <si>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</si>
  <si>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</si>
  <si>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</si>
  <si>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</si>
  <si>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</si>
  <si>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</si>
  <si>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</si>
  <si>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</si>
  <si>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</si>
  <si>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</si>
  <si>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</si>
  <si>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</si>
  <si>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</si>
  <si>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</si>
  <si>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</si>
  <si>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</si>
  <si>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</si>
  <si>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</si>
  <si>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</si>
  <si>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</si>
  <si>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</si>
  <si>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</si>
  <si>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</si>
  <si>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</si>
  <si>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</si>
  <si>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</si>
  <si>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</si>
  <si>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</si>
  <si>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</si>
  <si>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</si>
  <si>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</si>
  <si>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</si>
  <si>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</si>
  <si>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</si>
  <si>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</si>
  <si>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</si>
  <si>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</si>
  <si>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</si>
  <si>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</si>
  <si>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</si>
  <si>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</si>
  <si>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</si>
  <si>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</si>
  <si>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</si>
  <si>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</si>
  <si>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</si>
  <si>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</si>
  <si>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</si>
  <si>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</si>
  <si>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</si>
  <si>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</si>
  <si>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</si>
  <si>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</si>
  <si>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</si>
  <si>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</si>
  <si>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</si>
  <si>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</si>
  <si>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</si>
  <si>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</si>
  <si>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</si>
  <si>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</si>
  <si>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</si>
  <si>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</si>
  <si>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</si>
  <si>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</si>
  <si>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</si>
  <si>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</si>
  <si>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</si>
  <si>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</si>
  <si>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</si>
  <si>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</si>
  <si>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</si>
  <si>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</si>
  <si>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</si>
  <si>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</si>
  <si>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</si>
  <si>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</si>
  <si>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</si>
  <si>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</si>
  <si>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</si>
  <si>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</si>
  <si>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</si>
  <si>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</si>
  <si>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</si>
  <si>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</si>
  <si>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</si>
  <si>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</si>
  <si>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</si>
  <si>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</si>
  <si>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</si>
  <si>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</si>
  <si>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</si>
  <si>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</si>
  <si>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</si>
  <si>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</si>
  <si>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</si>
  <si>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</si>
  <si>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</si>
  <si>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</si>
  <si>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</si>
  <si>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</si>
  <si>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</si>
  <si>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</si>
  <si>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</si>
  <si>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</si>
  <si>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</si>
  <si>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</si>
  <si>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</si>
  <si>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</si>
  <si>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</si>
  <si>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</si>
  <si>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</si>
  <si>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</si>
  <si>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</si>
  <si>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</si>
  <si>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</si>
  <si>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</si>
  <si>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</si>
  <si>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</si>
  <si>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</si>
  <si>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</si>
  <si>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</si>
  <si>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</si>
  <si>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</si>
  <si>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</si>
  <si>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</si>
  <si>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</si>
  <si>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</si>
  <si>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</si>
  <si>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</si>
  <si>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</si>
  <si>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</si>
  <si>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</si>
  <si>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</si>
  <si>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</si>
  <si>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</si>
  <si>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</si>
  <si>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</si>
  <si>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</si>
  <si>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</si>
  <si>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</si>
  <si>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</si>
  <si>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</si>
  <si>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</si>
  <si>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</si>
  <si>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</si>
  <si>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</si>
  <si>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</si>
  <si>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</si>
  <si>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</si>
  <si>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</si>
  <si>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</si>
  <si>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</si>
  <si>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</si>
  <si>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</si>
  <si>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</si>
  <si>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</si>
  <si>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</si>
  <si>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</si>
  <si>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</si>
  <si>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</si>
  <si>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</si>
  <si>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</si>
  <si>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</si>
  <si>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</si>
  <si>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</si>
  <si>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</si>
  <si>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</si>
  <si>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</si>
  <si>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</si>
  <si>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</si>
  <si>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</si>
  <si>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</si>
  <si>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</si>
  <si>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</si>
  <si>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</si>
  <si>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</si>
  <si>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</si>
  <si>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</si>
  <si>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</si>
  <si>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</si>
  <si>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</si>
  <si>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</si>
  <si>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</si>
  <si>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</si>
  <si>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</si>
  <si>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</si>
  <si>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</si>
  <si>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</si>
  <si>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</si>
  <si>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</si>
  <si>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</si>
  <si>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</si>
  <si>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</si>
  <si>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</si>
  <si>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</si>
  <si>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</si>
  <si>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</si>
  <si>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</si>
  <si>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</si>
  <si>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</si>
  <si>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</si>
  <si>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</si>
  <si>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</si>
  <si>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</si>
  <si>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</si>
  <si>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</si>
  <si>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</si>
  <si>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</si>
  <si>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</si>
  <si>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</si>
  <si>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</si>
  <si>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</si>
  <si>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</si>
  <si>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</si>
  <si>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</si>
  <si>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</si>
  <si>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</si>
  <si>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</si>
  <si>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</si>
  <si>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</si>
  <si>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</si>
  <si>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</si>
  <si>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</si>
  <si>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</si>
  <si>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</si>
  <si>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</si>
  <si>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</si>
  <si>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</si>
  <si>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</si>
  <si>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</si>
  <si>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</si>
  <si>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</si>
  <si>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</si>
  <si>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</si>
  <si>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</si>
  <si>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</si>
  <si>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</si>
  <si>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</si>
  <si>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</si>
  <si>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</si>
  <si>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</si>
  <si>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</si>
  <si>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</si>
  <si>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</si>
  <si>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</si>
  <si>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</si>
  <si>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</si>
  <si>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</si>
  <si>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</si>
  <si>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</si>
  <si>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</si>
  <si>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</si>
  <si>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</si>
  <si>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</si>
  <si>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</si>
  <si>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</si>
  <si>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</si>
  <si>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</si>
  <si>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</si>
  <si>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</si>
  <si>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</si>
  <si>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</si>
  <si>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</si>
  <si>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</si>
  <si>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</si>
  <si>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</si>
  <si>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</si>
  <si>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</si>
  <si>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</si>
  <si>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</si>
  <si>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</si>
  <si>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</si>
  <si>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</si>
  <si>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</si>
  <si>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</si>
  <si>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</si>
  <si>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</si>
  <si>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</si>
  <si>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</si>
  <si>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</si>
  <si>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</si>
  <si>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</si>
  <si>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</si>
  <si>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</si>
  <si>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</si>
  <si>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</si>
  <si>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</si>
  <si>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</si>
  <si>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</si>
  <si>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</si>
  <si>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</si>
  <si>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</si>
  <si>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</si>
  <si>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</si>
  <si>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</si>
  <si>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</si>
  <si>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</si>
  <si>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</si>
  <si>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</si>
  <si>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</si>
  <si>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</si>
  <si>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</si>
  <si>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</si>
  <si>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</si>
  <si>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</si>
  <si>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</si>
  <si>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</si>
  <si>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</si>
  <si>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</si>
  <si>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</si>
  <si>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</si>
  <si>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</si>
  <si>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</si>
  <si>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</si>
  <si>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</si>
  <si>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</si>
  <si>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</si>
  <si>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</si>
  <si>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</si>
  <si>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</si>
  <si>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</si>
  <si>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</si>
  <si>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</si>
  <si>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</si>
  <si>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</si>
  <si>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</si>
  <si>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</si>
  <si>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</si>
  <si>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</si>
  <si>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</si>
  <si>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</si>
  <si>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</si>
  <si>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</si>
  <si>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</si>
  <si>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</si>
  <si>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</si>
  <si>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</si>
  <si>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</si>
  <si>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</si>
  <si>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</si>
  <si>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</si>
  <si>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</si>
  <si>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</si>
  <si>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</si>
  <si>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</si>
  <si>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</si>
  <si>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</si>
  <si>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</si>
  <si>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</si>
  <si>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</si>
  <si>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</si>
  <si>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</si>
  <si>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</si>
  <si>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</si>
  <si>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</si>
  <si>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</si>
  <si>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</si>
  <si>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</si>
  <si>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</si>
  <si>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</si>
  <si>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</si>
  <si>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</si>
  <si>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</si>
  <si>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</si>
  <si>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</si>
  <si>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</si>
  <si>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</si>
  <si>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</si>
  <si>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</si>
  <si>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</si>
  <si>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</si>
  <si>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</si>
  <si>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</si>
  <si>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</si>
  <si>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</si>
  <si>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</si>
  <si>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</si>
  <si>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</si>
  <si>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</si>
  <si>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</si>
  <si>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</si>
  <si>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</si>
  <si>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</si>
  <si>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</si>
  <si>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</si>
  <si>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</si>
  <si>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</si>
  <si>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</si>
  <si>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</si>
  <si>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</si>
  <si>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</si>
  <si>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</si>
  <si>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</si>
  <si>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</si>
  <si>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</si>
  <si>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</si>
  <si>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</si>
  <si>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</si>
  <si>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</si>
  <si>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</si>
  <si>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</si>
  <si>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</si>
  <si>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</si>
  <si>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</si>
  <si>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</si>
  <si>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</si>
  <si>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</si>
  <si>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</si>
  <si>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</si>
  <si>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</si>
  <si>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</si>
  <si>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</si>
  <si>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</si>
  <si>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</si>
  <si>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</si>
  <si>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</si>
  <si>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</si>
  <si>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</si>
  <si>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</si>
  <si>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</si>
  <si>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</si>
  <si>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</si>
  <si>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</si>
  <si>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</si>
  <si>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</si>
  <si>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</si>
  <si>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</si>
  <si>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</si>
  <si>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</si>
  <si>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</si>
  <si>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</si>
  <si>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</si>
  <si>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</si>
  <si>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</si>
  <si>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</si>
  <si>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</si>
  <si>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</si>
  <si>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</si>
  <si>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</si>
  <si>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</si>
  <si>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</si>
  <si>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</si>
  <si>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</si>
  <si>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</si>
  <si>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</si>
  <si>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</si>
  <si>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</si>
  <si>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</si>
  <si>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</si>
  <si>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</si>
  <si>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</si>
  <si>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</si>
  <si>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</si>
  <si>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</si>
  <si>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</si>
  <si>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</si>
  <si>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</si>
  <si>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</si>
  <si>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</si>
  <si>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</si>
  <si>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</si>
  <si>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</si>
  <si>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</si>
  <si>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</si>
  <si>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</si>
  <si>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</si>
  <si>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</si>
  <si>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</si>
  <si>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</si>
  <si>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</si>
  <si>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</si>
  <si>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</si>
  <si>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</si>
  <si>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</si>
  <si>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</si>
  <si>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</si>
  <si>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</si>
  <si>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</si>
  <si>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</si>
  <si>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</si>
  <si>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</si>
  <si>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</si>
  <si>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</si>
  <si>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</si>
  <si>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</si>
  <si>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</si>
  <si>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</si>
  <si>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</si>
  <si>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</si>
  <si>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</si>
  <si>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</si>
  <si>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</si>
  <si>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</si>
  <si>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</si>
  <si>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</si>
  <si>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</si>
  <si>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</si>
  <si>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</si>
  <si>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</si>
  <si>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</si>
  <si>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</si>
  <si>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</si>
  <si>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</si>
  <si>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</si>
  <si>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</si>
  <si>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</si>
  <si>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</si>
  <si>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</si>
  <si>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</si>
  <si>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</si>
  <si>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</si>
  <si>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</si>
  <si>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</si>
  <si>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</si>
  <si>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</si>
  <si>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</si>
  <si>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</si>
  <si>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</si>
  <si>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</si>
  <si>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</si>
  <si>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</si>
  <si>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</si>
  <si>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</si>
  <si>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</si>
  <si>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</si>
  <si>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</si>
  <si>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</si>
  <si>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</si>
  <si>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</si>
  <si>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</si>
  <si>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</si>
  <si>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</si>
  <si>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</si>
  <si>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</si>
  <si>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</si>
  <si>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</si>
  <si>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</si>
  <si>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</si>
  <si>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</si>
  <si>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</si>
  <si>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</si>
  <si>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</si>
  <si>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</si>
  <si>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</si>
  <si>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</si>
  <si>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</si>
  <si>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</si>
  <si>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</si>
  <si>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</si>
  <si>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</si>
  <si>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</si>
  <si>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</si>
  <si>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</si>
  <si>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</si>
  <si>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</si>
  <si>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</si>
  <si>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</si>
  <si>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</si>
  <si>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</si>
  <si>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</si>
  <si>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</si>
  <si>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</si>
  <si>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</si>
  <si>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</si>
  <si>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</si>
  <si>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</si>
  <si>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</si>
  <si>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</si>
  <si>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</si>
  <si>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</si>
  <si>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</si>
  <si>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</si>
  <si>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</si>
  <si>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</si>
  <si>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</si>
  <si>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</si>
  <si>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</si>
  <si>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</si>
  <si>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</si>
  <si>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</si>
  <si>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</si>
  <si>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</si>
  <si>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</si>
  <si>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</si>
  <si>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</si>
  <si>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</si>
  <si>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</si>
  <si>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</si>
  <si>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</si>
  <si>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</si>
  <si>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</si>
  <si>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</si>
  <si>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</si>
  <si>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</si>
  <si>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</si>
  <si>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</si>
  <si>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</si>
  <si>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</si>
  <si>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</si>
  <si>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</si>
  <si>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</si>
  <si>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</si>
  <si>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</si>
  <si>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</si>
  <si>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</si>
  <si>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</si>
  <si>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</si>
  <si>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</si>
  <si>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</si>
  <si>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</si>
  <si>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</si>
  <si>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</si>
  <si>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</si>
  <si>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</si>
  <si>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</si>
  <si>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</si>
  <si>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</si>
  <si>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</si>
  <si>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</si>
  <si>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</si>
  <si>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</si>
  <si>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</si>
  <si>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</si>
  <si>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</si>
  <si>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</si>
  <si>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</si>
  <si>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</si>
  <si>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</si>
  <si>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</si>
  <si>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</si>
  <si>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</si>
  <si>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</si>
  <si>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</si>
  <si>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</si>
  <si>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</si>
  <si>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</si>
  <si>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</si>
  <si>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</si>
  <si>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</si>
  <si>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</si>
  <si>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</si>
  <si>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</si>
  <si>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</si>
  <si>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</si>
  <si>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</si>
  <si>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</si>
  <si>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</si>
  <si>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</si>
  <si>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</si>
  <si>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</si>
  <si>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</si>
  <si>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</si>
  <si>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</si>
  <si>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</si>
  <si>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</si>
  <si>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</si>
  <si>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</si>
  <si>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</si>
  <si>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</si>
  <si>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</si>
  <si>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</si>
  <si>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</si>
  <si>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</si>
  <si>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</si>
  <si>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</si>
  <si>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</si>
  <si>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</si>
  <si>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</si>
  <si>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</si>
  <si>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</si>
  <si>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</si>
  <si>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</si>
  <si>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</si>
  <si>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</si>
  <si>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</si>
  <si>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</si>
  <si>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</si>
  <si>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</si>
  <si>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</si>
  <si>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</si>
  <si>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</si>
  <si>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</si>
  <si>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</si>
  <si>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</si>
  <si>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</si>
  <si>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</si>
  <si>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</si>
  <si>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</si>
  <si>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</si>
  <si>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</si>
  <si>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</si>
  <si>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</si>
  <si>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</si>
  <si>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</si>
  <si>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</si>
  <si>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</si>
  <si>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</si>
  <si>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</si>
  <si>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</si>
  <si>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</si>
  <si>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</si>
  <si>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</si>
  <si>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</si>
  <si>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</si>
  <si>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</si>
  <si>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</si>
  <si>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</si>
  <si>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</si>
  <si>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</si>
  <si>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</si>
  <si>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</si>
  <si>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</si>
  <si>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</si>
  <si>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</si>
  <si>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</si>
  <si>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</si>
  <si>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</si>
  <si>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</si>
  <si>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</si>
  <si>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</si>
  <si>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</si>
  <si>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</si>
  <si>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</si>
  <si>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</si>
  <si>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</si>
  <si>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</si>
  <si>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</si>
  <si>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</si>
  <si>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</si>
  <si>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</si>
  <si>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</si>
  <si>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</si>
  <si>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</si>
  <si>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</si>
  <si>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</si>
  <si>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</si>
  <si>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</si>
  <si>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</si>
  <si>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</si>
  <si>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</si>
  <si>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</si>
  <si>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</si>
  <si>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</si>
  <si>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</si>
  <si>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</si>
  <si>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</si>
  <si>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</si>
  <si>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</si>
  <si>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</si>
  <si>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</si>
  <si>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</si>
  <si>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</si>
  <si>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</si>
  <si>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</si>
  <si>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</si>
  <si>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</si>
  <si>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</si>
  <si>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</si>
  <si>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</si>
  <si>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</si>
  <si>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</si>
  <si>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</si>
  <si>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</si>
  <si>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</si>
  <si>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</si>
  <si>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</si>
  <si>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</si>
  <si>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</si>
  <si>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</si>
  <si>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</si>
  <si>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</si>
  <si>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</si>
  <si>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</si>
  <si>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</si>
  <si>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</si>
  <si>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</si>
  <si>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</si>
  <si>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</si>
  <si>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</si>
  <si>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</si>
  <si>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</si>
  <si>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</si>
  <si>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</si>
  <si>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</si>
  <si>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</si>
  <si>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</si>
  <si>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</si>
  <si>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</si>
  <si>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</si>
  <si>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</si>
  <si>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</si>
  <si>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</si>
  <si>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</si>
  <si>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</si>
  <si>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</si>
  <si>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</si>
  <si>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</si>
  <si>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</si>
  <si>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</si>
  <si>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</si>
  <si>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</si>
  <si>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</si>
  <si>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</si>
  <si>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</si>
  <si>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</si>
  <si>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</si>
  <si>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</si>
  <si>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</si>
  <si>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</si>
  <si>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</si>
  <si>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</si>
  <si>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</si>
  <si>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</si>
  <si>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</si>
  <si>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</si>
  <si>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</si>
  <si>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</si>
  <si>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</si>
  <si>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</si>
  <si>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</si>
  <si>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</si>
  <si>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</si>
  <si>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</si>
  <si>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</si>
  <si>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</si>
  <si>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</si>
  <si>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</si>
  <si>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</si>
  <si>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</si>
  <si>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</si>
  <si>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</si>
  <si>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</si>
  <si>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</si>
  <si>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</si>
  <si>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</si>
  <si>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</si>
  <si>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</si>
  <si>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</si>
  <si>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</si>
  <si>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</si>
  <si>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</si>
  <si>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</si>
  <si>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</si>
  <si>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</si>
  <si>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</si>
  <si>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</si>
  <si>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</si>
  <si>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</si>
  <si>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</si>
  <si>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</si>
  <si>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</si>
  <si>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</si>
  <si>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</si>
  <si>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</si>
  <si>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</si>
  <si>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</si>
  <si>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</si>
  <si>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</si>
  <si>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</si>
  <si>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</si>
  <si>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</si>
  <si>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</si>
  <si>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</si>
  <si>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</si>
  <si>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</si>
  <si>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</si>
  <si>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</si>
  <si>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</si>
  <si>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</si>
  <si>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</si>
  <si>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</si>
  <si>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</si>
  <si>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</si>
  <si>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</si>
  <si>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</si>
  <si>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</si>
  <si>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</si>
  <si>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</si>
  <si>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</si>
  <si>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</si>
  <si>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</si>
  <si>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</si>
  <si>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</si>
  <si>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</si>
  <si>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</si>
  <si>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</si>
  <si>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</si>
  <si>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</si>
  <si>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</si>
  <si>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</si>
  <si>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</si>
  <si>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</si>
  <si>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</si>
  <si>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</si>
  <si>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</si>
  <si>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</si>
  <si>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</si>
  <si>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</si>
  <si>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</si>
  <si>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</si>
  <si>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</si>
  <si>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</si>
  <si>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</si>
  <si>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</si>
  <si>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</si>
  <si>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</si>
  <si>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</si>
  <si>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</si>
  <si>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</si>
  <si>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</si>
  <si>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</si>
  <si>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</si>
  <si>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</si>
  <si>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</si>
  <si>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</si>
  <si>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</si>
  <si>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</si>
  <si>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</si>
  <si>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</si>
  <si>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</si>
  <si>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</si>
  <si>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</si>
  <si>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</si>
  <si>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</si>
  <si>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</si>
  <si>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</si>
  <si>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</si>
  <si>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</si>
  <si>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</si>
  <si>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</si>
  <si>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</si>
  <si>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</si>
  <si>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</si>
  <si>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</si>
  <si>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</si>
  <si>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</si>
  <si>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</si>
  <si>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</si>
  <si>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</si>
  <si>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</si>
  <si>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</si>
  <si>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</si>
  <si>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</si>
  <si>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</si>
  <si>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</si>
  <si>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</si>
  <si>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</si>
  <si>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</si>
  <si>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</si>
  <si>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</si>
  <si>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</si>
  <si>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</si>
  <si>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</si>
  <si>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</si>
  <si>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</si>
  <si>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</si>
  <si>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</si>
  <si>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</si>
  <si>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</si>
  <si>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</si>
  <si>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</si>
  <si>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</si>
  <si>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</si>
  <si>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</si>
  <si>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</si>
  <si>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</si>
  <si>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</si>
  <si>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</si>
  <si>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</si>
  <si>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</si>
  <si>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</si>
  <si>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</si>
  <si>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</si>
  <si>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</si>
  <si>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</si>
  <si>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</si>
  <si>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</si>
  <si>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</si>
  <si>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</si>
  <si>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</si>
  <si>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</si>
  <si>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</si>
  <si>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</si>
  <si>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</si>
  <si>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</si>
  <si>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</si>
  <si>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</si>
  <si>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</si>
  <si>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</si>
  <si>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</si>
  <si>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</si>
  <si>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</si>
  <si>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</si>
  <si>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</si>
  <si>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</si>
  <si>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</si>
  <si>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</si>
  <si>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</si>
  <si>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</si>
  <si>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</si>
  <si>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</si>
  <si>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</si>
  <si>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</si>
  <si>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</si>
  <si>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</si>
  <si>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</si>
  <si>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</si>
  <si>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</si>
  <si>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</si>
  <si>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</si>
  <si>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</si>
  <si>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</si>
  <si>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</si>
  <si>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</si>
  <si>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</si>
  <si>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</si>
  <si>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</si>
  <si>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</si>
  <si>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</si>
  <si>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</si>
  <si>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</si>
  <si>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</si>
  <si>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</si>
  <si>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</si>
  <si>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</si>
  <si>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</si>
  <si>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</si>
  <si>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</si>
  <si>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</si>
  <si>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</si>
  <si>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</si>
  <si>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</si>
  <si>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</si>
  <si>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</si>
  <si>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</si>
  <si>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</si>
  <si>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</si>
  <si>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</si>
  <si>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</si>
  <si>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</si>
  <si>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</si>
  <si>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</si>
  <si>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</si>
  <si>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</si>
  <si>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</si>
  <si>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</si>
  <si>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</si>
  <si>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</si>
  <si>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</si>
  <si>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</si>
  <si>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</si>
  <si>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</si>
  <si>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</si>
  <si>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</si>
  <si>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</si>
  <si>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</si>
  <si>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</si>
  <si>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</si>
  <si>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</si>
  <si>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</si>
  <si>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</si>
  <si>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</si>
  <si>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</si>
  <si>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</si>
  <si>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</si>
  <si>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</si>
  <si>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</si>
  <si>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</si>
  <si>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</si>
  <si>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</si>
  <si>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</si>
  <si>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</si>
  <si>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</si>
  <si>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</si>
  <si>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</si>
  <si>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</si>
  <si>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</si>
  <si>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</si>
  <si>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</si>
  <si>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</si>
  <si>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</si>
  <si>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</si>
  <si>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</si>
  <si>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</si>
  <si>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</si>
  <si>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</si>
  <si>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</si>
  <si>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</si>
  <si>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</si>
  <si>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</si>
  <si>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</si>
  <si>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</si>
  <si>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</si>
  <si>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</si>
  <si>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</si>
  <si>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</si>
  <si>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</si>
  <si>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</si>
  <si>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</si>
  <si>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</si>
  <si>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</si>
  <si>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</si>
  <si>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</si>
  <si>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</si>
  <si>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</si>
  <si>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</si>
  <si>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</si>
  <si>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</si>
  <si>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</si>
  <si>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</si>
  <si>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</si>
  <si>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</si>
  <si>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</si>
  <si>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</si>
  <si>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</si>
  <si>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</si>
  <si>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</si>
  <si>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</si>
  <si>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</si>
  <si>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</si>
  <si>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</si>
  <si>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</si>
  <si>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</si>
  <si>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</si>
  <si>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</si>
  <si>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</si>
  <si>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</si>
  <si>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</si>
  <si>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</si>
  <si>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</si>
  <si>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</si>
  <si>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</si>
  <si>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</si>
  <si>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</si>
  <si>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</si>
  <si>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</si>
  <si>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</si>
  <si>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</si>
  <si>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</si>
  <si>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</si>
  <si>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</si>
  <si>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</si>
  <si>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</si>
  <si>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</si>
  <si>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</si>
  <si>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</si>
  <si>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</si>
  <si>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</si>
  <si>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</si>
  <si>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</si>
  <si>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</si>
  <si>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</si>
  <si>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</si>
  <si>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</si>
  <si>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</si>
  <si>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</si>
  <si>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</si>
  <si>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</si>
  <si>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</si>
  <si>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</si>
  <si>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</si>
  <si>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</si>
  <si>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</si>
  <si>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</si>
  <si>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</si>
  <si>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</si>
  <si>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</si>
  <si>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</si>
  <si>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</si>
  <si>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</si>
  <si>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</si>
  <si>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</si>
  <si>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</si>
  <si>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</si>
  <si>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</si>
  <si>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</si>
  <si>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</si>
  <si>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</si>
  <si>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</si>
  <si>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</si>
  <si>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</si>
  <si>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</si>
  <si>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</si>
  <si>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</si>
  <si>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</si>
  <si>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</si>
  <si>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</si>
  <si>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</si>
  <si>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</si>
  <si>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</si>
  <si>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</si>
  <si>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</si>
  <si>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</si>
  <si>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</si>
  <si>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</si>
  <si>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</si>
  <si>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</si>
  <si>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</si>
  <si>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</si>
  <si>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</si>
  <si>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</si>
  <si>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</si>
  <si>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</si>
  <si>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</si>
  <si>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</si>
  <si>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</si>
  <si>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</si>
  <si>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</si>
  <si>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</si>
  <si>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</si>
  <si>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</si>
  <si>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</si>
  <si>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</si>
  <si>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</si>
  <si>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</si>
  <si>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</si>
  <si>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</si>
  <si>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</si>
  <si>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</si>
  <si>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</si>
  <si>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</si>
  <si>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</si>
  <si>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</si>
  <si>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</si>
  <si>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</si>
  <si>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</si>
  <si>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</si>
  <si>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</si>
  <si>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</si>
  <si>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</si>
  <si>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</si>
  <si>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</si>
  <si>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</si>
  <si>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</si>
  <si>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</si>
  <si>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</si>
  <si>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</si>
  <si>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</si>
  <si>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</si>
  <si>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</si>
  <si>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</si>
  <si>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</si>
  <si>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</si>
  <si>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</si>
  <si>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</si>
  <si>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</si>
  <si>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</si>
  <si>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</si>
  <si>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</si>
  <si>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</si>
  <si>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</si>
  <si>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</si>
  <si>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</si>
  <si>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</si>
  <si>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</si>
  <si>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</si>
  <si>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</si>
  <si>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</si>
  <si>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</si>
  <si>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</si>
  <si>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</si>
  <si>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</si>
  <si>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</si>
  <si>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</si>
  <si>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</si>
  <si>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</si>
  <si>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</si>
  <si>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</si>
  <si>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</si>
  <si>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</si>
  <si>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</si>
  <si>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</si>
  <si>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</si>
  <si>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</si>
  <si>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</si>
  <si>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</si>
  <si>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</si>
  <si>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</si>
  <si>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</si>
  <si>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</si>
  <si>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</si>
  <si>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</si>
  <si>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</si>
  <si>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</si>
  <si>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</si>
  <si>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</si>
  <si>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</si>
  <si>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</si>
  <si>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</si>
  <si>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</si>
  <si>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</si>
  <si>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</si>
  <si>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</si>
  <si>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</si>
  <si>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</si>
  <si>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</si>
  <si>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</si>
  <si>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</si>
  <si>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</si>
  <si>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</si>
  <si>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</si>
  <si>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</si>
  <si>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</si>
  <si>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</si>
  <si>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</si>
  <si>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</si>
  <si>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</si>
  <si>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</si>
  <si>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</si>
  <si>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</si>
  <si>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</si>
  <si>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</si>
  <si>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</si>
  <si>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</si>
  <si>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</si>
  <si>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</si>
  <si>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</si>
  <si>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</si>
  <si>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</si>
  <si>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</si>
  <si>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</si>
  <si>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</si>
  <si>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</si>
  <si>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</si>
  <si>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</si>
  <si>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</si>
  <si>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</si>
  <si>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</si>
  <si>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</si>
  <si>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</si>
  <si>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</si>
  <si>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</si>
  <si>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</si>
  <si>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</si>
  <si>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</si>
  <si>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</si>
  <si>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</si>
  <si>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</si>
  <si>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</si>
  <si>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</si>
  <si>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</si>
  <si>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</si>
  <si>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</si>
  <si>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</si>
  <si>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</si>
  <si>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</si>
  <si>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</si>
  <si>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</si>
  <si>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</si>
  <si>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</si>
  <si>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</si>
  <si>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</si>
  <si>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</si>
  <si>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</si>
  <si>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</si>
  <si>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</si>
  <si>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</si>
  <si>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</si>
  <si>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</si>
  <si>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</si>
  <si>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</si>
  <si>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</si>
  <si>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</si>
  <si>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</si>
  <si>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</si>
  <si>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</si>
  <si>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</si>
  <si>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</si>
  <si>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</si>
  <si>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</si>
  <si>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</si>
  <si>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</si>
  <si>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</si>
  <si>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Scorion’s Feast </t>
  </si>
  <si>
    <t>Dread Cellar</t>
  </si>
  <si>
    <t>Rush of Agony</t>
  </si>
  <si>
    <t>Crimson Oath’s Rive</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</si>
  <si>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</si>
  <si>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</si>
  <si>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</si>
  <si>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</si>
  <si>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</si>
  <si>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</si>
  <si>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</si>
  <si>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</si>
  <si>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</si>
  <si>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</si>
  <si>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</si>
  <si>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</si>
  <si>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</si>
  <si>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</si>
  <si>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</si>
  <si>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</si>
  <si>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</si>
  <si>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</si>
  <si>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</si>
  <si>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</si>
  <si>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</si>
  <si>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</si>
  <si>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</si>
  <si>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</si>
  <si>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</si>
  <si>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</si>
  <si>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</si>
  <si>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</si>
  <si>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</si>
  <si>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</si>
  <si>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</si>
  <si>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</si>
  <si>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</si>
  <si>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</si>
  <si>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</si>
  <si>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</si>
  <si>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</si>
  <si>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</si>
  <si>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</si>
  <si>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</si>
  <si>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</si>
  <si>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</si>
  <si>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</si>
  <si>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</si>
  <si>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</si>
  <si>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</si>
  <si>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</si>
  <si>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</si>
  <si>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</si>
  <si>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</si>
  <si>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</si>
  <si>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</si>
  <si>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</si>
  <si>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</si>
  <si>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</si>
  <si>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</si>
  <si>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</si>
  <si>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</si>
  <si>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</si>
  <si>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</si>
  <si>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</si>
  <si>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</si>
  <si>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</si>
  <si>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</si>
  <si>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</si>
  <si>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</si>
  <si>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</si>
  <si>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</si>
  <si>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</si>
  <si>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</si>
  <si>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</si>
  <si>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</si>
  <si>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</si>
  <si>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</si>
  <si>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</si>
  <si>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</si>
  <si>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</si>
  <si>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</si>
  <si>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</si>
  <si>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</si>
  <si>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</si>
  <si>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</si>
  <si>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</si>
  <si>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</si>
  <si>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</si>
  <si>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</si>
  <si>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</si>
  <si>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</si>
  <si>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</si>
  <si>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</si>
  <si>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</si>
  <si>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</si>
  <si>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</si>
  <si>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</si>
  <si>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</si>
  <si>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</si>
  <si>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</si>
  <si>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</si>
  <si>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</si>
  <si>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</si>
  <si>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</si>
  <si>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</si>
  <si>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</si>
  <si>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</si>
  <si>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</si>
  <si>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</si>
  <si>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</si>
  <si>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</si>
  <si>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</si>
  <si>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</si>
  <si>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</si>
  <si>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</si>
  <si>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</si>
  <si>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</si>
  <si>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</si>
  <si>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</si>
  <si>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</si>
  <si>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</si>
  <si>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</si>
  <si>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</si>
  <si>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</si>
  <si>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</si>
  <si>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</si>
  <si>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</si>
  <si>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</si>
  <si>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</si>
  <si>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</si>
  <si>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</si>
  <si>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</si>
  <si>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</si>
  <si>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</si>
  <si>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</si>
  <si>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</si>
  <si>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</si>
  <si>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</si>
  <si>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</si>
  <si>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</si>
  <si>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</si>
  <si>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</si>
  <si>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</si>
  <si>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</si>
  <si>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</si>
  <si>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</si>
  <si>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</si>
  <si>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</si>
  <si>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</si>
  <si>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</si>
  <si>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</si>
  <si>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</si>
  <si>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</si>
  <si>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</si>
  <si>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</si>
  <si>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</si>
  <si>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</si>
  <si>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</si>
  <si>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</si>
  <si>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</si>
  <si>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</si>
  <si>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</si>
  <si>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</si>
  <si>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</si>
  <si>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</si>
  <si>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</si>
  <si>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</si>
  <si>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</si>
  <si>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</si>
  <si>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</si>
  <si>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</si>
  <si>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</si>
  <si>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</si>
  <si>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</si>
  <si>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</si>
  <si>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</si>
  <si>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</si>
  <si>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</si>
  <si>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</si>
  <si>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</si>
  <si>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</si>
  <si>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</si>
  <si>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</si>
  <si>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</si>
  <si>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</si>
  <si>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</si>
  <si>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</si>
  <si>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</si>
  <si>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 xml:space="preserve">Last dumped "wayshrine names" on: 2021-09-23, PTS 101032 The Deadlands, via chat /script LibSets.DebugGetAllWayshrineNames(). For the different languages change the language ingame via chat /script SetCVar("language.2", "&lt;lang&gt;") where &lt;lang&gt;= "de",, "en", or "fr" e.g.												</t>
  </si>
  <si>
    <t>Fargrave</t>
  </si>
  <si>
    <t>The Shambles</t>
  </si>
  <si>
    <t>Last dumped "map names" on: 2021-09-23, PTS 101032 The Deadlands,  via chat /script LibSets.DebugGetAllMapNames(). For the different languages change the language ingame via chat /script SetCVar("language.2", "&lt;lang&gt;") where &lt;lang&gt;= "de",, "en", or "fr" e.g.</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</si>
  <si>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</si>
  <si>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</si>
  <si>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</si>
  <si>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</si>
  <si>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</si>
  <si>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</si>
  <si>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</si>
  <si>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</si>
  <si>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</si>
  <si>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</si>
  <si>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</si>
  <si>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</si>
  <si>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</si>
  <si>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</si>
  <si>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</si>
  <si>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</si>
  <si>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Last dumped "zone data": 2021-09-23, PTS 101032 The Deadlands, via chat /script LibSets.DebugGetAllZoneInfo(). For the different languages change the language ingame via chat /script SetCVar("language.2", "&lt;lang&gt;") where &lt;lang&gt;= "de",, "en", or "fr" e.g.</t>
  </si>
  <si>
    <t>Last dumped "wayshrines" on: 2021-09-23, PTS 101032 The Deadlands, via chat /script LibSets.DebugGetAllWayshrineInfo(). For the different languages change the language ingame via chat /script SetCVar("language.2", "&lt;lang&gt;") where &lt;lang&gt;= "de",, "en", or "fr" e.g.</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</si>
  <si>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</si>
  <si>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</si>
  <si>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</si>
  <si>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</si>
  <si>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</si>
  <si>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</si>
  <si>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</si>
  <si>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</si>
  <si>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</si>
  <si>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</si>
  <si>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</si>
  <si>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</si>
  <si>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</si>
  <si>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</si>
  <si>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Deadlands</t>
  </si>
  <si>
    <t>Schulterbänder des Untergangs</t>
  </si>
  <si>
    <t>Last dumped "set names" on: 2021-09-23, PTS 101032 The Deadlands, via chat /script LibSets.DebugGetAllData()</t>
  </si>
  <si>
    <t>Last dumped "dungeon data" on: 2021-09-23, PTS 101032 The Deadlands, via chat /script LibSets.DebugGetDungeonFinderData() (you need to open the dungeon finder and then choose  "specific dungeon" from the dropdown list!). For the different languages change the language ingame via chat /script SetCVar("language.2", "&lt;lang&gt;") where &lt;lang&gt;= "de",, "en", or "fr" e.g.</t>
  </si>
  <si>
    <t>ESO drop zone ID 2 override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</si>
</sst>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2"/>
      <color rgb="FF006600"/>
      <name val="Roboto Condensed"/>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8" fillId="11" borderId="0" applyNumberFormat="0" applyBorder="0" applyAlignment="0" applyProtection="0"/>
  </cellStyleXfs>
  <cellXfs count="106">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5"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6" fillId="0" borderId="0" xfId="0" applyFont="1" applyAlignment="1">
      <alignment vertical="center"/>
    </xf>
    <xf numFmtId="0" fontId="27" fillId="9" borderId="0" xfId="0" applyFont="1" applyFill="1" applyAlignment="1">
      <alignment vertical="center"/>
    </xf>
    <xf numFmtId="0" fontId="26" fillId="9" borderId="0" xfId="0" applyFont="1" applyFill="1" applyAlignment="1">
      <alignment vertical="center"/>
    </xf>
    <xf numFmtId="0" fontId="0" fillId="0" borderId="1" xfId="0" applyFill="1" applyBorder="1"/>
    <xf numFmtId="0" fontId="28" fillId="11" borderId="0" xfId="7" applyAlignment="1">
      <alignment vertical="center"/>
    </xf>
    <xf numFmtId="0" fontId="27" fillId="0" borderId="0" xfId="0" applyFont="1" applyAlignment="1">
      <alignment vertical="center"/>
    </xf>
    <xf numFmtId="0" fontId="30" fillId="0" borderId="0" xfId="0" applyFont="1" applyAlignment="1">
      <alignment vertical="center"/>
    </xf>
    <xf numFmtId="0" fontId="18" fillId="0" borderId="0" xfId="0" applyFont="1" applyFill="1"/>
    <xf numFmtId="0" fontId="31" fillId="0" borderId="0" xfId="0" applyFont="1" applyFill="1" applyAlignment="1"/>
    <xf numFmtId="0" fontId="16" fillId="0" borderId="1" xfId="3" applyFont="1" applyFill="1" applyAlignment="1">
      <alignment wrapText="1"/>
    </xf>
    <xf numFmtId="0" fontId="16" fillId="0" borderId="1" xfId="3" applyFont="1" applyFill="1"/>
    <xf numFmtId="0" fontId="31" fillId="0" borderId="0" xfId="3" applyFont="1" applyFill="1" applyBorder="1"/>
    <xf numFmtId="0" fontId="27" fillId="6" borderId="0" xfId="0" applyFont="1" applyFill="1" applyAlignment="1">
      <alignment vertical="center"/>
    </xf>
    <xf numFmtId="0" fontId="26" fillId="6" borderId="0" xfId="0" applyFont="1" applyFill="1" applyAlignment="1">
      <alignment vertical="center"/>
    </xf>
    <xf numFmtId="0" fontId="32" fillId="0" borderId="0" xfId="0" applyFont="1"/>
    <xf numFmtId="0" fontId="1" fillId="12" borderId="0" xfId="1" applyFill="1"/>
    <xf numFmtId="0" fontId="0" fillId="12" borderId="0" xfId="0"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eso-hub.com/en/sets/markyn-ring-of-majesty" TargetMode="External"/><Relationship Id="rId7" Type="http://schemas.openxmlformats.org/officeDocument/2006/relationships/hyperlink" Target="https://eso-hub.com/en/sets/eye-of-the-grasp" TargetMode="External"/><Relationship Id="rId2" Type="http://schemas.openxmlformats.org/officeDocument/2006/relationships/hyperlink" Target="https://eso-hub.com/en/sets/belharzas-band" TargetMode="External"/><Relationship Id="rId1" Type="http://schemas.openxmlformats.org/officeDocument/2006/relationships/hyperlink" Target="https://eso-sets.com/set/ring-of-the-pale-order" TargetMode="External"/><Relationship Id="rId6" Type="http://schemas.openxmlformats.org/officeDocument/2006/relationships/hyperlink" Target="https://eso-hub.com/en/sets/hexos-ward" TargetMode="External"/><Relationship Id="rId5" Type="http://schemas.openxmlformats.org/officeDocument/2006/relationships/hyperlink" Target="https://eso-hub.com/en/sets/kynmarchers-cruelty" TargetMode="External"/><Relationship Id="rId4" Type="http://schemas.openxmlformats.org/officeDocument/2006/relationships/hyperlink" Target="https://eso-hub.com/en/sets/spaulder-of-ru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C547"/>
  <sheetViews>
    <sheetView tabSelected="1" zoomScale="85" zoomScaleNormal="85" workbookViewId="0">
      <pane xSplit="7" ySplit="2" topLeftCell="H3" activePane="bottomRight" state="frozen"/>
      <selection pane="topRight" activeCell="H1" sqref="H1"/>
      <selection pane="bottomLeft" activeCell="A3" sqref="A3"/>
      <selection pane="bottomRight" activeCell="B3" sqref="B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28.85546875" style="65" customWidth="1"/>
    <col min="25" max="25" width="19.85546875" style="3" customWidth="1"/>
    <col min="26" max="26" width="19.42578125" bestFit="1" customWidth="1"/>
    <col min="27" max="27" width="19.42578125" style="33"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9"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36"/>
      <c r="D1" s="62" t="s">
        <v>2770</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7"/>
      <c r="AY1" s="62"/>
      <c r="AZ1" s="62"/>
      <c r="BA1" s="62"/>
      <c r="BB1" s="62"/>
      <c r="BC1" s="63"/>
    </row>
    <row r="2" spans="1:55" s="1" customFormat="1" ht="120" customHeight="1" x14ac:dyDescent="0.25">
      <c r="A2" s="5" t="s">
        <v>89</v>
      </c>
      <c r="B2" s="1" t="s">
        <v>81</v>
      </c>
      <c r="C2" s="1" t="s">
        <v>82</v>
      </c>
      <c r="D2" s="3" t="s">
        <v>1459</v>
      </c>
      <c r="E2" s="1" t="s">
        <v>1350</v>
      </c>
      <c r="F2" s="1" t="s">
        <v>1353</v>
      </c>
      <c r="G2" s="3" t="s">
        <v>1432</v>
      </c>
      <c r="H2" s="11" t="s">
        <v>1393</v>
      </c>
      <c r="I2" s="11" t="s">
        <v>1828</v>
      </c>
      <c r="J2" s="11" t="s">
        <v>1392</v>
      </c>
      <c r="K2" s="11" t="s">
        <v>1461</v>
      </c>
      <c r="L2" s="11" t="s">
        <v>1390</v>
      </c>
      <c r="M2" s="11" t="s">
        <v>1391</v>
      </c>
      <c r="N2" s="11" t="s">
        <v>1389</v>
      </c>
      <c r="O2" s="65" t="s">
        <v>1827</v>
      </c>
      <c r="P2" s="13" t="s">
        <v>1343</v>
      </c>
      <c r="Q2" s="23" t="s">
        <v>1394</v>
      </c>
      <c r="R2" s="65" t="s">
        <v>1822</v>
      </c>
      <c r="S2" s="22" t="s">
        <v>1433</v>
      </c>
      <c r="T2" s="3" t="s">
        <v>75</v>
      </c>
      <c r="U2" s="32" t="s">
        <v>1547</v>
      </c>
      <c r="V2" s="13" t="s">
        <v>1535</v>
      </c>
      <c r="W2" s="13" t="s">
        <v>1536</v>
      </c>
      <c r="X2" s="65" t="s">
        <v>2772</v>
      </c>
      <c r="Y2" s="13" t="s">
        <v>1344</v>
      </c>
      <c r="Z2" s="23" t="s">
        <v>1395</v>
      </c>
      <c r="AA2" s="32" t="s">
        <v>1551</v>
      </c>
      <c r="AB2" s="13" t="s">
        <v>1537</v>
      </c>
      <c r="AC2" s="13" t="s">
        <v>1538</v>
      </c>
      <c r="AD2" s="13" t="s">
        <v>1345</v>
      </c>
      <c r="AE2" s="23" t="s">
        <v>1396</v>
      </c>
      <c r="AF2" s="32" t="s">
        <v>1593</v>
      </c>
      <c r="AG2" s="13" t="s">
        <v>1539</v>
      </c>
      <c r="AH2" s="13" t="s">
        <v>1540</v>
      </c>
      <c r="AI2" s="13" t="s">
        <v>1440</v>
      </c>
      <c r="AJ2" s="23" t="s">
        <v>1441</v>
      </c>
      <c r="AK2" s="32" t="s">
        <v>1594</v>
      </c>
      <c r="AL2" s="13" t="s">
        <v>1541</v>
      </c>
      <c r="AM2" s="13" t="s">
        <v>1542</v>
      </c>
      <c r="AN2" s="13" t="s">
        <v>1442</v>
      </c>
      <c r="AO2" s="23" t="s">
        <v>1443</v>
      </c>
      <c r="AP2" s="32" t="s">
        <v>1595</v>
      </c>
      <c r="AQ2" s="13" t="s">
        <v>1543</v>
      </c>
      <c r="AR2" s="13" t="s">
        <v>1544</v>
      </c>
      <c r="AS2" s="13" t="s">
        <v>1457</v>
      </c>
      <c r="AT2" s="23" t="s">
        <v>1458</v>
      </c>
      <c r="AU2" s="32" t="s">
        <v>1596</v>
      </c>
      <c r="AV2" s="13" t="s">
        <v>1545</v>
      </c>
      <c r="AW2" s="13" t="s">
        <v>1546</v>
      </c>
      <c r="AX2" s="88" t="s">
        <v>2709</v>
      </c>
      <c r="AY2" s="20" t="s">
        <v>1346</v>
      </c>
      <c r="AZ2" s="20" t="s">
        <v>1347</v>
      </c>
      <c r="BA2" s="20" t="s">
        <v>1348</v>
      </c>
      <c r="BB2" s="20"/>
      <c r="BC2" s="20" t="s">
        <v>1349</v>
      </c>
    </row>
    <row r="3" spans="1:55" x14ac:dyDescent="0.25">
      <c r="A3" s="12">
        <v>19</v>
      </c>
      <c r="B3" t="s">
        <v>737</v>
      </c>
      <c r="C3" t="s">
        <v>738</v>
      </c>
      <c r="D3" s="3">
        <f t="shared" ref="D3:D66" si="0">A3</f>
        <v>19</v>
      </c>
      <c r="G3" s="8" t="s">
        <v>1496</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43" t="str">
        <f>IF(U3&lt;&gt;"",IF(U3&lt;&gt;"LIBSETS_DROP_MECHANIC_MONSTER_NAME",VLOOKUP(U3,'LibSets constants'!$I$4:$L$1003,3,FALSE),""),"")</f>
        <v/>
      </c>
      <c r="W3" s="43" t="str">
        <f>IF(U3&lt;&gt;"",IF(U3&lt;&gt;"LIBSETS_DROP_MECHANIC_MONSTER_NAME",VLOOKUP(U3,'LibSets constants'!$I$4:$L$1003,4,FALSE),""),"")</f>
        <v/>
      </c>
      <c r="Y3" s="3" t="str">
        <f>IF(G3&lt;&gt;"LIBSETS_SETTYPE_BATTLEGROUND",IF(G3&lt;&gt;"LIBSETS_SETTYPE_SPECIAL",IF(X3&lt;&gt;"",X3,IF(Z3&lt;&gt;"",VLOOKUP(Z3,'ESO zone constants'!$D$3:$H$4953,5,FALSE),"")),""),"")</f>
        <v/>
      </c>
      <c r="Z3" t="str">
        <f>IF(AND(O3&lt;&gt;"",NOT(ISERROR(O3))),"",IF(AND(L3&lt;&gt;"",L3&gt;0,NOT(ISERROR(L3))),VLOOKUP(L3,'ESO dumped WayshrineInfo'!$K$3:$N$9999,4,FALSE),""))</f>
        <v/>
      </c>
      <c r="AA3" s="44"/>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WayshrineInfo'!$K$3:$N$9999,4,FALSE),""))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90" t="s">
        <v>2707</v>
      </c>
      <c r="AY3" s="21" t="str">
        <f t="shared" ref="AY3:AY66" si="1">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 t="shared" ref="AZ3:AZ11" si="2">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 t="shared" ref="BA3:BA66" si="3">IF(F3&lt;&gt;"Not in the game (anymore)",IF(A3&lt;&gt;"",", setType="&amp;G3,"")&amp;IF(J3="true",", multiTrialSet=true",""),"")</f>
        <v>, setType=LIBSETS_SETTYPE_DUNGEON</v>
      </c>
      <c r="BB3" s="21" t="str">
        <f t="shared" ref="BB3:BB66" si="4">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 t="shared" ref="BC3:BC66" si="5">IF(F3&lt;&gt;"Not in the game (anymore)",IF(C3&lt;&gt;"",CONCATENATE(" --",C3," / ",B3,"   [",IF(Q3&lt;&gt;"",Q3,""),IF(Z3&lt;&gt;"",", "&amp;Z3,""),IF(AE3&lt;&gt;"",", "&amp;AE3,""),IF(AJ3&lt;&gt;"",", "&amp;AJ3,""),IF(AO3&lt;&gt;"",", "&amp;AO3,""),IF(AT3&lt;&gt;"",", "&amp;AT3,""),"]")),"")</f>
        <v xml:space="preserve"> --Vestments of the Warlock / Gewänder des Hexers   [Selene's Web]</v>
      </c>
    </row>
    <row r="4" spans="1:55" x14ac:dyDescent="0.25">
      <c r="A4" s="12">
        <v>20</v>
      </c>
      <c r="B4" t="s">
        <v>739</v>
      </c>
      <c r="C4" t="s">
        <v>740</v>
      </c>
      <c r="D4" s="3">
        <f t="shared" si="0"/>
        <v>20</v>
      </c>
      <c r="G4" s="8" t="s">
        <v>1499</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1581</v>
      </c>
      <c r="V4" s="43" t="str">
        <f>IF(U4&lt;&gt;"",IF(U4&lt;&gt;"LIBSETS_DROP_MECHANIC_MONSTER_NAME",VLOOKUP(U4,'LibSets constants'!$I$4:$L$1003,3,FALSE),""),"")</f>
        <v>Delve bosses have a chance to drop a waist or feet.</v>
      </c>
      <c r="W4" s="43" t="str">
        <f>IF(U4&lt;&gt;"",IF(U4&lt;&gt;"LIBSETS_DROP_MECHANIC_MONSTER_NAME",VLOOKUP(U4,'LibSets constants'!$I$4:$L$1003,4,FALSE),""),"")</f>
        <v>Bosse in Gewölben haben die Chance, eine Taille oder Füße fallen zu lassen.</v>
      </c>
      <c r="Y4" s="3" t="str">
        <f>IF(G4&lt;&gt;"LIBSETS_SETTYPE_BATTLEGROUND",IF(G4&lt;&gt;"LIBSETS_SETTYPE_SPECIAL",IF(X4&lt;&gt;"",X4,IF(Z4&lt;&gt;"",VLOOKUP(Z4,'ESO zone constants'!$D$3:$H$4953,5,FALSE),"")),""),"")</f>
        <v/>
      </c>
      <c r="Z4" t="str">
        <f>IF(AND(O4&lt;&gt;"",NOT(ISERROR(O4))),"",IF(AND(L4&lt;&gt;"",L4&gt;0,NOT(ISERROR(L4))),VLOOKUP(L4,'ESO dumped WayshrineInfo'!$K$3:$N$9999,4,FALSE),""))</f>
        <v/>
      </c>
      <c r="AA4" s="44" t="s">
        <v>1582</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3" t="str">
        <f>IF(G4&lt;&gt;"LIBSETS_SETTYPE_BATTLEGROUND",IF(G4&lt;&gt;"LIBSETS_SETTYPE_SPECIAL",IF(AE4&lt;&gt;"",VLOOKUP(AE4,'ESO zone constants'!$D$3:$H$4953,5,FALSE),""),""),"")</f>
        <v/>
      </c>
      <c r="AE4" t="str">
        <f>IF(AND(O4&lt;&gt;"",NOT(ISERROR(O4))),"",IF(AND(M4&lt;&gt;"",M4&gt;0,NOT(ISERROR(M4))),VLOOKUP(M4,'ESO dumped WayshrineInfo'!$K$3:$N$9999,4,FALSE),""))</f>
        <v/>
      </c>
      <c r="AF4" s="44" t="s">
        <v>1583</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3" t="str">
        <f>IF(G4&lt;&gt;"LIBSETS_SETTYPE_BATTLEGROUND",IF(G4&lt;&gt;"LIBSETS_SETTYPE_SPECIAL",IF(AJ4&lt;&gt;"",VLOOKUP(AJ4,'ESO zone constants'!$D$3:$H$4953,5,FALSE),""),""),"")</f>
        <v/>
      </c>
      <c r="AK4" s="44" t="s">
        <v>1584</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90" t="s">
        <v>2707</v>
      </c>
      <c r="AY4" s="21" t="str">
        <f t="shared" si="1"/>
        <v>[20] = {wayshrines={-1,-1,-1,}, dlcId=DLC_BASE_GAME</v>
      </c>
      <c r="AZ4" s="21" t="str">
        <f t="shared" si="2"/>
        <v>, zoneIds={103}, veteran=false</v>
      </c>
      <c r="BA4" s="21" t="str">
        <f t="shared" si="3"/>
        <v>, setType=LIBSETS_SETTYPE_OVERLAND</v>
      </c>
      <c r="BB4" s="21" t="str">
        <f t="shared" si="4"/>
        <v>, dropMechanic={LIBSETS_DROP_MECHANIC_OVERLAND_BOSS_DELVE,LIBSETS_DROP_MECHANIC_OVERLAND_WORLDBOSS,LIBSETS_DROP_MECHANIC_OVERLAND_BOSS_PUBLIC_DUNGEON,LIBSETS_DROP_MECHANIC_OVERLAND_CHEST}},</v>
      </c>
      <c r="BC4" s="21" t="str">
        <f t="shared" si="5"/>
        <v xml:space="preserve"> --Witchman Armor / Hexenwerk   [The Rift]</v>
      </c>
    </row>
    <row r="5" spans="1:55" x14ac:dyDescent="0.25">
      <c r="A5" s="12">
        <v>21</v>
      </c>
      <c r="B5" t="s">
        <v>741</v>
      </c>
      <c r="C5" t="s">
        <v>742</v>
      </c>
      <c r="D5" s="3">
        <f t="shared" si="0"/>
        <v>21</v>
      </c>
      <c r="G5" s="8" t="s">
        <v>1499</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1581</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Y5" s="3" t="str">
        <f>IF(G5&lt;&gt;"LIBSETS_SETTYPE_BATTLEGROUND",IF(G5&lt;&gt;"LIBSETS_SETTYPE_SPECIAL",IF(X5&lt;&gt;"",X5,IF(Z5&lt;&gt;"",VLOOKUP(Z5,'ESO zone constants'!$D$3:$H$4953,5,FALSE),"")),""),"")</f>
        <v/>
      </c>
      <c r="Z5" t="str">
        <f>IF(AND(O5&lt;&gt;"",NOT(ISERROR(O5))),"",IF(AND(L5&lt;&gt;"",L5&gt;0,NOT(ISERROR(L5))),VLOOKUP(L5,'ESO dumped WayshrineInfo'!$K$3:$N$9999,4,FALSE),""))</f>
        <v/>
      </c>
      <c r="AA5" s="44" t="s">
        <v>1582</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WayshrineInfo'!$K$3:$N$9999,4,FALSE),""))</f>
        <v/>
      </c>
      <c r="AF5" s="44" t="s">
        <v>1583</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1584</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90" t="s">
        <v>2708</v>
      </c>
      <c r="AY5" s="21" t="str">
        <f t="shared" si="1"/>
        <v>[21] = {wayshrines={-1,-1,-1,}, dlcId=DLC_BASE_GAME</v>
      </c>
      <c r="AZ5" s="21" t="str">
        <f t="shared" si="2"/>
        <v>, zoneIds={101}, veteran=false</v>
      </c>
      <c r="BA5" s="21" t="str">
        <f t="shared" si="3"/>
        <v>, setType=LIBSETS_SETTYPE_OVERLAND</v>
      </c>
      <c r="BB5" s="21" t="str">
        <f t="shared" si="4"/>
        <v>, isProcSetAllowedInPvP=1, dropMechanic={LIBSETS_DROP_MECHANIC_OVERLAND_BOSS_DELVE,LIBSETS_DROP_MECHANIC_OVERLAND_WORLDBOSS,LIBSETS_DROP_MECHANIC_OVERLAND_BOSS_PUBLIC_DUNGEON,LIBSETS_DROP_MECHANIC_OVERLAND_CHEST}},</v>
      </c>
      <c r="BC5" s="21" t="str">
        <f t="shared" si="5"/>
        <v xml:space="preserve"> --Akaviri Dragonguard / Akavirische Drachengarde   [Eastmarch]</v>
      </c>
    </row>
    <row r="6" spans="1:55" x14ac:dyDescent="0.25">
      <c r="A6" s="12">
        <v>22</v>
      </c>
      <c r="B6" t="s">
        <v>743</v>
      </c>
      <c r="C6" t="s">
        <v>2586</v>
      </c>
      <c r="D6" s="3">
        <f t="shared" si="0"/>
        <v>22</v>
      </c>
      <c r="G6" s="8" t="s">
        <v>1499</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1581</v>
      </c>
      <c r="V6" s="43" t="str">
        <f>IF(U6&lt;&gt;"",IF(U6&lt;&gt;"LIBSETS_DROP_MECHANIC_MONSTER_NAME",VLOOKUP(U6,'LibSets constants'!$I$4:$L$1003,3,FALSE),""),"")</f>
        <v>Delve bosses have a chance to drop a waist or feet.</v>
      </c>
      <c r="W6" s="43" t="str">
        <f>IF(U6&lt;&gt;"",IF(U6&lt;&gt;"LIBSETS_DROP_MECHANIC_MONSTER_NAME",VLOOKUP(U6,'LibSets constants'!$I$4:$L$1003,4,FALSE),""),"")</f>
        <v>Bosse in Gewölben haben die Chance, eine Taille oder Füße fallen zu lassen.</v>
      </c>
      <c r="Y6" s="3" t="str">
        <f>IF(G6&lt;&gt;"LIBSETS_SETTYPE_BATTLEGROUND",IF(G6&lt;&gt;"LIBSETS_SETTYPE_SPECIAL",IF(X6&lt;&gt;"",X6,IF(Z6&lt;&gt;"",VLOOKUP(Z6,'ESO zone constants'!$D$3:$H$4953,5,FALSE),"")),""),"")</f>
        <v/>
      </c>
      <c r="Z6" t="str">
        <f>IF(AND(O6&lt;&gt;"",NOT(ISERROR(O6))),"",IF(AND(L6&lt;&gt;"",L6&gt;0,NOT(ISERROR(L6))),VLOOKUP(L6,'ESO dumped WayshrineInfo'!$K$3:$N$9999,4,FALSE),""))</f>
        <v/>
      </c>
      <c r="AA6" s="44" t="s">
        <v>1582</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WayshrineInfo'!$K$3:$N$9999,4,FALSE),""))</f>
        <v/>
      </c>
      <c r="AF6" s="44" t="s">
        <v>1583</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1584</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90" t="s">
        <v>2707</v>
      </c>
      <c r="AY6" s="21" t="str">
        <f t="shared" si="1"/>
        <v>[22] = {wayshrines={-1,-1,-1,}, dlcId=DLC_BASE_GAME</v>
      </c>
      <c r="AZ6" s="21" t="str">
        <f t="shared" si="2"/>
        <v>, zoneIds={19}, veteran=false</v>
      </c>
      <c r="BA6" s="21" t="str">
        <f t="shared" si="3"/>
        <v>, setType=LIBSETS_SETTYPE_OVERLAND</v>
      </c>
      <c r="BB6" s="21" t="str">
        <f t="shared" si="4"/>
        <v>, dropMechanic={LIBSETS_DROP_MECHANIC_OVERLAND_BOSS_DELVE,LIBSETS_DROP_MECHANIC_OVERLAND_WORLDBOSS,LIBSETS_DROP_MECHANIC_OVERLAND_BOSS_PUBLIC_DUNGEON,LIBSETS_DROP_MECHANIC_OVERLAND_CHEST}},</v>
      </c>
      <c r="BC6" s="21" t="str">
        <f t="shared" si="5"/>
        <v xml:space="preserve"> --Dreamer\'s Mantle / Mantel des Träumers   [Stormhaven]</v>
      </c>
    </row>
    <row r="7" spans="1:55" x14ac:dyDescent="0.25">
      <c r="A7" s="12">
        <v>23</v>
      </c>
      <c r="B7" t="s">
        <v>744</v>
      </c>
      <c r="C7" t="s">
        <v>2587</v>
      </c>
      <c r="D7" s="3">
        <f t="shared" si="0"/>
        <v>23</v>
      </c>
      <c r="G7" s="8" t="s">
        <v>1491</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1577</v>
      </c>
      <c r="V7" s="3" t="str">
        <f>IF(U7&lt;&gt;"",IF(U7&lt;&gt;"LIBSETS_DROP_MECHANIC_MONSTER_NAME",VLOOKUP(U7,'LibSets constants'!$I$4:$L$1003,3,FALSE),""),"")</f>
        <v>Arena stage chest</v>
      </c>
      <c r="W7" s="3" t="str">
        <f>IF(U7&lt;&gt;"",IF(U7&lt;&gt;"LIBSETS_DROP_MECHANIC_MONSTER_NAME",VLOOKUP(U7,'LibSets constants'!$I$4:$L$1003,4,FALSE),""),"")</f>
        <v>Arena-Phasen Schatztruhe</v>
      </c>
      <c r="Y7" s="3" t="str">
        <f>IF(G7&lt;&gt;"LIBSETS_SETTYPE_BATTLEGROUND",IF(G7&lt;&gt;"LIBSETS_SETTYPE_SPECIAL",IF(X7&lt;&gt;"",X7,IF(Z7&lt;&gt;"",VLOOKUP(Z7,'ESO zone constants'!$D$3:$H$4953,5,FALSE),"")),""),"")</f>
        <v/>
      </c>
      <c r="Z7" t="str">
        <f>IF(AND(O7&lt;&gt;"",NOT(ISERROR(O7))),"",IF(AND(L7&lt;&gt;"",L7&gt;0,NOT(ISERROR(L7))),VLOOKUP(L7,'ESO dumped WayshrineInfo'!$K$3:$N$9999,4,FALSE),""))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WayshrineInfo'!$K$3:$N$9999,4,FALSE),""))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90" t="s">
        <v>2708</v>
      </c>
      <c r="AY7" s="21" t="str">
        <f t="shared" si="1"/>
        <v>[23] = {wayshrines={270,270,270,}, dlcId=DLC_BASE_GAME</v>
      </c>
      <c r="AZ7" s="21" t="str">
        <f t="shared" si="2"/>
        <v>, zoneIds={635}, veteran=false</v>
      </c>
      <c r="BA7" s="21" t="str">
        <f t="shared" si="3"/>
        <v>, setType=LIBSETS_SETTYPE_ARENA</v>
      </c>
      <c r="BB7" s="21" t="str">
        <f t="shared" si="4"/>
        <v>, isProcSetAllowedInPvP=1, dropMechanic={LIBSETS_DROP_MECHANIC_ARENA_STAGE_CHEST}},</v>
      </c>
      <c r="BC7" s="21" t="str">
        <f t="shared" si="5"/>
        <v xml:space="preserve"> --Archer\'s Mind / Schützensinn   [Dragonstar Arena]</v>
      </c>
    </row>
    <row r="8" spans="1:55" x14ac:dyDescent="0.25">
      <c r="A8" s="12">
        <v>24</v>
      </c>
      <c r="B8" t="s">
        <v>745</v>
      </c>
      <c r="C8" t="s">
        <v>2588</v>
      </c>
      <c r="D8" s="3">
        <f t="shared" si="0"/>
        <v>24</v>
      </c>
      <c r="G8" s="8" t="s">
        <v>1491</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1577</v>
      </c>
      <c r="V8" s="3" t="str">
        <f>IF(U8&lt;&gt;"",IF(U8&lt;&gt;"LIBSETS_DROP_MECHANIC_MONSTER_NAME",VLOOKUP(U8,'LibSets constants'!$I$4:$L$1003,3,FALSE),""),"")</f>
        <v>Arena stage chest</v>
      </c>
      <c r="W8" s="3" t="str">
        <f>IF(U8&lt;&gt;"",IF(U8&lt;&gt;"LIBSETS_DROP_MECHANIC_MONSTER_NAME",VLOOKUP(U8,'LibSets constants'!$I$4:$L$1003,4,FALSE),""),"")</f>
        <v>Arena-Phasen Schatztruhe</v>
      </c>
      <c r="Y8" s="3" t="str">
        <f>IF(G8&lt;&gt;"LIBSETS_SETTYPE_BATTLEGROUND",IF(G8&lt;&gt;"LIBSETS_SETTYPE_SPECIAL",IF(X8&lt;&gt;"",X8,IF(Z8&lt;&gt;"",VLOOKUP(Z8,'ESO zone constants'!$D$3:$H$4953,5,FALSE),"")),""),"")</f>
        <v/>
      </c>
      <c r="Z8" t="str">
        <f>IF(AND(O8&lt;&gt;"",NOT(ISERROR(O8))),"",IF(AND(L8&lt;&gt;"",L8&gt;0,NOT(ISERROR(L8))),VLOOKUP(L8,'ESO dumped WayshrineInfo'!$K$3:$N$9999,4,FALSE),""))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WayshrineInfo'!$K$3:$N$9999,4,FALSE),""))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90" t="s">
        <v>2707</v>
      </c>
      <c r="AY8" s="21" t="str">
        <f t="shared" si="1"/>
        <v>[24] = {wayshrines={270,270,270,}, dlcId=DLC_BASE_GAME</v>
      </c>
      <c r="AZ8" s="21" t="str">
        <f t="shared" si="2"/>
        <v>, zoneIds={635}, veteran=false</v>
      </c>
      <c r="BA8" s="21" t="str">
        <f t="shared" si="3"/>
        <v>, setType=LIBSETS_SETTYPE_ARENA</v>
      </c>
      <c r="BB8" s="21" t="str">
        <f t="shared" si="4"/>
        <v>, dropMechanic={LIBSETS_DROP_MECHANIC_ARENA_STAGE_CHEST}},</v>
      </c>
      <c r="BC8" s="21" t="str">
        <f t="shared" si="5"/>
        <v xml:space="preserve"> --Footman\'s Fortune / Geschick des Fußsoldaten   [Dragonstar Arena]</v>
      </c>
    </row>
    <row r="9" spans="1:55" x14ac:dyDescent="0.25">
      <c r="A9" s="12">
        <v>25</v>
      </c>
      <c r="B9" t="s">
        <v>746</v>
      </c>
      <c r="C9" t="s">
        <v>747</v>
      </c>
      <c r="D9" s="3">
        <f t="shared" si="0"/>
        <v>25</v>
      </c>
      <c r="G9" s="8" t="s">
        <v>1494</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1562</v>
      </c>
      <c r="V9" s="3" t="str">
        <f>IF(U9&lt;&gt;"",IF(U9&lt;&gt;"LIBSETS_DROP_MECHANIC_MONSTER_NAME",VLOOKUP(U9,'LibSets constants'!$I$4:$L$1003,3,FALSE),""),"")</f>
        <v>Rewards for the worthy (Cyrodiil/Battleground mail)</v>
      </c>
      <c r="W9" s="3" t="str">
        <f>IF(U9&lt;&gt;"",IF(U9&lt;&gt;"LIBSETS_DROP_MECHANIC_MONSTER_NAME",VLOOKUP(U9,'LibSets constants'!$I$4:$L$1003,4,FALSE),""),"")</f>
        <v>Gerechter Lohn (Cyrodiil/Schlachtfeld Mail)</v>
      </c>
      <c r="Y9" s="3" t="str">
        <f>IF(G9&lt;&gt;"LIBSETS_SETTYPE_BATTLEGROUND",IF(G9&lt;&gt;"LIBSETS_SETTYPE_SPECIAL",IF(X9&lt;&gt;"",X9,IF(Z9&lt;&gt;"",VLOOKUP(Z9,'ESO zone constants'!$D$3:$H$4953,5,FALSE),"")),""),"")</f>
        <v/>
      </c>
      <c r="Z9" t="str">
        <f>IF(AND(O9&lt;&gt;"",NOT(ISERROR(O9))),"",IF(AND(L9&lt;&gt;"",L9&gt;0,NOT(ISERROR(L9))),VLOOKUP(L9,'ESO dumped WayshrineInfo'!$K$3:$N$9999,4,FALSE),""))</f>
        <v/>
      </c>
      <c r="AA9" s="33" t="s">
        <v>1552</v>
      </c>
      <c r="AB9" s="3" t="str">
        <f>IF(AA9&lt;&gt;"",IF(AA9&lt;&gt;"LIBSETS_DROP_MECHANIC_MONSTER_NAME",VLOOKUP(AA9,'LibSets constants'!$I$4:$L$1003,3,FALSE),""),"")</f>
        <v>City Erntefurt (quartermaster)</v>
      </c>
      <c r="AC9" s="3" t="str">
        <f>IF(AA9&lt;&gt;"",IF(AA9&lt;&gt;"LIBSETS_DROP_MECHANIC_MONSTER_NAME",VLOOKUP(AA9,'LibSets constants'!$I$4:$L$1003,4,FALSE),""),"")</f>
        <v>Stadt Erntefurt (Quartiermeister)</v>
      </c>
      <c r="AD9" s="3" t="str">
        <f>IF(G9&lt;&gt;"LIBSETS_SETTYPE_BATTLEGROUND",IF(G9&lt;&gt;"LIBSETS_SETTYPE_SPECIAL",IF(AE9&lt;&gt;"",VLOOKUP(AE9,'ESO zone constants'!$D$3:$H$4953,5,FALSE),""),""),"")</f>
        <v/>
      </c>
      <c r="AE9" t="str">
        <f>IF(AND(O9&lt;&gt;"",NOT(ISERROR(O9))),"",IF(AND(M9&lt;&gt;"",M9&gt;0,NOT(ISERROR(M9))),VLOOKUP(M9,'ESO dumped WayshrineInfo'!$K$3:$N$9999,4,FALSE),""))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90" t="s">
        <v>2707</v>
      </c>
      <c r="AY9" s="21" t="str">
        <f t="shared" si="1"/>
        <v>[25] = {wayshrines={-1,-1,-1,}, dlcId=DLC_BASE_GAME</v>
      </c>
      <c r="AZ9" s="21" t="str">
        <f t="shared" si="2"/>
        <v>, zoneIds={181}, veteran=false</v>
      </c>
      <c r="BA9" s="21" t="str">
        <f t="shared" si="3"/>
        <v>, setType=LIBSETS_SETTYPE_CYRODIIL</v>
      </c>
      <c r="BB9" s="21" t="str">
        <f t="shared" si="4"/>
        <v>, dropMechanic={LIBSETS_DROP_MECHANIC_MAIL_PVP_REWARDS_FOR_THE_WORTHY,LIBSETS_DROP_MECHANIC_CITY_CYRODIIL_ERNTEFURT}},</v>
      </c>
      <c r="BC9" s="21" t="str">
        <f t="shared" si="5"/>
        <v xml:space="preserve"> --Desert Rose / Wüstenrose   [Cyrodiil]</v>
      </c>
    </row>
    <row r="10" spans="1:55" x14ac:dyDescent="0.25">
      <c r="A10" s="12">
        <v>26</v>
      </c>
      <c r="B10" t="s">
        <v>748</v>
      </c>
      <c r="C10" t="s">
        <v>2589</v>
      </c>
      <c r="D10" s="3">
        <f t="shared" si="0"/>
        <v>26</v>
      </c>
      <c r="G10" s="8" t="s">
        <v>1499</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1581</v>
      </c>
      <c r="V10" s="43" t="str">
        <f>IF(U10&lt;&gt;"",IF(U10&lt;&gt;"LIBSETS_DROP_MECHANIC_MONSTER_NAME",VLOOKUP(U10,'LibSets constants'!$I$4:$L$1003,3,FALSE),""),"")</f>
        <v>Delve bosses have a chance to drop a waist or feet.</v>
      </c>
      <c r="W10" s="43" t="str">
        <f>IF(U10&lt;&gt;"",IF(U10&lt;&gt;"LIBSETS_DROP_MECHANIC_MONSTER_NAME",VLOOKUP(U10,'LibSets constants'!$I$4:$L$1003,4,FALSE),""),"")</f>
        <v>Bosse in Gewölben haben die Chance, eine Taille oder Füße fallen zu lassen.</v>
      </c>
      <c r="Y10" s="3" t="str">
        <f>IF(G10&lt;&gt;"LIBSETS_SETTYPE_BATTLEGROUND",IF(G10&lt;&gt;"LIBSETS_SETTYPE_SPECIAL",IF(X10&lt;&gt;"",X10,IF(Z10&lt;&gt;"",VLOOKUP(Z10,'ESO zone constants'!$D$3:$H$4953,5,FALSE),"")),""),"")</f>
        <v/>
      </c>
      <c r="Z10" t="str">
        <f>IF(AND(O10&lt;&gt;"",NOT(ISERROR(O10))),"",IF(AND(L10&lt;&gt;"",L10&gt;0,NOT(ISERROR(L10))),VLOOKUP(L10,'ESO dumped WayshrineInfo'!$K$3:$N$9999,4,FALSE),""))</f>
        <v/>
      </c>
      <c r="AA10" s="44" t="s">
        <v>1582</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WayshrineInfo'!$K$3:$N$9999,4,FALSE),""))</f>
        <v/>
      </c>
      <c r="AF10" s="44" t="s">
        <v>1583</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1584</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90" t="s">
        <v>2707</v>
      </c>
      <c r="AY10" s="21" t="str">
        <f t="shared" si="1"/>
        <v>[26] = {wayshrines={-1,-1,-1,}, dlcId=DLC_BASE_GAME</v>
      </c>
      <c r="AZ10" s="21" t="str">
        <f t="shared" si="2"/>
        <v>, zoneIds={347}, veteran=false</v>
      </c>
      <c r="BA10" s="21" t="str">
        <f t="shared" si="3"/>
        <v>, setType=LIBSETS_SETTYPE_OVERLAND</v>
      </c>
      <c r="BB10" s="21" t="str">
        <f t="shared" si="4"/>
        <v>, dropMechanic={LIBSETS_DROP_MECHANIC_OVERLAND_BOSS_DELVE,LIBSETS_DROP_MECHANIC_OVERLAND_WORLDBOSS,LIBSETS_DROP_MECHANIC_OVERLAND_BOSS_PUBLIC_DUNGEON,LIBSETS_DROP_MECHANIC_OVERLAND_CHEST}},</v>
      </c>
      <c r="BC10" s="21" t="str">
        <f t="shared" si="5"/>
        <v xml:space="preserve"> --Prisoner\'s Rags / Lumpen des Gefangenen   [Coldharbour]</v>
      </c>
    </row>
    <row r="11" spans="1:55" x14ac:dyDescent="0.25">
      <c r="A11" s="12">
        <v>27</v>
      </c>
      <c r="B11" t="s">
        <v>749</v>
      </c>
      <c r="C11" t="s">
        <v>2590</v>
      </c>
      <c r="D11" s="3">
        <f t="shared" si="0"/>
        <v>27</v>
      </c>
      <c r="G11" s="8" t="s">
        <v>1499</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1581</v>
      </c>
      <c r="V11" s="43" t="str">
        <f>IF(U11&lt;&gt;"",IF(U11&lt;&gt;"LIBSETS_DROP_MECHANIC_MONSTER_NAME",VLOOKUP(U11,'LibSets constants'!$I$4:$L$1003,3,FALSE),""),"")</f>
        <v>Delve bosses have a chance to drop a waist or feet.</v>
      </c>
      <c r="W11" s="43" t="str">
        <f>IF(U11&lt;&gt;"",IF(U11&lt;&gt;"LIBSETS_DROP_MECHANIC_MONSTER_NAME",VLOOKUP(U11,'LibSets constants'!$I$4:$L$1003,4,FALSE),""),"")</f>
        <v>Bosse in Gewölben haben die Chance, eine Taille oder Füße fallen zu lassen.</v>
      </c>
      <c r="Y11" s="3" t="str">
        <f>IF(G11&lt;&gt;"LIBSETS_SETTYPE_BATTLEGROUND",IF(G11&lt;&gt;"LIBSETS_SETTYPE_SPECIAL",IF(X11&lt;&gt;"",X11,IF(Z11&lt;&gt;"",VLOOKUP(Z11,'ESO zone constants'!$D$3:$H$4953,5,FALSE),"")),""),"")</f>
        <v/>
      </c>
      <c r="Z11" t="str">
        <f>IF(AND(O11&lt;&gt;"",NOT(ISERROR(O11))),"",IF(AND(L11&lt;&gt;"",L11&gt;0,NOT(ISERROR(L11))),VLOOKUP(L11,'ESO dumped WayshrineInfo'!$K$3:$N$9999,4,FALSE),""))</f>
        <v/>
      </c>
      <c r="AA11" s="44" t="s">
        <v>1582</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WayshrineInfo'!$K$3:$N$9999,4,FALSE),""))</f>
        <v/>
      </c>
      <c r="AF11" s="44" t="s">
        <v>1583</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1584</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90" t="s">
        <v>2707</v>
      </c>
      <c r="AY11" s="21" t="str">
        <f t="shared" si="1"/>
        <v>[27] = {wayshrines={-1,-1,-1,}, dlcId=DLC_BASE_GAME</v>
      </c>
      <c r="AZ11" s="21" t="str">
        <f t="shared" si="2"/>
        <v>, zoneIds={101}, veteran=false</v>
      </c>
      <c r="BA11" s="21" t="str">
        <f t="shared" si="3"/>
        <v>, setType=LIBSETS_SETTYPE_OVERLAND</v>
      </c>
      <c r="BB11" s="21" t="str">
        <f t="shared" si="4"/>
        <v>, dropMechanic={LIBSETS_DROP_MECHANIC_OVERLAND_BOSS_DELVE,LIBSETS_DROP_MECHANIC_OVERLAND_WORLDBOSS,LIBSETS_DROP_MECHANIC_OVERLAND_BOSS_PUBLIC_DUNGEON,LIBSETS_DROP_MECHANIC_OVERLAND_CHEST}},</v>
      </c>
      <c r="BC11" s="21" t="str">
        <f t="shared" si="5"/>
        <v xml:space="preserve"> --Fiord\'s Legacy / Fiords Erbe   [Eastmarch]</v>
      </c>
    </row>
    <row r="12" spans="1:55" x14ac:dyDescent="0.25">
      <c r="A12" s="12">
        <v>28</v>
      </c>
      <c r="B12" t="s">
        <v>750</v>
      </c>
      <c r="C12" t="s">
        <v>751</v>
      </c>
      <c r="D12" s="3">
        <f t="shared" si="0"/>
        <v>28</v>
      </c>
      <c r="G12" s="8" t="s">
        <v>1496</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43" t="str">
        <f>IF(U12&lt;&gt;"",IF(U12&lt;&gt;"LIBSETS_DROP_MECHANIC_MONSTER_NAME",VLOOKUP(U12,'LibSets constants'!$I$4:$L$1003,3,FALSE),""),"")</f>
        <v/>
      </c>
      <c r="W12" s="3" t="str">
        <f>IF(U12&lt;&gt;"",IF(U12&lt;&gt;"LIBSETS_DROP_MECHANIC_MONSTER_NAME",VLOOKUP(U12,'LibSets constants'!$I$4:$L$1003,4,FALSE),""),"")</f>
        <v/>
      </c>
      <c r="X12" s="65">
        <v>931</v>
      </c>
      <c r="Y12" s="3">
        <f>IF(G12&lt;&gt;"LIBSETS_SETTYPE_BATTLEGROUND",IF(G12&lt;&gt;"LIBSETS_SETTYPE_SPECIAL",IF(X12&lt;&gt;"",X12,IF(Z12&lt;&gt;"",VLOOKUP(Z12,'ESO zone constants'!$D$3:$H$4953,5,FALSE),"")),""),"")</f>
        <v>931</v>
      </c>
      <c r="AA12" s="44"/>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WayshrineInfo'!$K$3:$N$9999,4,FALSE),""))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90" t="s">
        <v>2707</v>
      </c>
      <c r="AY12" s="21" t="str">
        <f t="shared" si="1"/>
        <v>[28] = {wayshrines={191,191,191,}, dlcId=DLC_BASE_GAME</v>
      </c>
      <c r="AZ12" s="21" t="str">
        <f>IF(F12&lt;&gt;"Not in the game (anymore)",IF(A12&lt;&gt;"",IF(P12&lt;&gt;"",CONCATENATE(", zoneIds={",P12),"")&amp;IF(X12&lt;&gt;"",CONCATENATE(",",X12),"")&amp;IF(AD12&lt;&gt;"",CONCATENATE(",",AD12),"")&amp;IF(AI12&lt;&gt;"",CONCATENATE(",",AI12),"")&amp;IF(AN12&lt;&gt;"",CONCATENATE(",",AN12),"")&amp;IF(AS12&lt;&gt;"",CONCATENATE(",",AS12),"")&amp;IF(P12&lt;&gt;"",CONCATENATE("}",""),"")&amp;IF(OR(I12="true",I12="false",I12&lt;&gt;""), CONCATENATE(", veteran=", I12), ""),""),"")</f>
        <v>, zoneIds={126,931}, veteran=false</v>
      </c>
      <c r="BA12" s="21" t="str">
        <f t="shared" si="3"/>
        <v>, setType=LIBSETS_SETTYPE_DUNGEON</v>
      </c>
      <c r="BB12" s="21" t="str">
        <f t="shared" si="4"/>
        <v>},</v>
      </c>
      <c r="BC12" s="21" t="str">
        <f t="shared" si="5"/>
        <v xml:space="preserve"> --Barkskin / Borkenhaut   [Elden Hollow I]</v>
      </c>
    </row>
    <row r="13" spans="1:55" x14ac:dyDescent="0.25">
      <c r="A13" s="12">
        <v>29</v>
      </c>
      <c r="B13" t="s">
        <v>752</v>
      </c>
      <c r="C13" t="s">
        <v>2591</v>
      </c>
      <c r="D13" s="3">
        <f t="shared" si="0"/>
        <v>29</v>
      </c>
      <c r="G13" s="8" t="s">
        <v>1496</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43" t="str">
        <f>IF(U13&lt;&gt;"",IF(U13&lt;&gt;"LIBSETS_DROP_MECHANIC_MONSTER_NAME",VLOOKUP(U13,'LibSets constants'!$I$4:$L$1003,3,FALSE),""),"")</f>
        <v/>
      </c>
      <c r="W13" s="43" t="str">
        <f>IF(U13&lt;&gt;"",IF(U13&lt;&gt;"LIBSETS_DROP_MECHANIC_MONSTER_NAME",VLOOKUP(U13,'LibSets constants'!$I$4:$L$1003,4,FALSE),""),"")</f>
        <v/>
      </c>
      <c r="X13" s="65">
        <v>933</v>
      </c>
      <c r="Y13" s="3">
        <f>IF(G13&lt;&gt;"LIBSETS_SETTYPE_BATTLEGROUND",IF(G13&lt;&gt;"LIBSETS_SETTYPE_SPECIAL",IF(X13&lt;&gt;"",X13,IF(Z13&lt;&gt;"",VLOOKUP(Z13,'ESO zone constants'!$D$3:$H$4953,5,FALSE),"")),""),"")</f>
        <v>933</v>
      </c>
      <c r="AB13" s="3" t="str">
        <f>IF(AA13&lt;&gt;"",IF(AA13&lt;&gt;"LIBSETS_DROP_MECHANIC_MONSTER_NAME",VLOOKUP(AA13,'LibSets constants'!$I$4:$L$1003,3,FALSE),""),"")</f>
        <v/>
      </c>
      <c r="AC13" s="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WayshrineInfo'!$K$3:$N$9999,4,FALSE),""))</f>
        <v/>
      </c>
      <c r="AG13" s="3" t="str">
        <f>IF(AF13&lt;&gt;"",IF(AF13&lt;&gt;"LIBSETS_DROP_MECHANIC_MONSTER_NAME",VLOOKUP(AF13,'LibSets constants'!$I$4:$L$1003,3,FALSE),""),"")</f>
        <v/>
      </c>
      <c r="AH13" s="3" t="str">
        <f>IF(AF13&lt;&gt;"",IF(AF13&lt;&gt;"LIBSETS_DROP_MECHANIC_MONSTER_NAME",VLOOKUP(AF13,'LibSets constants'!$I$4:$L$1003,4,FALSE),""),"")</f>
        <v/>
      </c>
      <c r="AI13" s="3" t="str">
        <f>IF(G13&lt;&gt;"LIBSETS_SETTYPE_BATTLEGROUND",IF(G13&lt;&gt;"LIBSETS_SETTYPE_SPECIAL",IF(AJ13&lt;&gt;"",VLOOKUP(AJ13,'ESO zone constants'!$D$3:$H$4953,5,FALSE),""),""),"")</f>
        <v/>
      </c>
      <c r="AL13" s="3" t="str">
        <f>IF(AK13&lt;&gt;"",IF(AK13&lt;&gt;"LIBSETS_DROP_MECHANIC_MONSTER_NAME",VLOOKUP(AK13,'LibSets constants'!$I$4:$L$1003,3,FALSE),""),"")</f>
        <v/>
      </c>
      <c r="AM13" s="3" t="str">
        <f>IF(AK13&lt;&gt;"",IF(AK13&lt;&gt;"LIBSETS_DROP_MECHANIC_MONSTER_NAME",VLOOKUP(AK13,'LibSets constants'!$I$4:$L$1003,4,FALSE),""),"")</f>
        <v/>
      </c>
      <c r="AN13" s="3" t="str">
        <f>IF(G13&lt;&gt;"LIBSETS_SETTYPE_BATTLEGROUND",IF(G13&lt;&gt;"LIBSETS_SETTYPE_SPECIAL",IF(AO13&lt;&gt;"",VLOOKUP(AO13,'ESO zone constants'!$D$3:$H$4953,5,FALSE),""),""),"")</f>
        <v/>
      </c>
      <c r="AQ13" s="3" t="str">
        <f>IF(AP13&lt;&gt;"",IF(AP13&lt;&gt;"LIBSETS_DROP_MECHANIC_MONSTER_NAME",VLOOKUP(AP13,'LibSets constants'!$I$4:$L$1003,3,FALSE),""),"")</f>
        <v/>
      </c>
      <c r="AR13" s="3" t="str">
        <f>IF(AP13&lt;&gt;"",IF(AP13&lt;&gt;"LIBSETS_DROP_MECHANIC_MONSTER_NAME",VLOOKUP(AP13,'LibSets constants'!$I$4:$L$1003,4,FALSE),""),"")</f>
        <v/>
      </c>
      <c r="AS13" s="3" t="str">
        <f>IF(G13&lt;&gt;"LIBSETS_SETTYPE_BATTLEGROUND",IF(G13&lt;&gt;"LIBSETS_SETTYPE_SPECIAL",IF(AT13&lt;&gt;"",VLOOKUP(AT13,'ESO zone constants'!$D$3:$H$4953,5,FALSE),""),""),"")</f>
        <v/>
      </c>
      <c r="AV13" s="3" t="str">
        <f>IF(AU13&lt;&gt;"",IF(AU13&lt;&gt;"LIBSETS_DROP_MECHANIC_MONSTER_NAME",VLOOKUP(AU13,'LibSets constants'!$I$4:$L$1003,3,FALSE),""),"")</f>
        <v/>
      </c>
      <c r="AW13" s="3" t="str">
        <f>IF(AU13&lt;&gt;"",IF(AU13&lt;&gt;"LIBSETS_DROP_MECHANIC_MONSTER_NAME",VLOOKUP(AU13,'LibSets constants'!$I$4:$L$1003,4,FALSE),""),"")</f>
        <v/>
      </c>
      <c r="AX13" s="90" t="s">
        <v>2708</v>
      </c>
      <c r="AY13" s="21" t="str">
        <f t="shared" si="1"/>
        <v>[29] = {wayshrines={189,189,189,}, dlcId=DLC_BASE_GAME</v>
      </c>
      <c r="AZ13" s="21" t="str">
        <f t="shared" ref="AZ13:AZ76" si="6">IF(F13&lt;&gt;"Not in the game (anymore)",IF(A13&lt;&gt;"",IF(P13&lt;&gt;"",CONCATENATE(", zoneIds={",P13),"")&amp;IF(Y13&lt;&gt;"",CONCATENATE(",",Y13),"")&amp;IF(AD13&lt;&gt;"",CONCATENATE(",",AD13),"")&amp;IF(AI13&lt;&gt;"",CONCATENATE(",",AI13),"")&amp;IF(AN13&lt;&gt;"",CONCATENATE(",",AN13),"")&amp;IF(AS13&lt;&gt;"",CONCATENATE(",",AS13),"")&amp;IF(P13&lt;&gt;"",CONCATENATE("}",""),"")&amp;IF(OR(I13="true",I13="false",I13&lt;&gt;""), CONCATENATE(", veteran=", I13), ""),""),"")</f>
        <v>, zoneIds={146,933}, veteran=false</v>
      </c>
      <c r="BA13" s="21" t="str">
        <f t="shared" si="3"/>
        <v>, setType=LIBSETS_SETTYPE_DUNGEON</v>
      </c>
      <c r="BB13" s="21" t="str">
        <f t="shared" si="4"/>
        <v>, isProcSetAllowedInPvP=1},</v>
      </c>
      <c r="BC13" s="21" t="str">
        <f t="shared" si="5"/>
        <v xml:space="preserve"> --Sergeant\'s Mail / Rüstung des Feldwebels   [Wayrest Sewers I]</v>
      </c>
    </row>
    <row r="14" spans="1:55" s="14" customFormat="1" x14ac:dyDescent="0.25">
      <c r="A14" s="12">
        <v>30</v>
      </c>
      <c r="B14" t="s">
        <v>753</v>
      </c>
      <c r="C14" t="s">
        <v>2592</v>
      </c>
      <c r="D14" s="3">
        <f t="shared" si="0"/>
        <v>30</v>
      </c>
      <c r="E14"/>
      <c r="F14"/>
      <c r="G14" s="8" t="s">
        <v>1499</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1581</v>
      </c>
      <c r="V14" s="43" t="str">
        <f>IF(U14&lt;&gt;"",IF(U14&lt;&gt;"LIBSETS_DROP_MECHANIC_MONSTER_NAME",VLOOKUP(U14,'LibSets constants'!$I$4:$L$1003,3,FALSE),""),"")</f>
        <v>Delve bosses have a chance to drop a waist or feet.</v>
      </c>
      <c r="W14" s="43" t="str">
        <f>IF(U14&lt;&gt;"",IF(U14&lt;&gt;"LIBSETS_DROP_MECHANIC_MONSTER_NAME",VLOOKUP(U14,'LibSets constants'!$I$4:$L$1003,4,FALSE),""),"")</f>
        <v>Bosse in Gewölben haben die Chance, eine Taille oder Füße fallen zu lassen.</v>
      </c>
      <c r="X14" s="65"/>
      <c r="Y14" s="3" t="str">
        <f>IF(G14&lt;&gt;"LIBSETS_SETTYPE_BATTLEGROUND",IF(G14&lt;&gt;"LIBSETS_SETTYPE_SPECIAL",IF(X14&lt;&gt;"",X14,IF(Z14&lt;&gt;"",VLOOKUP(Z14,'ESO zone constants'!$D$3:$H$4953,5,FALSE),"")),""),"")</f>
        <v/>
      </c>
      <c r="Z14" t="str">
        <f>IF(AND(O14&lt;&gt;"",NOT(ISERROR(O14))),"",IF(AND(L14&lt;&gt;"",L14&gt;0,NOT(ISERROR(L14))),VLOOKUP(L14,'ESO dumped WayshrineInfo'!$K$3:$N$9999,4,FALSE),""))</f>
        <v/>
      </c>
      <c r="AA14" s="44" t="s">
        <v>1582</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WayshrineInfo'!$K$3:$N$9999,4,FALSE),""))</f>
        <v/>
      </c>
      <c r="AF14" s="44" t="s">
        <v>1583</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1584</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90" t="s">
        <v>2707</v>
      </c>
      <c r="AY14" s="21" t="str">
        <f t="shared" si="1"/>
        <v>[30] = {wayshrines={-1,-1,-1,}, dlcId=DLC_BASE_GAME</v>
      </c>
      <c r="AZ14" s="21" t="str">
        <f t="shared" si="6"/>
        <v>, zoneIds={58}, veteran=false</v>
      </c>
      <c r="BA14" s="21" t="str">
        <f t="shared" si="3"/>
        <v>, setType=LIBSETS_SETTYPE_OVERLAND</v>
      </c>
      <c r="BB14" s="21" t="str">
        <f t="shared" si="4"/>
        <v>, dropMechanic={LIBSETS_DROP_MECHANIC_OVERLAND_BOSS_DELVE,LIBSETS_DROP_MECHANIC_OVERLAND_WORLDBOSS,LIBSETS_DROP_MECHANIC_OVERLAND_BOSS_PUBLIC_DUNGEON,LIBSETS_DROP_MECHANIC_OVERLAND_CHEST}},</v>
      </c>
      <c r="BC14" s="21" t="str">
        <f t="shared" si="5"/>
        <v xml:space="preserve"> --Thunderbug\'s Carapace / Donnerkäferpanzer   [Malabal Tor]</v>
      </c>
    </row>
    <row r="15" spans="1:55" x14ac:dyDescent="0.25">
      <c r="A15" s="12">
        <v>31</v>
      </c>
      <c r="B15" t="s">
        <v>754</v>
      </c>
      <c r="C15" t="s">
        <v>755</v>
      </c>
      <c r="D15" s="3">
        <f t="shared" si="0"/>
        <v>31</v>
      </c>
      <c r="G15" s="8" t="s">
        <v>1499</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1581</v>
      </c>
      <c r="V15" s="43" t="str">
        <f>IF(U15&lt;&gt;"",IF(U15&lt;&gt;"LIBSETS_DROP_MECHANIC_MONSTER_NAME",VLOOKUP(U15,'LibSets constants'!$I$4:$L$1003,3,FALSE),""),"")</f>
        <v>Delve bosses have a chance to drop a waist or feet.</v>
      </c>
      <c r="W15" s="43" t="str">
        <f>IF(U15&lt;&gt;"",IF(U15&lt;&gt;"LIBSETS_DROP_MECHANIC_MONSTER_NAME",VLOOKUP(U15,'LibSets constants'!$I$4:$L$1003,4,FALSE),""),"")</f>
        <v>Bosse in Gewölben haben die Chance, eine Taille oder Füße fallen zu lassen.</v>
      </c>
      <c r="Y15" s="3" t="str">
        <f>IF(G15&lt;&gt;"LIBSETS_SETTYPE_BATTLEGROUND",IF(G15&lt;&gt;"LIBSETS_SETTYPE_SPECIAL",IF(X15&lt;&gt;"",X15,IF(Z15&lt;&gt;"",VLOOKUP(Z15,'ESO zone constants'!$D$3:$H$4953,5,FALSE),"")),""),"")</f>
        <v/>
      </c>
      <c r="Z15" t="str">
        <f>IF(AND(O15&lt;&gt;"",NOT(ISERROR(O15))),"",IF(AND(L15&lt;&gt;"",L15&gt;0,NOT(ISERROR(L15))),VLOOKUP(L15,'ESO dumped WayshrineInfo'!$K$3:$N$9999,4,FALSE),""))</f>
        <v/>
      </c>
      <c r="AA15" s="44" t="s">
        <v>1582</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WayshrineInfo'!$K$3:$N$9999,4,FALSE),""))</f>
        <v/>
      </c>
      <c r="AF15" s="44" t="s">
        <v>1583</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1584</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90" t="s">
        <v>2708</v>
      </c>
      <c r="AY15" s="21" t="str">
        <f t="shared" si="1"/>
        <v>[31] = {wayshrines={-1,-1,-1,}, dlcId=DLC_BASE_GAME</v>
      </c>
      <c r="AZ15" s="21" t="str">
        <f t="shared" si="6"/>
        <v>, zoneIds={41}, veteran=false</v>
      </c>
      <c r="BA15" s="21" t="str">
        <f t="shared" si="3"/>
        <v>, setType=LIBSETS_SETTYPE_OVERLAND</v>
      </c>
      <c r="BB15" s="21" t="str">
        <f t="shared" si="4"/>
        <v>, isProcSetAllowedInPvP=1, dropMechanic={LIBSETS_DROP_MECHANIC_OVERLAND_BOSS_DELVE,LIBSETS_DROP_MECHANIC_OVERLAND_WORLDBOSS,LIBSETS_DROP_MECHANIC_OVERLAND_BOSS_PUBLIC_DUNGEON,LIBSETS_DROP_MECHANIC_OVERLAND_CHEST}},</v>
      </c>
      <c r="BC15" s="21" t="str">
        <f t="shared" si="5"/>
        <v xml:space="preserve"> --Silks of the Sun / Sonnenseide   [Stonefalls]</v>
      </c>
    </row>
    <row r="16" spans="1:55" x14ac:dyDescent="0.25">
      <c r="A16" s="12">
        <v>32</v>
      </c>
      <c r="B16" t="s">
        <v>756</v>
      </c>
      <c r="C16" t="s">
        <v>2593</v>
      </c>
      <c r="D16" s="3">
        <f t="shared" si="0"/>
        <v>32</v>
      </c>
      <c r="G16" s="8" t="s">
        <v>1491</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1577</v>
      </c>
      <c r="V16" s="3" t="str">
        <f>IF(U16&lt;&gt;"",IF(U16&lt;&gt;"LIBSETS_DROP_MECHANIC_MONSTER_NAME",VLOOKUP(U16,'LibSets constants'!$I$4:$L$1003,3,FALSE),""),"")</f>
        <v>Arena stage chest</v>
      </c>
      <c r="W16" s="3" t="str">
        <f>IF(U16&lt;&gt;"",IF(U16&lt;&gt;"LIBSETS_DROP_MECHANIC_MONSTER_NAME",VLOOKUP(U16,'LibSets constants'!$I$4:$L$1003,4,FALSE),""),"")</f>
        <v>Arena-Phasen Schatztruhe</v>
      </c>
      <c r="Y16" s="3" t="str">
        <f>IF(G16&lt;&gt;"LIBSETS_SETTYPE_BATTLEGROUND",IF(G16&lt;&gt;"LIBSETS_SETTYPE_SPECIAL",IF(X16&lt;&gt;"",X16,IF(Z16&lt;&gt;"",VLOOKUP(Z16,'ESO zone constants'!$D$3:$H$4953,5,FALSE),"")),""),"")</f>
        <v/>
      </c>
      <c r="Z16" t="str">
        <f>IF(AND(O16&lt;&gt;"",NOT(ISERROR(O16))),"",IF(AND(L16&lt;&gt;"",L16&gt;0,NOT(ISERROR(L16))),VLOOKUP(L16,'ESO dumped WayshrineInfo'!$K$3:$N$9999,4,FALSE),""))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WayshrineInfo'!$K$3:$N$9999,4,FALSE),""))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90" t="s">
        <v>2707</v>
      </c>
      <c r="AY16" s="21" t="str">
        <f t="shared" si="1"/>
        <v>[32] = {wayshrines={270,270,270,}, dlcId=DLC_BASE_GAME</v>
      </c>
      <c r="AZ16" s="21" t="str">
        <f t="shared" si="6"/>
        <v>, zoneIds={635}, veteran=false</v>
      </c>
      <c r="BA16" s="21" t="str">
        <f t="shared" si="3"/>
        <v>, setType=LIBSETS_SETTYPE_ARENA</v>
      </c>
      <c r="BB16" s="21" t="str">
        <f t="shared" si="4"/>
        <v>, dropMechanic={LIBSETS_DROP_MECHANIC_ARENA_STAGE_CHEST}},</v>
      </c>
      <c r="BC16" s="21" t="str">
        <f t="shared" si="5"/>
        <v xml:space="preserve"> --Healer\'s Habit / Bräuche des Heilers   [Dragonstar Arena]</v>
      </c>
    </row>
    <row r="17" spans="1:55" x14ac:dyDescent="0.25">
      <c r="A17" s="12">
        <v>33</v>
      </c>
      <c r="B17" t="s">
        <v>757</v>
      </c>
      <c r="C17" t="s">
        <v>2594</v>
      </c>
      <c r="D17" s="3">
        <f t="shared" si="0"/>
        <v>33</v>
      </c>
      <c r="G17" s="8" t="s">
        <v>1496</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43" t="str">
        <f>IF(U17&lt;&gt;"",IF(U17&lt;&gt;"LIBSETS_DROP_MECHANIC_MONSTER_NAME",VLOOKUP(U17,'LibSets constants'!$I$4:$L$1003,3,FALSE),""),"")</f>
        <v/>
      </c>
      <c r="W17" s="43" t="str">
        <f>IF(U17&lt;&gt;"",IF(U17&lt;&gt;"LIBSETS_DROP_MECHANIC_MONSTER_NAME",VLOOKUP(U17,'LibSets constants'!$I$4:$L$1003,4,FALSE),""),"")</f>
        <v/>
      </c>
      <c r="X17" s="65">
        <v>934</v>
      </c>
      <c r="Y17" s="3">
        <f>IF(G17&lt;&gt;"LIBSETS_SETTYPE_BATTLEGROUND",IF(G17&lt;&gt;"LIBSETS_SETTYPE_SPECIAL",IF(X17&lt;&gt;"",X17,IF(Z17&lt;&gt;"",VLOOKUP(Z17,'ESO zone constants'!$D$3:$H$4953,5,FALSE),"")),""),"")</f>
        <v>934</v>
      </c>
      <c r="Z17" t="str">
        <f>IF(AND(O17&lt;&gt;"",NOT(ISERROR(O17))),"",IF(AND(L17&lt;&gt;"",L17&gt;0,NOT(ISERROR(L17))),VLOOKUP(L17,'ESO dumped WayshrineInfo'!$K$3:$N$9999,4,FALSE),""))</f>
        <v/>
      </c>
      <c r="AA17" s="44"/>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WayshrineInfo'!$K$3:$N$9999,4,FALSE),""))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90" t="s">
        <v>2707</v>
      </c>
      <c r="AY17" s="21" t="str">
        <f t="shared" si="1"/>
        <v>[33] = {wayshrines={98,98,98,}, dlcId=DLC_BASE_GAME</v>
      </c>
      <c r="AZ17" s="21" t="str">
        <f t="shared" si="6"/>
        <v>, zoneIds={283,934}, veteran=false</v>
      </c>
      <c r="BA17" s="21" t="str">
        <f t="shared" si="3"/>
        <v>, setType=LIBSETS_SETTYPE_DUNGEON</v>
      </c>
      <c r="BB17" s="21" t="str">
        <f t="shared" si="4"/>
        <v>},</v>
      </c>
      <c r="BC17" s="21" t="str">
        <f t="shared" si="5"/>
        <v xml:space="preserve"> --Viper\'s Sting / Vipernbiss   [Fungal Grotto I]</v>
      </c>
    </row>
    <row r="18" spans="1:55" x14ac:dyDescent="0.25">
      <c r="A18" s="12">
        <v>34</v>
      </c>
      <c r="B18" t="s">
        <v>758</v>
      </c>
      <c r="C18" t="s">
        <v>2595</v>
      </c>
      <c r="D18" s="3">
        <f t="shared" si="0"/>
        <v>34</v>
      </c>
      <c r="G18" s="8" t="s">
        <v>1499</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1581</v>
      </c>
      <c r="V18" s="43" t="str">
        <f>IF(U18&lt;&gt;"",IF(U18&lt;&gt;"LIBSETS_DROP_MECHANIC_MONSTER_NAME",VLOOKUP(U18,'LibSets constants'!$I$4:$L$1003,3,FALSE),""),"")</f>
        <v>Delve bosses have a chance to drop a waist or feet.</v>
      </c>
      <c r="W18" s="43" t="str">
        <f>IF(U18&lt;&gt;"",IF(U18&lt;&gt;"LIBSETS_DROP_MECHANIC_MONSTER_NAME",VLOOKUP(U18,'LibSets constants'!$I$4:$L$1003,4,FALSE),""),"")</f>
        <v>Bosse in Gewölben haben die Chance, eine Taille oder Füße fallen zu lassen.</v>
      </c>
      <c r="Y18" s="3" t="str">
        <f>IF(G18&lt;&gt;"LIBSETS_SETTYPE_BATTLEGROUND",IF(G18&lt;&gt;"LIBSETS_SETTYPE_SPECIAL",IF(X18&lt;&gt;"",X18,IF(Z18&lt;&gt;"",VLOOKUP(Z18,'ESO zone constants'!$D$3:$H$4953,5,FALSE),"")),""),"")</f>
        <v/>
      </c>
      <c r="Z18" t="str">
        <f>IF(AND(O18&lt;&gt;"",NOT(ISERROR(O18))),"",IF(AND(L18&lt;&gt;"",L18&gt;0,NOT(ISERROR(L18))),VLOOKUP(L18,'ESO dumped WayshrineInfo'!$K$3:$N$9999,4,FALSE),""))</f>
        <v/>
      </c>
      <c r="AA18" s="44" t="s">
        <v>1582</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WayshrineInfo'!$K$3:$N$9999,4,FALSE),""))</f>
        <v/>
      </c>
      <c r="AF18" s="44" t="s">
        <v>1583</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1584</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90" t="s">
        <v>2708</v>
      </c>
      <c r="AY18" s="21" t="str">
        <f t="shared" si="1"/>
        <v>[34] = {wayshrines={-1,-1,-1,}, dlcId=DLC_BASE_GAME</v>
      </c>
      <c r="AZ18" s="21" t="str">
        <f t="shared" si="6"/>
        <v>, zoneIds={57}, veteran=false</v>
      </c>
      <c r="BA18" s="21" t="str">
        <f t="shared" si="3"/>
        <v>, setType=LIBSETS_SETTYPE_OVERLAND</v>
      </c>
      <c r="BB18" s="21" t="str">
        <f t="shared" si="4"/>
        <v>, isProcSetAllowedInPvP=1, dropMechanic={LIBSETS_DROP_MECHANIC_OVERLAND_BOSS_DELVE,LIBSETS_DROP_MECHANIC_OVERLAND_WORLDBOSS,LIBSETS_DROP_MECHANIC_OVERLAND_BOSS_PUBLIC_DUNGEON,LIBSETS_DROP_MECHANIC_OVERLAND_CHEST}},</v>
      </c>
      <c r="BC18" s="21" t="str">
        <f t="shared" si="5"/>
        <v xml:space="preserve"> --Night Mother\'s Embrace / Umarmung der Mutter der Nacht   [Deshaan]</v>
      </c>
    </row>
    <row r="19" spans="1:55" x14ac:dyDescent="0.25">
      <c r="A19" s="12">
        <v>35</v>
      </c>
      <c r="B19" t="s">
        <v>759</v>
      </c>
      <c r="C19" t="s">
        <v>760</v>
      </c>
      <c r="D19" s="3">
        <f t="shared" si="0"/>
        <v>35</v>
      </c>
      <c r="G19" s="8" t="s">
        <v>1496</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65">
        <v>936</v>
      </c>
      <c r="Y19" s="3">
        <f>IF(G19&lt;&gt;"LIBSETS_SETTYPE_BATTLEGROUND",IF(G19&lt;&gt;"LIBSETS_SETTYPE_SPECIAL",IF(X19&lt;&gt;"",X19,IF(Z19&lt;&gt;"",VLOOKUP(Z19,'ESO zone constants'!$D$3:$H$4953,5,FALSE),"")),""),"")</f>
        <v>936</v>
      </c>
      <c r="Z19" t="str">
        <f>IF(AND(O19&lt;&gt;"",NOT(ISERROR(O19))),"",IF(AND(L19&lt;&gt;"",L19&gt;0,NOT(ISERROR(L19))),VLOOKUP(L19,'ESO dumped WayshrineInfo'!$K$3:$N$9999,4,FALSE),""))</f>
        <v/>
      </c>
      <c r="AB19" s="3" t="str">
        <f>IF(AA19&lt;&gt;"",IF(AA19&lt;&gt;"LIBSETS_DROP_MECHANIC_MONSTER_NAME",VLOOKUP(AA19,'LibSets constants'!$I$4:$L$1003,3,FALSE),""),"")</f>
        <v/>
      </c>
      <c r="AC19" s="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WayshrineInfo'!$K$3:$N$9999,4,FALSE),""))</f>
        <v/>
      </c>
      <c r="AG19" s="3" t="str">
        <f>IF(AF19&lt;&gt;"",IF(AF19&lt;&gt;"LIBSETS_DROP_MECHANIC_MONSTER_NAME",VLOOKUP(AF19,'LibSets constants'!$I$4:$L$1003,3,FALSE),""),"")</f>
        <v/>
      </c>
      <c r="AH19" s="3" t="str">
        <f>IF(AF19&lt;&gt;"",IF(AF19&lt;&gt;"LIBSETS_DROP_MECHANIC_MONSTER_NAME",VLOOKUP(AF19,'LibSets constants'!$I$4:$L$1003,4,FALSE),""),"")</f>
        <v/>
      </c>
      <c r="AI19" s="3" t="str">
        <f>IF(G19&lt;&gt;"LIBSETS_SETTYPE_BATTLEGROUND",IF(G19&lt;&gt;"LIBSETS_SETTYPE_SPECIAL",IF(AJ19&lt;&gt;"",VLOOKUP(AJ19,'ESO zone constants'!$D$3:$H$4953,5,FALSE),""),""),"")</f>
        <v/>
      </c>
      <c r="AL19" s="3" t="str">
        <f>IF(AK19&lt;&gt;"",IF(AK19&lt;&gt;"LIBSETS_DROP_MECHANIC_MONSTER_NAME",VLOOKUP(AK19,'LibSets constants'!$I$4:$L$1003,3,FALSE),""),"")</f>
        <v/>
      </c>
      <c r="AM19" s="3" t="str">
        <f>IF(AK19&lt;&gt;"",IF(AK19&lt;&gt;"LIBSETS_DROP_MECHANIC_MONSTER_NAME",VLOOKUP(AK19,'LibSets constants'!$I$4:$L$1003,4,FALSE),""),"")</f>
        <v/>
      </c>
      <c r="AN19" s="3" t="str">
        <f>IF(G19&lt;&gt;"LIBSETS_SETTYPE_BATTLEGROUND",IF(G19&lt;&gt;"LIBSETS_SETTYPE_SPECIAL",IF(AO19&lt;&gt;"",VLOOKUP(AO19,'ESO zone constants'!$D$3:$H$4953,5,FALSE),""),""),"")</f>
        <v/>
      </c>
      <c r="AQ19" s="3" t="str">
        <f>IF(AP19&lt;&gt;"",IF(AP19&lt;&gt;"LIBSETS_DROP_MECHANIC_MONSTER_NAME",VLOOKUP(AP19,'LibSets constants'!$I$4:$L$1003,3,FALSE),""),"")</f>
        <v/>
      </c>
      <c r="AR19" s="3" t="str">
        <f>IF(AP19&lt;&gt;"",IF(AP19&lt;&gt;"LIBSETS_DROP_MECHANIC_MONSTER_NAME",VLOOKUP(AP19,'LibSets constants'!$I$4:$L$1003,4,FALSE),""),"")</f>
        <v/>
      </c>
      <c r="AS19" s="3" t="str">
        <f>IF(G19&lt;&gt;"LIBSETS_SETTYPE_BATTLEGROUND",IF(G19&lt;&gt;"LIBSETS_SETTYPE_SPECIAL",IF(AT19&lt;&gt;"",VLOOKUP(AT19,'ESO zone constants'!$D$3:$H$4953,5,FALSE),""),""),"")</f>
        <v/>
      </c>
      <c r="AV19" s="3" t="str">
        <f>IF(AU19&lt;&gt;"",IF(AU19&lt;&gt;"LIBSETS_DROP_MECHANIC_MONSTER_NAME",VLOOKUP(AU19,'LibSets constants'!$I$4:$L$1003,3,FALSE),""),"")</f>
        <v/>
      </c>
      <c r="AW19" s="3" t="str">
        <f>IF(AU19&lt;&gt;"",IF(AU19&lt;&gt;"LIBSETS_DROP_MECHANIC_MONSTER_NAME",VLOOKUP(AU19,'LibSets constants'!$I$4:$L$1003,4,FALSE),""),"")</f>
        <v/>
      </c>
      <c r="AX19" s="90" t="s">
        <v>2707</v>
      </c>
      <c r="AY19" s="21" t="str">
        <f t="shared" si="1"/>
        <v>[35] = {wayshrines={193,193,193,}, dlcId=DLC_BASE_GAME</v>
      </c>
      <c r="AZ19" s="21" t="str">
        <f t="shared" si="6"/>
        <v>, zoneIds={144,936}, veteran=false</v>
      </c>
      <c r="BA19" s="21" t="str">
        <f t="shared" si="3"/>
        <v>, setType=LIBSETS_SETTYPE_DUNGEON</v>
      </c>
      <c r="BB19" s="21" t="str">
        <f t="shared" si="4"/>
        <v>},</v>
      </c>
      <c r="BC19" s="21" t="str">
        <f t="shared" si="5"/>
        <v xml:space="preserve"> --Knightmare / Albtraumritter   [Spindleclutch I]</v>
      </c>
    </row>
    <row r="20" spans="1:55" x14ac:dyDescent="0.25">
      <c r="A20" s="12">
        <v>36</v>
      </c>
      <c r="B20" t="s">
        <v>761</v>
      </c>
      <c r="C20" t="s">
        <v>762</v>
      </c>
      <c r="D20" s="3">
        <f t="shared" si="0"/>
        <v>36</v>
      </c>
      <c r="G20" s="8" t="s">
        <v>1499</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1581</v>
      </c>
      <c r="V20" s="43" t="str">
        <f>IF(U20&lt;&gt;"",IF(U20&lt;&gt;"LIBSETS_DROP_MECHANIC_MONSTER_NAME",VLOOKUP(U20,'LibSets constants'!$I$4:$L$1003,3,FALSE),""),"")</f>
        <v>Delve bosses have a chance to drop a waist or feet.</v>
      </c>
      <c r="W20" s="43" t="str">
        <f>IF(U20&lt;&gt;"",IF(U20&lt;&gt;"LIBSETS_DROP_MECHANIC_MONSTER_NAME",VLOOKUP(U20,'LibSets constants'!$I$4:$L$1003,4,FALSE),""),"")</f>
        <v>Bosse in Gewölben haben die Chance, eine Taille oder Füße fallen zu lassen.</v>
      </c>
      <c r="Y20" s="3" t="str">
        <f>IF(G20&lt;&gt;"LIBSETS_SETTYPE_BATTLEGROUND",IF(G20&lt;&gt;"LIBSETS_SETTYPE_SPECIAL",IF(X20&lt;&gt;"",X20,IF(Z20&lt;&gt;"",VLOOKUP(Z20,'ESO zone constants'!$D$3:$H$4953,5,FALSE),"")),""),"")</f>
        <v/>
      </c>
      <c r="Z20" t="str">
        <f>IF(AND(O20&lt;&gt;"",NOT(ISERROR(O20))),"",IF(AND(L20&lt;&gt;"",L20&gt;0,NOT(ISERROR(L20))),VLOOKUP(L20,'ESO dumped WayshrineInfo'!$K$3:$N$9999,4,FALSE),""))</f>
        <v/>
      </c>
      <c r="AA20" s="44" t="s">
        <v>1582</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WayshrineInfo'!$K$3:$N$9999,4,FALSE),""))</f>
        <v/>
      </c>
      <c r="AF20" s="44" t="s">
        <v>1583</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1584</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90" t="s">
        <v>2707</v>
      </c>
      <c r="AY20" s="21" t="str">
        <f t="shared" si="1"/>
        <v>[36] = {wayshrines={-1,-1,-1,}, dlcId=DLC_BASE_GAME</v>
      </c>
      <c r="AZ20" s="21" t="str">
        <f t="shared" si="6"/>
        <v>, zoneIds={381}, veteran=false</v>
      </c>
      <c r="BA20" s="21" t="str">
        <f t="shared" si="3"/>
        <v>, setType=LIBSETS_SETTYPE_OVERLAND</v>
      </c>
      <c r="BB20" s="21" t="str">
        <f t="shared" si="4"/>
        <v>, dropMechanic={LIBSETS_DROP_MECHANIC_OVERLAND_BOSS_DELVE,LIBSETS_DROP_MECHANIC_OVERLAND_WORLDBOSS,LIBSETS_DROP_MECHANIC_OVERLAND_BOSS_PUBLIC_DUNGEON,LIBSETS_DROP_MECHANIC_OVERLAND_CHEST}},</v>
      </c>
      <c r="BC20" s="21" t="str">
        <f t="shared" si="5"/>
        <v xml:space="preserve"> --Armor of the Veiled Heritance / Rüstung des Schleiererbes   [Auridon]</v>
      </c>
    </row>
    <row r="21" spans="1:55" x14ac:dyDescent="0.25">
      <c r="A21" s="5">
        <v>37</v>
      </c>
      <c r="B21" t="s">
        <v>86</v>
      </c>
      <c r="C21" t="s">
        <v>2596</v>
      </c>
      <c r="D21" s="3">
        <f t="shared" si="0"/>
        <v>37</v>
      </c>
      <c r="G21" s="8" t="s">
        <v>1493</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Y21" s="3">
        <f>IF(G21&lt;&gt;"LIBSETS_SETTYPE_BATTLEGROUND",IF(G21&lt;&gt;"LIBSETS_SETTYPE_SPECIAL",IF(X21&lt;&gt;"",X21,IF(Z21&lt;&gt;"",VLOOKUP(Z21,'ESO zone constants'!$D$3:$H$4953,5,FALSE),"")),""),"")</f>
        <v>381</v>
      </c>
      <c r="Z21" t="str">
        <f>IF(AND(O21&lt;&gt;"",NOT(ISERROR(O21))),"",IF(AND(L21&lt;&gt;"",L21&gt;0,NOT(ISERROR(L21))),VLOOKUP(L21,'ESO dumped WayshrineInfo'!$K$3:$N$9999,4,FALSE),""))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WayshrineInfo'!$K$3:$N$9999,4,FALSE),""))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90" t="s">
        <v>2707</v>
      </c>
      <c r="AY21" s="21" t="str">
        <f t="shared" si="1"/>
        <v>[37] = {wayshrines={1,177,71,}, traitsNeeded=2, dlcId=DLC_BASE_GAME</v>
      </c>
      <c r="AZ21" s="21" t="str">
        <f t="shared" si="6"/>
        <v>, zoneIds={3,381,41}, veteran=false</v>
      </c>
      <c r="BA21" s="21" t="str">
        <f t="shared" si="3"/>
        <v>, setType=LIBSETS_SETTYPE_CRAFTED</v>
      </c>
      <c r="BB21" s="21" t="str">
        <f t="shared" si="4"/>
        <v>},</v>
      </c>
      <c r="BC21" s="21" t="str">
        <f t="shared" si="5"/>
        <v xml:space="preserve"> --Death\'s Wind / Todeswind    [Glenumbra, Auridon, Stonefalls]</v>
      </c>
    </row>
    <row r="22" spans="1:55" x14ac:dyDescent="0.25">
      <c r="A22" s="5">
        <v>38</v>
      </c>
      <c r="B22" t="s">
        <v>88</v>
      </c>
      <c r="C22" t="s">
        <v>2597</v>
      </c>
      <c r="D22" s="3">
        <f t="shared" si="0"/>
        <v>38</v>
      </c>
      <c r="G22" s="8" t="s">
        <v>1493</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43" t="str">
        <f>IF(U22&lt;&gt;"",IF(U22&lt;&gt;"LIBSETS_DROP_MECHANIC_MONSTER_NAME",VLOOKUP(U22,'LibSets constants'!$I$4:$L$1003,3,FALSE),""),"")</f>
        <v/>
      </c>
      <c r="W22" s="43" t="str">
        <f>IF(U22&lt;&gt;"",IF(U22&lt;&gt;"LIBSETS_DROP_MECHANIC_MONSTER_NAME",VLOOKUP(U22,'LibSets constants'!$I$4:$L$1003,4,FALSE),""),"")</f>
        <v/>
      </c>
      <c r="Y22" s="3">
        <f>IF(G22&lt;&gt;"LIBSETS_SETTYPE_BATTLEGROUND",IF(G22&lt;&gt;"LIBSETS_SETTYPE_SPECIAL",IF(X22&lt;&gt;"",X22,IF(Z22&lt;&gt;"",VLOOKUP(Z22,'ESO zone constants'!$D$3:$H$4953,5,FALSE),"")),""),"")</f>
        <v>383</v>
      </c>
      <c r="Z22" t="str">
        <f>IF(AND(O22&lt;&gt;"",NOT(ISERROR(O22))),"",IF(AND(L22&lt;&gt;"",L22&gt;0,NOT(ISERROR(L22))),VLOOKUP(L22,'ESO dumped WayshrineInfo'!$K$3:$N$9999,4,FALSE),""))</f>
        <v>Grahtwood</v>
      </c>
      <c r="AA22" s="44"/>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WayshrineInfo'!$K$3:$N$9999,4,FALSE),""))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90" t="s">
        <v>2708</v>
      </c>
      <c r="AY22" s="21" t="str">
        <f t="shared" si="1"/>
        <v>[38] = {wayshrines={15,169,205,}, traitsNeeded=3, dlcId=DLC_BASE_GAME</v>
      </c>
      <c r="AZ22" s="21" t="str">
        <f t="shared" si="6"/>
        <v>, zoneIds={19,383,57}, veteran=false</v>
      </c>
      <c r="BA22" s="21" t="str">
        <f t="shared" si="3"/>
        <v>, setType=LIBSETS_SETTYPE_CRAFTED</v>
      </c>
      <c r="BB22" s="21" t="str">
        <f t="shared" si="4"/>
        <v>, isProcSetAllowedInPvP=1},</v>
      </c>
      <c r="BC22" s="21" t="str">
        <f t="shared" si="5"/>
        <v xml:space="preserve"> --Twilight\'s Embrace / Zwielichtkuss    [Stormhaven, Grahtwood, Deshaan]</v>
      </c>
    </row>
    <row r="23" spans="1:55" x14ac:dyDescent="0.25">
      <c r="A23" s="12">
        <v>39</v>
      </c>
      <c r="B23" t="s">
        <v>763</v>
      </c>
      <c r="C23" t="s">
        <v>764</v>
      </c>
      <c r="D23" s="3">
        <f t="shared" si="0"/>
        <v>39</v>
      </c>
      <c r="G23" s="8" t="s">
        <v>1494</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1562</v>
      </c>
      <c r="V23" s="3" t="str">
        <f>IF(U23&lt;&gt;"",IF(U23&lt;&gt;"LIBSETS_DROP_MECHANIC_MONSTER_NAME",VLOOKUP(U23,'LibSets constants'!$I$4:$L$1003,3,FALSE),""),"")</f>
        <v>Rewards for the worthy (Cyrodiil/Battleground mail)</v>
      </c>
      <c r="W23" s="3" t="str">
        <f>IF(U23&lt;&gt;"",IF(U23&lt;&gt;"LIBSETS_DROP_MECHANIC_MONSTER_NAME",VLOOKUP(U23,'LibSets constants'!$I$4:$L$1003,4,FALSE),""),"")</f>
        <v>Gerechter Lohn (Cyrodiil/Schlachtfeld Mail)</v>
      </c>
      <c r="Y23" s="3" t="str">
        <f>IF(G23&lt;&gt;"LIBSETS_SETTYPE_BATTLEGROUND",IF(G23&lt;&gt;"LIBSETS_SETTYPE_SPECIAL",IF(X23&lt;&gt;"",X23,IF(Z23&lt;&gt;"",VLOOKUP(Z23,'ESO zone constants'!$D$3:$H$4953,5,FALSE),"")),""),"")</f>
        <v/>
      </c>
      <c r="Z23" t="str">
        <f>IF(AND(O23&lt;&gt;"",NOT(ISERROR(O23))),"",IF(AND(L23&lt;&gt;"",L23&gt;0,NOT(ISERROR(L23))),VLOOKUP(L23,'ESO dumped WayshrineInfo'!$K$3:$N$9999,4,FALSE),""))</f>
        <v/>
      </c>
      <c r="AA23" s="33" t="s">
        <v>1555</v>
      </c>
      <c r="AB23" s="3" t="str">
        <f>IF(AA23&lt;&gt;"",IF(AA23&lt;&gt;"LIBSETS_DROP_MECHANIC_MONSTER_NAME",VLOOKUP(AA23,'LibSets constants'!$I$4:$L$1003,3,FALSE),""),"")</f>
        <v>City Vlastarus (quartermaster)</v>
      </c>
      <c r="AC23" s="3" t="str">
        <f>IF(AA23&lt;&gt;"",IF(AA23&lt;&gt;"LIBSETS_DROP_MECHANIC_MONSTER_NAME",VLOOKUP(AA23,'LibSets constants'!$I$4:$L$1003,4,FALSE),""),"")</f>
        <v>Stadt Vlastarus (Quartiermeister)</v>
      </c>
      <c r="AD23" s="3" t="str">
        <f>IF(G23&lt;&gt;"LIBSETS_SETTYPE_BATTLEGROUND",IF(G23&lt;&gt;"LIBSETS_SETTYPE_SPECIAL",IF(AE23&lt;&gt;"",VLOOKUP(AE23,'ESO zone constants'!$D$3:$H$4953,5,FALSE),""),""),"")</f>
        <v/>
      </c>
      <c r="AE23" t="str">
        <f>IF(AND(O23&lt;&gt;"",NOT(ISERROR(O23))),"",IF(AND(M23&lt;&gt;"",M23&gt;0,NOT(ISERROR(M23))),VLOOKUP(M23,'ESO dumped WayshrineInfo'!$K$3:$N$9999,4,FALSE),""))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90" t="s">
        <v>2707</v>
      </c>
      <c r="AY23" s="21" t="str">
        <f t="shared" si="1"/>
        <v>[39] = {wayshrines={-1,-1,-1,}, dlcId=DLC_BASE_GAME</v>
      </c>
      <c r="AZ23" s="21" t="str">
        <f t="shared" si="6"/>
        <v>, zoneIds={181}, veteran=false</v>
      </c>
      <c r="BA23" s="21" t="str">
        <f t="shared" si="3"/>
        <v>, setType=LIBSETS_SETTYPE_CYRODIIL</v>
      </c>
      <c r="BB23" s="21" t="str">
        <f t="shared" si="4"/>
        <v>, dropMechanic={LIBSETS_DROP_MECHANIC_MAIL_PVP_REWARDS_FOR_THE_WORTHY,LIBSETS_DROP_MECHANIC_CITY_CYRODIIL_VLASTARUS}},</v>
      </c>
      <c r="BC23" s="21" t="str">
        <f t="shared" si="5"/>
        <v xml:space="preserve"> --Alessian Order / Alessianischer Orden   [Cyrodiil]</v>
      </c>
    </row>
    <row r="24" spans="1:55" x14ac:dyDescent="0.25">
      <c r="A24" s="5">
        <v>40</v>
      </c>
      <c r="B24" t="s">
        <v>85</v>
      </c>
      <c r="C24" t="s">
        <v>2598</v>
      </c>
      <c r="D24" s="3">
        <f t="shared" si="0"/>
        <v>40</v>
      </c>
      <c r="G24" s="8" t="s">
        <v>1493</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43" t="str">
        <f>IF(U24&lt;&gt;"",IF(U24&lt;&gt;"LIBSETS_DROP_MECHANIC_MONSTER_NAME",VLOOKUP(U24,'LibSets constants'!$I$4:$L$1003,3,FALSE),""),"")</f>
        <v/>
      </c>
      <c r="W24" s="43" t="str">
        <f>IF(U24&lt;&gt;"",IF(U24&lt;&gt;"LIBSETS_DROP_MECHANIC_MONSTER_NAME",VLOOKUP(U24,'LibSets constants'!$I$4:$L$1003,4,FALSE),""),"")</f>
        <v/>
      </c>
      <c r="Y24" s="3">
        <f>IF(G24&lt;&gt;"LIBSETS_SETTYPE_BATTLEGROUND",IF(G24&lt;&gt;"LIBSETS_SETTYPE_SPECIAL",IF(X24&lt;&gt;"",X24,IF(Z24&lt;&gt;"",VLOOKUP(Z24,'ESO zone constants'!$D$3:$H$4953,5,FALSE),"")),""),"")</f>
        <v>381</v>
      </c>
      <c r="Z24" t="str">
        <f>IF(AND(O24&lt;&gt;"",NOT(ISERROR(O24))),"",IF(AND(L24&lt;&gt;"",L24&gt;0,NOT(ISERROR(L24))),VLOOKUP(L24,'ESO dumped WayshrineInfo'!$K$3:$N$9999,4,FALSE),""))</f>
        <v>Auridon</v>
      </c>
      <c r="AA24" s="44"/>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WayshrineInfo'!$K$3:$N$9999,4,FALSE),""))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90" t="s">
        <v>2707</v>
      </c>
      <c r="AY24" s="21" t="str">
        <f t="shared" si="1"/>
        <v>[40] = {wayshrines={216,121,65,}, traitsNeeded=2, dlcId=DLC_BASE_GAME</v>
      </c>
      <c r="AZ24" s="21" t="str">
        <f t="shared" si="6"/>
        <v>, zoneIds={3,381,41}, veteran=false</v>
      </c>
      <c r="BA24" s="21" t="str">
        <f t="shared" si="3"/>
        <v>, setType=LIBSETS_SETTYPE_CRAFTED</v>
      </c>
      <c r="BB24" s="21" t="str">
        <f t="shared" si="4"/>
        <v>},</v>
      </c>
      <c r="BC24" s="21" t="str">
        <f t="shared" si="5"/>
        <v xml:space="preserve"> --Night\'s Silence / Stille der Nacht    [Glenumbra, Auridon, Stonefalls]</v>
      </c>
    </row>
    <row r="25" spans="1:55" x14ac:dyDescent="0.25">
      <c r="A25" s="5">
        <v>41</v>
      </c>
      <c r="B25" t="s">
        <v>87</v>
      </c>
      <c r="C25" t="s">
        <v>2599</v>
      </c>
      <c r="D25" s="3">
        <f t="shared" si="0"/>
        <v>41</v>
      </c>
      <c r="G25" s="8" t="s">
        <v>1493</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43" t="str">
        <f>IF(U25&lt;&gt;"",IF(U25&lt;&gt;"LIBSETS_DROP_MECHANIC_MONSTER_NAME",VLOOKUP(U25,'LibSets constants'!$I$4:$L$1003,3,FALSE),""),"")</f>
        <v/>
      </c>
      <c r="W25" s="43" t="str">
        <f>IF(U25&lt;&gt;"",IF(U25&lt;&gt;"LIBSETS_DROP_MECHANIC_MONSTER_NAME",VLOOKUP(U25,'LibSets constants'!$I$4:$L$1003,4,FALSE),""),"")</f>
        <v/>
      </c>
      <c r="Y25" s="3">
        <f>IF(G25&lt;&gt;"LIBSETS_SETTYPE_BATTLEGROUND",IF(G25&lt;&gt;"LIBSETS_SETTYPE_SPECIAL",IF(X25&lt;&gt;"",X25,IF(Z25&lt;&gt;"",VLOOKUP(Z25,'ESO zone constants'!$D$3:$H$4953,5,FALSE),"")),""),"")</f>
        <v>108</v>
      </c>
      <c r="Z25" t="str">
        <f>IF(AND(O25&lt;&gt;"",NOT(ISERROR(O25))),"",IF(AND(L25&lt;&gt;"",L25&gt;0,NOT(ISERROR(L25))),VLOOKUP(L25,'ESO dumped WayshrineInfo'!$K$3:$N$9999,4,FALSE),""))</f>
        <v>Greenshade</v>
      </c>
      <c r="AA25" s="44"/>
      <c r="AB25" s="43" t="str">
        <f>IF(AA25&lt;&gt;"",IF(AA25&lt;&gt;"LIBSETS_DROP_MECHANIC_MONSTER_NAME",VLOOKUP(AA25,'LibSets constants'!$I$4:$L$1003,3,FALSE),""),"")</f>
        <v/>
      </c>
      <c r="AC25" s="43" t="str">
        <f>IF(AA25&lt;&gt;"",IF(AA25&lt;&gt;"LIBSETS_DROP_MECHANIC_MONSTER_NAME",VLOOKUP(AA25,'LibSets constants'!$I$4:$L$1003,4,FALSE),""),"")</f>
        <v/>
      </c>
      <c r="AD25" s="3">
        <f>IF(G25&lt;&gt;"LIBSETS_SETTYPE_BATTLEGROUND",IF(G25&lt;&gt;"LIBSETS_SETTYPE_SPECIAL",IF(AE25&lt;&gt;"",VLOOKUP(AE25,'ESO zone constants'!$D$3:$H$4953,5,FALSE),""),""),"")</f>
        <v>117</v>
      </c>
      <c r="AE25" t="str">
        <f>IF(AND(O25&lt;&gt;"",NOT(ISERROR(O25))),"",IF(AND(M25&lt;&gt;"",M25&gt;0,NOT(ISERROR(M25))),VLOOKUP(M25,'ESO dumped WayshrineInfo'!$K$3:$N$9999,4,FALSE),""))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90" t="s">
        <v>2707</v>
      </c>
      <c r="AY25" s="21" t="str">
        <f t="shared" si="1"/>
        <v>[41] = {wayshrines={82,151,78,}, traitsNeeded=4, dlcId=DLC_BASE_GAME</v>
      </c>
      <c r="AZ25" s="21" t="str">
        <f t="shared" si="6"/>
        <v>, zoneIds={20,108,117}, veteran=false</v>
      </c>
      <c r="BA25" s="21" t="str">
        <f t="shared" si="3"/>
        <v>, setType=LIBSETS_SETTYPE_CRAFTED</v>
      </c>
      <c r="BB25" s="21" t="str">
        <f t="shared" si="4"/>
        <v>},</v>
      </c>
      <c r="BC25" s="21" t="str">
        <f t="shared" si="5"/>
        <v xml:space="preserve"> --Whitestrake\'s Retribution / Weißplankes Vergeltung    [Rivenspire, Greenshade, Shadowfen]</v>
      </c>
    </row>
    <row r="26" spans="1:55" x14ac:dyDescent="0.25">
      <c r="A26" s="5">
        <v>43</v>
      </c>
      <c r="B26" t="s">
        <v>84</v>
      </c>
      <c r="C26" t="s">
        <v>765</v>
      </c>
      <c r="D26" s="3">
        <f t="shared" si="0"/>
        <v>43</v>
      </c>
      <c r="G26" s="8" t="s">
        <v>1493</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Y26" s="3">
        <f>IF(G26&lt;&gt;"LIBSETS_SETTYPE_BATTLEGROUND",IF(G26&lt;&gt;"LIBSETS_SETTYPE_SPECIAL",IF(X26&lt;&gt;"",X26,IF(Z26&lt;&gt;"",VLOOKUP(Z26,'ESO zone constants'!$D$3:$H$4953,5,FALSE),"")),""),"")</f>
        <v>383</v>
      </c>
      <c r="Z26" t="str">
        <f>IF(AND(O26&lt;&gt;"",NOT(ISERROR(O26))),"",IF(AND(L26&lt;&gt;"",L26&gt;0,NOT(ISERROR(L26))),VLOOKUP(L26,'ESO dumped WayshrineInfo'!$K$3:$N$9999,4,FALSE),""))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WayshrineInfo'!$K$3:$N$9999,4,FALSE),""))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90" t="s">
        <v>2708</v>
      </c>
      <c r="AY26" s="21" t="str">
        <f t="shared" si="1"/>
        <v>[43] = {wayshrines={23,164,32,}, traitsNeeded=3, dlcId=DLC_BASE_GAME</v>
      </c>
      <c r="AZ26" s="21" t="str">
        <f t="shared" si="6"/>
        <v>, zoneIds={19,383,57}, veteran=false</v>
      </c>
      <c r="BA26" s="21" t="str">
        <f t="shared" si="3"/>
        <v>, setType=LIBSETS_SETTYPE_CRAFTED</v>
      </c>
      <c r="BB26" s="21" t="str">
        <f t="shared" si="4"/>
        <v>, isProcSetAllowedInPvP=1},</v>
      </c>
      <c r="BC26" s="21" t="str">
        <f t="shared" si="5"/>
        <v xml:space="preserve"> --Armor of the Seducer / Rüstung der Verführung    [Stormhaven, Grahtwood, Deshaan]</v>
      </c>
    </row>
    <row r="27" spans="1:55" x14ac:dyDescent="0.25">
      <c r="A27" s="5">
        <v>44</v>
      </c>
      <c r="B27" t="s">
        <v>83</v>
      </c>
      <c r="C27" t="s">
        <v>2600</v>
      </c>
      <c r="D27" s="3">
        <f t="shared" si="0"/>
        <v>44</v>
      </c>
      <c r="G27" s="8" t="s">
        <v>1493</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43" t="str">
        <f>IF(U27&lt;&gt;"",IF(U27&lt;&gt;"LIBSETS_DROP_MECHANIC_MONSTER_NAME",VLOOKUP(U27,'LibSets constants'!$I$4:$L$1003,3,FALSE),""),"")</f>
        <v/>
      </c>
      <c r="W27" s="43" t="str">
        <f>IF(U27&lt;&gt;"",IF(U27&lt;&gt;"LIBSETS_DROP_MECHANIC_MONSTER_NAME",VLOOKUP(U27,'LibSets constants'!$I$4:$L$1003,4,FALSE),""),"")</f>
        <v/>
      </c>
      <c r="Y27" s="3">
        <f>IF(G27&lt;&gt;"LIBSETS_SETTYPE_BATTLEGROUND",IF(G27&lt;&gt;"LIBSETS_SETTYPE_SPECIAL",IF(X27&lt;&gt;"",X27,IF(Z27&lt;&gt;"",VLOOKUP(Z27,'ESO zone constants'!$D$3:$H$4953,5,FALSE),"")),""),"")</f>
        <v>58</v>
      </c>
      <c r="Z27" t="str">
        <f>IF(AND(O27&lt;&gt;"",NOT(ISERROR(O27))),"",IF(AND(L27&lt;&gt;"",L27&gt;0,NOT(ISERROR(L27))),VLOOKUP(L27,'ESO dumped WayshrineInfo'!$K$3:$N$9999,4,FALSE),""))</f>
        <v>Malabal Tor</v>
      </c>
      <c r="AA27" s="44"/>
      <c r="AB27" s="43" t="str">
        <f>IF(AA27&lt;&gt;"",IF(AA27&lt;&gt;"LIBSETS_DROP_MECHANIC_MONSTER_NAME",VLOOKUP(AA27,'LibSets constants'!$I$4:$L$1003,3,FALSE),""),"")</f>
        <v/>
      </c>
      <c r="AC27" s="43" t="str">
        <f>IF(AA27&lt;&gt;"",IF(AA27&lt;&gt;"LIBSETS_DROP_MECHANIC_MONSTER_NAME",VLOOKUP(AA27,'LibSets constants'!$I$4:$L$1003,4,FALSE),""),"")</f>
        <v/>
      </c>
      <c r="AD27" s="3">
        <f>IF(G27&lt;&gt;"LIBSETS_SETTYPE_BATTLEGROUND",IF(G27&lt;&gt;"LIBSETS_SETTYPE_SPECIAL",IF(AE27&lt;&gt;"",VLOOKUP(AE27,'ESO zone constants'!$D$3:$H$4953,5,FALSE),""),""),"")</f>
        <v>101</v>
      </c>
      <c r="AE27" t="str">
        <f>IF(AND(O27&lt;&gt;"",NOT(ISERROR(O27))),"",IF(AND(M27&lt;&gt;"",M27&gt;0,NOT(ISERROR(M27))),VLOOKUP(M27,'ESO dumped WayshrineInfo'!$K$3:$N$9999,4,FALSE),""))</f>
        <v>Eastmarch</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90" t="s">
        <v>2707</v>
      </c>
      <c r="AY27" s="21" t="str">
        <f t="shared" si="1"/>
        <v>[44] = {wayshrines={58,101,93,}, traitsNeeded=5, dlcId=DLC_BASE_GAME</v>
      </c>
      <c r="AZ27" s="21" t="str">
        <f t="shared" si="6"/>
        <v>, zoneIds={104,58,101}, veteran=false</v>
      </c>
      <c r="BA27" s="21" t="str">
        <f t="shared" si="3"/>
        <v>, setType=LIBSETS_SETTYPE_CRAFTED</v>
      </c>
      <c r="BB27" s="21" t="str">
        <f t="shared" si="4"/>
        <v>},</v>
      </c>
      <c r="BC27" s="21" t="str">
        <f t="shared" si="5"/>
        <v xml:space="preserve"> --Vampire\'s Kiss / Kuss des Vampirs    [Alik'r Desert, Malabal Tor, Eastmarch]</v>
      </c>
    </row>
    <row r="28" spans="1:55" x14ac:dyDescent="0.25">
      <c r="A28" s="12">
        <v>46</v>
      </c>
      <c r="B28" t="s">
        <v>766</v>
      </c>
      <c r="C28" t="s">
        <v>2601</v>
      </c>
      <c r="D28" s="3">
        <f t="shared" si="0"/>
        <v>46</v>
      </c>
      <c r="E28" s="42"/>
      <c r="G28" s="8" t="s">
        <v>1496</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43" t="str">
        <f>IF(U28&lt;&gt;"",IF(U28&lt;&gt;"LIBSETS_DROP_MECHANIC_MONSTER_NAME",VLOOKUP(U28,'LibSets constants'!$I$4:$L$1003,3,FALSE),""),"")</f>
        <v/>
      </c>
      <c r="W28" s="3" t="str">
        <f>IF(U28&lt;&gt;"",IF(U28&lt;&gt;"LIBSETS_DROP_MECHANIC_MONSTER_NAME",VLOOKUP(U28,'LibSets constants'!$I$4:$L$1003,4,FALSE),""),"")</f>
        <v/>
      </c>
      <c r="Y28" s="3" t="str">
        <f>IF(G28&lt;&gt;"LIBSETS_SETTYPE_BATTLEGROUND",IF(G28&lt;&gt;"LIBSETS_SETTYPE_SPECIAL",IF(X28&lt;&gt;"",X28,IF(Z28&lt;&gt;"",VLOOKUP(Z28,'ESO zone constants'!$D$3:$H$4953,5,FALSE),"")),""),"")</f>
        <v/>
      </c>
      <c r="Z28" t="str">
        <f>IF(AND(O28&lt;&gt;"",NOT(ISERROR(O28))),"",IF(AND(L28&lt;&gt;"",L28&gt;0,NOT(ISERROR(L28))),VLOOKUP(L28,'ESO dumped WayshrineInfo'!$K$3:$N$9999,4,FALSE),""))</f>
        <v/>
      </c>
      <c r="AA28" s="44"/>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WayshrineInfo'!$K$3:$N$9999,4,FALSE),""))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90" t="s">
        <v>2707</v>
      </c>
      <c r="AY28" s="21" t="str">
        <f t="shared" si="1"/>
        <v>[46] = {wayshrines={187,187,187,}, dlcId=DLC_BASE_GAME</v>
      </c>
      <c r="AZ28" s="21" t="str">
        <f t="shared" si="6"/>
        <v>, zoneIds={64}, veteran=false</v>
      </c>
      <c r="BA28" s="21" t="str">
        <f t="shared" si="3"/>
        <v>, setType=LIBSETS_SETTYPE_DUNGEON</v>
      </c>
      <c r="BB28" s="21" t="str">
        <f t="shared" si="4"/>
        <v>},</v>
      </c>
      <c r="BC28" s="21" t="str">
        <f t="shared" si="5"/>
        <v xml:space="preserve"> --Noble Duelist\'s Silks / Seide des edlen Duellanten   [Blessed Crucible]</v>
      </c>
    </row>
    <row r="29" spans="1:55" x14ac:dyDescent="0.25">
      <c r="A29" s="12">
        <v>47</v>
      </c>
      <c r="B29" t="s">
        <v>767</v>
      </c>
      <c r="C29" t="s">
        <v>768</v>
      </c>
      <c r="D29" s="3">
        <f t="shared" si="0"/>
        <v>47</v>
      </c>
      <c r="G29" s="8" t="s">
        <v>1499</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1581</v>
      </c>
      <c r="V29" s="43" t="str">
        <f>IF(U29&lt;&gt;"",IF(U29&lt;&gt;"LIBSETS_DROP_MECHANIC_MONSTER_NAME",VLOOKUP(U29,'LibSets constants'!$I$4:$L$1003,3,FALSE),""),"")</f>
        <v>Delve bosses have a chance to drop a waist or feet.</v>
      </c>
      <c r="W29" s="43" t="str">
        <f>IF(U29&lt;&gt;"",IF(U29&lt;&gt;"LIBSETS_DROP_MECHANIC_MONSTER_NAME",VLOOKUP(U29,'LibSets constants'!$I$4:$L$1003,4,FALSE),""),"")</f>
        <v>Bosse in Gewölben haben die Chance, eine Taille oder Füße fallen zu lassen.</v>
      </c>
      <c r="Y29" s="3" t="str">
        <f>IF(G29&lt;&gt;"LIBSETS_SETTYPE_BATTLEGROUND",IF(G29&lt;&gt;"LIBSETS_SETTYPE_SPECIAL",IF(X29&lt;&gt;"",X29,IF(Z29&lt;&gt;"",VLOOKUP(Z29,'ESO zone constants'!$D$3:$H$4953,5,FALSE),"")),""),"")</f>
        <v/>
      </c>
      <c r="Z29" t="str">
        <f>IF(AND(O29&lt;&gt;"",NOT(ISERROR(O29))),"",IF(AND(L29&lt;&gt;"",L29&gt;0,NOT(ISERROR(L29))),VLOOKUP(L29,'ESO dumped WayshrineInfo'!$K$3:$N$9999,4,FALSE),""))</f>
        <v/>
      </c>
      <c r="AA29" s="44" t="s">
        <v>1582</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WayshrineInfo'!$K$3:$N$9999,4,FALSE),""))</f>
        <v/>
      </c>
      <c r="AF29" s="44" t="s">
        <v>1583</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1584</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90" t="s">
        <v>2707</v>
      </c>
      <c r="AY29" s="21" t="str">
        <f t="shared" si="1"/>
        <v>[47] = {wayshrines={-1,-1,-1,}, dlcId=DLC_BASE_GAME</v>
      </c>
      <c r="AZ29" s="21" t="str">
        <f t="shared" si="6"/>
        <v>, zoneIds={104}, veteran=false</v>
      </c>
      <c r="BA29" s="21" t="str">
        <f t="shared" si="3"/>
        <v>, setType=LIBSETS_SETTYPE_OVERLAND</v>
      </c>
      <c r="BB29" s="21" t="str">
        <f t="shared" si="4"/>
        <v>, dropMechanic={LIBSETS_DROP_MECHANIC_OVERLAND_BOSS_DELVE,LIBSETS_DROP_MECHANIC_OVERLAND_WORLDBOSS,LIBSETS_DROP_MECHANIC_OVERLAND_BOSS_PUBLIC_DUNGEON,LIBSETS_DROP_MECHANIC_OVERLAND_CHEST}},</v>
      </c>
      <c r="BC29" s="21" t="str">
        <f t="shared" si="5"/>
        <v xml:space="preserve"> --Robes of the Withered Hand / Roben der Verdorrten Hand   [Alik'r Desert]</v>
      </c>
    </row>
    <row r="30" spans="1:55" x14ac:dyDescent="0.25">
      <c r="A30" s="5">
        <v>48</v>
      </c>
      <c r="B30" t="s">
        <v>769</v>
      </c>
      <c r="C30" t="s">
        <v>2602</v>
      </c>
      <c r="D30" s="3">
        <f t="shared" si="0"/>
        <v>48</v>
      </c>
      <c r="G30" s="8" t="s">
        <v>1493</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43" t="str">
        <f>IF(U30&lt;&gt;"",IF(U30&lt;&gt;"LIBSETS_DROP_MECHANIC_MONSTER_NAME",VLOOKUP(U30,'LibSets constants'!$I$4:$L$1003,3,FALSE),""),"")</f>
        <v/>
      </c>
      <c r="W30" s="3" t="str">
        <f>IF(U30&lt;&gt;"",IF(U30&lt;&gt;"LIBSETS_DROP_MECHANIC_MONSTER_NAME",VLOOKUP(U30,'LibSets constants'!$I$4:$L$1003,4,FALSE),""),"")</f>
        <v/>
      </c>
      <c r="Y30" s="3">
        <f>IF(G30&lt;&gt;"LIBSETS_SETTYPE_BATTLEGROUND",IF(G30&lt;&gt;"LIBSETS_SETTYPE_SPECIAL",IF(X30&lt;&gt;"",X30,IF(Z30&lt;&gt;"",VLOOKUP(Z30,'ESO zone constants'!$D$3:$H$4953,5,FALSE),"")),""),"")</f>
        <v>108</v>
      </c>
      <c r="Z30" t="str">
        <f>IF(AND(O30&lt;&gt;"",NOT(ISERROR(O30))),"",IF(AND(L30&lt;&gt;"",L30&gt;0,NOT(ISERROR(L30))),VLOOKUP(L30,'ESO dumped WayshrineInfo'!$K$3:$N$9999,4,FALSE),""))</f>
        <v>Greenshade</v>
      </c>
      <c r="AA30" s="44"/>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WayshrineInfo'!$K$3:$N$9999,4,FALSE),""))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90" t="s">
        <v>2707</v>
      </c>
      <c r="AY30" s="21" t="str">
        <f t="shared" si="1"/>
        <v>[48] = {wayshrines={13,148,48,}, traitsNeeded=4, dlcId=DLC_BASE_GAME</v>
      </c>
      <c r="AZ30" s="21" t="str">
        <f t="shared" si="6"/>
        <v>, zoneIds={20,108,117}, veteran=false</v>
      </c>
      <c r="BA30" s="21" t="str">
        <f t="shared" si="3"/>
        <v>, setType=LIBSETS_SETTYPE_CRAFTED</v>
      </c>
      <c r="BB30" s="21" t="str">
        <f t="shared" si="4"/>
        <v>},</v>
      </c>
      <c r="BC30" s="21" t="str">
        <f t="shared" si="5"/>
        <v xml:space="preserve"> --Magnus\' Gift / Magnus' Gabe   [Rivenspire, Greenshade, Shadowfen]</v>
      </c>
    </row>
    <row r="31" spans="1:55" x14ac:dyDescent="0.25">
      <c r="A31" s="12">
        <v>49</v>
      </c>
      <c r="B31" t="s">
        <v>770</v>
      </c>
      <c r="C31" t="s">
        <v>771</v>
      </c>
      <c r="D31" s="3">
        <f t="shared" si="0"/>
        <v>49</v>
      </c>
      <c r="G31" s="8" t="s">
        <v>1499</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1581</v>
      </c>
      <c r="V31" s="43" t="str">
        <f>IF(U31&lt;&gt;"",IF(U31&lt;&gt;"LIBSETS_DROP_MECHANIC_MONSTER_NAME",VLOOKUP(U31,'LibSets constants'!$I$4:$L$1003,3,FALSE),""),"")</f>
        <v>Delve bosses have a chance to drop a waist or feet.</v>
      </c>
      <c r="W31" s="43" t="str">
        <f>IF(U31&lt;&gt;"",IF(U31&lt;&gt;"LIBSETS_DROP_MECHANIC_MONSTER_NAME",VLOOKUP(U31,'LibSets constants'!$I$4:$L$1003,4,FALSE),""),"")</f>
        <v>Bosse in Gewölben haben die Chance, eine Taille oder Füße fallen zu lassen.</v>
      </c>
      <c r="Y31" s="3" t="str">
        <f>IF(G31&lt;&gt;"LIBSETS_SETTYPE_BATTLEGROUND",IF(G31&lt;&gt;"LIBSETS_SETTYPE_SPECIAL",IF(X31&lt;&gt;"",X31,IF(Z31&lt;&gt;"",VLOOKUP(Z31,'ESO zone constants'!$D$3:$H$4953,5,FALSE),"")),""),"")</f>
        <v/>
      </c>
      <c r="Z31" t="str">
        <f>IF(AND(O31&lt;&gt;"",NOT(ISERROR(O31))),"",IF(AND(L31&lt;&gt;"",L31&gt;0,NOT(ISERROR(L31))),VLOOKUP(L31,'ESO dumped WayshrineInfo'!$K$3:$N$9999,4,FALSE),""))</f>
        <v/>
      </c>
      <c r="AA31" s="44" t="s">
        <v>1582</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WayshrineInfo'!$K$3:$N$9999,4,FALSE),""))</f>
        <v/>
      </c>
      <c r="AF31" s="44" t="s">
        <v>1583</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1584</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90" t="s">
        <v>2707</v>
      </c>
      <c r="AY31" s="21" t="str">
        <f t="shared" si="1"/>
        <v>[49] = {wayshrines={-1,-1,-1,}, dlcId=DLC_BASE_GAME</v>
      </c>
      <c r="AZ31" s="21" t="str">
        <f t="shared" si="6"/>
        <v>, zoneIds={41}, veteran=false</v>
      </c>
      <c r="BA31" s="21" t="str">
        <f t="shared" si="3"/>
        <v>, setType=LIBSETS_SETTYPE_OVERLAND</v>
      </c>
      <c r="BB31" s="21" t="str">
        <f t="shared" si="4"/>
        <v>, dropMechanic={LIBSETS_DROP_MECHANIC_OVERLAND_BOSS_DELVE,LIBSETS_DROP_MECHANIC_OVERLAND_WORLDBOSS,LIBSETS_DROP_MECHANIC_OVERLAND_BOSS_PUBLIC_DUNGEON,LIBSETS_DROP_MECHANIC_OVERLAND_CHEST}},</v>
      </c>
      <c r="BC31" s="21" t="str">
        <f t="shared" si="5"/>
        <v xml:space="preserve"> --Shadow of the Red Mountain / Schatten des Roten Berges   [Stonefalls]</v>
      </c>
    </row>
    <row r="32" spans="1:55" x14ac:dyDescent="0.25">
      <c r="A32" s="12">
        <v>50</v>
      </c>
      <c r="B32" t="s">
        <v>772</v>
      </c>
      <c r="C32" t="s">
        <v>773</v>
      </c>
      <c r="D32" s="3">
        <f t="shared" si="0"/>
        <v>50</v>
      </c>
      <c r="G32" s="8" t="s">
        <v>1494</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1562</v>
      </c>
      <c r="V32" s="43" t="str">
        <f>IF(U32&lt;&gt;"",IF(U32&lt;&gt;"LIBSETS_DROP_MECHANIC_MONSTER_NAME",VLOOKUP(U32,'LibSets constants'!$I$4:$L$1003,3,FALSE),""),"")</f>
        <v>Rewards for the worthy (Cyrodiil/Battleground mail)</v>
      </c>
      <c r="W32" s="3" t="str">
        <f>IF(U32&lt;&gt;"",IF(U32&lt;&gt;"LIBSETS_DROP_MECHANIC_MONSTER_NAME",VLOOKUP(U32,'LibSets constants'!$I$4:$L$1003,4,FALSE),""),"")</f>
        <v>Gerechter Lohn (Cyrodiil/Schlachtfeld Mail)</v>
      </c>
      <c r="Y32" s="3" t="str">
        <f>IF(G32&lt;&gt;"LIBSETS_SETTYPE_BATTLEGROUND",IF(G32&lt;&gt;"LIBSETS_SETTYPE_SPECIAL",IF(X32&lt;&gt;"",X32,IF(Z32&lt;&gt;"",VLOOKUP(Z32,'ESO zone constants'!$D$3:$H$4953,5,FALSE),"")),""),"")</f>
        <v/>
      </c>
      <c r="Z32" t="str">
        <f>IF(AND(O32&lt;&gt;"",NOT(ISERROR(O32))),"",IF(AND(L32&lt;&gt;"",L32&gt;0,NOT(ISERROR(L32))),VLOOKUP(L32,'ESO dumped WayshrineInfo'!$K$3:$N$9999,4,FALSE),""))</f>
        <v/>
      </c>
      <c r="AA32" s="33" t="s">
        <v>1553</v>
      </c>
      <c r="AB32" s="3" t="str">
        <f>IF(AA32&lt;&gt;"",IF(AA32&lt;&gt;"LIBSETS_DROP_MECHANIC_MONSTER_NAME",VLOOKUP(AA32,'LibSets constants'!$I$4:$L$1003,3,FALSE),""),"")</f>
        <v>City Bruma (quartermaster)</v>
      </c>
      <c r="AC32" s="3" t="str">
        <f>IF(AA32&lt;&gt;"",IF(AA32&lt;&gt;"LIBSETS_DROP_MECHANIC_MONSTER_NAME",VLOOKUP(AA32,'LibSets constants'!$I$4:$L$1003,4,FALSE),""),"")</f>
        <v>Stadt Bruma (Quartiermeister)</v>
      </c>
      <c r="AD32" s="3" t="str">
        <f>IF(G32&lt;&gt;"LIBSETS_SETTYPE_BATTLEGROUND",IF(G32&lt;&gt;"LIBSETS_SETTYPE_SPECIAL",IF(AE32&lt;&gt;"",VLOOKUP(AE32,'ESO zone constants'!$D$3:$H$4953,5,FALSE),""),""),"")</f>
        <v/>
      </c>
      <c r="AE32" t="str">
        <f>IF(AND(O32&lt;&gt;"",NOT(ISERROR(O32))),"",IF(AND(M32&lt;&gt;"",M32&gt;0,NOT(ISERROR(M32))),VLOOKUP(M32,'ESO dumped WayshrineInfo'!$K$3:$N$9999,4,FALSE),""))</f>
        <v/>
      </c>
      <c r="AG32" s="3" t="str">
        <f>IF(AF32&lt;&gt;"",IF(AF32&lt;&gt;"LIBSETS_DROP_MECHANIC_MONSTER_NAME",VLOOKUP(AF32,'LibSets constants'!$I$4:$L$1003,3,FALSE),""),"")</f>
        <v/>
      </c>
      <c r="AH32" s="3" t="str">
        <f>IF(AF32&lt;&gt;"",IF(AF32&lt;&gt;"LIBSETS_DROP_MECHANIC_MONSTER_NAME",VLOOKUP(AF32,'LibSets constants'!$I$4:$L$1003,4,FALSE),""),"")</f>
        <v/>
      </c>
      <c r="AI32" s="3" t="str">
        <f>IF(G32&lt;&gt;"LIBSETS_SETTYPE_BATTLEGROUND",IF(G32&lt;&gt;"LIBSETS_SETTYPE_SPECIAL",IF(AJ32&lt;&gt;"",VLOOKUP(AJ32,'ESO zone constants'!$D$3:$H$4953,5,FALSE),""),""),"")</f>
        <v/>
      </c>
      <c r="AL32" s="3" t="str">
        <f>IF(AK32&lt;&gt;"",IF(AK32&lt;&gt;"LIBSETS_DROP_MECHANIC_MONSTER_NAME",VLOOKUP(AK32,'LibSets constants'!$I$4:$L$1003,3,FALSE),""),"")</f>
        <v/>
      </c>
      <c r="AM32" s="3" t="str">
        <f>IF(AK32&lt;&gt;"",IF(AK32&lt;&gt;"LIBSETS_DROP_MECHANIC_MONSTER_NAME",VLOOKUP(AK32,'LibSets constants'!$I$4:$L$1003,4,FALSE),""),"")</f>
        <v/>
      </c>
      <c r="AN32" s="3" t="str">
        <f>IF(G32&lt;&gt;"LIBSETS_SETTYPE_BATTLEGROUND",IF(G32&lt;&gt;"LIBSETS_SETTYPE_SPECIAL",IF(AO32&lt;&gt;"",VLOOKUP(AO32,'ESO zone constants'!$D$3:$H$4953,5,FALSE),""),""),"")</f>
        <v/>
      </c>
      <c r="AQ32" s="3" t="str">
        <f>IF(AP32&lt;&gt;"",IF(AP32&lt;&gt;"LIBSETS_DROP_MECHANIC_MONSTER_NAME",VLOOKUP(AP32,'LibSets constants'!$I$4:$L$1003,3,FALSE),""),"")</f>
        <v/>
      </c>
      <c r="AR32" s="3" t="str">
        <f>IF(AP32&lt;&gt;"",IF(AP32&lt;&gt;"LIBSETS_DROP_MECHANIC_MONSTER_NAME",VLOOKUP(AP32,'LibSets constants'!$I$4:$L$1003,4,FALSE),""),"")</f>
        <v/>
      </c>
      <c r="AS32" s="3" t="str">
        <f>IF(G32&lt;&gt;"LIBSETS_SETTYPE_BATTLEGROUND",IF(G32&lt;&gt;"LIBSETS_SETTYPE_SPECIAL",IF(AT32&lt;&gt;"",VLOOKUP(AT32,'ESO zone constants'!$D$3:$H$4953,5,FALSE),""),""),"")</f>
        <v/>
      </c>
      <c r="AV32" s="3" t="str">
        <f>IF(AU32&lt;&gt;"",IF(AU32&lt;&gt;"LIBSETS_DROP_MECHANIC_MONSTER_NAME",VLOOKUP(AU32,'LibSets constants'!$I$4:$L$1003,3,FALSE),""),"")</f>
        <v/>
      </c>
      <c r="AW32" s="3" t="str">
        <f>IF(AU32&lt;&gt;"",IF(AU32&lt;&gt;"LIBSETS_DROP_MECHANIC_MONSTER_NAME",VLOOKUP(AU32,'LibSets constants'!$I$4:$L$1003,4,FALSE),""),"")</f>
        <v/>
      </c>
      <c r="AX32" s="90" t="s">
        <v>2707</v>
      </c>
      <c r="AY32" s="21" t="str">
        <f t="shared" si="1"/>
        <v>[50] = {wayshrines={-1,-1,-1,}, dlcId=DLC_BASE_GAME</v>
      </c>
      <c r="AZ32" s="21" t="str">
        <f t="shared" si="6"/>
        <v>, zoneIds={181}, veteran=false</v>
      </c>
      <c r="BA32" s="21" t="str">
        <f t="shared" si="3"/>
        <v>, setType=LIBSETS_SETTYPE_CYRODIIL</v>
      </c>
      <c r="BB32" s="21" t="str">
        <f t="shared" si="4"/>
        <v>, dropMechanic={LIBSETS_DROP_MECHANIC_MAIL_PVP_REWARDS_FOR_THE_WORTHY,LIBSETS_DROP_MECHANIC_CITY_CYRODIIL_BRUMA}},</v>
      </c>
      <c r="BC32" s="21" t="str">
        <f t="shared" si="5"/>
        <v xml:space="preserve"> --The Morag Tong / Morag Tong   [Cyrodiil]</v>
      </c>
    </row>
    <row r="33" spans="1:55" x14ac:dyDescent="0.25">
      <c r="A33" s="5">
        <v>51</v>
      </c>
      <c r="B33" t="s">
        <v>774</v>
      </c>
      <c r="C33" t="s">
        <v>2603</v>
      </c>
      <c r="D33" s="3">
        <f t="shared" si="0"/>
        <v>51</v>
      </c>
      <c r="G33" s="8" t="s">
        <v>1493</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43" t="str">
        <f>IF(U33&lt;&gt;"",IF(U33&lt;&gt;"LIBSETS_DROP_MECHANIC_MONSTER_NAME",VLOOKUP(U33,'LibSets constants'!$I$4:$L$1003,3,FALSE),""),"")</f>
        <v/>
      </c>
      <c r="W33" s="43" t="str">
        <f>IF(U33&lt;&gt;"",IF(U33&lt;&gt;"LIBSETS_DROP_MECHANIC_MONSTER_NAME",VLOOKUP(U33,'LibSets constants'!$I$4:$L$1003,4,FALSE),""),"")</f>
        <v/>
      </c>
      <c r="Y33" s="3">
        <f>IF(G33&lt;&gt;"LIBSETS_SETTYPE_BATTLEGROUND",IF(G33&lt;&gt;"LIBSETS_SETTYPE_SPECIAL",IF(X33&lt;&gt;"",X33,IF(Z33&lt;&gt;"",VLOOKUP(Z33,'ESO zone constants'!$D$3:$H$4953,5,FALSE),"")),""),"")</f>
        <v>382</v>
      </c>
      <c r="Z33" t="str">
        <f>IF(AND(O33&lt;&gt;"",NOT(ISERROR(O33))),"",IF(AND(L33&lt;&gt;"",L33&gt;0,NOT(ISERROR(L33))),VLOOKUP(L33,'ESO dumped WayshrineInfo'!$K$3:$N$9999,4,FALSE),""))</f>
        <v>Reaper's March</v>
      </c>
      <c r="AA33" s="44"/>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WayshrineInfo'!$K$3:$N$9999,4,FALSE),""))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90" t="s">
        <v>2707</v>
      </c>
      <c r="AY33" s="21" t="str">
        <f t="shared" si="1"/>
        <v>[51] = {wayshrines={34,156,118,}, traitsNeeded=6, dlcId=DLC_BASE_GAME</v>
      </c>
      <c r="AZ33" s="21" t="str">
        <f t="shared" si="6"/>
        <v>, zoneIds={92,382,103}, veteran=false</v>
      </c>
      <c r="BA33" s="21" t="str">
        <f t="shared" si="3"/>
        <v>, setType=LIBSETS_SETTYPE_CRAFTED</v>
      </c>
      <c r="BB33" s="21" t="str">
        <f t="shared" si="4"/>
        <v>},</v>
      </c>
      <c r="BC33" s="21" t="str">
        <f t="shared" si="5"/>
        <v xml:space="preserve"> --Night Mother\'s Gaze / Blick der Mutter der Nacht   [Bangkorai, Reaper's March, The Rift]</v>
      </c>
    </row>
    <row r="34" spans="1:55" x14ac:dyDescent="0.25">
      <c r="A34" s="12">
        <v>52</v>
      </c>
      <c r="B34" t="s">
        <v>775</v>
      </c>
      <c r="C34" t="s">
        <v>776</v>
      </c>
      <c r="D34" s="3">
        <f t="shared" si="0"/>
        <v>52</v>
      </c>
      <c r="E34" s="42"/>
      <c r="G34" s="8" t="s">
        <v>1494</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1562</v>
      </c>
      <c r="V34" s="3" t="str">
        <f>IF(U34&lt;&gt;"",IF(U34&lt;&gt;"LIBSETS_DROP_MECHANIC_MONSTER_NAME",VLOOKUP(U34,'LibSets constants'!$I$4:$L$1003,3,FALSE),""),"")</f>
        <v>Rewards for the worthy (Cyrodiil/Battleground mail)</v>
      </c>
      <c r="W34" s="3" t="str">
        <f>IF(U34&lt;&gt;"",IF(U34&lt;&gt;"LIBSETS_DROP_MECHANIC_MONSTER_NAME",VLOOKUP(U34,'LibSets constants'!$I$4:$L$1003,4,FALSE),""),"")</f>
        <v>Gerechter Lohn (Cyrodiil/Schlachtfeld Mail)</v>
      </c>
      <c r="Y34" s="3" t="str">
        <f>IF(G34&lt;&gt;"LIBSETS_SETTYPE_BATTLEGROUND",IF(G34&lt;&gt;"LIBSETS_SETTYPE_SPECIAL",IF(X34&lt;&gt;"",X34,IF(Z34&lt;&gt;"",VLOOKUP(Z34,'ESO zone constants'!$D$3:$H$4953,5,FALSE),"")),""),"")</f>
        <v/>
      </c>
      <c r="Z34" t="str">
        <f>IF(AND(O34&lt;&gt;"",NOT(ISERROR(O34))),"",IF(AND(L34&lt;&gt;"",L34&gt;0,NOT(ISERROR(L34))),VLOOKUP(L34,'ESO dumped WayshrineInfo'!$K$3:$N$9999,4,FALSE),""))</f>
        <v/>
      </c>
      <c r="AA34" s="33" t="s">
        <v>1555</v>
      </c>
      <c r="AB34" s="3" t="str">
        <f>IF(AA34&lt;&gt;"",IF(AA34&lt;&gt;"LIBSETS_DROP_MECHANIC_MONSTER_NAME",VLOOKUP(AA34,'LibSets constants'!$I$4:$L$1003,3,FALSE),""),"")</f>
        <v>City Vlastarus (quartermaster)</v>
      </c>
      <c r="AC34" s="3" t="str">
        <f>IF(AA34&lt;&gt;"",IF(AA34&lt;&gt;"LIBSETS_DROP_MECHANIC_MONSTER_NAME",VLOOKUP(AA34,'LibSets constants'!$I$4:$L$1003,4,FALSE),""),"")</f>
        <v>Stadt Vlastarus (Quartiermeister)</v>
      </c>
      <c r="AD34" s="3" t="str">
        <f>IF(G34&lt;&gt;"LIBSETS_SETTYPE_BATTLEGROUND",IF(G34&lt;&gt;"LIBSETS_SETTYPE_SPECIAL",IF(AE34&lt;&gt;"",VLOOKUP(AE34,'ESO zone constants'!$D$3:$H$4953,5,FALSE),""),""),"")</f>
        <v/>
      </c>
      <c r="AE34" t="str">
        <f>IF(AND(O34&lt;&gt;"",NOT(ISERROR(O34))),"",IF(AND(M34&lt;&gt;"",M34&gt;0,NOT(ISERROR(M34))),VLOOKUP(M34,'ESO dumped WayshrineInfo'!$K$3:$N$9999,4,FALSE),""))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90" t="s">
        <v>2707</v>
      </c>
      <c r="AY34" s="21" t="str">
        <f t="shared" si="1"/>
        <v>[52] = {wayshrines={-1,-1,-1,}, dlcId=DLC_BASE_GAME</v>
      </c>
      <c r="AZ34" s="21" t="str">
        <f t="shared" si="6"/>
        <v>, zoneIds={181}, veteran=false</v>
      </c>
      <c r="BA34" s="21" t="str">
        <f t="shared" si="3"/>
        <v>, setType=LIBSETS_SETTYPE_CYRODIIL</v>
      </c>
      <c r="BB34" s="21" t="str">
        <f t="shared" si="4"/>
        <v>, dropMechanic={LIBSETS_DROP_MECHANIC_MAIL_PVP_REWARDS_FOR_THE_WORTHY,LIBSETS_DROP_MECHANIC_CITY_CYRODIIL_VLASTARUS}},</v>
      </c>
      <c r="BC34" s="21" t="str">
        <f t="shared" si="5"/>
        <v xml:space="preserve"> --Beckoning Steel / Klingender Stahl   [Cyrodiil]</v>
      </c>
    </row>
    <row r="35" spans="1:55" x14ac:dyDescent="0.25">
      <c r="A35" s="12">
        <v>53</v>
      </c>
      <c r="B35" t="s">
        <v>777</v>
      </c>
      <c r="C35" t="s">
        <v>778</v>
      </c>
      <c r="D35" s="3">
        <f t="shared" si="0"/>
        <v>53</v>
      </c>
      <c r="G35" s="8" t="s">
        <v>1496</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43" t="str">
        <f>IF(U35&lt;&gt;"",IF(U35&lt;&gt;"LIBSETS_DROP_MECHANIC_MONSTER_NAME",VLOOKUP(U35,'LibSets constants'!$I$4:$L$1003,3,FALSE),""),"")</f>
        <v/>
      </c>
      <c r="W35" s="3" t="str">
        <f>IF(U35&lt;&gt;"",IF(U35&lt;&gt;"LIBSETS_DROP_MECHANIC_MONSTER_NAME",VLOOKUP(U35,'LibSets constants'!$I$4:$L$1003,4,FALSE),""),"")</f>
        <v/>
      </c>
      <c r="Y35" s="3" t="str">
        <f>IF(G35&lt;&gt;"LIBSETS_SETTYPE_BATTLEGROUND",IF(G35&lt;&gt;"LIBSETS_SETTYPE_SPECIAL",IF(X35&lt;&gt;"",X35,IF(Z35&lt;&gt;"",VLOOKUP(Z35,'ESO zone constants'!$D$3:$H$4953,5,FALSE),"")),""),"")</f>
        <v/>
      </c>
      <c r="Z35" t="str">
        <f>IF(AND(O35&lt;&gt;"",NOT(ISERROR(O35))),"",IF(AND(L35&lt;&gt;"",L35&gt;0,NOT(ISERROR(L35))),VLOOKUP(L35,'ESO dumped WayshrineInfo'!$K$3:$N$9999,4,FALSE),""))</f>
        <v/>
      </c>
      <c r="AA35" s="44"/>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WayshrineInfo'!$K$3:$N$9999,4,FALSE),""))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90" t="s">
        <v>2707</v>
      </c>
      <c r="AY35" s="21" t="str">
        <f t="shared" si="1"/>
        <v>[53] = {wayshrines={195,195,195,}, dlcId=DLC_BASE_GAME</v>
      </c>
      <c r="AZ35" s="21" t="str">
        <f t="shared" si="6"/>
        <v>, zoneIds={449}, veteran=false</v>
      </c>
      <c r="BA35" s="21" t="str">
        <f t="shared" si="3"/>
        <v>, setType=LIBSETS_SETTYPE_DUNGEON</v>
      </c>
      <c r="BB35" s="21" t="str">
        <f t="shared" si="4"/>
        <v>},</v>
      </c>
      <c r="BC35" s="21" t="str">
        <f t="shared" si="5"/>
        <v xml:space="preserve"> --The Ice Furnace / Eisschmiede   [Direfrost Keep]</v>
      </c>
    </row>
    <row r="36" spans="1:55" x14ac:dyDescent="0.25">
      <c r="A36" s="5">
        <v>54</v>
      </c>
      <c r="B36" t="s">
        <v>779</v>
      </c>
      <c r="C36" t="s">
        <v>780</v>
      </c>
      <c r="D36" s="3">
        <f t="shared" si="0"/>
        <v>54</v>
      </c>
      <c r="G36" s="8" t="s">
        <v>1493</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Y36" s="3">
        <f>IF(G36&lt;&gt;"LIBSETS_SETTYPE_BATTLEGROUND",IF(G36&lt;&gt;"LIBSETS_SETTYPE_SPECIAL",IF(X36&lt;&gt;"",X36,IF(Z36&lt;&gt;"",VLOOKUP(Z36,'ESO zone constants'!$D$3:$H$4953,5,FALSE),"")),""),"")</f>
        <v>381</v>
      </c>
      <c r="Z36" t="str">
        <f>IF(AND(O36&lt;&gt;"",NOT(ISERROR(O36))),"",IF(AND(L36&lt;&gt;"",L36&gt;0,NOT(ISERROR(L36))),VLOOKUP(L36,'ESO dumped WayshrineInfo'!$K$3:$N$9999,4,FALSE),""))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WayshrineInfo'!$K$3:$N$9999,4,FALSE),""))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90" t="s">
        <v>2707</v>
      </c>
      <c r="AY36" s="21" t="str">
        <f t="shared" si="1"/>
        <v>[54] = {wayshrines={7,175,77,}, traitsNeeded=2, dlcId=DLC_BASE_GAME</v>
      </c>
      <c r="AZ36" s="21" t="str">
        <f t="shared" si="6"/>
        <v>, zoneIds={3,381,41}, veteran=false</v>
      </c>
      <c r="BA36" s="21" t="str">
        <f t="shared" si="3"/>
        <v>, setType=LIBSETS_SETTYPE_CRAFTED</v>
      </c>
      <c r="BB36" s="21" t="str">
        <f t="shared" si="4"/>
        <v>},</v>
      </c>
      <c r="BC36" s="21" t="str">
        <f t="shared" si="5"/>
        <v xml:space="preserve"> --Ashen Grip / Aschengriff   [Glenumbra, Auridon, Stonefalls]</v>
      </c>
    </row>
    <row r="37" spans="1:55" x14ac:dyDescent="0.25">
      <c r="A37" s="12">
        <v>55</v>
      </c>
      <c r="B37" t="s">
        <v>781</v>
      </c>
      <c r="C37" t="s">
        <v>782</v>
      </c>
      <c r="D37" s="3">
        <f t="shared" si="0"/>
        <v>55</v>
      </c>
      <c r="E37" s="60"/>
      <c r="G37" s="8" t="s">
        <v>1496</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43" t="str">
        <f>IF(U37&lt;&gt;"",IF(U37&lt;&gt;"LIBSETS_DROP_MECHANIC_MONSTER_NAME",VLOOKUP(U37,'LibSets constants'!$I$4:$L$1003,3,FALSE),""),"")</f>
        <v/>
      </c>
      <c r="W37" s="3" t="str">
        <f>IF(U37&lt;&gt;"",IF(U37&lt;&gt;"LIBSETS_DROP_MECHANIC_MONSTER_NAME",VLOOKUP(U37,'LibSets constants'!$I$4:$L$1003,4,FALSE),""),"")</f>
        <v/>
      </c>
      <c r="X37" s="65">
        <v>936</v>
      </c>
      <c r="Y37" s="3">
        <f>IF(G37&lt;&gt;"LIBSETS_SETTYPE_BATTLEGROUND",IF(G37&lt;&gt;"LIBSETS_SETTYPE_SPECIAL",IF(X37&lt;&gt;"",X37,IF(Z37&lt;&gt;"",VLOOKUP(Z37,'ESO zone constants'!$D$3:$H$4953,5,FALSE),"")),""),"")</f>
        <v>936</v>
      </c>
      <c r="Z37" t="str">
        <f>IF(AND(O37&lt;&gt;"",NOT(ISERROR(O37))),"",IF(AND(L37&lt;&gt;"",L37&gt;0,NOT(ISERROR(L37))),VLOOKUP(L37,'ESO dumped WayshrineInfo'!$K$3:$N$9999,4,FALSE),""))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WayshrineInfo'!$K$3:$N$9999,4,FALSE),""))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90" t="s">
        <v>2707</v>
      </c>
      <c r="AY37" s="21" t="str">
        <f t="shared" si="1"/>
        <v>[55] = {wayshrines={193,193,193,}, dlcId=DLC_BASE_GAME</v>
      </c>
      <c r="AZ37" s="21" t="str">
        <f t="shared" si="6"/>
        <v>, zoneIds={144,936}, veteran=false</v>
      </c>
      <c r="BA37" s="21" t="str">
        <f t="shared" si="3"/>
        <v>, setType=LIBSETS_SETTYPE_DUNGEON</v>
      </c>
      <c r="BB37" s="21" t="str">
        <f t="shared" si="4"/>
        <v>},</v>
      </c>
      <c r="BC37" s="21" t="str">
        <f t="shared" si="5"/>
        <v xml:space="preserve"> --Prayer Shawl / Gebetstuch   [Spindleclutch I]</v>
      </c>
    </row>
    <row r="38" spans="1:55" x14ac:dyDescent="0.25">
      <c r="A38" s="12">
        <v>56</v>
      </c>
      <c r="B38" t="s">
        <v>783</v>
      </c>
      <c r="C38" t="s">
        <v>2604</v>
      </c>
      <c r="D38" s="3">
        <f t="shared" si="0"/>
        <v>56</v>
      </c>
      <c r="E38" s="60"/>
      <c r="G38" s="8" t="s">
        <v>1499</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1581</v>
      </c>
      <c r="V38" s="43" t="str">
        <f>IF(U38&lt;&gt;"",IF(U38&lt;&gt;"LIBSETS_DROP_MECHANIC_MONSTER_NAME",VLOOKUP(U38,'LibSets constants'!$I$4:$L$1003,3,FALSE),""),"")</f>
        <v>Delve bosses have a chance to drop a waist or feet.</v>
      </c>
      <c r="W38" s="43" t="str">
        <f>IF(U38&lt;&gt;"",IF(U38&lt;&gt;"LIBSETS_DROP_MECHANIC_MONSTER_NAME",VLOOKUP(U38,'LibSets constants'!$I$4:$L$1003,4,FALSE),""),"")</f>
        <v>Bosse in Gewölben haben die Chance, eine Taille oder Füße fallen zu lassen.</v>
      </c>
      <c r="Y38" s="3" t="str">
        <f>IF(G38&lt;&gt;"LIBSETS_SETTYPE_BATTLEGROUND",IF(G38&lt;&gt;"LIBSETS_SETTYPE_SPECIAL",IF(X38&lt;&gt;"",X38,IF(Z38&lt;&gt;"",VLOOKUP(Z38,'ESO zone constants'!$D$3:$H$4953,5,FALSE),"")),""),"")</f>
        <v/>
      </c>
      <c r="Z38" t="str">
        <f>IF(AND(O38&lt;&gt;"",NOT(ISERROR(O38))),"",IF(AND(L38&lt;&gt;"",L38&gt;0,NOT(ISERROR(L38))),VLOOKUP(L38,'ESO dumped WayshrineInfo'!$K$3:$N$9999,4,FALSE),""))</f>
        <v/>
      </c>
      <c r="AA38" s="44" t="s">
        <v>1582</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WayshrineInfo'!$K$3:$N$9999,4,FALSE),""))</f>
        <v/>
      </c>
      <c r="AF38" s="44" t="s">
        <v>1583</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1584</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90" t="s">
        <v>2707</v>
      </c>
      <c r="AY38" s="21" t="str">
        <f t="shared" si="1"/>
        <v>[56] = {wayshrines={-1,-1,-1,}, dlcId=DLC_BASE_GAME</v>
      </c>
      <c r="AZ38" s="21" t="str">
        <f t="shared" si="6"/>
        <v>, zoneIds={101}, veteran=false</v>
      </c>
      <c r="BA38" s="21" t="str">
        <f t="shared" si="3"/>
        <v>, setType=LIBSETS_SETTYPE_OVERLAND</v>
      </c>
      <c r="BB38" s="21" t="str">
        <f t="shared" si="4"/>
        <v>, dropMechanic={LIBSETS_DROP_MECHANIC_OVERLAND_BOSS_DELVE,LIBSETS_DROP_MECHANIC_OVERLAND_WORLDBOSS,LIBSETS_DROP_MECHANIC_OVERLAND_BOSS_PUBLIC_DUNGEON,LIBSETS_DROP_MECHANIC_OVERLAND_CHEST}},</v>
      </c>
      <c r="BC38" s="21" t="str">
        <f t="shared" si="5"/>
        <v xml:space="preserve"> --Stendarr\'s Embrace / Stendarrs Umarmung   [Eastmarch]</v>
      </c>
    </row>
    <row r="39" spans="1:55" x14ac:dyDescent="0.25">
      <c r="A39" s="12">
        <v>57</v>
      </c>
      <c r="B39" t="s">
        <v>784</v>
      </c>
      <c r="C39" t="s">
        <v>2605</v>
      </c>
      <c r="D39" s="3">
        <f t="shared" si="0"/>
        <v>57</v>
      </c>
      <c r="E39" s="60"/>
      <c r="G39" s="8" t="s">
        <v>1499</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1581</v>
      </c>
      <c r="V39" s="43" t="str">
        <f>IF(U39&lt;&gt;"",IF(U39&lt;&gt;"LIBSETS_DROP_MECHANIC_MONSTER_NAME",VLOOKUP(U39,'LibSets constants'!$I$4:$L$1003,3,FALSE),""),"")</f>
        <v>Delve bosses have a chance to drop a waist or feet.</v>
      </c>
      <c r="W39" s="43" t="str">
        <f>IF(U39&lt;&gt;"",IF(U39&lt;&gt;"LIBSETS_DROP_MECHANIC_MONSTER_NAME",VLOOKUP(U39,'LibSets constants'!$I$4:$L$1003,4,FALSE),""),"")</f>
        <v>Bosse in Gewölben haben die Chance, eine Taille oder Füße fallen zu lassen.</v>
      </c>
      <c r="Y39" s="3" t="str">
        <f>IF(G39&lt;&gt;"LIBSETS_SETTYPE_BATTLEGROUND",IF(G39&lt;&gt;"LIBSETS_SETTYPE_SPECIAL",IF(X39&lt;&gt;"",X39,IF(Z39&lt;&gt;"",VLOOKUP(Z39,'ESO zone constants'!$D$3:$H$4953,5,FALSE),"")),""),"")</f>
        <v/>
      </c>
      <c r="Z39" t="str">
        <f>IF(AND(O39&lt;&gt;"",NOT(ISERROR(O39))),"",IF(AND(L39&lt;&gt;"",L39&gt;0,NOT(ISERROR(L39))),VLOOKUP(L39,'ESO dumped WayshrineInfo'!$K$3:$N$9999,4,FALSE),""))</f>
        <v/>
      </c>
      <c r="AA39" s="44" t="s">
        <v>1582</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WayshrineInfo'!$K$3:$N$9999,4,FALSE),""))</f>
        <v/>
      </c>
      <c r="AF39" s="44" t="s">
        <v>1583</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1584</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90" t="s">
        <v>2707</v>
      </c>
      <c r="AY39" s="21" t="str">
        <f t="shared" si="1"/>
        <v>[57] = {wayshrines={-1,-1,-1,}, dlcId=DLC_BASE_GAME</v>
      </c>
      <c r="AZ39" s="21" t="str">
        <f t="shared" si="6"/>
        <v>, zoneIds={383}, veteran=false</v>
      </c>
      <c r="BA39" s="21" t="str">
        <f t="shared" si="3"/>
        <v>, setType=LIBSETS_SETTYPE_OVERLAND</v>
      </c>
      <c r="BB39" s="21" t="str">
        <f t="shared" si="4"/>
        <v>, dropMechanic={LIBSETS_DROP_MECHANIC_OVERLAND_BOSS_DELVE,LIBSETS_DROP_MECHANIC_OVERLAND_WORLDBOSS,LIBSETS_DROP_MECHANIC_OVERLAND_BOSS_PUBLIC_DUNGEON,LIBSETS_DROP_MECHANIC_OVERLAND_CHEST}},</v>
      </c>
      <c r="BC39" s="21" t="str">
        <f t="shared" si="5"/>
        <v xml:space="preserve"> --Syrabane\'s Grip / Syrabanns Griff   [Grahtwood]</v>
      </c>
    </row>
    <row r="40" spans="1:55" x14ac:dyDescent="0.25">
      <c r="A40" s="12">
        <v>58</v>
      </c>
      <c r="B40" t="s">
        <v>785</v>
      </c>
      <c r="C40" t="s">
        <v>786</v>
      </c>
      <c r="D40" s="3">
        <f t="shared" si="0"/>
        <v>58</v>
      </c>
      <c r="E40" s="60"/>
      <c r="G40" s="8" t="s">
        <v>1499</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1581</v>
      </c>
      <c r="V40" s="4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Y40" s="3" t="str">
        <f>IF(G40&lt;&gt;"LIBSETS_SETTYPE_BATTLEGROUND",IF(G40&lt;&gt;"LIBSETS_SETTYPE_SPECIAL",IF(X40&lt;&gt;"",X40,IF(Z40&lt;&gt;"",VLOOKUP(Z40,'ESO zone constants'!$D$3:$H$4953,5,FALSE),"")),""),"")</f>
        <v/>
      </c>
      <c r="Z40" t="str">
        <f>IF(AND(O40&lt;&gt;"",NOT(ISERROR(O40))),"",IF(AND(L40&lt;&gt;"",L40&gt;0,NOT(ISERROR(L40))),VLOOKUP(L40,'ESO dumped WayshrineInfo'!$K$3:$N$9999,4,FALSE),""))</f>
        <v/>
      </c>
      <c r="AA40" s="44" t="s">
        <v>1582</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WayshrineInfo'!$K$3:$N$9999,4,FALSE),""))</f>
        <v/>
      </c>
      <c r="AF40" s="44" t="s">
        <v>1583</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1584</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90" t="s">
        <v>2707</v>
      </c>
      <c r="AY40" s="21" t="str">
        <f t="shared" si="1"/>
        <v>[58] = {wayshrines={-1,-1,-1,}, dlcId=DLC_BASE_GAME</v>
      </c>
      <c r="AZ40" s="21" t="str">
        <f t="shared" si="6"/>
        <v>, zoneIds={3}, veteran=false</v>
      </c>
      <c r="BA40" s="21" t="str">
        <f t="shared" si="3"/>
        <v>, setType=LIBSETS_SETTYPE_OVERLAND</v>
      </c>
      <c r="BB40" s="21" t="str">
        <f t="shared" si="4"/>
        <v>, dropMechanic={LIBSETS_DROP_MECHANIC_OVERLAND_BOSS_DELVE,LIBSETS_DROP_MECHANIC_OVERLAND_WORLDBOSS,LIBSETS_DROP_MECHANIC_OVERLAND_BOSS_PUBLIC_DUNGEON,LIBSETS_DROP_MECHANIC_OVERLAND_CHEST}},</v>
      </c>
      <c r="BC40" s="21" t="str">
        <f t="shared" si="5"/>
        <v xml:space="preserve"> --Hide of the Werewolf / Fell des Werwolfs   [Glenumbra]</v>
      </c>
    </row>
    <row r="41" spans="1:55" x14ac:dyDescent="0.25">
      <c r="A41" s="12">
        <v>59</v>
      </c>
      <c r="B41" t="s">
        <v>787</v>
      </c>
      <c r="C41" t="s">
        <v>2606</v>
      </c>
      <c r="D41" s="3">
        <f t="shared" si="0"/>
        <v>59</v>
      </c>
      <c r="E41" s="60"/>
      <c r="G41" s="8" t="s">
        <v>1494</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1562</v>
      </c>
      <c r="V41" s="3" t="str">
        <f>IF(U41&lt;&gt;"",IF(U41&lt;&gt;"LIBSETS_DROP_MECHANIC_MONSTER_NAME",VLOOKUP(U41,'LibSets constants'!$I$4:$L$1003,3,FALSE),""),"")</f>
        <v>Rewards for the worthy (Cyrodiil/Battleground mail)</v>
      </c>
      <c r="W41" s="3" t="str">
        <f>IF(U41&lt;&gt;"",IF(U41&lt;&gt;"LIBSETS_DROP_MECHANIC_MONSTER_NAME",VLOOKUP(U41,'LibSets constants'!$I$4:$L$1003,4,FALSE),""),"")</f>
        <v>Gerechter Lohn (Cyrodiil/Schlachtfeld Mail)</v>
      </c>
      <c r="Y41" s="3" t="str">
        <f>IF(G41&lt;&gt;"LIBSETS_SETTYPE_BATTLEGROUND",IF(G41&lt;&gt;"LIBSETS_SETTYPE_SPECIAL",IF(X41&lt;&gt;"",X41,IF(Z41&lt;&gt;"",VLOOKUP(Z41,'ESO zone constants'!$D$3:$H$4953,5,FALSE),"")),""),"")</f>
        <v/>
      </c>
      <c r="Z41" t="str">
        <f>IF(AND(O41&lt;&gt;"",NOT(ISERROR(O41))),"",IF(AND(L41&lt;&gt;"",L41&gt;0,NOT(ISERROR(L41))),VLOOKUP(L41,'ESO dumped WayshrineInfo'!$K$3:$N$9999,4,FALSE),""))</f>
        <v/>
      </c>
      <c r="AA41" s="33" t="s">
        <v>1553</v>
      </c>
      <c r="AB41" s="3" t="str">
        <f>IF(AA41&lt;&gt;"",IF(AA41&lt;&gt;"LIBSETS_DROP_MECHANIC_MONSTER_NAME",VLOOKUP(AA41,'LibSets constants'!$I$4:$L$1003,3,FALSE),""),"")</f>
        <v>City Bruma (quartermaster)</v>
      </c>
      <c r="AC41" s="3" t="str">
        <f>IF(AA41&lt;&gt;"",IF(AA41&lt;&gt;"LIBSETS_DROP_MECHANIC_MONSTER_NAME",VLOOKUP(AA41,'LibSets constants'!$I$4:$L$1003,4,FALSE),""),"")</f>
        <v>Stadt Bruma (Quartiermeister)</v>
      </c>
      <c r="AD41" s="3" t="str">
        <f>IF(G41&lt;&gt;"LIBSETS_SETTYPE_BATTLEGROUND",IF(G41&lt;&gt;"LIBSETS_SETTYPE_SPECIAL",IF(AE41&lt;&gt;"",VLOOKUP(AE41,'ESO zone constants'!$D$3:$H$4953,5,FALSE),""),""),"")</f>
        <v/>
      </c>
      <c r="AE41" t="str">
        <f>IF(AND(O41&lt;&gt;"",NOT(ISERROR(O41))),"",IF(AND(M41&lt;&gt;"",M41&gt;0,NOT(ISERROR(M41))),VLOOKUP(M41,'ESO dumped WayshrineInfo'!$K$3:$N$9999,4,FALSE),""))</f>
        <v/>
      </c>
      <c r="AG41" s="3" t="str">
        <f>IF(AF41&lt;&gt;"",IF(AF41&lt;&gt;"LIBSETS_DROP_MECHANIC_MONSTER_NAME",VLOOKUP(AF41,'LibSets constants'!$I$4:$L$1003,3,FALSE),""),"")</f>
        <v/>
      </c>
      <c r="AH41" s="3" t="str">
        <f>IF(AF41&lt;&gt;"",IF(AF41&lt;&gt;"LIBSETS_DROP_MECHANIC_MONSTER_NAME",VLOOKUP(AF41,'LibSets constants'!$I$4:$L$1003,4,FALSE),""),"")</f>
        <v/>
      </c>
      <c r="AI41" s="3" t="str">
        <f>IF(G41&lt;&gt;"LIBSETS_SETTYPE_BATTLEGROUND",IF(G41&lt;&gt;"LIBSETS_SETTYPE_SPECIAL",IF(AJ41&lt;&gt;"",VLOOKUP(AJ41,'ESO zone constants'!$D$3:$H$4953,5,FALSE),""),""),"")</f>
        <v/>
      </c>
      <c r="AL41" s="3" t="str">
        <f>IF(AK41&lt;&gt;"",IF(AK41&lt;&gt;"LIBSETS_DROP_MECHANIC_MONSTER_NAME",VLOOKUP(AK41,'LibSets constants'!$I$4:$L$1003,3,FALSE),""),"")</f>
        <v/>
      </c>
      <c r="AM41" s="3" t="str">
        <f>IF(AK41&lt;&gt;"",IF(AK41&lt;&gt;"LIBSETS_DROP_MECHANIC_MONSTER_NAME",VLOOKUP(AK41,'LibSets constants'!$I$4:$L$1003,4,FALSE),""),"")</f>
        <v/>
      </c>
      <c r="AN41" s="3" t="str">
        <f>IF(G41&lt;&gt;"LIBSETS_SETTYPE_BATTLEGROUND",IF(G41&lt;&gt;"LIBSETS_SETTYPE_SPECIAL",IF(AO41&lt;&gt;"",VLOOKUP(AO41,'ESO zone constants'!$D$3:$H$4953,5,FALSE),""),""),"")</f>
        <v/>
      </c>
      <c r="AQ41" s="3" t="str">
        <f>IF(AP41&lt;&gt;"",IF(AP41&lt;&gt;"LIBSETS_DROP_MECHANIC_MONSTER_NAME",VLOOKUP(AP41,'LibSets constants'!$I$4:$L$1003,3,FALSE),""),"")</f>
        <v/>
      </c>
      <c r="AR41" s="3" t="str">
        <f>IF(AP41&lt;&gt;"",IF(AP41&lt;&gt;"LIBSETS_DROP_MECHANIC_MONSTER_NAME",VLOOKUP(AP41,'LibSets constants'!$I$4:$L$1003,4,FALSE),""),"")</f>
        <v/>
      </c>
      <c r="AS41" s="3" t="str">
        <f>IF(G41&lt;&gt;"LIBSETS_SETTYPE_BATTLEGROUND",IF(G41&lt;&gt;"LIBSETS_SETTYPE_SPECIAL",IF(AT41&lt;&gt;"",VLOOKUP(AT41,'ESO zone constants'!$D$3:$H$4953,5,FALSE),""),""),"")</f>
        <v/>
      </c>
      <c r="AV41" s="3" t="str">
        <f>IF(AU41&lt;&gt;"",IF(AU41&lt;&gt;"LIBSETS_DROP_MECHANIC_MONSTER_NAME",VLOOKUP(AU41,'LibSets constants'!$I$4:$L$1003,3,FALSE),""),"")</f>
        <v/>
      </c>
      <c r="AW41" s="3" t="str">
        <f>IF(AU41&lt;&gt;"",IF(AU41&lt;&gt;"LIBSETS_DROP_MECHANIC_MONSTER_NAME",VLOOKUP(AU41,'LibSets constants'!$I$4:$L$1003,4,FALSE),""),"")</f>
        <v/>
      </c>
      <c r="AX41" s="90" t="s">
        <v>2707</v>
      </c>
      <c r="AY41" s="21" t="str">
        <f t="shared" si="1"/>
        <v>[59] = {wayshrines={-1,-1,-1,}, dlcId=DLC_BASE_GAME</v>
      </c>
      <c r="AZ41" s="21" t="str">
        <f t="shared" si="6"/>
        <v>, zoneIds={181}, veteran=false</v>
      </c>
      <c r="BA41" s="21" t="str">
        <f t="shared" si="3"/>
        <v>, setType=LIBSETS_SETTYPE_CYRODIIL</v>
      </c>
      <c r="BB41" s="21" t="str">
        <f t="shared" si="4"/>
        <v>, dropMechanic={LIBSETS_DROP_MECHANIC_MAIL_PVP_REWARDS_FOR_THE_WORTHY,LIBSETS_DROP_MECHANIC_CITY_CYRODIIL_BRUMA}},</v>
      </c>
      <c r="BC41" s="21" t="str">
        <f t="shared" si="5"/>
        <v xml:space="preserve"> --Kyne\'s Kiss / Kynes Kuss   [Cyrodiil]</v>
      </c>
    </row>
    <row r="42" spans="1:55" x14ac:dyDescent="0.25">
      <c r="A42" s="12">
        <v>60</v>
      </c>
      <c r="B42" t="s">
        <v>788</v>
      </c>
      <c r="C42" t="s">
        <v>789</v>
      </c>
      <c r="D42" s="3">
        <f t="shared" si="0"/>
        <v>60</v>
      </c>
      <c r="E42" s="60"/>
      <c r="G42" s="8" t="s">
        <v>1499</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1581</v>
      </c>
      <c r="V42" s="4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Y42" s="3" t="str">
        <f>IF(G42&lt;&gt;"LIBSETS_SETTYPE_BATTLEGROUND",IF(G42&lt;&gt;"LIBSETS_SETTYPE_SPECIAL",IF(X42&lt;&gt;"",X42,IF(Z42&lt;&gt;"",VLOOKUP(Z42,'ESO zone constants'!$D$3:$H$4953,5,FALSE),"")),""),"")</f>
        <v/>
      </c>
      <c r="Z42" t="str">
        <f>IF(AND(O42&lt;&gt;"",NOT(ISERROR(O42))),"",IF(AND(L42&lt;&gt;"",L42&gt;0,NOT(ISERROR(L42))),VLOOKUP(L42,'ESO dumped WayshrineInfo'!$K$3:$N$9999,4,FALSE),""))</f>
        <v/>
      </c>
      <c r="AA42" s="44" t="s">
        <v>1582</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WayshrineInfo'!$K$3:$N$9999,4,FALSE),""))</f>
        <v/>
      </c>
      <c r="AF42" s="44" t="s">
        <v>1583</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1584</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90" t="s">
        <v>2708</v>
      </c>
      <c r="AY42" s="21" t="str">
        <f t="shared" si="1"/>
        <v>[60] = {wayshrines={-1,-1,-1,}, dlcId=DLC_BASE_GAME</v>
      </c>
      <c r="AZ42" s="21" t="str">
        <f t="shared" si="6"/>
        <v>, zoneIds={20}, veteran=false</v>
      </c>
      <c r="BA42" s="21" t="str">
        <f t="shared" si="3"/>
        <v>, setType=LIBSETS_SETTYPE_OVERLAND</v>
      </c>
      <c r="BB42" s="21" t="str">
        <f t="shared" si="4"/>
        <v>, isProcSetAllowedInPvP=1, dropMechanic={LIBSETS_DROP_MECHANIC_OVERLAND_BOSS_DELVE,LIBSETS_DROP_MECHANIC_OVERLAND_WORLDBOSS,LIBSETS_DROP_MECHANIC_OVERLAND_BOSS_PUBLIC_DUNGEON,LIBSETS_DROP_MECHANIC_OVERLAND_CHEST}},</v>
      </c>
      <c r="BC42" s="21" t="str">
        <f t="shared" si="5"/>
        <v xml:space="preserve"> --Darkstride / Dunkelschritt   [Rivenspire]</v>
      </c>
    </row>
    <row r="43" spans="1:55" x14ac:dyDescent="0.25">
      <c r="A43" s="12">
        <v>61</v>
      </c>
      <c r="B43" t="s">
        <v>790</v>
      </c>
      <c r="C43" t="s">
        <v>791</v>
      </c>
      <c r="D43" s="3">
        <f t="shared" si="0"/>
        <v>61</v>
      </c>
      <c r="E43" s="60"/>
      <c r="G43" s="8" t="s">
        <v>1496</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43" t="str">
        <f>IF(U43&lt;&gt;"",IF(U43&lt;&gt;"LIBSETS_DROP_MECHANIC_MONSTER_NAME",VLOOKUP(U43,'LibSets constants'!$I$4:$L$1003,3,FALSE),""),"")</f>
        <v/>
      </c>
      <c r="W43" s="3" t="str">
        <f>IF(U43&lt;&gt;"",IF(U43&lt;&gt;"LIBSETS_DROP_MECHANIC_MONSTER_NAME",VLOOKUP(U43,'LibSets constants'!$I$4:$L$1003,4,FALSE),""),"")</f>
        <v/>
      </c>
      <c r="X43" s="65">
        <v>934</v>
      </c>
      <c r="Y43" s="3">
        <f>IF(G43&lt;&gt;"LIBSETS_SETTYPE_BATTLEGROUND",IF(G43&lt;&gt;"LIBSETS_SETTYPE_SPECIAL",IF(X43&lt;&gt;"",X43,IF(Z43&lt;&gt;"",VLOOKUP(Z43,'ESO zone constants'!$D$3:$H$4953,5,FALSE),"")),""),"")</f>
        <v>934</v>
      </c>
      <c r="Z43" t="str">
        <f>IF(AND(O43&lt;&gt;"",NOT(ISERROR(O43))),"",IF(AND(L43&lt;&gt;"",L43&gt;0,NOT(ISERROR(L43))),VLOOKUP(L43,'ESO dumped WayshrineInfo'!$K$3:$N$9999,4,FALSE),""))</f>
        <v/>
      </c>
      <c r="AA43" s="44"/>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WayshrineInfo'!$K$3:$N$9999,4,FALSE),""))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90" t="s">
        <v>2707</v>
      </c>
      <c r="AY43" s="21" t="str">
        <f t="shared" si="1"/>
        <v>[61] = {wayshrines={98,98,98,}, dlcId=DLC_BASE_GAME</v>
      </c>
      <c r="AZ43" s="21" t="str">
        <f t="shared" si="6"/>
        <v>, zoneIds={283,934}, veteran=false</v>
      </c>
      <c r="BA43" s="21" t="str">
        <f t="shared" si="3"/>
        <v>, setType=LIBSETS_SETTYPE_DUNGEON</v>
      </c>
      <c r="BB43" s="21" t="str">
        <f t="shared" si="4"/>
        <v>},</v>
      </c>
      <c r="BC43" s="21" t="str">
        <f t="shared" si="5"/>
        <v xml:space="preserve"> --Dreugh King Slayer / Dreughkönigsschlächter   [Fungal Grotto I]</v>
      </c>
    </row>
    <row r="44" spans="1:55" x14ac:dyDescent="0.25">
      <c r="A44" s="12">
        <v>62</v>
      </c>
      <c r="B44" t="s">
        <v>792</v>
      </c>
      <c r="C44" t="s">
        <v>2607</v>
      </c>
      <c r="D44" s="3">
        <f t="shared" si="0"/>
        <v>62</v>
      </c>
      <c r="E44" s="60"/>
      <c r="G44" s="8" t="s">
        <v>1499</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1581</v>
      </c>
      <c r="V44" s="43" t="str">
        <f>IF(U44&lt;&gt;"",IF(U44&lt;&gt;"LIBSETS_DROP_MECHANIC_MONSTER_NAME",VLOOKUP(U44,'LibSets constants'!$I$4:$L$1003,3,FALSE),""),"")</f>
        <v>Delve bosses have a chance to drop a waist or feet.</v>
      </c>
      <c r="W44" s="43" t="str">
        <f>IF(U44&lt;&gt;"",IF(U44&lt;&gt;"LIBSETS_DROP_MECHANIC_MONSTER_NAME",VLOOKUP(U44,'LibSets constants'!$I$4:$L$1003,4,FALSE),""),"")</f>
        <v>Bosse in Gewölben haben die Chance, eine Taille oder Füße fallen zu lassen.</v>
      </c>
      <c r="Y44" s="3" t="str">
        <f>IF(G44&lt;&gt;"LIBSETS_SETTYPE_BATTLEGROUND",IF(G44&lt;&gt;"LIBSETS_SETTYPE_SPECIAL",IF(X44&lt;&gt;"",X44,IF(Z44&lt;&gt;"",VLOOKUP(Z44,'ESO zone constants'!$D$3:$H$4953,5,FALSE),"")),""),"")</f>
        <v/>
      </c>
      <c r="Z44" t="str">
        <f>IF(AND(O44&lt;&gt;"",NOT(ISERROR(O44))),"",IF(AND(L44&lt;&gt;"",L44&gt;0,NOT(ISERROR(L44))),VLOOKUP(L44,'ESO dumped WayshrineInfo'!$K$3:$N$9999,4,FALSE),""))</f>
        <v/>
      </c>
      <c r="AA44" s="44" t="s">
        <v>1582</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WayshrineInfo'!$K$3:$N$9999,4,FALSE),""))</f>
        <v/>
      </c>
      <c r="AF44" s="44" t="s">
        <v>1583</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1584</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90" t="s">
        <v>2707</v>
      </c>
      <c r="AY44" s="21" t="str">
        <f t="shared" si="1"/>
        <v>[62] = {wayshrines={-1,-1,-1,}, dlcId=DLC_BASE_GAME</v>
      </c>
      <c r="AZ44" s="21" t="str">
        <f t="shared" si="6"/>
        <v>, zoneIds={117}, veteran=false</v>
      </c>
      <c r="BA44" s="21" t="str">
        <f t="shared" si="3"/>
        <v>, setType=LIBSETS_SETTYPE_OVERLAND</v>
      </c>
      <c r="BB44" s="21" t="str">
        <f t="shared" si="4"/>
        <v>, dropMechanic={LIBSETS_DROP_MECHANIC_OVERLAND_BOSS_DELVE,LIBSETS_DROP_MECHANIC_OVERLAND_WORLDBOSS,LIBSETS_DROP_MECHANIC_OVERLAND_BOSS_PUBLIC_DUNGEON,LIBSETS_DROP_MECHANIC_OVERLAND_CHEST}},</v>
      </c>
      <c r="BC44" s="21" t="str">
        <f t="shared" si="5"/>
        <v xml:space="preserve"> --Hatchling\'s Shell / Schlüpflingspanzer   [Shadowfen]</v>
      </c>
    </row>
    <row r="45" spans="1:55" x14ac:dyDescent="0.25">
      <c r="A45" s="12">
        <v>63</v>
      </c>
      <c r="B45" t="s">
        <v>793</v>
      </c>
      <c r="C45" t="s">
        <v>794</v>
      </c>
      <c r="D45" s="3">
        <f t="shared" si="0"/>
        <v>63</v>
      </c>
      <c r="E45" s="60"/>
      <c r="G45" s="8" t="s">
        <v>1494</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1562</v>
      </c>
      <c r="V45" s="43" t="str">
        <f>IF(U45&lt;&gt;"",IF(U45&lt;&gt;"LIBSETS_DROP_MECHANIC_MONSTER_NAME",VLOOKUP(U45,'LibSets constants'!$I$4:$L$1003,3,FALSE),""),"")</f>
        <v>Rewards for the worthy (Cyrodiil/Battleground mail)</v>
      </c>
      <c r="W45" s="43" t="str">
        <f>IF(U45&lt;&gt;"",IF(U45&lt;&gt;"LIBSETS_DROP_MECHANIC_MONSTER_NAME",VLOOKUP(U45,'LibSets constants'!$I$4:$L$1003,4,FALSE),""),"")</f>
        <v>Gerechter Lohn (Cyrodiil/Schlachtfeld Mail)</v>
      </c>
      <c r="Y45" s="3" t="str">
        <f>IF(G45&lt;&gt;"LIBSETS_SETTYPE_BATTLEGROUND",IF(G45&lt;&gt;"LIBSETS_SETTYPE_SPECIAL",IF(X45&lt;&gt;"",X45,IF(Z45&lt;&gt;"",VLOOKUP(Z45,'ESO zone constants'!$D$3:$H$4953,5,FALSE),"")),""),"")</f>
        <v/>
      </c>
      <c r="Z45" t="str">
        <f>IF(AND(O45&lt;&gt;"",NOT(ISERROR(O45))),"",IF(AND(L45&lt;&gt;"",L45&gt;0,NOT(ISERROR(L45))),VLOOKUP(L45,'ESO dumped WayshrineInfo'!$K$3:$N$9999,4,FALSE),""))</f>
        <v/>
      </c>
      <c r="AA45" s="44" t="s">
        <v>1552</v>
      </c>
      <c r="AB45" s="43" t="str">
        <f>IF(AA45&lt;&gt;"",IF(AA45&lt;&gt;"LIBSETS_DROP_MECHANIC_MONSTER_NAME",VLOOKUP(AA45,'LibSets constants'!$I$4:$L$1003,3,FALSE),""),"")</f>
        <v>City Erntefurt (quartermaster)</v>
      </c>
      <c r="AC45" s="43" t="str">
        <f>IF(AA45&lt;&gt;"",IF(AA45&lt;&gt;"LIBSETS_DROP_MECHANIC_MONSTER_NAME",VLOOKUP(AA45,'LibSets constants'!$I$4:$L$1003,4,FALSE),""),"")</f>
        <v>Stadt Erntefurt (Quartiermeister)</v>
      </c>
      <c r="AD45" s="3" t="str">
        <f>IF(G45&lt;&gt;"LIBSETS_SETTYPE_BATTLEGROUND",IF(G45&lt;&gt;"LIBSETS_SETTYPE_SPECIAL",IF(AE45&lt;&gt;"",VLOOKUP(AE45,'ESO zone constants'!$D$3:$H$4953,5,FALSE),""),""),"")</f>
        <v/>
      </c>
      <c r="AE45" t="str">
        <f>IF(AND(O45&lt;&gt;"",NOT(ISERROR(O45))),"",IF(AND(M45&lt;&gt;"",M45&gt;0,NOT(ISERROR(M45))),VLOOKUP(M45,'ESO dumped WayshrineInfo'!$K$3:$N$9999,4,FALSE),""))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90" t="s">
        <v>2707</v>
      </c>
      <c r="AY45" s="21" t="str">
        <f t="shared" si="1"/>
        <v>[63] = {wayshrines={-1,-1,-1,}, dlcId=DLC_BASE_GAME</v>
      </c>
      <c r="AZ45" s="21" t="str">
        <f t="shared" si="6"/>
        <v>, zoneIds={181}, veteran=false</v>
      </c>
      <c r="BA45" s="21" t="str">
        <f t="shared" si="3"/>
        <v>, setType=LIBSETS_SETTYPE_CYRODIIL</v>
      </c>
      <c r="BB45" s="21" t="str">
        <f t="shared" si="4"/>
        <v>, dropMechanic={LIBSETS_DROP_MECHANIC_MAIL_PVP_REWARDS_FOR_THE_WORTHY,LIBSETS_DROP_MECHANIC_CITY_CYRODIIL_ERNTEFURT}},</v>
      </c>
      <c r="BC45" s="21" t="str">
        <f t="shared" si="5"/>
        <v xml:space="preserve"> --The Juggernaut / Koloss   [Cyrodiil]</v>
      </c>
    </row>
    <row r="46" spans="1:55" x14ac:dyDescent="0.25">
      <c r="A46" s="12">
        <v>64</v>
      </c>
      <c r="B46" t="s">
        <v>795</v>
      </c>
      <c r="C46" t="s">
        <v>2608</v>
      </c>
      <c r="D46" s="3">
        <f t="shared" si="0"/>
        <v>64</v>
      </c>
      <c r="E46" s="60"/>
      <c r="G46" s="8" t="s">
        <v>1499</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1581</v>
      </c>
      <c r="V46" s="43" t="str">
        <f>IF(U46&lt;&gt;"",IF(U46&lt;&gt;"LIBSETS_DROP_MECHANIC_MONSTER_NAME",VLOOKUP(U46,'LibSets constants'!$I$4:$L$1003,3,FALSE),""),"")</f>
        <v>Delve bosses have a chance to drop a waist or feet.</v>
      </c>
      <c r="W46" s="43" t="str">
        <f>IF(U46&lt;&gt;"",IF(U46&lt;&gt;"LIBSETS_DROP_MECHANIC_MONSTER_NAME",VLOOKUP(U46,'LibSets constants'!$I$4:$L$1003,4,FALSE),""),"")</f>
        <v>Bosse in Gewölben haben die Chance, eine Taille oder Füße fallen zu lassen.</v>
      </c>
      <c r="Y46" s="3" t="str">
        <f>IF(G46&lt;&gt;"LIBSETS_SETTYPE_BATTLEGROUND",IF(G46&lt;&gt;"LIBSETS_SETTYPE_SPECIAL",IF(X46&lt;&gt;"",X46,IF(Z46&lt;&gt;"",VLOOKUP(Z46,'ESO zone constants'!$D$3:$H$4953,5,FALSE),"")),""),"")</f>
        <v/>
      </c>
      <c r="Z46" t="str">
        <f>IF(AND(O46&lt;&gt;"",NOT(ISERROR(O46))),"",IF(AND(L46&lt;&gt;"",L46&gt;0,NOT(ISERROR(L46))),VLOOKUP(L46,'ESO dumped WayshrineInfo'!$K$3:$N$9999,4,FALSE),""))</f>
        <v/>
      </c>
      <c r="AA46" s="44" t="s">
        <v>1582</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WayshrineInfo'!$K$3:$N$9999,4,FALSE),""))</f>
        <v/>
      </c>
      <c r="AF46" s="44" t="s">
        <v>1583</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1584</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90" t="s">
        <v>2707</v>
      </c>
      <c r="AY46" s="21" t="str">
        <f t="shared" si="1"/>
        <v>[64] = {wayshrines={-1,-1,-1,}, dlcId=DLC_BASE_GAME</v>
      </c>
      <c r="AZ46" s="21" t="str">
        <f t="shared" si="6"/>
        <v>, zoneIds={108}, veteran=false</v>
      </c>
      <c r="BA46" s="21" t="str">
        <f t="shared" si="3"/>
        <v>, setType=LIBSETS_SETTYPE_OVERLAND</v>
      </c>
      <c r="BB46" s="21" t="str">
        <f t="shared" si="4"/>
        <v>, dropMechanic={LIBSETS_DROP_MECHANIC_OVERLAND_BOSS_DELVE,LIBSETS_DROP_MECHANIC_OVERLAND_WORLDBOSS,LIBSETS_DROP_MECHANIC_OVERLAND_BOSS_PUBLIC_DUNGEON,LIBSETS_DROP_MECHANIC_OVERLAND_CHEST}},</v>
      </c>
      <c r="BC46" s="21" t="str">
        <f t="shared" si="5"/>
        <v xml:space="preserve"> --Shadow Dancer\'s Raiment / Kleidung des Schattentänzers   [Greenshade]</v>
      </c>
    </row>
    <row r="47" spans="1:55" x14ac:dyDescent="0.25">
      <c r="A47" s="12">
        <v>65</v>
      </c>
      <c r="B47" t="s">
        <v>796</v>
      </c>
      <c r="C47" t="s">
        <v>2609</v>
      </c>
      <c r="D47" s="3">
        <f t="shared" si="0"/>
        <v>65</v>
      </c>
      <c r="E47" s="60"/>
      <c r="G47" s="8" t="s">
        <v>1499</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1581</v>
      </c>
      <c r="V47" s="43" t="str">
        <f>IF(U47&lt;&gt;"",IF(U47&lt;&gt;"LIBSETS_DROP_MECHANIC_MONSTER_NAME",VLOOKUP(U47,'LibSets constants'!$I$4:$L$1003,3,FALSE),""),"")</f>
        <v>Delve bosses have a chance to drop a waist or feet.</v>
      </c>
      <c r="W47" s="43" t="str">
        <f>IF(U47&lt;&gt;"",IF(U47&lt;&gt;"LIBSETS_DROP_MECHANIC_MONSTER_NAME",VLOOKUP(U47,'LibSets constants'!$I$4:$L$1003,4,FALSE),""),"")</f>
        <v>Bosse in Gewölben haben die Chance, eine Taille oder Füße fallen zu lassen.</v>
      </c>
      <c r="Y47" s="3" t="str">
        <f>IF(G47&lt;&gt;"LIBSETS_SETTYPE_BATTLEGROUND",IF(G47&lt;&gt;"LIBSETS_SETTYPE_SPECIAL",IF(X47&lt;&gt;"",X47,IF(Z47&lt;&gt;"",VLOOKUP(Z47,'ESO zone constants'!$D$3:$H$4953,5,FALSE),"")),""),"")</f>
        <v/>
      </c>
      <c r="Z47" t="str">
        <f>IF(AND(O47&lt;&gt;"",NOT(ISERROR(O47))),"",IF(AND(L47&lt;&gt;"",L47&gt;0,NOT(ISERROR(L47))),VLOOKUP(L47,'ESO dumped WayshrineInfo'!$K$3:$N$9999,4,FALSE),""))</f>
        <v/>
      </c>
      <c r="AA47" s="44" t="s">
        <v>1582</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WayshrineInfo'!$K$3:$N$9999,4,FALSE),""))</f>
        <v/>
      </c>
      <c r="AF47" s="44" t="s">
        <v>1583</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1584</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90" t="s">
        <v>2707</v>
      </c>
      <c r="AY47" s="21" t="str">
        <f t="shared" si="1"/>
        <v>[65] = {wayshrines={-1,-1,-1,}, dlcId=DLC_BASE_GAME</v>
      </c>
      <c r="AZ47" s="21" t="str">
        <f t="shared" si="6"/>
        <v>, zoneIds={3}, veteran=false</v>
      </c>
      <c r="BA47" s="21" t="str">
        <f t="shared" si="3"/>
        <v>, setType=LIBSETS_SETTYPE_OVERLAND</v>
      </c>
      <c r="BB47" s="21" t="str">
        <f t="shared" si="4"/>
        <v>, dropMechanic={LIBSETS_DROP_MECHANIC_OVERLAND_BOSS_DELVE,LIBSETS_DROP_MECHANIC_OVERLAND_WORLDBOSS,LIBSETS_DROP_MECHANIC_OVERLAND_BOSS_PUBLIC_DUNGEON,LIBSETS_DROP_MECHANIC_OVERLAND_CHEST}},</v>
      </c>
      <c r="BC47" s="21" t="str">
        <f t="shared" si="5"/>
        <v xml:space="preserve"> --Bloodthorn\'s Touch / Spur eines Blutdorns   [Glenumbra]</v>
      </c>
    </row>
    <row r="48" spans="1:55" x14ac:dyDescent="0.25">
      <c r="A48" s="12">
        <v>66</v>
      </c>
      <c r="B48" t="s">
        <v>797</v>
      </c>
      <c r="C48" t="s">
        <v>798</v>
      </c>
      <c r="D48" s="3">
        <f t="shared" si="0"/>
        <v>66</v>
      </c>
      <c r="E48" s="60"/>
      <c r="G48" s="8" t="s">
        <v>1499</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1581</v>
      </c>
      <c r="V48" s="43" t="str">
        <f>IF(U48&lt;&gt;"",IF(U48&lt;&gt;"LIBSETS_DROP_MECHANIC_MONSTER_NAME",VLOOKUP(U48,'LibSets constants'!$I$4:$L$1003,3,FALSE),""),"")</f>
        <v>Delve bosses have a chance to drop a waist or feet.</v>
      </c>
      <c r="W48" s="43" t="str">
        <f>IF(U48&lt;&gt;"",IF(U48&lt;&gt;"LIBSETS_DROP_MECHANIC_MONSTER_NAME",VLOOKUP(U48,'LibSets constants'!$I$4:$L$1003,4,FALSE),""),"")</f>
        <v>Bosse in Gewölben haben die Chance, eine Taille oder Füße fallen zu lassen.</v>
      </c>
      <c r="Y48" s="3" t="str">
        <f>IF(G48&lt;&gt;"LIBSETS_SETTYPE_BATTLEGROUND",IF(G48&lt;&gt;"LIBSETS_SETTYPE_SPECIAL",IF(X48&lt;&gt;"",X48,IF(Z48&lt;&gt;"",VLOOKUP(Z48,'ESO zone constants'!$D$3:$H$4953,5,FALSE),"")),""),"")</f>
        <v/>
      </c>
      <c r="Z48" t="str">
        <f>IF(AND(O48&lt;&gt;"",NOT(ISERROR(O48))),"",IF(AND(L48&lt;&gt;"",L48&gt;0,NOT(ISERROR(L48))),VLOOKUP(L48,'ESO dumped WayshrineInfo'!$K$3:$N$9999,4,FALSE),""))</f>
        <v/>
      </c>
      <c r="AA48" s="44" t="s">
        <v>1582</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WayshrineInfo'!$K$3:$N$9999,4,FALSE),""))</f>
        <v/>
      </c>
      <c r="AF48" s="44" t="s">
        <v>1583</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1584</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90" t="s">
        <v>2707</v>
      </c>
      <c r="AY48" s="21" t="str">
        <f t="shared" si="1"/>
        <v>[66] = {wayshrines={-1,-1,-1,}, dlcId=DLC_BASE_GAME</v>
      </c>
      <c r="AZ48" s="21" t="str">
        <f t="shared" si="6"/>
        <v>, zoneIds={117}, veteran=false</v>
      </c>
      <c r="BA48" s="21" t="str">
        <f t="shared" si="3"/>
        <v>, setType=LIBSETS_SETTYPE_OVERLAND</v>
      </c>
      <c r="BB48" s="21" t="str">
        <f t="shared" si="4"/>
        <v>, dropMechanic={LIBSETS_DROP_MECHANIC_OVERLAND_BOSS_DELVE,LIBSETS_DROP_MECHANIC_OVERLAND_WORLDBOSS,LIBSETS_DROP_MECHANIC_OVERLAND_BOSS_PUBLIC_DUNGEON,LIBSETS_DROP_MECHANIC_OVERLAND_CHEST}},</v>
      </c>
      <c r="BC48" s="21" t="str">
        <f t="shared" si="5"/>
        <v xml:space="preserve"> --Robes of the Hist / Roben des Hist   [Shadowfen]</v>
      </c>
    </row>
    <row r="49" spans="1:55" x14ac:dyDescent="0.25">
      <c r="A49" s="12">
        <v>67</v>
      </c>
      <c r="B49" t="s">
        <v>799</v>
      </c>
      <c r="C49" t="s">
        <v>800</v>
      </c>
      <c r="D49" s="3">
        <f t="shared" si="0"/>
        <v>67</v>
      </c>
      <c r="E49" s="60"/>
      <c r="G49" s="8" t="s">
        <v>1494</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1562</v>
      </c>
      <c r="V49" s="3" t="str">
        <f>IF(U49&lt;&gt;"",IF(U49&lt;&gt;"LIBSETS_DROP_MECHANIC_MONSTER_NAME",VLOOKUP(U49,'LibSets constants'!$I$4:$L$1003,3,FALSE),""),"")</f>
        <v>Rewards for the worthy (Cyrodiil/Battleground mail)</v>
      </c>
      <c r="W49" s="3" t="str">
        <f>IF(U49&lt;&gt;"",IF(U49&lt;&gt;"LIBSETS_DROP_MECHANIC_MONSTER_NAME",VLOOKUP(U49,'LibSets constants'!$I$4:$L$1003,4,FALSE),""),"")</f>
        <v>Gerechter Lohn (Cyrodiil/Schlachtfeld Mail)</v>
      </c>
      <c r="Y49" s="3" t="str">
        <f>IF(G49&lt;&gt;"LIBSETS_SETTYPE_BATTLEGROUND",IF(G49&lt;&gt;"LIBSETS_SETTYPE_SPECIAL",IF(X49&lt;&gt;"",X49,IF(Z49&lt;&gt;"",VLOOKUP(Z49,'ESO zone constants'!$D$3:$H$4953,5,FALSE),"")),""),"")</f>
        <v/>
      </c>
      <c r="Z49" t="str">
        <f>IF(AND(O49&lt;&gt;"",NOT(ISERROR(O49))),"",IF(AND(L49&lt;&gt;"",L49&gt;0,NOT(ISERROR(L49))),VLOOKUP(L49,'ESO dumped WayshrineInfo'!$K$3:$N$9999,4,FALSE),""))</f>
        <v/>
      </c>
      <c r="AA49" s="33" t="s">
        <v>1553</v>
      </c>
      <c r="AB49" s="3" t="str">
        <f>IF(AA49&lt;&gt;"",IF(AA49&lt;&gt;"LIBSETS_DROP_MECHANIC_MONSTER_NAME",VLOOKUP(AA49,'LibSets constants'!$I$4:$L$1003,3,FALSE),""),"")</f>
        <v>City Bruma (quartermaster)</v>
      </c>
      <c r="AC49" s="3" t="str">
        <f>IF(AA49&lt;&gt;"",IF(AA49&lt;&gt;"LIBSETS_DROP_MECHANIC_MONSTER_NAME",VLOOKUP(AA49,'LibSets constants'!$I$4:$L$1003,4,FALSE),""),"")</f>
        <v>Stadt Bruma (Quartiermeister)</v>
      </c>
      <c r="AD49" s="3" t="str">
        <f>IF(G49&lt;&gt;"LIBSETS_SETTYPE_BATTLEGROUND",IF(G49&lt;&gt;"LIBSETS_SETTYPE_SPECIAL",IF(AE49&lt;&gt;"",VLOOKUP(AE49,'ESO zone constants'!$D$3:$H$4953,5,FALSE),""),""),"")</f>
        <v/>
      </c>
      <c r="AE49" t="str">
        <f>IF(AND(O49&lt;&gt;"",NOT(ISERROR(O49))),"",IF(AND(M49&lt;&gt;"",M49&gt;0,NOT(ISERROR(M49))),VLOOKUP(M49,'ESO dumped WayshrineInfo'!$K$3:$N$9999,4,FALSE),""))</f>
        <v/>
      </c>
      <c r="AG49" s="3" t="str">
        <f>IF(AF49&lt;&gt;"",IF(AF49&lt;&gt;"LIBSETS_DROP_MECHANIC_MONSTER_NAME",VLOOKUP(AF49,'LibSets constants'!$I$4:$L$1003,3,FALSE),""),"")</f>
        <v/>
      </c>
      <c r="AH49" s="3" t="str">
        <f>IF(AF49&lt;&gt;"",IF(AF49&lt;&gt;"LIBSETS_DROP_MECHANIC_MONSTER_NAME",VLOOKUP(AF49,'LibSets constants'!$I$4:$L$1003,4,FALSE),""),"")</f>
        <v/>
      </c>
      <c r="AI49" s="3" t="str">
        <f>IF(G49&lt;&gt;"LIBSETS_SETTYPE_BATTLEGROUND",IF(G49&lt;&gt;"LIBSETS_SETTYPE_SPECIAL",IF(AJ49&lt;&gt;"",VLOOKUP(AJ49,'ESO zone constants'!$D$3:$H$4953,5,FALSE),""),""),"")</f>
        <v/>
      </c>
      <c r="AL49" s="3" t="str">
        <f>IF(AK49&lt;&gt;"",IF(AK49&lt;&gt;"LIBSETS_DROP_MECHANIC_MONSTER_NAME",VLOOKUP(AK49,'LibSets constants'!$I$4:$L$1003,3,FALSE),""),"")</f>
        <v/>
      </c>
      <c r="AM49" s="3" t="str">
        <f>IF(AK49&lt;&gt;"",IF(AK49&lt;&gt;"LIBSETS_DROP_MECHANIC_MONSTER_NAME",VLOOKUP(AK49,'LibSets constants'!$I$4:$L$1003,4,FALSE),""),"")</f>
        <v/>
      </c>
      <c r="AN49" s="3" t="str">
        <f>IF(G49&lt;&gt;"LIBSETS_SETTYPE_BATTLEGROUND",IF(G49&lt;&gt;"LIBSETS_SETTYPE_SPECIAL",IF(AO49&lt;&gt;"",VLOOKUP(AO49,'ESO zone constants'!$D$3:$H$4953,5,FALSE),""),""),"")</f>
        <v/>
      </c>
      <c r="AQ49" s="3" t="str">
        <f>IF(AP49&lt;&gt;"",IF(AP49&lt;&gt;"LIBSETS_DROP_MECHANIC_MONSTER_NAME",VLOOKUP(AP49,'LibSets constants'!$I$4:$L$1003,3,FALSE),""),"")</f>
        <v/>
      </c>
      <c r="AR49" s="3" t="str">
        <f>IF(AP49&lt;&gt;"",IF(AP49&lt;&gt;"LIBSETS_DROP_MECHANIC_MONSTER_NAME",VLOOKUP(AP49,'LibSets constants'!$I$4:$L$1003,4,FALSE),""),"")</f>
        <v/>
      </c>
      <c r="AS49" s="3" t="str">
        <f>IF(G49&lt;&gt;"LIBSETS_SETTYPE_BATTLEGROUND",IF(G49&lt;&gt;"LIBSETS_SETTYPE_SPECIAL",IF(AT49&lt;&gt;"",VLOOKUP(AT49,'ESO zone constants'!$D$3:$H$4953,5,FALSE),""),""),"")</f>
        <v/>
      </c>
      <c r="AV49" s="3" t="str">
        <f>IF(AU49&lt;&gt;"",IF(AU49&lt;&gt;"LIBSETS_DROP_MECHANIC_MONSTER_NAME",VLOOKUP(AU49,'LibSets constants'!$I$4:$L$1003,3,FALSE),""),"")</f>
        <v/>
      </c>
      <c r="AW49" s="3" t="str">
        <f>IF(AU49&lt;&gt;"",IF(AU49&lt;&gt;"LIBSETS_DROP_MECHANIC_MONSTER_NAME",VLOOKUP(AU49,'LibSets constants'!$I$4:$L$1003,4,FALSE),""),"")</f>
        <v/>
      </c>
      <c r="AX49" s="90" t="s">
        <v>2707</v>
      </c>
      <c r="AY49" s="21" t="str">
        <f t="shared" si="1"/>
        <v>[67] = {wayshrines={-1,-1,-1,}, dlcId=DLC_BASE_GAME</v>
      </c>
      <c r="AZ49" s="21" t="str">
        <f t="shared" si="6"/>
        <v>, zoneIds={181}, veteran=false</v>
      </c>
      <c r="BA49" s="21" t="str">
        <f t="shared" si="3"/>
        <v>, setType=LIBSETS_SETTYPE_CYRODIIL</v>
      </c>
      <c r="BB49" s="21" t="str">
        <f t="shared" si="4"/>
        <v>, dropMechanic={LIBSETS_DROP_MECHANIC_MAIL_PVP_REWARDS_FOR_THE_WORTHY,LIBSETS_DROP_MECHANIC_CITY_CYRODIIL_BRUMA}},</v>
      </c>
      <c r="BC49" s="21" t="str">
        <f t="shared" si="5"/>
        <v xml:space="preserve"> --Shadow Walker / Schattengänger   [Cyrodiil]</v>
      </c>
    </row>
    <row r="50" spans="1:55" x14ac:dyDescent="0.25">
      <c r="A50" s="12">
        <v>68</v>
      </c>
      <c r="B50" t="s">
        <v>801</v>
      </c>
      <c r="C50" t="s">
        <v>802</v>
      </c>
      <c r="D50" s="3">
        <f t="shared" si="0"/>
        <v>68</v>
      </c>
      <c r="E50" s="60"/>
      <c r="G50" s="8" t="s">
        <v>1499</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1581</v>
      </c>
      <c r="V50" s="43" t="str">
        <f>IF(U50&lt;&gt;"",IF(U50&lt;&gt;"LIBSETS_DROP_MECHANIC_MONSTER_NAME",VLOOKUP(U50,'LibSets constants'!$I$4:$L$1003,3,FALSE),""),"")</f>
        <v>Delve bosses have a chance to drop a waist or feet.</v>
      </c>
      <c r="W50" s="43" t="str">
        <f>IF(U50&lt;&gt;"",IF(U50&lt;&gt;"LIBSETS_DROP_MECHANIC_MONSTER_NAME",VLOOKUP(U50,'LibSets constants'!$I$4:$L$1003,4,FALSE),""),"")</f>
        <v>Bosse in Gewölben haben die Chance, eine Taille oder Füße fallen zu lassen.</v>
      </c>
      <c r="Y50" s="3" t="str">
        <f>IF(G50&lt;&gt;"LIBSETS_SETTYPE_BATTLEGROUND",IF(G50&lt;&gt;"LIBSETS_SETTYPE_SPECIAL",IF(X50&lt;&gt;"",X50,IF(Z50&lt;&gt;"",VLOOKUP(Z50,'ESO zone constants'!$D$3:$H$4953,5,FALSE),"")),""),"")</f>
        <v/>
      </c>
      <c r="Z50" t="str">
        <f>IF(AND(O50&lt;&gt;"",NOT(ISERROR(O50))),"",IF(AND(L50&lt;&gt;"",L50&gt;0,NOT(ISERROR(L50))),VLOOKUP(L50,'ESO dumped WayshrineInfo'!$K$3:$N$9999,4,FALSE),""))</f>
        <v/>
      </c>
      <c r="AA50" s="44" t="s">
        <v>1582</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WayshrineInfo'!$K$3:$N$9999,4,FALSE),""))</f>
        <v/>
      </c>
      <c r="AF50" s="44" t="s">
        <v>1583</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1584</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90" t="s">
        <v>2707</v>
      </c>
      <c r="AY50" s="21" t="str">
        <f t="shared" si="1"/>
        <v>[68] = {wayshrines={-1,-1,-1,}, dlcId=DLC_BASE_GAME</v>
      </c>
      <c r="AZ50" s="21" t="str">
        <f t="shared" si="6"/>
        <v>, zoneIds={347}, veteran=false</v>
      </c>
      <c r="BA50" s="21" t="str">
        <f t="shared" si="3"/>
        <v>, setType=LIBSETS_SETTYPE_OVERLAND</v>
      </c>
      <c r="BB50" s="21" t="str">
        <f t="shared" si="4"/>
        <v>, dropMechanic={LIBSETS_DROP_MECHANIC_OVERLAND_BOSS_DELVE,LIBSETS_DROP_MECHANIC_OVERLAND_WORLDBOSS,LIBSETS_DROP_MECHANIC_OVERLAND_BOSS_PUBLIC_DUNGEON,LIBSETS_DROP_MECHANIC_OVERLAND_CHEST}},</v>
      </c>
      <c r="BC50" s="21" t="str">
        <f t="shared" si="5"/>
        <v xml:space="preserve"> --Stygian / Stygier   [Coldharbour]</v>
      </c>
    </row>
    <row r="51" spans="1:55" x14ac:dyDescent="0.25">
      <c r="A51" s="12">
        <v>69</v>
      </c>
      <c r="B51" t="s">
        <v>803</v>
      </c>
      <c r="C51" t="s">
        <v>2610</v>
      </c>
      <c r="D51" s="3">
        <f t="shared" si="0"/>
        <v>69</v>
      </c>
      <c r="E51" s="60"/>
      <c r="G51" s="8" t="s">
        <v>1499</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1581</v>
      </c>
      <c r="V51" s="43" t="str">
        <f>IF(U51&lt;&gt;"",IF(U51&lt;&gt;"LIBSETS_DROP_MECHANIC_MONSTER_NAME",VLOOKUP(U51,'LibSets constants'!$I$4:$L$1003,3,FALSE),""),"")</f>
        <v>Delve bosses have a chance to drop a waist or feet.</v>
      </c>
      <c r="W51" s="43" t="str">
        <f>IF(U51&lt;&gt;"",IF(U51&lt;&gt;"LIBSETS_DROP_MECHANIC_MONSTER_NAME",VLOOKUP(U51,'LibSets constants'!$I$4:$L$1003,4,FALSE),""),"")</f>
        <v>Bosse in Gewölben haben die Chance, eine Taille oder Füße fallen zu lassen.</v>
      </c>
      <c r="Y51" s="3" t="str">
        <f>IF(G51&lt;&gt;"LIBSETS_SETTYPE_BATTLEGROUND",IF(G51&lt;&gt;"LIBSETS_SETTYPE_SPECIAL",IF(X51&lt;&gt;"",X51,IF(Z51&lt;&gt;"",VLOOKUP(Z51,'ESO zone constants'!$D$3:$H$4953,5,FALSE),"")),""),"")</f>
        <v/>
      </c>
      <c r="Z51" t="str">
        <f>IF(AND(O51&lt;&gt;"",NOT(ISERROR(O51))),"",IF(AND(L51&lt;&gt;"",L51&gt;0,NOT(ISERROR(L51))),VLOOKUP(L51,'ESO dumped WayshrineInfo'!$K$3:$N$9999,4,FALSE),""))</f>
        <v/>
      </c>
      <c r="AA51" s="44" t="s">
        <v>1582</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WayshrineInfo'!$K$3:$N$9999,4,FALSE),""))</f>
        <v/>
      </c>
      <c r="AF51" s="44" t="s">
        <v>1583</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1584</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90" t="s">
        <v>2708</v>
      </c>
      <c r="AY51" s="21" t="str">
        <f t="shared" si="1"/>
        <v>[69] = {wayshrines={-1,-1,-1,}, dlcId=DLC_BASE_GAME</v>
      </c>
      <c r="AZ51" s="21" t="str">
        <f t="shared" si="6"/>
        <v>, zoneIds={383}, veteran=false</v>
      </c>
      <c r="BA51" s="21" t="str">
        <f t="shared" si="3"/>
        <v>, setType=LIBSETS_SETTYPE_OVERLAND</v>
      </c>
      <c r="BB51" s="21" t="str">
        <f t="shared" si="4"/>
        <v>, isProcSetAllowedInPvP=1, dropMechanic={LIBSETS_DROP_MECHANIC_OVERLAND_BOSS_DELVE,LIBSETS_DROP_MECHANIC_OVERLAND_WORLDBOSS,LIBSETS_DROP_MECHANIC_OVERLAND_BOSS_PUBLIC_DUNGEON,LIBSETS_DROP_MECHANIC_OVERLAND_CHEST}},</v>
      </c>
      <c r="BC51" s="21" t="str">
        <f t="shared" si="5"/>
        <v xml:space="preserve"> --Ranger\'s Gait / Laufstil des Waldläufers   [Grahtwood]</v>
      </c>
    </row>
    <row r="52" spans="1:55" x14ac:dyDescent="0.25">
      <c r="A52" s="12">
        <v>70</v>
      </c>
      <c r="B52" t="s">
        <v>804</v>
      </c>
      <c r="C52" t="s">
        <v>805</v>
      </c>
      <c r="D52" s="3">
        <f t="shared" si="0"/>
        <v>70</v>
      </c>
      <c r="E52" s="60"/>
      <c r="G52" s="8" t="s">
        <v>1499</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1581</v>
      </c>
      <c r="V52" s="43" t="str">
        <f>IF(U52&lt;&gt;"",IF(U52&lt;&gt;"LIBSETS_DROP_MECHANIC_MONSTER_NAME",VLOOKUP(U52,'LibSets constants'!$I$4:$L$1003,3,FALSE),""),"")</f>
        <v>Delve bosses have a chance to drop a waist or feet.</v>
      </c>
      <c r="W52" s="43" t="str">
        <f>IF(U52&lt;&gt;"",IF(U52&lt;&gt;"LIBSETS_DROP_MECHANIC_MONSTER_NAME",VLOOKUP(U52,'LibSets constants'!$I$4:$L$1003,4,FALSE),""),"")</f>
        <v>Bosse in Gewölben haben die Chance, eine Taille oder Füße fallen zu lassen.</v>
      </c>
      <c r="Y52" s="3" t="str">
        <f>IF(G52&lt;&gt;"LIBSETS_SETTYPE_BATTLEGROUND",IF(G52&lt;&gt;"LIBSETS_SETTYPE_SPECIAL",IF(X52&lt;&gt;"",X52,IF(Z52&lt;&gt;"",VLOOKUP(Z52,'ESO zone constants'!$D$3:$H$4953,5,FALSE),"")),""),"")</f>
        <v/>
      </c>
      <c r="Z52" t="str">
        <f>IF(AND(O52&lt;&gt;"",NOT(ISERROR(O52))),"",IF(AND(L52&lt;&gt;"",L52&gt;0,NOT(ISERROR(L52))),VLOOKUP(L52,'ESO dumped WayshrineInfo'!$K$3:$N$9999,4,FALSE),""))</f>
        <v/>
      </c>
      <c r="AA52" s="44" t="s">
        <v>1582</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WayshrineInfo'!$K$3:$N$9999,4,FALSE),""))</f>
        <v/>
      </c>
      <c r="AF52" s="44" t="s">
        <v>1583</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1584</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90" t="s">
        <v>2707</v>
      </c>
      <c r="AY52" s="21" t="str">
        <f t="shared" si="1"/>
        <v>[70] = {wayshrines={-1,-1,-1,}, dlcId=DLC_BASE_GAME</v>
      </c>
      <c r="AZ52" s="21" t="str">
        <f t="shared" si="6"/>
        <v>, zoneIds={92}, veteran=false</v>
      </c>
      <c r="BA52" s="21" t="str">
        <f t="shared" si="3"/>
        <v>, setType=LIBSETS_SETTYPE_OVERLAND</v>
      </c>
      <c r="BB52" s="21" t="str">
        <f t="shared" si="4"/>
        <v>, dropMechanic={LIBSETS_DROP_MECHANIC_OVERLAND_BOSS_DELVE,LIBSETS_DROP_MECHANIC_OVERLAND_WORLDBOSS,LIBSETS_DROP_MECHANIC_OVERLAND_BOSS_PUBLIC_DUNGEON,LIBSETS_DROP_MECHANIC_OVERLAND_CHEST}},</v>
      </c>
      <c r="BC52" s="21" t="str">
        <f t="shared" si="5"/>
        <v xml:space="preserve"> --Seventh Legion Brute / Rohling der siebten Legion   [Bangkorai]</v>
      </c>
    </row>
    <row r="53" spans="1:55" x14ac:dyDescent="0.25">
      <c r="A53" s="12">
        <v>71</v>
      </c>
      <c r="B53" t="s">
        <v>806</v>
      </c>
      <c r="C53" t="s">
        <v>2611</v>
      </c>
      <c r="D53" s="3">
        <f t="shared" si="0"/>
        <v>71</v>
      </c>
      <c r="E53" s="60"/>
      <c r="G53" s="8" t="s">
        <v>1496</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Y53" s="3" t="str">
        <f>IF(G53&lt;&gt;"LIBSETS_SETTYPE_BATTLEGROUND",IF(G53&lt;&gt;"LIBSETS_SETTYPE_SPECIAL",IF(X53&lt;&gt;"",X53,IF(Z53&lt;&gt;"",VLOOKUP(Z53,'ESO zone constants'!$D$3:$H$4953,5,FALSE),"")),""),"")</f>
        <v/>
      </c>
      <c r="Z53" t="str">
        <f>IF(AND(O53&lt;&gt;"",NOT(ISERROR(O53))),"",IF(AND(L53&lt;&gt;"",L53&gt;0,NOT(ISERROR(L53))),VLOOKUP(L53,'ESO dumped WayshrineInfo'!$K$3:$N$9999,4,FALSE),""))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WayshrineInfo'!$K$3:$N$9999,4,FALSE),""))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90" t="s">
        <v>2707</v>
      </c>
      <c r="AY53" s="21" t="str">
        <f t="shared" si="1"/>
        <v>[71] = {wayshrines={185,185,185,}, dlcId=DLC_BASE_GAME</v>
      </c>
      <c r="AZ53" s="21" t="str">
        <f t="shared" si="6"/>
        <v>, zoneIds={31}, veteran=false</v>
      </c>
      <c r="BA53" s="21" t="str">
        <f t="shared" si="3"/>
        <v>, setType=LIBSETS_SETTYPE_DUNGEON</v>
      </c>
      <c r="BB53" s="21" t="str">
        <f t="shared" si="4"/>
        <v>},</v>
      </c>
      <c r="BC53" s="21" t="str">
        <f t="shared" si="5"/>
        <v xml:space="preserve"> --Durok\'s Bane / Duroks Fluch   [Selene's Web]</v>
      </c>
    </row>
    <row r="54" spans="1:55" x14ac:dyDescent="0.25">
      <c r="A54" s="12">
        <v>72</v>
      </c>
      <c r="B54" t="s">
        <v>807</v>
      </c>
      <c r="C54" t="s">
        <v>2612</v>
      </c>
      <c r="D54" s="3">
        <f t="shared" si="0"/>
        <v>72</v>
      </c>
      <c r="E54" s="60"/>
      <c r="G54" s="8" t="s">
        <v>1496</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43" t="str">
        <f>IF(U54&lt;&gt;"",IF(U54&lt;&gt;"LIBSETS_DROP_MECHANIC_MONSTER_NAME",VLOOKUP(U54,'LibSets constants'!$I$4:$L$1003,3,FALSE),""),"")</f>
        <v/>
      </c>
      <c r="W54" s="3" t="str">
        <f>IF(U54&lt;&gt;"",IF(U54&lt;&gt;"LIBSETS_DROP_MECHANIC_MONSTER_NAME",VLOOKUP(U54,'LibSets constants'!$I$4:$L$1003,4,FALSE),""),"")</f>
        <v/>
      </c>
      <c r="Y54" s="3" t="str">
        <f>IF(G54&lt;&gt;"LIBSETS_SETTYPE_BATTLEGROUND",IF(G54&lt;&gt;"LIBSETS_SETTYPE_SPECIAL",IF(X54&lt;&gt;"",X54,IF(Z54&lt;&gt;"",VLOOKUP(Z54,'ESO zone constants'!$D$3:$H$4953,5,FALSE),"")),""),"")</f>
        <v/>
      </c>
      <c r="Z54" t="str">
        <f>IF(AND(O54&lt;&gt;"",NOT(ISERROR(O54))),"",IF(AND(L54&lt;&gt;"",L54&gt;0,NOT(ISERROR(L54))),VLOOKUP(L54,'ESO dumped WayshrineInfo'!$K$3:$N$9999,4,FALSE),""))</f>
        <v/>
      </c>
      <c r="AA54" s="44"/>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WayshrineInfo'!$K$3:$N$9999,4,FALSE),""))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90" t="s">
        <v>2707</v>
      </c>
      <c r="AY54" s="21" t="str">
        <f t="shared" si="1"/>
        <v>[72] = {wayshrines={187,187,187,}, dlcId=DLC_BASE_GAME</v>
      </c>
      <c r="AZ54" s="21" t="str">
        <f t="shared" si="6"/>
        <v>, zoneIds={64}, veteran=false</v>
      </c>
      <c r="BA54" s="21" t="str">
        <f t="shared" si="3"/>
        <v>, setType=LIBSETS_SETTYPE_DUNGEON</v>
      </c>
      <c r="BB54" s="21" t="str">
        <f t="shared" si="4"/>
        <v>},</v>
      </c>
      <c r="BC54" s="21" t="str">
        <f t="shared" si="5"/>
        <v xml:space="preserve"> --Nikulas\' Heavy Armor / Nikulas' schwere Rüstung   [Blessed Crucible]</v>
      </c>
    </row>
    <row r="55" spans="1:55" x14ac:dyDescent="0.25">
      <c r="A55" s="5">
        <v>73</v>
      </c>
      <c r="B55" t="s">
        <v>808</v>
      </c>
      <c r="C55" t="s">
        <v>2613</v>
      </c>
      <c r="D55" s="3">
        <f t="shared" si="0"/>
        <v>73</v>
      </c>
      <c r="E55" s="60"/>
      <c r="G55" s="8" t="s">
        <v>1493</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43" t="str">
        <f>IF(U55&lt;&gt;"",IF(U55&lt;&gt;"LIBSETS_DROP_MECHANIC_MONSTER_NAME",VLOOKUP(U55,'LibSets constants'!$I$4:$L$1003,3,FALSE),""),"")</f>
        <v/>
      </c>
      <c r="W55" s="3" t="str">
        <f>IF(U55&lt;&gt;"",IF(U55&lt;&gt;"LIBSETS_DROP_MECHANIC_MONSTER_NAME",VLOOKUP(U55,'LibSets constants'!$I$4:$L$1003,4,FALSE),""),"")</f>
        <v/>
      </c>
      <c r="Y55" s="3">
        <f>IF(G55&lt;&gt;"LIBSETS_SETTYPE_BATTLEGROUND",IF(G55&lt;&gt;"LIBSETS_SETTYPE_SPECIAL",IF(X55&lt;&gt;"",X55,IF(Z55&lt;&gt;"",VLOOKUP(Z55,'ESO zone constants'!$D$3:$H$4953,5,FALSE),"")),""),"")</f>
        <v>347</v>
      </c>
      <c r="Z55" t="str">
        <f>IF(AND(O55&lt;&gt;"",NOT(ISERROR(O55))),"",IF(AND(L55&lt;&gt;"",L55&gt;0,NOT(ISERROR(L55))),VLOOKUP(L55,'ESO dumped WayshrineInfo'!$K$3:$N$9999,4,FALSE),""))</f>
        <v>Coldharbour</v>
      </c>
      <c r="AA55" s="44"/>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WayshrineInfo'!$K$3:$N$9999,4,FALSE),""))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90" t="s">
        <v>2707</v>
      </c>
      <c r="AY55" s="21" t="str">
        <f t="shared" si="1"/>
        <v>[73] = {wayshrines={135,135,135,}, traitsNeeded=8, dlcId=DLC_BASE_GAME</v>
      </c>
      <c r="AZ55" s="21" t="str">
        <f t="shared" si="6"/>
        <v>, zoneIds={347,347,347}, veteran=false</v>
      </c>
      <c r="BA55" s="21" t="str">
        <f t="shared" si="3"/>
        <v>, setType=LIBSETS_SETTYPE_CRAFTED</v>
      </c>
      <c r="BB55" s="21" t="str">
        <f t="shared" si="4"/>
        <v>},</v>
      </c>
      <c r="BC55" s="21" t="str">
        <f t="shared" si="5"/>
        <v xml:space="preserve"> --Oblivion\'s Foe / Erinnerung   [Coldharbour, Coldharbour, Coldharbour]</v>
      </c>
    </row>
    <row r="56" spans="1:55" x14ac:dyDescent="0.25">
      <c r="A56" s="5">
        <v>74</v>
      </c>
      <c r="B56" t="s">
        <v>809</v>
      </c>
      <c r="C56" t="s">
        <v>2614</v>
      </c>
      <c r="D56" s="3">
        <f t="shared" si="0"/>
        <v>74</v>
      </c>
      <c r="E56" s="60"/>
      <c r="G56" s="8" t="s">
        <v>1493</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Y56" s="3">
        <f>IF(G56&lt;&gt;"LIBSETS_SETTYPE_BATTLEGROUND",IF(G56&lt;&gt;"LIBSETS_SETTYPE_SPECIAL",IF(X56&lt;&gt;"",X56,IF(Z56&lt;&gt;"",VLOOKUP(Z56,'ESO zone constants'!$D$3:$H$4953,5,FALSE),"")),""),"")</f>
        <v>347</v>
      </c>
      <c r="Z56" t="str">
        <f>IF(AND(O56&lt;&gt;"",NOT(ISERROR(O56))),"",IF(AND(L56&lt;&gt;"",L56&gt;0,NOT(ISERROR(L56))),VLOOKUP(L56,'ESO dumped WayshrineInfo'!$K$3:$N$9999,4,FALSE),""))</f>
        <v>Coldharbour</v>
      </c>
      <c r="AB56" s="3" t="str">
        <f>IF(AA56&lt;&gt;"",IF(AA56&lt;&gt;"LIBSETS_DROP_MECHANIC_MONSTER_NAME",VLOOKUP(AA56,'LibSets constants'!$I$4:$L$1003,3,FALSE),""),"")</f>
        <v/>
      </c>
      <c r="AC56" s="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WayshrineInfo'!$K$3:$N$9999,4,FALSE),""))</f>
        <v>Coldharbour</v>
      </c>
      <c r="AG56" s="3" t="str">
        <f>IF(AF56&lt;&gt;"",IF(AF56&lt;&gt;"LIBSETS_DROP_MECHANIC_MONSTER_NAME",VLOOKUP(AF56,'LibSets constants'!$I$4:$L$1003,3,FALSE),""),"")</f>
        <v/>
      </c>
      <c r="AH56" s="3" t="str">
        <f>IF(AF56&lt;&gt;"",IF(AF56&lt;&gt;"LIBSETS_DROP_MECHANIC_MONSTER_NAME",VLOOKUP(AF56,'LibSets constants'!$I$4:$L$1003,4,FALSE),""),"")</f>
        <v/>
      </c>
      <c r="AI56" s="3" t="str">
        <f>IF(G56&lt;&gt;"LIBSETS_SETTYPE_BATTLEGROUND",IF(G56&lt;&gt;"LIBSETS_SETTYPE_SPECIAL",IF(AJ56&lt;&gt;"",VLOOKUP(AJ56,'ESO zone constants'!$D$3:$H$4953,5,FALSE),""),""),"")</f>
        <v/>
      </c>
      <c r="AL56" s="3" t="str">
        <f>IF(AK56&lt;&gt;"",IF(AK56&lt;&gt;"LIBSETS_DROP_MECHANIC_MONSTER_NAME",VLOOKUP(AK56,'LibSets constants'!$I$4:$L$1003,3,FALSE),""),"")</f>
        <v/>
      </c>
      <c r="AM56" s="3" t="str">
        <f>IF(AK56&lt;&gt;"",IF(AK56&lt;&gt;"LIBSETS_DROP_MECHANIC_MONSTER_NAME",VLOOKUP(AK56,'LibSets constants'!$I$4:$L$1003,4,FALSE),""),"")</f>
        <v/>
      </c>
      <c r="AN56" s="3" t="str">
        <f>IF(G56&lt;&gt;"LIBSETS_SETTYPE_BATTLEGROUND",IF(G56&lt;&gt;"LIBSETS_SETTYPE_SPECIAL",IF(AO56&lt;&gt;"",VLOOKUP(AO56,'ESO zone constants'!$D$3:$H$4953,5,FALSE),""),""),"")</f>
        <v/>
      </c>
      <c r="AQ56" s="3" t="str">
        <f>IF(AP56&lt;&gt;"",IF(AP56&lt;&gt;"LIBSETS_DROP_MECHANIC_MONSTER_NAME",VLOOKUP(AP56,'LibSets constants'!$I$4:$L$1003,3,FALSE),""),"")</f>
        <v/>
      </c>
      <c r="AR56" s="3" t="str">
        <f>IF(AP56&lt;&gt;"",IF(AP56&lt;&gt;"LIBSETS_DROP_MECHANIC_MONSTER_NAME",VLOOKUP(AP56,'LibSets constants'!$I$4:$L$1003,4,FALSE),""),"")</f>
        <v/>
      </c>
      <c r="AS56" s="3" t="str">
        <f>IF(G56&lt;&gt;"LIBSETS_SETTYPE_BATTLEGROUND",IF(G56&lt;&gt;"LIBSETS_SETTYPE_SPECIAL",IF(AT56&lt;&gt;"",VLOOKUP(AT56,'ESO zone constants'!$D$3:$H$4953,5,FALSE),""),""),"")</f>
        <v/>
      </c>
      <c r="AV56" s="3" t="str">
        <f>IF(AU56&lt;&gt;"",IF(AU56&lt;&gt;"LIBSETS_DROP_MECHANIC_MONSTER_NAME",VLOOKUP(AU56,'LibSets constants'!$I$4:$L$1003,3,FALSE),""),"")</f>
        <v/>
      </c>
      <c r="AW56" s="3" t="str">
        <f>IF(AU56&lt;&gt;"",IF(AU56&lt;&gt;"LIBSETS_DROP_MECHANIC_MONSTER_NAME",VLOOKUP(AU56,'LibSets constants'!$I$4:$L$1003,4,FALSE),""),"")</f>
        <v/>
      </c>
      <c r="AX56" s="90" t="s">
        <v>2707</v>
      </c>
      <c r="AY56" s="21" t="str">
        <f t="shared" si="1"/>
        <v>[74] = {wayshrines={133,133,133,}, traitsNeeded=8, dlcId=DLC_BASE_GAME</v>
      </c>
      <c r="AZ56" s="21" t="str">
        <f t="shared" si="6"/>
        <v>, zoneIds={347,347,347}, veteran=false</v>
      </c>
      <c r="BA56" s="21" t="str">
        <f t="shared" si="3"/>
        <v>, setType=LIBSETS_SETTYPE_CRAFTED</v>
      </c>
      <c r="BB56" s="21" t="str">
        <f t="shared" si="4"/>
        <v>},</v>
      </c>
      <c r="BC56" s="21" t="str">
        <f t="shared" si="5"/>
        <v xml:space="preserve"> --Spectre\'s Eye / Schemenauge   [Coldharbour, Coldharbour, Coldharbour]</v>
      </c>
    </row>
    <row r="57" spans="1:55" x14ac:dyDescent="0.25">
      <c r="A57" s="5">
        <v>75</v>
      </c>
      <c r="B57" t="s">
        <v>810</v>
      </c>
      <c r="C57" t="s">
        <v>2615</v>
      </c>
      <c r="D57" s="3">
        <f t="shared" si="0"/>
        <v>75</v>
      </c>
      <c r="E57" s="60"/>
      <c r="G57" s="8" t="s">
        <v>1493</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43" t="str">
        <f>IF(U57&lt;&gt;"",IF(U57&lt;&gt;"LIBSETS_DROP_MECHANIC_MONSTER_NAME",VLOOKUP(U57,'LibSets constants'!$I$4:$L$1003,3,FALSE),""),"")</f>
        <v/>
      </c>
      <c r="W57" s="43" t="str">
        <f>IF(U57&lt;&gt;"",IF(U57&lt;&gt;"LIBSETS_DROP_MECHANIC_MONSTER_NAME",VLOOKUP(U57,'LibSets constants'!$I$4:$L$1003,4,FALSE),""),"")</f>
        <v/>
      </c>
      <c r="Y57" s="3">
        <f>IF(G57&lt;&gt;"LIBSETS_SETTYPE_BATTLEGROUND",IF(G57&lt;&gt;"LIBSETS_SETTYPE_SPECIAL",IF(X57&lt;&gt;"",X57,IF(Z57&lt;&gt;"",VLOOKUP(Z57,'ESO zone constants'!$D$3:$H$4953,5,FALSE),"")),""),"")</f>
        <v>383</v>
      </c>
      <c r="Z57" t="str">
        <f>IF(AND(O57&lt;&gt;"",NOT(ISERROR(O57))),"",IF(AND(L57&lt;&gt;"",L57&gt;0,NOT(ISERROR(L57))),VLOOKUP(L57,'ESO dumped WayshrineInfo'!$K$3:$N$9999,4,FALSE),""))</f>
        <v>Grahtwood</v>
      </c>
      <c r="AA57" s="44"/>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WayshrineInfo'!$K$3:$N$9999,4,FALSE),""))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90" t="s">
        <v>2708</v>
      </c>
      <c r="AY57" s="21" t="str">
        <f t="shared" si="1"/>
        <v>[75] = {wayshrines={19,165,24,}, traitsNeeded=3, dlcId=DLC_BASE_GAME</v>
      </c>
      <c r="AZ57" s="21" t="str">
        <f t="shared" si="6"/>
        <v>, zoneIds={19,383,57}, veteran=false</v>
      </c>
      <c r="BA57" s="21" t="str">
        <f t="shared" si="3"/>
        <v>, setType=LIBSETS_SETTYPE_CRAFTED</v>
      </c>
      <c r="BB57" s="21" t="str">
        <f t="shared" si="4"/>
        <v>, isProcSetAllowedInPvP=1},</v>
      </c>
      <c r="BC57" s="21" t="str">
        <f t="shared" si="5"/>
        <v xml:space="preserve"> --Torug\'s Pact / Torugs Pakt   [Stormhaven, Grahtwood, Deshaan]</v>
      </c>
    </row>
    <row r="58" spans="1:55" x14ac:dyDescent="0.25">
      <c r="A58" s="12">
        <v>76</v>
      </c>
      <c r="B58" t="s">
        <v>811</v>
      </c>
      <c r="C58" t="s">
        <v>812</v>
      </c>
      <c r="D58" s="3">
        <f t="shared" si="0"/>
        <v>76</v>
      </c>
      <c r="E58" s="60"/>
      <c r="G58" s="8" t="s">
        <v>1494</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1562</v>
      </c>
      <c r="V58" s="3" t="str">
        <f>IF(U58&lt;&gt;"",IF(U58&lt;&gt;"LIBSETS_DROP_MECHANIC_MONSTER_NAME",VLOOKUP(U58,'LibSets constants'!$I$4:$L$1003,3,FALSE),""),"")</f>
        <v>Rewards for the worthy (Cyrodiil/Battleground mail)</v>
      </c>
      <c r="W58" s="3" t="str">
        <f>IF(U58&lt;&gt;"",IF(U58&lt;&gt;"LIBSETS_DROP_MECHANIC_MONSTER_NAME",VLOOKUP(U58,'LibSets constants'!$I$4:$L$1003,4,FALSE),""),"")</f>
        <v>Gerechter Lohn (Cyrodiil/Schlachtfeld Mail)</v>
      </c>
      <c r="Y58" s="3" t="str">
        <f>IF(G58&lt;&gt;"LIBSETS_SETTYPE_BATTLEGROUND",IF(G58&lt;&gt;"LIBSETS_SETTYPE_SPECIAL",IF(X58&lt;&gt;"",X58,IF(Z58&lt;&gt;"",VLOOKUP(Z58,'ESO zone constants'!$D$3:$H$4953,5,FALSE),"")),""),"")</f>
        <v/>
      </c>
      <c r="Z58" t="str">
        <f>IF(AND(O58&lt;&gt;"",NOT(ISERROR(O58))),"",IF(AND(L58&lt;&gt;"",L58&gt;0,NOT(ISERROR(L58))),VLOOKUP(L58,'ESO dumped WayshrineInfo'!$K$3:$N$9999,4,FALSE),""))</f>
        <v/>
      </c>
      <c r="AA58" s="33" t="s">
        <v>1552</v>
      </c>
      <c r="AB58" s="3" t="str">
        <f>IF(AA58&lt;&gt;"",IF(AA58&lt;&gt;"LIBSETS_DROP_MECHANIC_MONSTER_NAME",VLOOKUP(AA58,'LibSets constants'!$I$4:$L$1003,3,FALSE),""),"")</f>
        <v>City Erntefurt (quartermaster)</v>
      </c>
      <c r="AC58" s="3" t="str">
        <f>IF(AA58&lt;&gt;"",IF(AA58&lt;&gt;"LIBSETS_DROP_MECHANIC_MONSTER_NAME",VLOOKUP(AA58,'LibSets constants'!$I$4:$L$1003,4,FALSE),""),"")</f>
        <v>Stadt Erntefurt (Quartiermeister)</v>
      </c>
      <c r="AD58" s="3" t="str">
        <f>IF(G58&lt;&gt;"LIBSETS_SETTYPE_BATTLEGROUND",IF(G58&lt;&gt;"LIBSETS_SETTYPE_SPECIAL",IF(AE58&lt;&gt;"",VLOOKUP(AE58,'ESO zone constants'!$D$3:$H$4953,5,FALSE),""),""),"")</f>
        <v/>
      </c>
      <c r="AE58" t="str">
        <f>IF(AND(O58&lt;&gt;"",NOT(ISERROR(O58))),"",IF(AND(M58&lt;&gt;"",M58&gt;0,NOT(ISERROR(M58))),VLOOKUP(M58,'ESO dumped WayshrineInfo'!$K$3:$N$9999,4,FALSE),""))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90" t="s">
        <v>2708</v>
      </c>
      <c r="AY58" s="21" t="str">
        <f t="shared" si="1"/>
        <v>[76] = {wayshrines={-1,-1,-1,}, dlcId=DLC_BASE_GAME</v>
      </c>
      <c r="AZ58" s="21" t="str">
        <f t="shared" si="6"/>
        <v>, zoneIds={181}, veteran=false</v>
      </c>
      <c r="BA58" s="21" t="str">
        <f t="shared" si="3"/>
        <v>, setType=LIBSETS_SETTYPE_CYRODIIL</v>
      </c>
      <c r="BB58" s="21" t="str">
        <f t="shared" si="4"/>
        <v>, isProcSetAllowedInPvP=1, dropMechanic={LIBSETS_DROP_MECHANIC_MAIL_PVP_REWARDS_FOR_THE_WORTHY,LIBSETS_DROP_MECHANIC_CITY_CYRODIIL_ERNTEFURT}},</v>
      </c>
      <c r="BC58" s="21" t="str">
        <f t="shared" si="5"/>
        <v xml:space="preserve"> --Robes of Alteration Mastery / Roben der Veränderungsbeherrschung   [Cyrodiil]</v>
      </c>
    </row>
    <row r="59" spans="1:55" x14ac:dyDescent="0.25">
      <c r="A59" s="12">
        <v>77</v>
      </c>
      <c r="B59" t="s">
        <v>813</v>
      </c>
      <c r="C59" t="s">
        <v>814</v>
      </c>
      <c r="D59" s="3">
        <f t="shared" si="0"/>
        <v>77</v>
      </c>
      <c r="E59" s="60"/>
      <c r="G59" s="8" t="s">
        <v>1496</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43" t="str">
        <f>IF(U59&lt;&gt;"",IF(U59&lt;&gt;"LIBSETS_DROP_MECHANIC_MONSTER_NAME",VLOOKUP(U59,'LibSets constants'!$I$4:$L$1003,3,FALSE),""),"")</f>
        <v/>
      </c>
      <c r="W59" s="43" t="str">
        <f>IF(U59&lt;&gt;"",IF(U59&lt;&gt;"LIBSETS_DROP_MECHANIC_MONSTER_NAME",VLOOKUP(U59,'LibSets constants'!$I$4:$L$1003,4,FALSE),""),"")</f>
        <v/>
      </c>
      <c r="Y59" s="3" t="str">
        <f>IF(G59&lt;&gt;"LIBSETS_SETTYPE_BATTLEGROUND",IF(G59&lt;&gt;"LIBSETS_SETTYPE_SPECIAL",IF(X59&lt;&gt;"",X59,IF(Z59&lt;&gt;"",VLOOKUP(Z59,'ESO zone constants'!$D$3:$H$4953,5,FALSE),"")),""),"")</f>
        <v/>
      </c>
      <c r="Z59" t="str">
        <f>IF(AND(O59&lt;&gt;"",NOT(ISERROR(O59))),"",IF(AND(L59&lt;&gt;"",L59&gt;0,NOT(ISERROR(L59))),VLOOKUP(L59,'ESO dumped WayshrineInfo'!$K$3:$N$9999,4,FALSE),""))</f>
        <v/>
      </c>
      <c r="AA59" s="44"/>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WayshrineInfo'!$K$3:$N$9999,4,FALSE),""))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90" t="s">
        <v>2707</v>
      </c>
      <c r="AY59" s="21" t="str">
        <f t="shared" si="1"/>
        <v>[77] = {wayshrines={196,196,196,}, dlcId=DLC_BASE_GAME</v>
      </c>
      <c r="AZ59" s="21" t="str">
        <f t="shared" si="6"/>
        <v>, zoneIds={22}, veteran=false</v>
      </c>
      <c r="BA59" s="21" t="str">
        <f t="shared" si="3"/>
        <v>, setType=LIBSETS_SETTYPE_DUNGEON</v>
      </c>
      <c r="BB59" s="21" t="str">
        <f t="shared" si="4"/>
        <v>},</v>
      </c>
      <c r="BC59" s="21" t="str">
        <f t="shared" si="5"/>
        <v xml:space="preserve"> --Crusader / Glaubenskrieger   [Volenfell]</v>
      </c>
    </row>
    <row r="60" spans="1:55" x14ac:dyDescent="0.25">
      <c r="A60" s="5">
        <v>78</v>
      </c>
      <c r="B60" t="s">
        <v>815</v>
      </c>
      <c r="C60" t="s">
        <v>816</v>
      </c>
      <c r="D60" s="3">
        <f t="shared" si="0"/>
        <v>78</v>
      </c>
      <c r="E60" s="60"/>
      <c r="G60" s="8" t="s">
        <v>1493</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Y60" s="3">
        <f>IF(G60&lt;&gt;"LIBSETS_SETTYPE_BATTLEGROUND",IF(G60&lt;&gt;"LIBSETS_SETTYPE_SPECIAL",IF(X60&lt;&gt;"",X60,IF(Z60&lt;&gt;"",VLOOKUP(Z60,'ESO zone constants'!$D$3:$H$4953,5,FALSE),"")),""),"")</f>
        <v>108</v>
      </c>
      <c r="Z60" t="str">
        <f>IF(AND(O60&lt;&gt;"",NOT(ISERROR(O60))),"",IF(AND(L60&lt;&gt;"",L60&gt;0,NOT(ISERROR(L60))),VLOOKUP(L60,'ESO dumped WayshrineInfo'!$K$3:$N$9999,4,FALSE),""))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WayshrineInfo'!$K$3:$N$9999,4,FALSE),""))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90" t="s">
        <v>2707</v>
      </c>
      <c r="AY60" s="21" t="str">
        <f t="shared" si="1"/>
        <v>[78] = {wayshrines={9,154,51,}, traitsNeeded=4, dlcId=DLC_BASE_GAME</v>
      </c>
      <c r="AZ60" s="21" t="str">
        <f t="shared" si="6"/>
        <v>, zoneIds={20,108,117}, veteran=false</v>
      </c>
      <c r="BA60" s="21" t="str">
        <f t="shared" si="3"/>
        <v>, setType=LIBSETS_SETTYPE_CRAFTED</v>
      </c>
      <c r="BB60" s="21" t="str">
        <f t="shared" si="4"/>
        <v>},</v>
      </c>
      <c r="BC60" s="21" t="str">
        <f t="shared" si="5"/>
        <v xml:space="preserve"> --Hist Bark / Histrinde   [Rivenspire, Greenshade, Shadowfen]</v>
      </c>
    </row>
    <row r="61" spans="1:55" x14ac:dyDescent="0.25">
      <c r="A61" s="5">
        <v>79</v>
      </c>
      <c r="B61" t="s">
        <v>817</v>
      </c>
      <c r="C61" t="s">
        <v>2616</v>
      </c>
      <c r="D61" s="3">
        <f t="shared" si="0"/>
        <v>79</v>
      </c>
      <c r="E61" s="60"/>
      <c r="G61" s="8" t="s">
        <v>1493</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43" t="str">
        <f>IF(U61&lt;&gt;"",IF(U61&lt;&gt;"LIBSETS_DROP_MECHANIC_MONSTER_NAME",VLOOKUP(U61,'LibSets constants'!$I$4:$L$1003,3,FALSE),""),"")</f>
        <v/>
      </c>
      <c r="W61" s="3" t="str">
        <f>IF(U61&lt;&gt;"",IF(U61&lt;&gt;"LIBSETS_DROP_MECHANIC_MONSTER_NAME",VLOOKUP(U61,'LibSets constants'!$I$4:$L$1003,4,FALSE),""),"")</f>
        <v/>
      </c>
      <c r="Y61" s="3">
        <f>IF(G61&lt;&gt;"LIBSETS_SETTYPE_BATTLEGROUND",IF(G61&lt;&gt;"LIBSETS_SETTYPE_SPECIAL",IF(X61&lt;&gt;"",X61,IF(Z61&lt;&gt;"",VLOOKUP(Z61,'ESO zone constants'!$D$3:$H$4953,5,FALSE),"")),""),"")</f>
        <v>382</v>
      </c>
      <c r="Z61" t="str">
        <f>IF(AND(O61&lt;&gt;"",NOT(ISERROR(O61))),"",IF(AND(L61&lt;&gt;"",L61&gt;0,NOT(ISERROR(L61))),VLOOKUP(L61,'ESO dumped WayshrineInfo'!$K$3:$N$9999,4,FALSE),""))</f>
        <v>Reaper's March</v>
      </c>
      <c r="AA61" s="44"/>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WayshrineInfo'!$K$3:$N$9999,4,FALSE),""))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90" t="s">
        <v>2708</v>
      </c>
      <c r="AY61" s="21" t="str">
        <f t="shared" si="1"/>
        <v>[79] = {wayshrines={35,144,111,}, traitsNeeded=6, dlcId=DLC_BASE_GAME</v>
      </c>
      <c r="AZ61" s="21" t="str">
        <f t="shared" si="6"/>
        <v>, zoneIds={92,382,103}, veteran=false</v>
      </c>
      <c r="BA61" s="21" t="str">
        <f t="shared" si="3"/>
        <v>, setType=LIBSETS_SETTYPE_CRAFTED</v>
      </c>
      <c r="BB61" s="21" t="str">
        <f t="shared" si="4"/>
        <v>, isProcSetAllowedInPvP=1},</v>
      </c>
      <c r="BC61" s="21" t="str">
        <f t="shared" si="5"/>
        <v xml:space="preserve"> --Willow\'s Path / Weidenpfad   [Bangkorai, Reaper's March, The Rift]</v>
      </c>
    </row>
    <row r="62" spans="1:55" x14ac:dyDescent="0.25">
      <c r="A62" s="5">
        <v>80</v>
      </c>
      <c r="B62" t="s">
        <v>818</v>
      </c>
      <c r="C62" t="s">
        <v>2617</v>
      </c>
      <c r="D62" s="3">
        <f t="shared" si="0"/>
        <v>80</v>
      </c>
      <c r="E62" s="60"/>
      <c r="G62" s="8" t="s">
        <v>1493</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Y62" s="3">
        <f>IF(G62&lt;&gt;"LIBSETS_SETTYPE_BATTLEGROUND",IF(G62&lt;&gt;"LIBSETS_SETTYPE_SPECIAL",IF(X62&lt;&gt;"",X62,IF(Z62&lt;&gt;"",VLOOKUP(Z62,'ESO zone constants'!$D$3:$H$4953,5,FALSE),"")),""),"")</f>
        <v>382</v>
      </c>
      <c r="Z62" t="str">
        <f>IF(AND(O62&lt;&gt;"",NOT(ISERROR(O62))),"",IF(AND(L62&lt;&gt;"",L62&gt;0,NOT(ISERROR(L62))),VLOOKUP(L62,'ESO dumped WayshrineInfo'!$K$3:$N$9999,4,FALSE),""))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WayshrineInfo'!$K$3:$N$9999,4,FALSE),""))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90" t="s">
        <v>2707</v>
      </c>
      <c r="AY62" s="21" t="str">
        <f t="shared" si="1"/>
        <v>[80] = {wayshrines={39,161,113,}, traitsNeeded=6, dlcId=DLC_BASE_GAME</v>
      </c>
      <c r="AZ62" s="21" t="str">
        <f t="shared" si="6"/>
        <v>, zoneIds={92,382,103}, veteran=false</v>
      </c>
      <c r="BA62" s="21" t="str">
        <f t="shared" si="3"/>
        <v>, setType=LIBSETS_SETTYPE_CRAFTED</v>
      </c>
      <c r="BB62" s="21" t="str">
        <f t="shared" si="4"/>
        <v>},</v>
      </c>
      <c r="BC62" s="21" t="str">
        <f t="shared" si="5"/>
        <v xml:space="preserve"> --Hunding\'s Rage / Hundings Zorn   [Bangkorai, Reaper's March, The Rift]</v>
      </c>
    </row>
    <row r="63" spans="1:55" x14ac:dyDescent="0.25">
      <c r="A63" s="5">
        <v>81</v>
      </c>
      <c r="B63" t="s">
        <v>819</v>
      </c>
      <c r="C63" t="s">
        <v>820</v>
      </c>
      <c r="D63" s="3">
        <f t="shared" si="0"/>
        <v>81</v>
      </c>
      <c r="G63" s="8" t="s">
        <v>1493</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Y63" s="3">
        <f>IF(G63&lt;&gt;"LIBSETS_SETTYPE_BATTLEGROUND",IF(G63&lt;&gt;"LIBSETS_SETTYPE_SPECIAL",IF(X63&lt;&gt;"",X63,IF(Z63&lt;&gt;"",VLOOKUP(Z63,'ESO zone constants'!$D$3:$H$4953,5,FALSE),"")),""),"")</f>
        <v>58</v>
      </c>
      <c r="Z63" t="str">
        <f>IF(AND(O63&lt;&gt;"",NOT(ISERROR(O63))),"",IF(AND(L63&lt;&gt;"",L63&gt;0,NOT(ISERROR(L63))),VLOOKUP(L63,'ESO dumped WayshrineInfo'!$K$3:$N$9999,4,FALSE),""))</f>
        <v>Malabal Tor</v>
      </c>
      <c r="AB63" s="3" t="str">
        <f>IF(AA63&lt;&gt;"",IF(AA63&lt;&gt;"LIBSETS_DROP_MECHANIC_MONSTER_NAME",VLOOKUP(AA63,'LibSets constants'!$I$4:$L$1003,3,FALSE),""),"")</f>
        <v/>
      </c>
      <c r="AC63" s="3" t="str">
        <f>IF(AA63&lt;&gt;"",IF(AA63&lt;&gt;"LIBSETS_DROP_MECHANIC_MONSTER_NAME",VLOOKUP(AA63,'LibSets constants'!$I$4:$L$1003,4,FALSE),""),"")</f>
        <v/>
      </c>
      <c r="AD63" s="3">
        <f>IF(G63&lt;&gt;"LIBSETS_SETTYPE_BATTLEGROUND",IF(G63&lt;&gt;"LIBSETS_SETTYPE_SPECIAL",IF(AE63&lt;&gt;"",VLOOKUP(AE63,'ESO zone constants'!$D$3:$H$4953,5,FALSE),""),""),"")</f>
        <v>101</v>
      </c>
      <c r="AE63" t="str">
        <f>IF(AND(O63&lt;&gt;"",NOT(ISERROR(O63))),"",IF(AND(M63&lt;&gt;"",M63&gt;0,NOT(ISERROR(M63))),VLOOKUP(M63,'ESO dumped WayshrineInfo'!$K$3:$N$9999,4,FALSE),""))</f>
        <v>Eastmarch</v>
      </c>
      <c r="AG63" s="3" t="str">
        <f>IF(AF63&lt;&gt;"",IF(AF63&lt;&gt;"LIBSETS_DROP_MECHANIC_MONSTER_NAME",VLOOKUP(AF63,'LibSets constants'!$I$4:$L$1003,3,FALSE),""),"")</f>
        <v/>
      </c>
      <c r="AH63" s="3" t="str">
        <f>IF(AF63&lt;&gt;"",IF(AF63&lt;&gt;"LIBSETS_DROP_MECHANIC_MONSTER_NAME",VLOOKUP(AF63,'LibSets constants'!$I$4:$L$1003,4,FALSE),""),"")</f>
        <v/>
      </c>
      <c r="AI63" s="3" t="str">
        <f>IF(G63&lt;&gt;"LIBSETS_SETTYPE_BATTLEGROUND",IF(G63&lt;&gt;"LIBSETS_SETTYPE_SPECIAL",IF(AJ63&lt;&gt;"",VLOOKUP(AJ63,'ESO zone constants'!$D$3:$H$4953,5,FALSE),""),""),"")</f>
        <v/>
      </c>
      <c r="AL63" s="3" t="str">
        <f>IF(AK63&lt;&gt;"",IF(AK63&lt;&gt;"LIBSETS_DROP_MECHANIC_MONSTER_NAME",VLOOKUP(AK63,'LibSets constants'!$I$4:$L$1003,3,FALSE),""),"")</f>
        <v/>
      </c>
      <c r="AM63" s="3" t="str">
        <f>IF(AK63&lt;&gt;"",IF(AK63&lt;&gt;"LIBSETS_DROP_MECHANIC_MONSTER_NAME",VLOOKUP(AK63,'LibSets constants'!$I$4:$L$1003,4,FALSE),""),"")</f>
        <v/>
      </c>
      <c r="AN63" s="3" t="str">
        <f>IF(G63&lt;&gt;"LIBSETS_SETTYPE_BATTLEGROUND",IF(G63&lt;&gt;"LIBSETS_SETTYPE_SPECIAL",IF(AO63&lt;&gt;"",VLOOKUP(AO63,'ESO zone constants'!$D$3:$H$4953,5,FALSE),""),""),"")</f>
        <v/>
      </c>
      <c r="AQ63" s="3" t="str">
        <f>IF(AP63&lt;&gt;"",IF(AP63&lt;&gt;"LIBSETS_DROP_MECHANIC_MONSTER_NAME",VLOOKUP(AP63,'LibSets constants'!$I$4:$L$1003,3,FALSE),""),"")</f>
        <v/>
      </c>
      <c r="AR63" s="3" t="str">
        <f>IF(AP63&lt;&gt;"",IF(AP63&lt;&gt;"LIBSETS_DROP_MECHANIC_MONSTER_NAME",VLOOKUP(AP63,'LibSets constants'!$I$4:$L$1003,4,FALSE),""),"")</f>
        <v/>
      </c>
      <c r="AS63" s="3" t="str">
        <f>IF(G63&lt;&gt;"LIBSETS_SETTYPE_BATTLEGROUND",IF(G63&lt;&gt;"LIBSETS_SETTYPE_SPECIAL",IF(AT63&lt;&gt;"",VLOOKUP(AT63,'ESO zone constants'!$D$3:$H$4953,5,FALSE),""),""),"")</f>
        <v/>
      </c>
      <c r="AV63" s="3" t="str">
        <f>IF(AU63&lt;&gt;"",IF(AU63&lt;&gt;"LIBSETS_DROP_MECHANIC_MONSTER_NAME",VLOOKUP(AU63,'LibSets constants'!$I$4:$L$1003,3,FALSE),""),"")</f>
        <v/>
      </c>
      <c r="AW63" s="3" t="str">
        <f>IF(AU63&lt;&gt;"",IF(AU63&lt;&gt;"LIBSETS_DROP_MECHANIC_MONSTER_NAME",VLOOKUP(AU63,'LibSets constants'!$I$4:$L$1003,4,FALSE),""),"")</f>
        <v/>
      </c>
      <c r="AX63" s="90" t="s">
        <v>2707</v>
      </c>
      <c r="AY63" s="21" t="str">
        <f t="shared" si="1"/>
        <v>[81] = {wayshrines={137,103,89,}, traitsNeeded=5, dlcId=DLC_BASE_GAME</v>
      </c>
      <c r="AZ63" s="21" t="str">
        <f t="shared" si="6"/>
        <v>, zoneIds={104,58,101}, veteran=false</v>
      </c>
      <c r="BA63" s="21" t="str">
        <f t="shared" si="3"/>
        <v>, setType=LIBSETS_SETTYPE_CRAFTED</v>
      </c>
      <c r="BB63" s="21" t="str">
        <f t="shared" si="4"/>
        <v>},</v>
      </c>
      <c r="BC63" s="21" t="str">
        <f t="shared" si="5"/>
        <v xml:space="preserve"> --Song of Lamae / Lied der Lamien   [Alik'r Desert, Malabal Tor, Eastmarch]</v>
      </c>
    </row>
    <row r="64" spans="1:55" x14ac:dyDescent="0.25">
      <c r="A64" s="5">
        <v>82</v>
      </c>
      <c r="B64" t="s">
        <v>821</v>
      </c>
      <c r="C64" t="s">
        <v>2618</v>
      </c>
      <c r="D64" s="3">
        <f t="shared" si="0"/>
        <v>82</v>
      </c>
      <c r="G64" s="8" t="s">
        <v>1493</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Y64" s="3">
        <f>IF(G64&lt;&gt;"LIBSETS_SETTYPE_BATTLEGROUND",IF(G64&lt;&gt;"LIBSETS_SETTYPE_SPECIAL",IF(X64&lt;&gt;"",X64,IF(Z64&lt;&gt;"",VLOOKUP(Z64,'ESO zone constants'!$D$3:$H$4953,5,FALSE),"")),""),"")</f>
        <v>58</v>
      </c>
      <c r="Z64" t="str">
        <f>IF(AND(O64&lt;&gt;"",NOT(ISERROR(O64))),"",IF(AND(L64&lt;&gt;"",L64&gt;0,NOT(ISERROR(L64))),VLOOKUP(L64,'ESO dumped WayshrineInfo'!$K$3:$N$9999,4,FALSE),""))</f>
        <v>Malabal Tor</v>
      </c>
      <c r="AB64" s="3" t="str">
        <f>IF(AA64&lt;&gt;"",IF(AA64&lt;&gt;"LIBSETS_DROP_MECHANIC_MONSTER_NAME",VLOOKUP(AA64,'LibSets constants'!$I$4:$L$1003,3,FALSE),""),"")</f>
        <v/>
      </c>
      <c r="AC64" s="3" t="str">
        <f>IF(AA64&lt;&gt;"",IF(AA64&lt;&gt;"LIBSETS_DROP_MECHANIC_MONSTER_NAME",VLOOKUP(AA64,'LibSets constants'!$I$4:$L$1003,4,FALSE),""),"")</f>
        <v/>
      </c>
      <c r="AD64" s="3">
        <f>IF(G64&lt;&gt;"LIBSETS_SETTYPE_BATTLEGROUND",IF(G64&lt;&gt;"LIBSETS_SETTYPE_SPECIAL",IF(AE64&lt;&gt;"",VLOOKUP(AE64,'ESO zone constants'!$D$3:$H$4953,5,FALSE),""),""),"")</f>
        <v>101</v>
      </c>
      <c r="AE64" t="str">
        <f>IF(AND(O64&lt;&gt;"",NOT(ISERROR(O64))),"",IF(AND(M64&lt;&gt;"",M64&gt;0,NOT(ISERROR(M64))),VLOOKUP(M64,'ESO dumped WayshrineInfo'!$K$3:$N$9999,4,FALSE),""))</f>
        <v>Eastmarch</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90" t="s">
        <v>2707</v>
      </c>
      <c r="AY64" s="21" t="str">
        <f t="shared" si="1"/>
        <v>[82] = {wayshrines={155,105,95,}, traitsNeeded=5, dlcId=DLC_BASE_GAME</v>
      </c>
      <c r="AZ64" s="21" t="str">
        <f t="shared" si="6"/>
        <v>, zoneIds={104,58,101}, veteran=false</v>
      </c>
      <c r="BA64" s="21" t="str">
        <f t="shared" si="3"/>
        <v>, setType=LIBSETS_SETTYPE_CRAFTED</v>
      </c>
      <c r="BB64" s="21" t="str">
        <f t="shared" si="4"/>
        <v>},</v>
      </c>
      <c r="BC64" s="21" t="str">
        <f t="shared" si="5"/>
        <v xml:space="preserve"> --Alessia\'s Bulwark / Alessias Bollwerk   [Alik'r Desert, Malabal Tor, Eastmarch]</v>
      </c>
    </row>
    <row r="65" spans="1:55" x14ac:dyDescent="0.25">
      <c r="A65" s="12">
        <v>83</v>
      </c>
      <c r="B65" t="s">
        <v>822</v>
      </c>
      <c r="C65" t="s">
        <v>823</v>
      </c>
      <c r="D65" s="3">
        <f t="shared" si="0"/>
        <v>83</v>
      </c>
      <c r="G65" s="8" t="s">
        <v>1494</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1562</v>
      </c>
      <c r="V65" s="3" t="str">
        <f>IF(U65&lt;&gt;"",IF(U65&lt;&gt;"LIBSETS_DROP_MECHANIC_MONSTER_NAME",VLOOKUP(U65,'LibSets constants'!$I$4:$L$1003,3,FALSE),""),"")</f>
        <v>Rewards for the worthy (Cyrodiil/Battleground mail)</v>
      </c>
      <c r="W65" s="3" t="str">
        <f>IF(U65&lt;&gt;"",IF(U65&lt;&gt;"LIBSETS_DROP_MECHANIC_MONSTER_NAME",VLOOKUP(U65,'LibSets constants'!$I$4:$L$1003,4,FALSE),""),"")</f>
        <v>Gerechter Lohn (Cyrodiil/Schlachtfeld Mail)</v>
      </c>
      <c r="Y65" s="3" t="str">
        <f>IF(G65&lt;&gt;"LIBSETS_SETTYPE_BATTLEGROUND",IF(G65&lt;&gt;"LIBSETS_SETTYPE_SPECIAL",IF(X65&lt;&gt;"",X65,IF(Z65&lt;&gt;"",VLOOKUP(Z65,'ESO zone constants'!$D$3:$H$4953,5,FALSE),"")),""),"")</f>
        <v/>
      </c>
      <c r="Z65" t="str">
        <f>IF(AND(O65&lt;&gt;"",NOT(ISERROR(O65))),"",IF(AND(L65&lt;&gt;"",L65&gt;0,NOT(ISERROR(L65))),VLOOKUP(L65,'ESO dumped WayshrineInfo'!$K$3:$N$9999,4,FALSE),""))</f>
        <v/>
      </c>
      <c r="AA65" s="33" t="s">
        <v>1555</v>
      </c>
      <c r="AB65" s="3" t="str">
        <f>IF(AA65&lt;&gt;"",IF(AA65&lt;&gt;"LIBSETS_DROP_MECHANIC_MONSTER_NAME",VLOOKUP(AA65,'LibSets constants'!$I$4:$L$1003,3,FALSE),""),"")</f>
        <v>City Vlastarus (quartermaster)</v>
      </c>
      <c r="AC65" s="3" t="str">
        <f>IF(AA65&lt;&gt;"",IF(AA65&lt;&gt;"LIBSETS_DROP_MECHANIC_MONSTER_NAME",VLOOKUP(AA65,'LibSets constants'!$I$4:$L$1003,4,FALSE),""),"")</f>
        <v>Stadt Vlastarus (Quartiermeister)</v>
      </c>
      <c r="AD65" s="3" t="str">
        <f>IF(G65&lt;&gt;"LIBSETS_SETTYPE_BATTLEGROUND",IF(G65&lt;&gt;"LIBSETS_SETTYPE_SPECIAL",IF(AE65&lt;&gt;"",VLOOKUP(AE65,'ESO zone constants'!$D$3:$H$4953,5,FALSE),""),""),"")</f>
        <v/>
      </c>
      <c r="AE65" t="str">
        <f>IF(AND(O65&lt;&gt;"",NOT(ISERROR(O65))),"",IF(AND(M65&lt;&gt;"",M65&gt;0,NOT(ISERROR(M65))),VLOOKUP(M65,'ESO dumped WayshrineInfo'!$K$3:$N$9999,4,FALSE),""))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90" t="s">
        <v>2708</v>
      </c>
      <c r="AY65" s="21" t="str">
        <f t="shared" si="1"/>
        <v>[83] = {wayshrines={-1,-1,-1,}, dlcId=DLC_BASE_GAME</v>
      </c>
      <c r="AZ65" s="21" t="str">
        <f t="shared" si="6"/>
        <v>, zoneIds={181}, veteran=false</v>
      </c>
      <c r="BA65" s="21" t="str">
        <f t="shared" si="3"/>
        <v>, setType=LIBSETS_SETTYPE_CYRODIIL</v>
      </c>
      <c r="BB65" s="21" t="str">
        <f t="shared" si="4"/>
        <v>, isProcSetAllowedInPvP=1, dropMechanic={LIBSETS_DROP_MECHANIC_MAIL_PVP_REWARDS_FOR_THE_WORTHY,LIBSETS_DROP_MECHANIC_CITY_CYRODIIL_VLASTARUS}},</v>
      </c>
      <c r="BC65" s="21" t="str">
        <f t="shared" si="5"/>
        <v xml:space="preserve"> --Elf Bane / Elfenfluch   [Cyrodiil]</v>
      </c>
    </row>
    <row r="66" spans="1:55" x14ac:dyDescent="0.25">
      <c r="A66" s="5">
        <v>84</v>
      </c>
      <c r="B66" t="s">
        <v>824</v>
      </c>
      <c r="C66" t="s">
        <v>2619</v>
      </c>
      <c r="D66" s="3">
        <f t="shared" si="0"/>
        <v>84</v>
      </c>
      <c r="G66" s="8" t="s">
        <v>1493</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43" t="str">
        <f>IF(U66&lt;&gt;"",IF(U66&lt;&gt;"LIBSETS_DROP_MECHANIC_MONSTER_NAME",VLOOKUP(U66,'LibSets constants'!$I$4:$L$1003,3,FALSE),""),"")</f>
        <v/>
      </c>
      <c r="W66" s="3" t="str">
        <f>IF(U66&lt;&gt;"",IF(U66&lt;&gt;"LIBSETS_DROP_MECHANIC_MONSTER_NAME",VLOOKUP(U66,'LibSets constants'!$I$4:$L$1003,4,FALSE),""),"")</f>
        <v/>
      </c>
      <c r="Y66" s="3" t="str">
        <f>IF(G66&lt;&gt;"LIBSETS_SETTYPE_BATTLEGROUND",IF(G66&lt;&gt;"LIBSETS_SETTYPE_SPECIAL",IF(X66&lt;&gt;"",X66,IF(Z66&lt;&gt;"",VLOOKUP(Z66,'ESO zone constants'!$D$3:$H$4953,5,FALSE),"")),""),"")</f>
        <v/>
      </c>
      <c r="Z66" t="str">
        <f>IF(AND(O66&lt;&gt;"",NOT(ISERROR(O66))),"",IF(AND(L66&lt;&gt;"",L66&gt;0,NOT(ISERROR(L66))),VLOOKUP(L66,'ESO dumped WayshrineInfo'!$K$3:$N$9999,4,FALSE),""))</f>
        <v/>
      </c>
      <c r="AA66" s="44"/>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WayshrineInfo'!$K$3:$N$9999,4,FALSE),""))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90" t="s">
        <v>2708</v>
      </c>
      <c r="AY66" s="21" t="str">
        <f t="shared" si="1"/>
        <v>[84] = {wayshrines={-2,-2,-2,}, traitsNeeded=8, dlcId=DLC_BASE_GAME</v>
      </c>
      <c r="AZ66" s="21" t="str">
        <f t="shared" si="6"/>
        <v>, zoneIds={208}, veteran=false</v>
      </c>
      <c r="BA66" s="21" t="str">
        <f t="shared" si="3"/>
        <v>, setType=LIBSETS_SETTYPE_CRAFTED</v>
      </c>
      <c r="BB66" s="21" t="str">
        <f t="shared" si="4"/>
        <v>, isProcSetAllowedInPvP=1},</v>
      </c>
      <c r="BC66" s="21" t="str">
        <f t="shared" si="5"/>
        <v xml:space="preserve"> --Orgnum\'s Scales / Orgnums Schuppen   [The Earth Forge]</v>
      </c>
    </row>
    <row r="67" spans="1:55" x14ac:dyDescent="0.25">
      <c r="A67" s="12">
        <v>85</v>
      </c>
      <c r="B67" t="s">
        <v>825</v>
      </c>
      <c r="C67" t="s">
        <v>2620</v>
      </c>
      <c r="D67" s="3">
        <f t="shared" ref="D67:D130" si="7">A67</f>
        <v>85</v>
      </c>
      <c r="G67" s="8" t="s">
        <v>1494</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1562</v>
      </c>
      <c r="V67" s="3" t="str">
        <f>IF(U67&lt;&gt;"",IF(U67&lt;&gt;"LIBSETS_DROP_MECHANIC_MONSTER_NAME",VLOOKUP(U67,'LibSets constants'!$I$4:$L$1003,3,FALSE),""),"")</f>
        <v>Rewards for the worthy (Cyrodiil/Battleground mail)</v>
      </c>
      <c r="W67" s="3" t="str">
        <f>IF(U67&lt;&gt;"",IF(U67&lt;&gt;"LIBSETS_DROP_MECHANIC_MONSTER_NAME",VLOOKUP(U67,'LibSets constants'!$I$4:$L$1003,4,FALSE),""),"")</f>
        <v>Gerechter Lohn (Cyrodiil/Schlachtfeld Mail)</v>
      </c>
      <c r="Y67" s="3" t="str">
        <f>IF(G67&lt;&gt;"LIBSETS_SETTYPE_BATTLEGROUND",IF(G67&lt;&gt;"LIBSETS_SETTYPE_SPECIAL",IF(X67&lt;&gt;"",X67,IF(Z67&lt;&gt;"",VLOOKUP(Z67,'ESO zone constants'!$D$3:$H$4953,5,FALSE),"")),""),"")</f>
        <v/>
      </c>
      <c r="Z67" t="str">
        <f>IF(AND(O67&lt;&gt;"",NOT(ISERROR(O67))),"",IF(AND(L67&lt;&gt;"",L67&gt;0,NOT(ISERROR(L67))),VLOOKUP(L67,'ESO dumped WayshrineInfo'!$K$3:$N$9999,4,FALSE),""))</f>
        <v/>
      </c>
      <c r="AA67" s="33" t="s">
        <v>1552</v>
      </c>
      <c r="AB67" s="3" t="str">
        <f>IF(AA67&lt;&gt;"",IF(AA67&lt;&gt;"LIBSETS_DROP_MECHANIC_MONSTER_NAME",VLOOKUP(AA67,'LibSets constants'!$I$4:$L$1003,3,FALSE),""),"")</f>
        <v>City Erntefurt (quartermaster)</v>
      </c>
      <c r="AC67" s="3" t="str">
        <f>IF(AA67&lt;&gt;"",IF(AA67&lt;&gt;"LIBSETS_DROP_MECHANIC_MONSTER_NAME",VLOOKUP(AA67,'LibSets constants'!$I$4:$L$1003,4,FALSE),""),"")</f>
        <v>Stadt Erntefurt (Quartiermeister)</v>
      </c>
      <c r="AD67" s="3" t="str">
        <f>IF(G67&lt;&gt;"LIBSETS_SETTYPE_BATTLEGROUND",IF(G67&lt;&gt;"LIBSETS_SETTYPE_SPECIAL",IF(AE67&lt;&gt;"",VLOOKUP(AE67,'ESO zone constants'!$D$3:$H$4953,5,FALSE),""),""),"")</f>
        <v/>
      </c>
      <c r="AE67" t="str">
        <f>IF(AND(O67&lt;&gt;"",NOT(ISERROR(O67))),"",IF(AND(M67&lt;&gt;"",M67&gt;0,NOT(ISERROR(M67))),VLOOKUP(M67,'ESO dumped WayshrineInfo'!$K$3:$N$9999,4,FALSE),""))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90" t="s">
        <v>2707</v>
      </c>
      <c r="AY67" s="21" t="str">
        <f t="shared" ref="AY67:AY130" si="8">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Z67" s="21" t="str">
        <f t="shared" si="6"/>
        <v>, zoneIds={181}, veteran=false</v>
      </c>
      <c r="BA67" s="21" t="str">
        <f t="shared" ref="BA67:BA130" si="9">IF(F67&lt;&gt;"Not in the game (anymore)",IF(A67&lt;&gt;"",", setType="&amp;G67,"")&amp;IF(J67="true",", multiTrialSet=true",""),"")</f>
        <v>, setType=LIBSETS_SETTYPE_CYRODIIL</v>
      </c>
      <c r="BB67" s="21" t="str">
        <f t="shared" ref="BB67:BB130" si="10">IF(AX67&lt;&gt;"",", isProcSetAllowedInPvP="&amp; AX67,"") &amp; IF(F67&lt;&gt;"Not in the game (anymore)",IF(U67&lt;&gt;"",", dropMechanic={"&amp;U67&amp;IF(AA67&lt;&gt;"",","&amp;AA67,"")&amp;IF(AF67&lt;&gt;"",","&amp;AF67,"")&amp;IF(AK67&lt;&gt;"",","&amp;AK67,"")&amp;IF(AP67&lt;&gt;"",","&amp;AP67,"")&amp;IF(AU67&lt;&gt;"",","&amp;AU67,"")&amp;"}"&amp;IF(U67="LIBSETS_DROP_MECHANIC_MONSTER_NAME",", dropMechanicNames={" &amp; IF(V67&lt;&gt;"","['en']='"&amp;V67&amp;"'","") &amp; IF(W67&lt;&gt;"",", ['de']='" &amp; W67&amp;"'","") &amp; "}",""),"")&amp;"},","")</f>
        <v>, dropMechanic={LIBSETS_DROP_MECHANIC_MAIL_PVP_REWARDS_FOR_THE_WORTHY,LIBSETS_DROP_MECHANIC_CITY_CYRODIIL_ERNTEFURT}},</v>
      </c>
      <c r="BC67" s="21" t="str">
        <f t="shared" ref="BC67:BC130" si="11">IF(F67&lt;&gt;"Not in the game (anymore)",IF(C67&lt;&gt;"",CONCATENATE(" --",C67," / ",B67,"   [",IF(Q67&lt;&gt;"",Q67,""),IF(Z67&lt;&gt;"",", "&amp;Z67,""),IF(AE67&lt;&gt;"",", "&amp;AE67,""),IF(AJ67&lt;&gt;"",", "&amp;AJ67,""),IF(AO67&lt;&gt;"",", "&amp;AO67,""),IF(AT67&lt;&gt;"",", "&amp;AT67,""),"]")),"")</f>
        <v xml:space="preserve"> --Almalexia\'s Mercy / Almalexias Gnade   [Cyrodiil]</v>
      </c>
    </row>
    <row r="68" spans="1:55" x14ac:dyDescent="0.25">
      <c r="A68" s="12">
        <v>86</v>
      </c>
      <c r="B68" t="s">
        <v>826</v>
      </c>
      <c r="C68" t="s">
        <v>2621</v>
      </c>
      <c r="D68" s="3">
        <f t="shared" si="7"/>
        <v>86</v>
      </c>
      <c r="G68" s="8" t="s">
        <v>1499</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1581</v>
      </c>
      <c r="V68" s="43" t="str">
        <f>IF(U68&lt;&gt;"",IF(U68&lt;&gt;"LIBSETS_DROP_MECHANIC_MONSTER_NAME",VLOOKUP(U68,'LibSets constants'!$I$4:$L$1003,3,FALSE),""),"")</f>
        <v>Delve bosses have a chance to drop a waist or feet.</v>
      </c>
      <c r="W68" s="43" t="str">
        <f>IF(U68&lt;&gt;"",IF(U68&lt;&gt;"LIBSETS_DROP_MECHANIC_MONSTER_NAME",VLOOKUP(U68,'LibSets constants'!$I$4:$L$1003,4,FALSE),""),"")</f>
        <v>Bosse in Gewölben haben die Chance, eine Taille oder Füße fallen zu lassen.</v>
      </c>
      <c r="Y68" s="3" t="str">
        <f>IF(G68&lt;&gt;"LIBSETS_SETTYPE_BATTLEGROUND",IF(G68&lt;&gt;"LIBSETS_SETTYPE_SPECIAL",IF(X68&lt;&gt;"",X68,IF(Z68&lt;&gt;"",VLOOKUP(Z68,'ESO zone constants'!$D$3:$H$4953,5,FALSE),"")),""),"")</f>
        <v/>
      </c>
      <c r="Z68" t="str">
        <f>IF(AND(O68&lt;&gt;"",NOT(ISERROR(O68))),"",IF(AND(L68&lt;&gt;"",L68&gt;0,NOT(ISERROR(L68))),VLOOKUP(L68,'ESO dumped WayshrineInfo'!$K$3:$N$9999,4,FALSE),""))</f>
        <v/>
      </c>
      <c r="AA68" s="44" t="s">
        <v>1582</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WayshrineInfo'!$K$3:$N$9999,4,FALSE),""))</f>
        <v/>
      </c>
      <c r="AF68" s="44" t="s">
        <v>1583</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1584</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90" t="s">
        <v>2707</v>
      </c>
      <c r="AY68" s="21" t="str">
        <f t="shared" si="8"/>
        <v>[86] = {wayshrines={-1,-1,-1,}, dlcId=DLC_BASE_GAME</v>
      </c>
      <c r="AZ68" s="21" t="str">
        <f t="shared" si="6"/>
        <v>, zoneIds={381}, veteran=false</v>
      </c>
      <c r="BA68" s="21" t="str">
        <f t="shared" si="9"/>
        <v>, setType=LIBSETS_SETTYPE_OVERLAND</v>
      </c>
      <c r="BB68" s="21" t="str">
        <f t="shared" si="10"/>
        <v>, dropMechanic={LIBSETS_DROP_MECHANIC_OVERLAND_BOSS_DELVE,LIBSETS_DROP_MECHANIC_OVERLAND_WORLDBOSS,LIBSETS_DROP_MECHANIC_OVERLAND_BOSS_PUBLIC_DUNGEON,LIBSETS_DROP_MECHANIC_OVERLAND_CHEST}},</v>
      </c>
      <c r="BC68" s="21" t="str">
        <f t="shared" si="11"/>
        <v xml:space="preserve"> --Queen\'s Elegance / Eleganz der Königin   [Auridon]</v>
      </c>
    </row>
    <row r="69" spans="1:55" x14ac:dyDescent="0.25">
      <c r="A69" s="5">
        <v>87</v>
      </c>
      <c r="B69" t="s">
        <v>827</v>
      </c>
      <c r="C69" t="s">
        <v>828</v>
      </c>
      <c r="D69" s="3">
        <f t="shared" si="7"/>
        <v>87</v>
      </c>
      <c r="G69" s="8" t="s">
        <v>1493</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Y69" s="3" t="str">
        <f>IF(G69&lt;&gt;"LIBSETS_SETTYPE_BATTLEGROUND",IF(G69&lt;&gt;"LIBSETS_SETTYPE_SPECIAL",IF(X69&lt;&gt;"",X69,IF(Z69&lt;&gt;"",VLOOKUP(Z69,'ESO zone constants'!$D$3:$H$4953,5,FALSE),"")),""),"")</f>
        <v/>
      </c>
      <c r="Z69" t="str">
        <f>IF(AND(O69&lt;&gt;"",NOT(ISERROR(O69))),"",IF(AND(L69&lt;&gt;"",L69&gt;0,NOT(ISERROR(L69))),VLOOKUP(L69,'ESO dumped WayshrineInfo'!$K$3:$N$9999,4,FALSE),""))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WayshrineInfo'!$K$3:$N$9999,4,FALSE),""))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90" t="s">
        <v>2708</v>
      </c>
      <c r="AY69" s="21" t="str">
        <f t="shared" si="8"/>
        <v>[87] = {wayshrines={-1,-1,-1,}, traitsNeeded=8, dlcId=DLC_BASE_GAME</v>
      </c>
      <c r="AZ69" s="21" t="str">
        <f t="shared" si="6"/>
        <v>, zoneIds={267}, veteran=false</v>
      </c>
      <c r="BA69" s="21" t="str">
        <f t="shared" si="9"/>
        <v>, setType=LIBSETS_SETTYPE_CRAFTED</v>
      </c>
      <c r="BB69" s="21" t="str">
        <f t="shared" si="10"/>
        <v>, isProcSetAllowedInPvP=1},</v>
      </c>
      <c r="BC69" s="21" t="str">
        <f t="shared" si="11"/>
        <v xml:space="preserve"> --Eyes of Mara / Augen von Mara   [Eyevea]</v>
      </c>
    </row>
    <row r="70" spans="1:55" x14ac:dyDescent="0.25">
      <c r="A70" s="12">
        <v>88</v>
      </c>
      <c r="B70" t="s">
        <v>829</v>
      </c>
      <c r="C70" t="s">
        <v>830</v>
      </c>
      <c r="D70" s="3">
        <f t="shared" si="7"/>
        <v>88</v>
      </c>
      <c r="G70" s="8" t="s">
        <v>1491</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1577</v>
      </c>
      <c r="V70" s="3" t="str">
        <f>IF(U70&lt;&gt;"",IF(U70&lt;&gt;"LIBSETS_DROP_MECHANIC_MONSTER_NAME",VLOOKUP(U70,'LibSets constants'!$I$4:$L$1003,3,FALSE),""),"")</f>
        <v>Arena stage chest</v>
      </c>
      <c r="W70" s="3" t="str">
        <f>IF(U70&lt;&gt;"",IF(U70&lt;&gt;"LIBSETS_DROP_MECHANIC_MONSTER_NAME",VLOOKUP(U70,'LibSets constants'!$I$4:$L$1003,4,FALSE),""),"")</f>
        <v>Arena-Phasen Schatztruhe</v>
      </c>
      <c r="Y70" s="3" t="str">
        <f>IF(G70&lt;&gt;"LIBSETS_SETTYPE_BATTLEGROUND",IF(G70&lt;&gt;"LIBSETS_SETTYPE_SPECIAL",IF(X70&lt;&gt;"",X70,IF(Z70&lt;&gt;"",VLOOKUP(Z70,'ESO zone constants'!$D$3:$H$4953,5,FALSE),"")),""),"")</f>
        <v/>
      </c>
      <c r="Z70" t="str">
        <f>IF(AND(O70&lt;&gt;"",NOT(ISERROR(O70))),"",IF(AND(L70&lt;&gt;"",L70&gt;0,NOT(ISERROR(L70))),VLOOKUP(L70,'ESO dumped WayshrineInfo'!$K$3:$N$9999,4,FALSE),""))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WayshrineInfo'!$K$3:$N$9999,4,FALSE),""))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3" t="str">
        <f>IF(AU70&lt;&gt;"",IF(AU70&lt;&gt;"LIBSETS_DROP_MECHANIC_MONSTER_NAME",VLOOKUP(AU70,'LibSets constants'!$I$4:$L$1003,4,FALSE),""),"")</f>
        <v/>
      </c>
      <c r="AX70" s="90" t="s">
        <v>2708</v>
      </c>
      <c r="AY70" s="21" t="str">
        <f t="shared" si="8"/>
        <v>[88] = {wayshrines={270,270,270,}, dlcId=DLC_BASE_GAME</v>
      </c>
      <c r="AZ70" s="21" t="str">
        <f t="shared" si="6"/>
        <v>, zoneIds={635}, veteran=false</v>
      </c>
      <c r="BA70" s="21" t="str">
        <f t="shared" si="9"/>
        <v>, setType=LIBSETS_SETTYPE_ARENA</v>
      </c>
      <c r="BB70" s="21" t="str">
        <f t="shared" si="10"/>
        <v>, isProcSetAllowedInPvP=1, dropMechanic={LIBSETS_DROP_MECHANIC_ARENA_STAGE_CHEST}},</v>
      </c>
      <c r="BC70" s="21" t="str">
        <f t="shared" si="11"/>
        <v xml:space="preserve"> --Robes of Destruction Mastery / Roben der Zerstörungsbeherrschung   [Dragonstar Arena]</v>
      </c>
    </row>
    <row r="71" spans="1:55" x14ac:dyDescent="0.25">
      <c r="A71" s="12">
        <v>89</v>
      </c>
      <c r="B71" t="s">
        <v>831</v>
      </c>
      <c r="C71" t="s">
        <v>832</v>
      </c>
      <c r="D71" s="3">
        <f t="shared" si="7"/>
        <v>89</v>
      </c>
      <c r="G71" s="8" t="s">
        <v>1494</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1562</v>
      </c>
      <c r="V71" s="3" t="str">
        <f>IF(U71&lt;&gt;"",IF(U71&lt;&gt;"LIBSETS_DROP_MECHANIC_MONSTER_NAME",VLOOKUP(U71,'LibSets constants'!$I$4:$L$1003,3,FALSE),""),"")</f>
        <v>Rewards for the worthy (Cyrodiil/Battleground mail)</v>
      </c>
      <c r="W71" s="3" t="str">
        <f>IF(U71&lt;&gt;"",IF(U71&lt;&gt;"LIBSETS_DROP_MECHANIC_MONSTER_NAME",VLOOKUP(U71,'LibSets constants'!$I$4:$L$1003,4,FALSE),""),"")</f>
        <v>Gerechter Lohn (Cyrodiil/Schlachtfeld Mail)</v>
      </c>
      <c r="Y71" s="3" t="str">
        <f>IF(G71&lt;&gt;"LIBSETS_SETTYPE_BATTLEGROUND",IF(G71&lt;&gt;"LIBSETS_SETTYPE_SPECIAL",IF(X71&lt;&gt;"",X71,IF(Z71&lt;&gt;"",VLOOKUP(Z71,'ESO zone constants'!$D$3:$H$4953,5,FALSE),"")),""),"")</f>
        <v/>
      </c>
      <c r="Z71" t="str">
        <f>IF(AND(O71&lt;&gt;"",NOT(ISERROR(O71))),"",IF(AND(L71&lt;&gt;"",L71&gt;0,NOT(ISERROR(L71))),VLOOKUP(L71,'ESO dumped WayshrineInfo'!$K$3:$N$9999,4,FALSE),""))</f>
        <v/>
      </c>
      <c r="AA71" s="33" t="s">
        <v>1553</v>
      </c>
      <c r="AB71" s="3" t="str">
        <f>IF(AA71&lt;&gt;"",IF(AA71&lt;&gt;"LIBSETS_DROP_MECHANIC_MONSTER_NAME",VLOOKUP(AA71,'LibSets constants'!$I$4:$L$1003,3,FALSE),""),"")</f>
        <v>City Bruma (quartermaster)</v>
      </c>
      <c r="AC71" s="3" t="str">
        <f>IF(AA71&lt;&gt;"",IF(AA71&lt;&gt;"LIBSETS_DROP_MECHANIC_MONSTER_NAME",VLOOKUP(AA71,'LibSets constants'!$I$4:$L$1003,4,FALSE),""),"")</f>
        <v>Stadt Bruma (Quartiermeister)</v>
      </c>
      <c r="AD71" s="3" t="str">
        <f>IF(G71&lt;&gt;"LIBSETS_SETTYPE_BATTLEGROUND",IF(G71&lt;&gt;"LIBSETS_SETTYPE_SPECIAL",IF(AE71&lt;&gt;"",VLOOKUP(AE71,'ESO zone constants'!$D$3:$H$4953,5,FALSE),""),""),"")</f>
        <v/>
      </c>
      <c r="AE71" t="str">
        <f>IF(AND(O71&lt;&gt;"",NOT(ISERROR(O71))),"",IF(AND(M71&lt;&gt;"",M71&gt;0,NOT(ISERROR(M71))),VLOOKUP(M71,'ESO dumped WayshrineInfo'!$K$3:$N$9999,4,FALSE),""))</f>
        <v/>
      </c>
      <c r="AG71" s="3" t="str">
        <f>IF(AF71&lt;&gt;"",IF(AF71&lt;&gt;"LIBSETS_DROP_MECHANIC_MONSTER_NAME",VLOOKUP(AF71,'LibSets constants'!$I$4:$L$1003,3,FALSE),""),"")</f>
        <v/>
      </c>
      <c r="AH71" s="3" t="str">
        <f>IF(AF71&lt;&gt;"",IF(AF71&lt;&gt;"LIBSETS_DROP_MECHANIC_MONSTER_NAME",VLOOKUP(AF71,'LibSets constants'!$I$4:$L$1003,4,FALSE),""),"")</f>
        <v/>
      </c>
      <c r="AI71" s="3" t="str">
        <f>IF(G71&lt;&gt;"LIBSETS_SETTYPE_BATTLEGROUND",IF(G71&lt;&gt;"LIBSETS_SETTYPE_SPECIAL",IF(AJ71&lt;&gt;"",VLOOKUP(AJ71,'ESO zone constants'!$D$3:$H$4953,5,FALSE),""),""),"")</f>
        <v/>
      </c>
      <c r="AL71" s="3" t="str">
        <f>IF(AK71&lt;&gt;"",IF(AK71&lt;&gt;"LIBSETS_DROP_MECHANIC_MONSTER_NAME",VLOOKUP(AK71,'LibSets constants'!$I$4:$L$1003,3,FALSE),""),"")</f>
        <v/>
      </c>
      <c r="AM71" s="3" t="str">
        <f>IF(AK71&lt;&gt;"",IF(AK71&lt;&gt;"LIBSETS_DROP_MECHANIC_MONSTER_NAME",VLOOKUP(AK71,'LibSets constants'!$I$4:$L$1003,4,FALSE),""),"")</f>
        <v/>
      </c>
      <c r="AN71" s="3" t="str">
        <f>IF(G71&lt;&gt;"LIBSETS_SETTYPE_BATTLEGROUND",IF(G71&lt;&gt;"LIBSETS_SETTYPE_SPECIAL",IF(AO71&lt;&gt;"",VLOOKUP(AO71,'ESO zone constants'!$D$3:$H$4953,5,FALSE),""),""),"")</f>
        <v/>
      </c>
      <c r="AQ71" s="3" t="str">
        <f>IF(AP71&lt;&gt;"",IF(AP71&lt;&gt;"LIBSETS_DROP_MECHANIC_MONSTER_NAME",VLOOKUP(AP71,'LibSets constants'!$I$4:$L$1003,3,FALSE),""),"")</f>
        <v/>
      </c>
      <c r="AR71" s="3" t="str">
        <f>IF(AP71&lt;&gt;"",IF(AP71&lt;&gt;"LIBSETS_DROP_MECHANIC_MONSTER_NAME",VLOOKUP(AP71,'LibSets constants'!$I$4:$L$1003,4,FALSE),""),"")</f>
        <v/>
      </c>
      <c r="AS71" s="3" t="str">
        <f>IF(G71&lt;&gt;"LIBSETS_SETTYPE_BATTLEGROUND",IF(G71&lt;&gt;"LIBSETS_SETTYPE_SPECIAL",IF(AT71&lt;&gt;"",VLOOKUP(AT71,'ESO zone constants'!$D$3:$H$4953,5,FALSE),""),""),"")</f>
        <v/>
      </c>
      <c r="AV71" s="3" t="str">
        <f>IF(AU71&lt;&gt;"",IF(AU71&lt;&gt;"LIBSETS_DROP_MECHANIC_MONSTER_NAME",VLOOKUP(AU71,'LibSets constants'!$I$4:$L$1003,3,FALSE),""),"")</f>
        <v/>
      </c>
      <c r="AW71" s="3" t="str">
        <f>IF(AU71&lt;&gt;"",IF(AU71&lt;&gt;"LIBSETS_DROP_MECHANIC_MONSTER_NAME",VLOOKUP(AU71,'LibSets constants'!$I$4:$L$1003,4,FALSE),""),"")</f>
        <v/>
      </c>
      <c r="AX71" s="90" t="s">
        <v>2707</v>
      </c>
      <c r="AY71" s="21" t="str">
        <f t="shared" si="8"/>
        <v>[89] = {wayshrines={-1,-1,-1,}, dlcId=DLC_BASE_GAME</v>
      </c>
      <c r="AZ71" s="21" t="str">
        <f t="shared" si="6"/>
        <v>, zoneIds={181}, veteran=false</v>
      </c>
      <c r="BA71" s="21" t="str">
        <f t="shared" si="9"/>
        <v>, setType=LIBSETS_SETTYPE_CYRODIIL</v>
      </c>
      <c r="BB71" s="21" t="str">
        <f t="shared" si="10"/>
        <v>, dropMechanic={LIBSETS_DROP_MECHANIC_MAIL_PVP_REWARDS_FOR_THE_WORTHY,LIBSETS_DROP_MECHANIC_CITY_CYRODIIL_BRUMA}},</v>
      </c>
      <c r="BC71" s="21" t="str">
        <f t="shared" si="11"/>
        <v xml:space="preserve"> --Sentry / Wachposten   [Cyrodiil]</v>
      </c>
    </row>
    <row r="72" spans="1:55" x14ac:dyDescent="0.25">
      <c r="A72" s="12">
        <v>90</v>
      </c>
      <c r="B72" t="s">
        <v>833</v>
      </c>
      <c r="C72" t="s">
        <v>2622</v>
      </c>
      <c r="D72" s="3">
        <f t="shared" si="7"/>
        <v>90</v>
      </c>
      <c r="G72" s="8" t="s">
        <v>1499</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1581</v>
      </c>
      <c r="V72" s="43" t="str">
        <f>IF(U72&lt;&gt;"",IF(U72&lt;&gt;"LIBSETS_DROP_MECHANIC_MONSTER_NAME",VLOOKUP(U72,'LibSets constants'!$I$4:$L$1003,3,FALSE),""),"")</f>
        <v>Delve bosses have a chance to drop a waist or feet.</v>
      </c>
      <c r="W72" s="43" t="str">
        <f>IF(U72&lt;&gt;"",IF(U72&lt;&gt;"LIBSETS_DROP_MECHANIC_MONSTER_NAME",VLOOKUP(U72,'LibSets constants'!$I$4:$L$1003,4,FALSE),""),"")</f>
        <v>Bosse in Gewölben haben die Chance, eine Taille oder Füße fallen zu lassen.</v>
      </c>
      <c r="Y72" s="3" t="str">
        <f>IF(G72&lt;&gt;"LIBSETS_SETTYPE_BATTLEGROUND",IF(G72&lt;&gt;"LIBSETS_SETTYPE_SPECIAL",IF(X72&lt;&gt;"",X72,IF(Z72&lt;&gt;"",VLOOKUP(Z72,'ESO zone constants'!$D$3:$H$4953,5,FALSE),"")),""),"")</f>
        <v/>
      </c>
      <c r="Z72" t="str">
        <f>IF(AND(O72&lt;&gt;"",NOT(ISERROR(O72))),"",IF(AND(L72&lt;&gt;"",L72&gt;0,NOT(ISERROR(L72))),VLOOKUP(L72,'ESO dumped WayshrineInfo'!$K$3:$N$9999,4,FALSE),""))</f>
        <v/>
      </c>
      <c r="AA72" s="44" t="s">
        <v>1582</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WayshrineInfo'!$K$3:$N$9999,4,FALSE),""))</f>
        <v/>
      </c>
      <c r="AF72" s="44" t="s">
        <v>1583</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1584</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90" t="s">
        <v>2707</v>
      </c>
      <c r="AY72" s="21" t="str">
        <f t="shared" si="8"/>
        <v>[90] = {wayshrines={-1,-1,-1,}, dlcId=DLC_BASE_GAME</v>
      </c>
      <c r="AZ72" s="21" t="str">
        <f t="shared" si="6"/>
        <v>, zoneIds={382}, veteran=false</v>
      </c>
      <c r="BA72" s="21" t="str">
        <f t="shared" si="9"/>
        <v>, setType=LIBSETS_SETTYPE_OVERLAND</v>
      </c>
      <c r="BB72" s="21" t="str">
        <f t="shared" si="10"/>
        <v>, dropMechanic={LIBSETS_DROP_MECHANIC_OVERLAND_BOSS_DELVE,LIBSETS_DROP_MECHANIC_OVERLAND_WORLDBOSS,LIBSETS_DROP_MECHANIC_OVERLAND_BOSS_PUBLIC_DUNGEON,LIBSETS_DROP_MECHANIC_OVERLAND_CHEST}},</v>
      </c>
      <c r="BC72" s="21" t="str">
        <f t="shared" si="11"/>
        <v xml:space="preserve"> --Senche\'s Bite / Biss des Senche   [Reaper's March]</v>
      </c>
    </row>
    <row r="73" spans="1:55" x14ac:dyDescent="0.25">
      <c r="A73" s="12">
        <v>91</v>
      </c>
      <c r="B73" t="s">
        <v>834</v>
      </c>
      <c r="C73" t="s">
        <v>2623</v>
      </c>
      <c r="D73" s="3">
        <f t="shared" si="7"/>
        <v>91</v>
      </c>
      <c r="G73" s="8" t="s">
        <v>1496</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43" t="str">
        <f>IF(U73&lt;&gt;"",IF(U73&lt;&gt;"LIBSETS_DROP_MECHANIC_MONSTER_NAME",VLOOKUP(U73,'LibSets constants'!$I$4:$L$1003,3,FALSE),""),"")</f>
        <v/>
      </c>
      <c r="W73" s="43" t="str">
        <f>IF(U73&lt;&gt;"",IF(U73&lt;&gt;"LIBSETS_DROP_MECHANIC_MONSTER_NAME",VLOOKUP(U73,'LibSets constants'!$I$4:$L$1003,4,FALSE),""),"")</f>
        <v/>
      </c>
      <c r="Y73" s="3" t="str">
        <f>IF(G73&lt;&gt;"LIBSETS_SETTYPE_BATTLEGROUND",IF(G73&lt;&gt;"LIBSETS_SETTYPE_SPECIAL",IF(X73&lt;&gt;"",X73,IF(Z73&lt;&gt;"",VLOOKUP(Z73,'ESO zone constants'!$D$3:$H$4953,5,FALSE),"")),""),"")</f>
        <v/>
      </c>
      <c r="Z73" t="str">
        <f>IF(AND(O73&lt;&gt;"",NOT(ISERROR(O73))),"",IF(AND(L73&lt;&gt;"",L73&gt;0,NOT(ISERROR(L73))),VLOOKUP(L73,'ESO dumped WayshrineInfo'!$K$3:$N$9999,4,FALSE),""))</f>
        <v/>
      </c>
      <c r="AA73" s="44"/>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WayshrineInfo'!$K$3:$N$9999,4,FALSE),""))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90" t="s">
        <v>2707</v>
      </c>
      <c r="AY73" s="21" t="str">
        <f t="shared" si="8"/>
        <v>[91] = {wayshrines={184,184,184,}, dlcId=DLC_BASE_GAME</v>
      </c>
      <c r="AZ73" s="21" t="str">
        <f t="shared" si="6"/>
        <v>, zoneIds={11}, veteran=false</v>
      </c>
      <c r="BA73" s="21" t="str">
        <f t="shared" si="9"/>
        <v>, setType=LIBSETS_SETTYPE_DUNGEON</v>
      </c>
      <c r="BB73" s="21" t="str">
        <f t="shared" si="10"/>
        <v>},</v>
      </c>
      <c r="BC73" s="21" t="str">
        <f t="shared" si="11"/>
        <v xml:space="preserve"> --Oblivion\'s Edge / Vorteil des Vergessens   [Vaults of Madness]</v>
      </c>
    </row>
    <row r="74" spans="1:55" x14ac:dyDescent="0.25">
      <c r="A74" s="5">
        <v>92</v>
      </c>
      <c r="B74" t="s">
        <v>835</v>
      </c>
      <c r="C74" t="s">
        <v>2624</v>
      </c>
      <c r="D74" s="3">
        <f t="shared" si="7"/>
        <v>92</v>
      </c>
      <c r="G74" s="8" t="s">
        <v>1493</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Y74" s="3" t="str">
        <f>IF(G74&lt;&gt;"LIBSETS_SETTYPE_BATTLEGROUND",IF(G74&lt;&gt;"LIBSETS_SETTYPE_SPECIAL",IF(X74&lt;&gt;"",X74,IF(Z74&lt;&gt;"",VLOOKUP(Z74,'ESO zone constants'!$D$3:$H$4953,5,FALSE),"")),""),"")</f>
        <v/>
      </c>
      <c r="Z74" t="str">
        <f>IF(AND(O74&lt;&gt;"",NOT(ISERROR(O74))),"",IF(AND(L74&lt;&gt;"",L74&gt;0,NOT(ISERROR(L74))),VLOOKUP(L74,'ESO dumped WayshrineInfo'!$K$3:$N$9999,4,FALSE),""))</f>
        <v/>
      </c>
      <c r="AB74" s="3" t="str">
        <f>IF(AA74&lt;&gt;"",IF(AA74&lt;&gt;"LIBSETS_DROP_MECHANIC_MONSTER_NAME",VLOOKUP(AA74,'LibSets constants'!$I$4:$L$1003,3,FALSE),""),"")</f>
        <v/>
      </c>
      <c r="AC74" s="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WayshrineInfo'!$K$3:$N$9999,4,FALSE),""))</f>
        <v/>
      </c>
      <c r="AG74" s="3" t="str">
        <f>IF(AF74&lt;&gt;"",IF(AF74&lt;&gt;"LIBSETS_DROP_MECHANIC_MONSTER_NAME",VLOOKUP(AF74,'LibSets constants'!$I$4:$L$1003,3,FALSE),""),"")</f>
        <v/>
      </c>
      <c r="AH74" s="3" t="str">
        <f>IF(AF74&lt;&gt;"",IF(AF74&lt;&gt;"LIBSETS_DROP_MECHANIC_MONSTER_NAME",VLOOKUP(AF74,'LibSets constants'!$I$4:$L$1003,4,FALSE),""),"")</f>
        <v/>
      </c>
      <c r="AI74" s="3" t="str">
        <f>IF(G74&lt;&gt;"LIBSETS_SETTYPE_BATTLEGROUND",IF(G74&lt;&gt;"LIBSETS_SETTYPE_SPECIAL",IF(AJ74&lt;&gt;"",VLOOKUP(AJ74,'ESO zone constants'!$D$3:$H$4953,5,FALSE),""),""),"")</f>
        <v/>
      </c>
      <c r="AL74" s="3" t="str">
        <f>IF(AK74&lt;&gt;"",IF(AK74&lt;&gt;"LIBSETS_DROP_MECHANIC_MONSTER_NAME",VLOOKUP(AK74,'LibSets constants'!$I$4:$L$1003,3,FALSE),""),"")</f>
        <v/>
      </c>
      <c r="AM74" s="3" t="str">
        <f>IF(AK74&lt;&gt;"",IF(AK74&lt;&gt;"LIBSETS_DROP_MECHANIC_MONSTER_NAME",VLOOKUP(AK74,'LibSets constants'!$I$4:$L$1003,4,FALSE),""),"")</f>
        <v/>
      </c>
      <c r="AN74" s="3" t="str">
        <f>IF(G74&lt;&gt;"LIBSETS_SETTYPE_BATTLEGROUND",IF(G74&lt;&gt;"LIBSETS_SETTYPE_SPECIAL",IF(AO74&lt;&gt;"",VLOOKUP(AO74,'ESO zone constants'!$D$3:$H$4953,5,FALSE),""),""),"")</f>
        <v/>
      </c>
      <c r="AQ74" s="3" t="str">
        <f>IF(AP74&lt;&gt;"",IF(AP74&lt;&gt;"LIBSETS_DROP_MECHANIC_MONSTER_NAME",VLOOKUP(AP74,'LibSets constants'!$I$4:$L$1003,3,FALSE),""),"")</f>
        <v/>
      </c>
      <c r="AR74" s="3" t="str">
        <f>IF(AP74&lt;&gt;"",IF(AP74&lt;&gt;"LIBSETS_DROP_MECHANIC_MONSTER_NAME",VLOOKUP(AP74,'LibSets constants'!$I$4:$L$1003,4,FALSE),""),"")</f>
        <v/>
      </c>
      <c r="AS74" s="3" t="str">
        <f>IF(G74&lt;&gt;"LIBSETS_SETTYPE_BATTLEGROUND",IF(G74&lt;&gt;"LIBSETS_SETTYPE_SPECIAL",IF(AT74&lt;&gt;"",VLOOKUP(AT74,'ESO zone constants'!$D$3:$H$4953,5,FALSE),""),""),"")</f>
        <v/>
      </c>
      <c r="AV74" s="3" t="str">
        <f>IF(AU74&lt;&gt;"",IF(AU74&lt;&gt;"LIBSETS_DROP_MECHANIC_MONSTER_NAME",VLOOKUP(AU74,'LibSets constants'!$I$4:$L$1003,3,FALSE),""),"")</f>
        <v/>
      </c>
      <c r="AW74" s="3" t="str">
        <f>IF(AU74&lt;&gt;"",IF(AU74&lt;&gt;"LIBSETS_DROP_MECHANIC_MONSTER_NAME",VLOOKUP(AU74,'LibSets constants'!$I$4:$L$1003,4,FALSE),""),"")</f>
        <v/>
      </c>
      <c r="AX74" s="90" t="s">
        <v>2707</v>
      </c>
      <c r="AY74" s="21" t="str">
        <f t="shared" si="8"/>
        <v>[92] = {wayshrines={-2,-2,-2,}, traitsNeeded=8, dlcId=DLC_BASE_GAME</v>
      </c>
      <c r="AZ74" s="21" t="str">
        <f t="shared" si="6"/>
        <v>, zoneIds={208}, veteran=false</v>
      </c>
      <c r="BA74" s="21" t="str">
        <f t="shared" si="9"/>
        <v>, setType=LIBSETS_SETTYPE_CRAFTED</v>
      </c>
      <c r="BB74" s="21" t="str">
        <f t="shared" si="10"/>
        <v>},</v>
      </c>
      <c r="BC74" s="21" t="str">
        <f t="shared" si="11"/>
        <v xml:space="preserve"> --Kagrenac\'s Hope / Kagrenacs Hoffnung   [The Earth Forge]</v>
      </c>
    </row>
    <row r="75" spans="1:55" x14ac:dyDescent="0.25">
      <c r="A75" s="12">
        <v>93</v>
      </c>
      <c r="B75" t="s">
        <v>836</v>
      </c>
      <c r="C75" t="s">
        <v>2625</v>
      </c>
      <c r="D75" s="3">
        <f t="shared" si="7"/>
        <v>93</v>
      </c>
      <c r="G75" s="8" t="s">
        <v>1499</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1581</v>
      </c>
      <c r="V75" s="43" t="str">
        <f>IF(U75&lt;&gt;"",IF(U75&lt;&gt;"LIBSETS_DROP_MECHANIC_MONSTER_NAME",VLOOKUP(U75,'LibSets constants'!$I$4:$L$1003,3,FALSE),""),"")</f>
        <v>Delve bosses have a chance to drop a waist or feet.</v>
      </c>
      <c r="W75" s="43" t="str">
        <f>IF(U75&lt;&gt;"",IF(U75&lt;&gt;"LIBSETS_DROP_MECHANIC_MONSTER_NAME",VLOOKUP(U75,'LibSets constants'!$I$4:$L$1003,4,FALSE),""),"")</f>
        <v>Bosse in Gewölben haben die Chance, eine Taille oder Füße fallen zu lassen.</v>
      </c>
      <c r="Y75" s="3" t="str">
        <f>IF(G75&lt;&gt;"LIBSETS_SETTYPE_BATTLEGROUND",IF(G75&lt;&gt;"LIBSETS_SETTYPE_SPECIAL",IF(X75&lt;&gt;"",X75,IF(Z75&lt;&gt;"",VLOOKUP(Z75,'ESO zone constants'!$D$3:$H$4953,5,FALSE),"")),""),"")</f>
        <v/>
      </c>
      <c r="Z75" t="str">
        <f>IF(AND(O75&lt;&gt;"",NOT(ISERROR(O75))),"",IF(AND(L75&lt;&gt;"",L75&gt;0,NOT(ISERROR(L75))),VLOOKUP(L75,'ESO dumped WayshrineInfo'!$K$3:$N$9999,4,FALSE),""))</f>
        <v/>
      </c>
      <c r="AA75" s="44" t="s">
        <v>1582</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WayshrineInfo'!$K$3:$N$9999,4,FALSE),""))</f>
        <v/>
      </c>
      <c r="AF75" s="44" t="s">
        <v>1583</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1584</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90" t="s">
        <v>2707</v>
      </c>
      <c r="AY75" s="21" t="str">
        <f t="shared" si="8"/>
        <v>[93] = {wayshrines={-1,-1,-1,}, dlcId=DLC_BASE_GAME</v>
      </c>
      <c r="AZ75" s="21" t="str">
        <f t="shared" si="6"/>
        <v>, zoneIds={19}, veteran=false</v>
      </c>
      <c r="BA75" s="21" t="str">
        <f t="shared" si="9"/>
        <v>, setType=LIBSETS_SETTYPE_OVERLAND</v>
      </c>
      <c r="BB75" s="21" t="str">
        <f t="shared" si="10"/>
        <v>, dropMechanic={LIBSETS_DROP_MECHANIC_OVERLAND_BOSS_DELVE,LIBSETS_DROP_MECHANIC_OVERLAND_WORLDBOSS,LIBSETS_DROP_MECHANIC_OVERLAND_BOSS_PUBLIC_DUNGEON,LIBSETS_DROP_MECHANIC_OVERLAND_CHEST}},</v>
      </c>
      <c r="BC75" s="21" t="str">
        <f t="shared" si="11"/>
        <v xml:space="preserve"> --Storm Knight\'s Plate / Wut des Sturmritters   [Stormhaven]</v>
      </c>
    </row>
    <row r="76" spans="1:55" x14ac:dyDescent="0.25">
      <c r="A76" s="12">
        <v>94</v>
      </c>
      <c r="B76" t="s">
        <v>837</v>
      </c>
      <c r="C76" t="s">
        <v>2626</v>
      </c>
      <c r="D76" s="3">
        <f t="shared" si="7"/>
        <v>94</v>
      </c>
      <c r="G76" s="8" t="s">
        <v>1499</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1581</v>
      </c>
      <c r="V76" s="43" t="str">
        <f>IF(U76&lt;&gt;"",IF(U76&lt;&gt;"LIBSETS_DROP_MECHANIC_MONSTER_NAME",VLOOKUP(U76,'LibSets constants'!$I$4:$L$1003,3,FALSE),""),"")</f>
        <v>Delve bosses have a chance to drop a waist or feet.</v>
      </c>
      <c r="W76" s="43" t="str">
        <f>IF(U76&lt;&gt;"",IF(U76&lt;&gt;"LIBSETS_DROP_MECHANIC_MONSTER_NAME",VLOOKUP(U76,'LibSets constants'!$I$4:$L$1003,4,FALSE),""),"")</f>
        <v>Bosse in Gewölben haben die Chance, eine Taille oder Füße fallen zu lassen.</v>
      </c>
      <c r="Y76" s="3" t="str">
        <f>IF(G76&lt;&gt;"LIBSETS_SETTYPE_BATTLEGROUND",IF(G76&lt;&gt;"LIBSETS_SETTYPE_SPECIAL",IF(X76&lt;&gt;"",X76,IF(Z76&lt;&gt;"",VLOOKUP(Z76,'ESO zone constants'!$D$3:$H$4953,5,FALSE),"")),""),"")</f>
        <v/>
      </c>
      <c r="Z76" t="str">
        <f>IF(AND(O76&lt;&gt;"",NOT(ISERROR(O76))),"",IF(AND(L76&lt;&gt;"",L76&gt;0,NOT(ISERROR(L76))),VLOOKUP(L76,'ESO dumped WayshrineInfo'!$K$3:$N$9999,4,FALSE),""))</f>
        <v/>
      </c>
      <c r="AA76" s="44" t="s">
        <v>1582</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WayshrineInfo'!$K$3:$N$9999,4,FALSE),""))</f>
        <v/>
      </c>
      <c r="AF76" s="44" t="s">
        <v>1583</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1584</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90" t="s">
        <v>2707</v>
      </c>
      <c r="AY76" s="21" t="str">
        <f t="shared" si="8"/>
        <v>[94] = {wayshrines={-1,-1,-1,}, dlcId=DLC_BASE_GAME</v>
      </c>
      <c r="AZ76" s="21" t="str">
        <f t="shared" si="6"/>
        <v>, zoneIds={347}, veteran=false</v>
      </c>
      <c r="BA76" s="21" t="str">
        <f t="shared" si="9"/>
        <v>, setType=LIBSETS_SETTYPE_OVERLAND</v>
      </c>
      <c r="BB76" s="21" t="str">
        <f t="shared" si="10"/>
        <v>, dropMechanic={LIBSETS_DROP_MECHANIC_OVERLAND_BOSS_DELVE,LIBSETS_DROP_MECHANIC_OVERLAND_WORLDBOSS,LIBSETS_DROP_MECHANIC_OVERLAND_BOSS_PUBLIC_DUNGEON,LIBSETS_DROP_MECHANIC_OVERLAND_CHEST}},</v>
      </c>
      <c r="BC76" s="21" t="str">
        <f t="shared" si="11"/>
        <v xml:space="preserve"> --Meridia\'s Blessed Armor / Meridias gesegnete Rüstung   [Coldharbour]</v>
      </c>
    </row>
    <row r="77" spans="1:55" x14ac:dyDescent="0.25">
      <c r="A77" s="5">
        <v>95</v>
      </c>
      <c r="B77" t="s">
        <v>838</v>
      </c>
      <c r="C77" t="s">
        <v>2627</v>
      </c>
      <c r="D77" s="3">
        <f t="shared" si="7"/>
        <v>95</v>
      </c>
      <c r="G77" s="8" t="s">
        <v>1493</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Y77" s="3" t="str">
        <f>IF(G77&lt;&gt;"LIBSETS_SETTYPE_BATTLEGROUND",IF(G77&lt;&gt;"LIBSETS_SETTYPE_SPECIAL",IF(X77&lt;&gt;"",X77,IF(Z77&lt;&gt;"",VLOOKUP(Z77,'ESO zone constants'!$D$3:$H$4953,5,FALSE),"")),""),"")</f>
        <v/>
      </c>
      <c r="Z77" t="str">
        <f>IF(AND(O77&lt;&gt;"",NOT(ISERROR(O77))),"",IF(AND(L77&lt;&gt;"",L77&gt;0,NOT(ISERROR(L77))),VLOOKUP(L77,'ESO dumped WayshrineInfo'!$K$3:$N$9999,4,FALSE),""))</f>
        <v/>
      </c>
      <c r="AB77" s="3" t="str">
        <f>IF(AA77&lt;&gt;"",IF(AA77&lt;&gt;"LIBSETS_DROP_MECHANIC_MONSTER_NAME",VLOOKUP(AA77,'LibSets constants'!$I$4:$L$1003,3,FALSE),""),"")</f>
        <v/>
      </c>
      <c r="AC77" s="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WayshrineInfo'!$K$3:$N$9999,4,FALSE),""))</f>
        <v/>
      </c>
      <c r="AG77" s="3" t="str">
        <f>IF(AF77&lt;&gt;"",IF(AF77&lt;&gt;"LIBSETS_DROP_MECHANIC_MONSTER_NAME",VLOOKUP(AF77,'LibSets constants'!$I$4:$L$1003,3,FALSE),""),"")</f>
        <v/>
      </c>
      <c r="AH77" s="3" t="str">
        <f>IF(AF77&lt;&gt;"",IF(AF77&lt;&gt;"LIBSETS_DROP_MECHANIC_MONSTER_NAME",VLOOKUP(AF77,'LibSets constants'!$I$4:$L$1003,4,FALSE),""),"")</f>
        <v/>
      </c>
      <c r="AI77" s="3" t="str">
        <f>IF(G77&lt;&gt;"LIBSETS_SETTYPE_BATTLEGROUND",IF(G77&lt;&gt;"LIBSETS_SETTYPE_SPECIAL",IF(AJ77&lt;&gt;"",VLOOKUP(AJ77,'ESO zone constants'!$D$3:$H$4953,5,FALSE),""),""),"")</f>
        <v/>
      </c>
      <c r="AL77" s="3" t="str">
        <f>IF(AK77&lt;&gt;"",IF(AK77&lt;&gt;"LIBSETS_DROP_MECHANIC_MONSTER_NAME",VLOOKUP(AK77,'LibSets constants'!$I$4:$L$1003,3,FALSE),""),"")</f>
        <v/>
      </c>
      <c r="AM77" s="3" t="str">
        <f>IF(AK77&lt;&gt;"",IF(AK77&lt;&gt;"LIBSETS_DROP_MECHANIC_MONSTER_NAME",VLOOKUP(AK77,'LibSets constants'!$I$4:$L$1003,4,FALSE),""),"")</f>
        <v/>
      </c>
      <c r="AN77" s="3" t="str">
        <f>IF(G77&lt;&gt;"LIBSETS_SETTYPE_BATTLEGROUND",IF(G77&lt;&gt;"LIBSETS_SETTYPE_SPECIAL",IF(AO77&lt;&gt;"",VLOOKUP(AO77,'ESO zone constants'!$D$3:$H$4953,5,FALSE),""),""),"")</f>
        <v/>
      </c>
      <c r="AQ77" s="3" t="str">
        <f>IF(AP77&lt;&gt;"",IF(AP77&lt;&gt;"LIBSETS_DROP_MECHANIC_MONSTER_NAME",VLOOKUP(AP77,'LibSets constants'!$I$4:$L$1003,3,FALSE),""),"")</f>
        <v/>
      </c>
      <c r="AR77" s="3" t="str">
        <f>IF(AP77&lt;&gt;"",IF(AP77&lt;&gt;"LIBSETS_DROP_MECHANIC_MONSTER_NAME",VLOOKUP(AP77,'LibSets constants'!$I$4:$L$1003,4,FALSE),""),"")</f>
        <v/>
      </c>
      <c r="AS77" s="3" t="str">
        <f>IF(G77&lt;&gt;"LIBSETS_SETTYPE_BATTLEGROUND",IF(G77&lt;&gt;"LIBSETS_SETTYPE_SPECIAL",IF(AT77&lt;&gt;"",VLOOKUP(AT77,'ESO zone constants'!$D$3:$H$4953,5,FALSE),""),""),"")</f>
        <v/>
      </c>
      <c r="AV77" s="3" t="str">
        <f>IF(AU77&lt;&gt;"",IF(AU77&lt;&gt;"LIBSETS_DROP_MECHANIC_MONSTER_NAME",VLOOKUP(AU77,'LibSets constants'!$I$4:$L$1003,3,FALSE),""),"")</f>
        <v/>
      </c>
      <c r="AW77" s="3" t="str">
        <f>IF(AU77&lt;&gt;"",IF(AU77&lt;&gt;"LIBSETS_DROP_MECHANIC_MONSTER_NAME",VLOOKUP(AU77,'LibSets constants'!$I$4:$L$1003,4,FALSE),""),"")</f>
        <v/>
      </c>
      <c r="AX77" s="90" t="s">
        <v>2707</v>
      </c>
      <c r="AY77" s="21" t="str">
        <f t="shared" si="8"/>
        <v>[95] = {wayshrines={-1,-1,-1,}, traitsNeeded=8, dlcId=DLC_BASE_GAME</v>
      </c>
      <c r="AZ77" s="21" t="str">
        <f t="shared" ref="AZ77:AZ140" si="12">IF(F77&lt;&gt;"Not in the game (anymore)",IF(A77&lt;&gt;"",IF(P77&lt;&gt;"",CONCATENATE(", zoneIds={",P77),"")&amp;IF(Y77&lt;&gt;"",CONCATENATE(",",Y77),"")&amp;IF(AD77&lt;&gt;"",CONCATENATE(",",AD77),"")&amp;IF(AI77&lt;&gt;"",CONCATENATE(",",AI77),"")&amp;IF(AN77&lt;&gt;"",CONCATENATE(",",AN77),"")&amp;IF(AS77&lt;&gt;"",CONCATENATE(",",AS77),"")&amp;IF(P77&lt;&gt;"",CONCATENATE("}",""),"")&amp;IF(OR(I77="true",I77="false",I77&lt;&gt;""), CONCATENATE(", veteran=", I77), ""),""),"")</f>
        <v>, zoneIds={267}, veteran=false</v>
      </c>
      <c r="BA77" s="21" t="str">
        <f t="shared" si="9"/>
        <v>, setType=LIBSETS_SETTYPE_CRAFTED</v>
      </c>
      <c r="BB77" s="21" t="str">
        <f t="shared" si="10"/>
        <v>},</v>
      </c>
      <c r="BC77" s="21" t="str">
        <f t="shared" si="11"/>
        <v xml:space="preserve"> --Shalidor\'s Curse / Shalidors Fluch   [Eyevea]</v>
      </c>
    </row>
    <row r="78" spans="1:55" x14ac:dyDescent="0.25">
      <c r="A78" s="12">
        <v>96</v>
      </c>
      <c r="B78" t="s">
        <v>839</v>
      </c>
      <c r="C78" t="s">
        <v>840</v>
      </c>
      <c r="D78" s="3">
        <f t="shared" si="7"/>
        <v>96</v>
      </c>
      <c r="G78" s="8" t="s">
        <v>1496</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43" t="str">
        <f>IF(U78&lt;&gt;"",IF(U78&lt;&gt;"LIBSETS_DROP_MECHANIC_MONSTER_NAME",VLOOKUP(U78,'LibSets constants'!$I$4:$L$1003,3,FALSE),""),"")</f>
        <v/>
      </c>
      <c r="W78" s="3" t="str">
        <f>IF(U78&lt;&gt;"",IF(U78&lt;&gt;"LIBSETS_DROP_MECHANIC_MONSTER_NAME",VLOOKUP(U78,'LibSets constants'!$I$4:$L$1003,4,FALSE),""),"")</f>
        <v/>
      </c>
      <c r="X78" s="65">
        <v>930</v>
      </c>
      <c r="Y78" s="3">
        <f>IF(G78&lt;&gt;"LIBSETS_SETTYPE_BATTLEGROUND",IF(G78&lt;&gt;"LIBSETS_SETTYPE_SPECIAL",IF(X78&lt;&gt;"",X78,IF(Z78&lt;&gt;"",VLOOKUP(Z78,'ESO zone constants'!$D$3:$H$4953,5,FALSE),"")),""),"")</f>
        <v>930</v>
      </c>
      <c r="Z78" t="str">
        <f>IF(AND(O78&lt;&gt;"",NOT(ISERROR(O78))),"",IF(AND(L78&lt;&gt;"",L78&gt;0,NOT(ISERROR(L78))),VLOOKUP(L78,'ESO dumped WayshrineInfo'!$K$3:$N$9999,4,FALSE),""))</f>
        <v/>
      </c>
      <c r="AA78" s="44"/>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WayshrineInfo'!$K$3:$N$9999,4,FALSE),""))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90" t="s">
        <v>2707</v>
      </c>
      <c r="AY78" s="21" t="str">
        <f t="shared" si="8"/>
        <v>[96] = {wayshrines={198,198,198,}, dlcId=DLC_BASE_GAME</v>
      </c>
      <c r="AZ78" s="21" t="str">
        <f t="shared" si="12"/>
        <v>, zoneIds={63,930}, veteran=false</v>
      </c>
      <c r="BA78" s="21" t="str">
        <f t="shared" si="9"/>
        <v>, setType=LIBSETS_SETTYPE_DUNGEON</v>
      </c>
      <c r="BB78" s="21" t="str">
        <f t="shared" si="10"/>
        <v>},</v>
      </c>
      <c r="BC78" s="21" t="str">
        <f t="shared" si="11"/>
        <v xml:space="preserve"> --Armor of Truth / Rüstung der Wahrheit   [Darkshade Caverns I]</v>
      </c>
    </row>
    <row r="79" spans="1:55" x14ac:dyDescent="0.25">
      <c r="A79" s="12">
        <v>97</v>
      </c>
      <c r="B79" t="s">
        <v>841</v>
      </c>
      <c r="C79" t="s">
        <v>842</v>
      </c>
      <c r="D79" s="3">
        <f t="shared" si="7"/>
        <v>97</v>
      </c>
      <c r="F79" t="s">
        <v>1444</v>
      </c>
      <c r="G79" s="8" t="s">
        <v>1494</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1562</v>
      </c>
      <c r="V79" s="43" t="str">
        <f>IF(U79&lt;&gt;"",IF(U79&lt;&gt;"LIBSETS_DROP_MECHANIC_MONSTER_NAME",VLOOKUP(U79,'LibSets constants'!$I$4:$L$1003,3,FALSE),""),"")</f>
        <v>Rewards for the worthy (Cyrodiil/Battleground mail)</v>
      </c>
      <c r="W79" s="3" t="str">
        <f>IF(U79&lt;&gt;"",IF(U79&lt;&gt;"LIBSETS_DROP_MECHANIC_MONSTER_NAME",VLOOKUP(U79,'LibSets constants'!$I$4:$L$1003,4,FALSE),""),"")</f>
        <v>Gerechter Lohn (Cyrodiil/Schlachtfeld Mail)</v>
      </c>
      <c r="Y79" s="3" t="str">
        <f>IF(G79&lt;&gt;"LIBSETS_SETTYPE_BATTLEGROUND",IF(G79&lt;&gt;"LIBSETS_SETTYPE_SPECIAL",IF(X79&lt;&gt;"",X79,IF(Z79&lt;&gt;"",VLOOKUP(Z79,'ESO zone constants'!$D$3:$H$4953,5,FALSE),"")),""),"")</f>
        <v/>
      </c>
      <c r="Z79" t="str">
        <f>IF(AND(O79&lt;&gt;"",NOT(ISERROR(O79))),"",IF(AND(L79&lt;&gt;"",L79&gt;0,NOT(ISERROR(L79))),VLOOKUP(L79,'ESO dumped WayshrineInfo'!$K$3:$N$9999,4,FALSE),""))</f>
        <v/>
      </c>
      <c r="AA79" s="44" t="s">
        <v>1552</v>
      </c>
      <c r="AB79" s="43" t="str">
        <f>IF(AA79&lt;&gt;"",IF(AA79&lt;&gt;"LIBSETS_DROP_MECHANIC_MONSTER_NAME",VLOOKUP(AA79,'LibSets constants'!$I$4:$L$1003,3,FALSE),""),"")</f>
        <v>City Erntefurt (quartermaster)</v>
      </c>
      <c r="AC79" s="43" t="str">
        <f>IF(AA79&lt;&gt;"",IF(AA79&lt;&gt;"LIBSETS_DROP_MECHANIC_MONSTER_NAME",VLOOKUP(AA79,'LibSets constants'!$I$4:$L$1003,4,FALSE),""),"")</f>
        <v>Stadt Erntefurt (Quartiermeister)</v>
      </c>
      <c r="AD79" s="3" t="str">
        <f>IF(G79&lt;&gt;"LIBSETS_SETTYPE_BATTLEGROUND",IF(G79&lt;&gt;"LIBSETS_SETTYPE_SPECIAL",IF(AE79&lt;&gt;"",VLOOKUP(AE79,'ESO zone constants'!$D$3:$H$4953,5,FALSE),""),""),"")</f>
        <v/>
      </c>
      <c r="AE79" t="str">
        <f>IF(AND(O79&lt;&gt;"",NOT(ISERROR(O79))),"",IF(AND(M79&lt;&gt;"",M79&gt;0,NOT(ISERROR(M79))),VLOOKUP(M79,'ESO dumped WayshrineInfo'!$K$3:$N$9999,4,FALSE),""))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90" t="s">
        <v>2707</v>
      </c>
      <c r="AY79" s="21" t="str">
        <f t="shared" si="8"/>
        <v>[97] = {wayshrines={-1,-1,-1,}, dlcId=DLC_BASE_GAME</v>
      </c>
      <c r="AZ79" s="21" t="str">
        <f t="shared" si="12"/>
        <v>, zoneIds={181}, veteran=false</v>
      </c>
      <c r="BA79" s="21" t="str">
        <f t="shared" si="9"/>
        <v>, setType=LIBSETS_SETTYPE_CYRODIIL</v>
      </c>
      <c r="BB79" s="21" t="str">
        <f t="shared" si="10"/>
        <v>, dropMechanic={LIBSETS_DROP_MECHANIC_MAIL_PVP_REWARDS_FOR_THE_WORTHY,LIBSETS_DROP_MECHANIC_CITY_CYRODIIL_ERNTEFURT}},</v>
      </c>
      <c r="BC79" s="21" t="str">
        <f t="shared" si="11"/>
        <v xml:space="preserve"> --The Arch-Mage / Erzmagier   [Cyrodiil]</v>
      </c>
    </row>
    <row r="80" spans="1:55" x14ac:dyDescent="0.25">
      <c r="A80" s="12">
        <v>98</v>
      </c>
      <c r="B80" t="s">
        <v>843</v>
      </c>
      <c r="C80" t="s">
        <v>844</v>
      </c>
      <c r="D80" s="3">
        <f t="shared" si="7"/>
        <v>98</v>
      </c>
      <c r="G80" s="8" t="s">
        <v>1499</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1581</v>
      </c>
      <c r="V80" s="43" t="str">
        <f>IF(U80&lt;&gt;"",IF(U80&lt;&gt;"LIBSETS_DROP_MECHANIC_MONSTER_NAME",VLOOKUP(U80,'LibSets constants'!$I$4:$L$1003,3,FALSE),""),"")</f>
        <v>Delve bosses have a chance to drop a waist or feet.</v>
      </c>
      <c r="W80" s="43" t="str">
        <f>IF(U80&lt;&gt;"",IF(U80&lt;&gt;"LIBSETS_DROP_MECHANIC_MONSTER_NAME",VLOOKUP(U80,'LibSets constants'!$I$4:$L$1003,4,FALSE),""),"")</f>
        <v>Bosse in Gewölben haben die Chance, eine Taille oder Füße fallen zu lassen.</v>
      </c>
      <c r="Y80" s="3" t="str">
        <f>IF(G80&lt;&gt;"LIBSETS_SETTYPE_BATTLEGROUND",IF(G80&lt;&gt;"LIBSETS_SETTYPE_SPECIAL",IF(X80&lt;&gt;"",X80,IF(Z80&lt;&gt;"",VLOOKUP(Z80,'ESO zone constants'!$D$3:$H$4953,5,FALSE),"")),""),"")</f>
        <v/>
      </c>
      <c r="Z80" t="str">
        <f>IF(AND(O80&lt;&gt;"",NOT(ISERROR(O80))),"",IF(AND(L80&lt;&gt;"",L80&gt;0,NOT(ISERROR(L80))),VLOOKUP(L80,'ESO dumped WayshrineInfo'!$K$3:$N$9999,4,FALSE),""))</f>
        <v/>
      </c>
      <c r="AA80" s="44" t="s">
        <v>1582</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WayshrineInfo'!$K$3:$N$9999,4,FALSE),""))</f>
        <v/>
      </c>
      <c r="AF80" s="44" t="s">
        <v>1583</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1584</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90" t="s">
        <v>2707</v>
      </c>
      <c r="AY80" s="21" t="str">
        <f t="shared" si="8"/>
        <v>[98] = {wayshrines={-1,-1,-1,}, dlcId=DLC_BASE_GAME</v>
      </c>
      <c r="AZ80" s="21" t="str">
        <f t="shared" si="12"/>
        <v>, zoneIds={20}, veteran=false</v>
      </c>
      <c r="BA80" s="21" t="str">
        <f t="shared" si="9"/>
        <v>, setType=LIBSETS_SETTYPE_OVERLAND</v>
      </c>
      <c r="BB80" s="21" t="str">
        <f t="shared" si="10"/>
        <v>, dropMechanic={LIBSETS_DROP_MECHANIC_OVERLAND_BOSS_DELVE,LIBSETS_DROP_MECHANIC_OVERLAND_WORLDBOSS,LIBSETS_DROP_MECHANIC_OVERLAND_BOSS_PUBLIC_DUNGEON,LIBSETS_DROP_MECHANIC_OVERLAND_CHEST}},</v>
      </c>
      <c r="BC80" s="21" t="str">
        <f t="shared" si="11"/>
        <v xml:space="preserve"> --Necropotence / Nekropotenz   [Rivenspire]</v>
      </c>
    </row>
    <row r="81" spans="1:55" x14ac:dyDescent="0.25">
      <c r="A81" s="12">
        <v>99</v>
      </c>
      <c r="B81" t="s">
        <v>845</v>
      </c>
      <c r="C81" t="s">
        <v>846</v>
      </c>
      <c r="D81" s="3">
        <f t="shared" si="7"/>
        <v>99</v>
      </c>
      <c r="G81" s="8" t="s">
        <v>1499</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1581</v>
      </c>
      <c r="V81" s="43" t="str">
        <f>IF(U81&lt;&gt;"",IF(U81&lt;&gt;"LIBSETS_DROP_MECHANIC_MONSTER_NAME",VLOOKUP(U81,'LibSets constants'!$I$4:$L$1003,3,FALSE),""),"")</f>
        <v>Delve bosses have a chance to drop a waist or feet.</v>
      </c>
      <c r="W81" s="43" t="str">
        <f>IF(U81&lt;&gt;"",IF(U81&lt;&gt;"LIBSETS_DROP_MECHANIC_MONSTER_NAME",VLOOKUP(U81,'LibSets constants'!$I$4:$L$1003,4,FALSE),""),"")</f>
        <v>Bosse in Gewölben haben die Chance, eine Taille oder Füße fallen zu lassen.</v>
      </c>
      <c r="Y81" s="3" t="str">
        <f>IF(G81&lt;&gt;"LIBSETS_SETTYPE_BATTLEGROUND",IF(G81&lt;&gt;"LIBSETS_SETTYPE_SPECIAL",IF(X81&lt;&gt;"",X81,IF(Z81&lt;&gt;"",VLOOKUP(Z81,'ESO zone constants'!$D$3:$H$4953,5,FALSE),"")),""),"")</f>
        <v/>
      </c>
      <c r="Z81" t="str">
        <f>IF(AND(O81&lt;&gt;"",NOT(ISERROR(O81))),"",IF(AND(L81&lt;&gt;"",L81&gt;0,NOT(ISERROR(L81))),VLOOKUP(L81,'ESO dumped WayshrineInfo'!$K$3:$N$9999,4,FALSE),""))</f>
        <v/>
      </c>
      <c r="AA81" s="44" t="s">
        <v>1582</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WayshrineInfo'!$K$3:$N$9999,4,FALSE),""))</f>
        <v/>
      </c>
      <c r="AF81" s="44" t="s">
        <v>1583</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1584</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90" t="s">
        <v>2708</v>
      </c>
      <c r="AY81" s="21" t="str">
        <f t="shared" si="8"/>
        <v>[99] = {wayshrines={-1,-1,-1,}, dlcId=DLC_BASE_GAME</v>
      </c>
      <c r="AZ81" s="21" t="str">
        <f t="shared" si="12"/>
        <v>, zoneIds={58}, veteran=false</v>
      </c>
      <c r="BA81" s="21" t="str">
        <f t="shared" si="9"/>
        <v>, setType=LIBSETS_SETTYPE_OVERLAND</v>
      </c>
      <c r="BB81" s="21" t="str">
        <f t="shared" si="10"/>
        <v>, isProcSetAllowedInPvP=1, dropMechanic={LIBSETS_DROP_MECHANIC_OVERLAND_BOSS_DELVE,LIBSETS_DROP_MECHANIC_OVERLAND_WORLDBOSS,LIBSETS_DROP_MECHANIC_OVERLAND_BOSS_PUBLIC_DUNGEON,LIBSETS_DROP_MECHANIC_OVERLAND_CHEST}},</v>
      </c>
      <c r="BC81" s="21" t="str">
        <f t="shared" si="11"/>
        <v xml:space="preserve"> --Salvation / Erlösung   [Malabal Tor]</v>
      </c>
    </row>
    <row r="82" spans="1:55" x14ac:dyDescent="0.25">
      <c r="A82" s="12">
        <v>100</v>
      </c>
      <c r="B82" t="s">
        <v>847</v>
      </c>
      <c r="C82" t="s">
        <v>2628</v>
      </c>
      <c r="D82" s="3">
        <f t="shared" si="7"/>
        <v>100</v>
      </c>
      <c r="G82" s="8" t="s">
        <v>1494</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1562</v>
      </c>
      <c r="V82" s="3" t="str">
        <f>IF(U82&lt;&gt;"",IF(U82&lt;&gt;"LIBSETS_DROP_MECHANIC_MONSTER_NAME",VLOOKUP(U82,'LibSets constants'!$I$4:$L$1003,3,FALSE),""),"")</f>
        <v>Rewards for the worthy (Cyrodiil/Battleground mail)</v>
      </c>
      <c r="W82" s="3" t="str">
        <f>IF(U82&lt;&gt;"",IF(U82&lt;&gt;"LIBSETS_DROP_MECHANIC_MONSTER_NAME",VLOOKUP(U82,'LibSets constants'!$I$4:$L$1003,4,FALSE),""),"")</f>
        <v>Gerechter Lohn (Cyrodiil/Schlachtfeld Mail)</v>
      </c>
      <c r="Y82" s="3" t="str">
        <f>IF(G82&lt;&gt;"LIBSETS_SETTYPE_BATTLEGROUND",IF(G82&lt;&gt;"LIBSETS_SETTYPE_SPECIAL",IF(X82&lt;&gt;"",X82,IF(Z82&lt;&gt;"",VLOOKUP(Z82,'ESO zone constants'!$D$3:$H$4953,5,FALSE),"")),""),"")</f>
        <v/>
      </c>
      <c r="Z82" t="str">
        <f>IF(AND(O82&lt;&gt;"",NOT(ISERROR(O82))),"",IF(AND(L82&lt;&gt;"",L82&gt;0,NOT(ISERROR(L82))),VLOOKUP(L82,'ESO dumped WayshrineInfo'!$K$3:$N$9999,4,FALSE),""))</f>
        <v/>
      </c>
      <c r="AA82" s="33" t="s">
        <v>1553</v>
      </c>
      <c r="AB82" s="3" t="str">
        <f>IF(AA82&lt;&gt;"",IF(AA82&lt;&gt;"LIBSETS_DROP_MECHANIC_MONSTER_NAME",VLOOKUP(AA82,'LibSets constants'!$I$4:$L$1003,3,FALSE),""),"")</f>
        <v>City Bruma (quartermaster)</v>
      </c>
      <c r="AC82" s="3" t="str">
        <f>IF(AA82&lt;&gt;"",IF(AA82&lt;&gt;"LIBSETS_DROP_MECHANIC_MONSTER_NAME",VLOOKUP(AA82,'LibSets constants'!$I$4:$L$1003,4,FALSE),""),"")</f>
        <v>Stadt Bruma (Quartiermeister)</v>
      </c>
      <c r="AD82" s="3" t="str">
        <f>IF(G82&lt;&gt;"LIBSETS_SETTYPE_BATTLEGROUND",IF(G82&lt;&gt;"LIBSETS_SETTYPE_SPECIAL",IF(AE82&lt;&gt;"",VLOOKUP(AE82,'ESO zone constants'!$D$3:$H$4953,5,FALSE),""),""),"")</f>
        <v/>
      </c>
      <c r="AE82" t="str">
        <f>IF(AND(O82&lt;&gt;"",NOT(ISERROR(O82))),"",IF(AND(M82&lt;&gt;"",M82&gt;0,NOT(ISERROR(M82))),VLOOKUP(M82,'ESO dumped WayshrineInfo'!$K$3:$N$9999,4,FALSE),""))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90" t="s">
        <v>2708</v>
      </c>
      <c r="AY82" s="21" t="str">
        <f t="shared" si="8"/>
        <v>[100] = {wayshrines={-1,-1,-1,}, dlcId=DLC_BASE_GAME</v>
      </c>
      <c r="AZ82" s="21" t="str">
        <f t="shared" si="12"/>
        <v>, zoneIds={181}, veteran=false</v>
      </c>
      <c r="BA82" s="21" t="str">
        <f t="shared" si="9"/>
        <v>, setType=LIBSETS_SETTYPE_CYRODIIL</v>
      </c>
      <c r="BB82" s="21" t="str">
        <f t="shared" si="10"/>
        <v>, isProcSetAllowedInPvP=1, dropMechanic={LIBSETS_DROP_MECHANIC_MAIL_PVP_REWARDS_FOR_THE_WORTHY,LIBSETS_DROP_MECHANIC_CITY_CYRODIIL_BRUMA}},</v>
      </c>
      <c r="BC82" s="21" t="str">
        <f t="shared" si="11"/>
        <v xml:space="preserve"> --Hawk\'s Eye / Falkenauge   [Cyrodiil]</v>
      </c>
    </row>
    <row r="83" spans="1:55" x14ac:dyDescent="0.25">
      <c r="A83" s="12">
        <v>101</v>
      </c>
      <c r="B83" t="s">
        <v>848</v>
      </c>
      <c r="C83" t="s">
        <v>849</v>
      </c>
      <c r="D83" s="3">
        <f t="shared" si="7"/>
        <v>101</v>
      </c>
      <c r="G83" s="8" t="s">
        <v>1494</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1562</v>
      </c>
      <c r="V83" s="3" t="str">
        <f>IF(U83&lt;&gt;"",IF(U83&lt;&gt;"LIBSETS_DROP_MECHANIC_MONSTER_NAME",VLOOKUP(U83,'LibSets constants'!$I$4:$L$1003,3,FALSE),""),"")</f>
        <v>Rewards for the worthy (Cyrodiil/Battleground mail)</v>
      </c>
      <c r="W83" s="3" t="str">
        <f>IF(U83&lt;&gt;"",IF(U83&lt;&gt;"LIBSETS_DROP_MECHANIC_MONSTER_NAME",VLOOKUP(U83,'LibSets constants'!$I$4:$L$1003,4,FALSE),""),"")</f>
        <v>Gerechter Lohn (Cyrodiil/Schlachtfeld Mail)</v>
      </c>
      <c r="Y83" s="3" t="str">
        <f>IF(G83&lt;&gt;"LIBSETS_SETTYPE_BATTLEGROUND",IF(G83&lt;&gt;"LIBSETS_SETTYPE_SPECIAL",IF(X83&lt;&gt;"",X83,IF(Z83&lt;&gt;"",VLOOKUP(Z83,'ESO zone constants'!$D$3:$H$4953,5,FALSE),"")),""),"")</f>
        <v/>
      </c>
      <c r="Z83" t="str">
        <f>IF(AND(O83&lt;&gt;"",NOT(ISERROR(O83))),"",IF(AND(L83&lt;&gt;"",L83&gt;0,NOT(ISERROR(L83))),VLOOKUP(L83,'ESO dumped WayshrineInfo'!$K$3:$N$9999,4,FALSE),""))</f>
        <v/>
      </c>
      <c r="AA83" s="33" t="s">
        <v>1555</v>
      </c>
      <c r="AB83" s="3" t="str">
        <f>IF(AA83&lt;&gt;"",IF(AA83&lt;&gt;"LIBSETS_DROP_MECHANIC_MONSTER_NAME",VLOOKUP(AA83,'LibSets constants'!$I$4:$L$1003,3,FALSE),""),"")</f>
        <v>City Vlastarus (quartermaster)</v>
      </c>
      <c r="AC83" s="3" t="str">
        <f>IF(AA83&lt;&gt;"",IF(AA83&lt;&gt;"LIBSETS_DROP_MECHANIC_MONSTER_NAME",VLOOKUP(AA83,'LibSets constants'!$I$4:$L$1003,4,FALSE),""),"")</f>
        <v>Stadt Vlastarus (Quartiermeister)</v>
      </c>
      <c r="AD83" s="3" t="str">
        <f>IF(G83&lt;&gt;"LIBSETS_SETTYPE_BATTLEGROUND",IF(G83&lt;&gt;"LIBSETS_SETTYPE_SPECIAL",IF(AE83&lt;&gt;"",VLOOKUP(AE83,'ESO zone constants'!$D$3:$H$4953,5,FALSE),""),""),"")</f>
        <v/>
      </c>
      <c r="AE83" t="str">
        <f>IF(AND(O83&lt;&gt;"",NOT(ISERROR(O83))),"",IF(AND(M83&lt;&gt;"",M83&gt;0,NOT(ISERROR(M83))),VLOOKUP(M83,'ESO dumped WayshrineInfo'!$K$3:$N$9999,4,FALSE),""))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90" t="s">
        <v>2707</v>
      </c>
      <c r="AY83" s="21" t="str">
        <f t="shared" si="8"/>
        <v>[101] = {wayshrines={-1,-1,-1,}, dlcId=DLC_BASE_GAME</v>
      </c>
      <c r="AZ83" s="21" t="str">
        <f t="shared" si="12"/>
        <v>, zoneIds={181}, veteran=false</v>
      </c>
      <c r="BA83" s="21" t="str">
        <f t="shared" si="9"/>
        <v>, setType=LIBSETS_SETTYPE_CYRODIIL</v>
      </c>
      <c r="BB83" s="21" t="str">
        <f t="shared" si="10"/>
        <v>, dropMechanic={LIBSETS_DROP_MECHANIC_MAIL_PVP_REWARDS_FOR_THE_WORTHY,LIBSETS_DROP_MECHANIC_CITY_CYRODIIL_VLASTARUS}},</v>
      </c>
      <c r="BC83" s="21" t="str">
        <f t="shared" si="11"/>
        <v xml:space="preserve"> --Affliction / Elend   [Cyrodiil]</v>
      </c>
    </row>
    <row r="84" spans="1:55" x14ac:dyDescent="0.25">
      <c r="A84" s="12">
        <v>102</v>
      </c>
      <c r="B84" t="s">
        <v>850</v>
      </c>
      <c r="C84" t="s">
        <v>2629</v>
      </c>
      <c r="D84" s="3">
        <f t="shared" si="7"/>
        <v>102</v>
      </c>
      <c r="G84" s="8" t="s">
        <v>1496</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43" t="str">
        <f>IF(U84&lt;&gt;"",IF(U84&lt;&gt;"LIBSETS_DROP_MECHANIC_MONSTER_NAME",VLOOKUP(U84,'LibSets constants'!$I$4:$L$1003,3,FALSE),""),"")</f>
        <v/>
      </c>
      <c r="W84" s="43" t="str">
        <f>IF(U84&lt;&gt;"",IF(U84&lt;&gt;"LIBSETS_DROP_MECHANIC_MONSTER_NAME",VLOOKUP(U84,'LibSets constants'!$I$4:$L$1003,4,FALSE),""),"")</f>
        <v/>
      </c>
      <c r="Y84" s="3" t="str">
        <f>IF(G84&lt;&gt;"LIBSETS_SETTYPE_BATTLEGROUND",IF(G84&lt;&gt;"LIBSETS_SETTYPE_SPECIAL",IF(X84&lt;&gt;"",X84,IF(Z84&lt;&gt;"",VLOOKUP(Z84,'ESO zone constants'!$D$3:$H$4953,5,FALSE),"")),""),"")</f>
        <v/>
      </c>
      <c r="Z84" t="str">
        <f>IF(AND(O84&lt;&gt;"",NOT(ISERROR(O84))),"",IF(AND(L84&lt;&gt;"",L84&gt;0,NOT(ISERROR(L84))),VLOOKUP(L84,'ESO dumped WayshrineInfo'!$K$3:$N$9999,4,FALSE),""))</f>
        <v/>
      </c>
      <c r="AA84" s="44"/>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WayshrineInfo'!$K$3:$N$9999,4,FALSE),""))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90" t="s">
        <v>2708</v>
      </c>
      <c r="AY84" s="21" t="str">
        <f t="shared" si="8"/>
        <v>[102] = {wayshrines={196,196,196,}, dlcId=DLC_BASE_GAME</v>
      </c>
      <c r="AZ84" s="21" t="str">
        <f t="shared" si="12"/>
        <v>, zoneIds={22}, veteran=false</v>
      </c>
      <c r="BA84" s="21" t="str">
        <f t="shared" si="9"/>
        <v>, setType=LIBSETS_SETTYPE_DUNGEON</v>
      </c>
      <c r="BB84" s="21" t="str">
        <f t="shared" si="10"/>
        <v>, isProcSetAllowedInPvP=1},</v>
      </c>
      <c r="BC84" s="21" t="str">
        <f t="shared" si="11"/>
        <v xml:space="preserve"> --Duneripper\'s Scales / Schuppen des Dünenbrechers   [Volenfell]</v>
      </c>
    </row>
    <row r="85" spans="1:55" x14ac:dyDescent="0.25">
      <c r="A85" s="12">
        <v>103</v>
      </c>
      <c r="B85" t="s">
        <v>851</v>
      </c>
      <c r="C85" t="s">
        <v>852</v>
      </c>
      <c r="D85" s="3">
        <f t="shared" si="7"/>
        <v>103</v>
      </c>
      <c r="G85" s="8" t="s">
        <v>1496</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43" t="str">
        <f>IF(U85&lt;&gt;"",IF(U85&lt;&gt;"LIBSETS_DROP_MECHANIC_MONSTER_NAME",VLOOKUP(U85,'LibSets constants'!$I$4:$L$1003,3,FALSE),""),"")</f>
        <v/>
      </c>
      <c r="W85" s="3" t="str">
        <f>IF(U85&lt;&gt;"",IF(U85&lt;&gt;"LIBSETS_DROP_MECHANIC_MONSTER_NAME",VLOOKUP(U85,'LibSets constants'!$I$4:$L$1003,4,FALSE),""),"")</f>
        <v/>
      </c>
      <c r="Y85" s="3" t="str">
        <f>IF(G85&lt;&gt;"LIBSETS_SETTYPE_BATTLEGROUND",IF(G85&lt;&gt;"LIBSETS_SETTYPE_SPECIAL",IF(X85&lt;&gt;"",X85,IF(Z85&lt;&gt;"",VLOOKUP(Z85,'ESO zone constants'!$D$3:$H$4953,5,FALSE),"")),""),"")</f>
        <v/>
      </c>
      <c r="Z85" t="str">
        <f>IF(AND(O85&lt;&gt;"",NOT(ISERROR(O85))),"",IF(AND(L85&lt;&gt;"",L85&gt;0,NOT(ISERROR(L85))),VLOOKUP(L85,'ESO dumped WayshrineInfo'!$K$3:$N$9999,4,FALSE),""))</f>
        <v/>
      </c>
      <c r="AA85" s="44"/>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WayshrineInfo'!$K$3:$N$9999,4,FALSE),""))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90" t="s">
        <v>2707</v>
      </c>
      <c r="AY85" s="21" t="str">
        <f t="shared" si="8"/>
        <v>[103] = {wayshrines={195,195,195,}, dlcId=DLC_BASE_GAME</v>
      </c>
      <c r="AZ85" s="21" t="str">
        <f t="shared" si="12"/>
        <v>, zoneIds={449}, veteran=false</v>
      </c>
      <c r="BA85" s="21" t="str">
        <f t="shared" si="9"/>
        <v>, setType=LIBSETS_SETTYPE_DUNGEON</v>
      </c>
      <c r="BB85" s="21" t="str">
        <f t="shared" si="10"/>
        <v>},</v>
      </c>
      <c r="BC85" s="21" t="str">
        <f t="shared" si="11"/>
        <v xml:space="preserve"> --Magicka Furnace / Magickaschmiede   [Direfrost Keep]</v>
      </c>
    </row>
    <row r="86" spans="1:55" x14ac:dyDescent="0.25">
      <c r="A86" s="12">
        <v>104</v>
      </c>
      <c r="B86" t="s">
        <v>853</v>
      </c>
      <c r="C86" t="s">
        <v>854</v>
      </c>
      <c r="D86" s="3">
        <f t="shared" si="7"/>
        <v>104</v>
      </c>
      <c r="G86" s="8" t="s">
        <v>1494</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1562</v>
      </c>
      <c r="V86" s="3" t="str">
        <f>IF(U86&lt;&gt;"",IF(U86&lt;&gt;"LIBSETS_DROP_MECHANIC_MONSTER_NAME",VLOOKUP(U86,'LibSets constants'!$I$4:$L$1003,3,FALSE),""),"")</f>
        <v>Rewards for the worthy (Cyrodiil/Battleground mail)</v>
      </c>
      <c r="W86" s="3" t="str">
        <f>IF(U86&lt;&gt;"",IF(U86&lt;&gt;"LIBSETS_DROP_MECHANIC_MONSTER_NAME",VLOOKUP(U86,'LibSets constants'!$I$4:$L$1003,4,FALSE),""),"")</f>
        <v>Gerechter Lohn (Cyrodiil/Schlachtfeld Mail)</v>
      </c>
      <c r="Y86" s="3" t="str">
        <f>IF(G86&lt;&gt;"LIBSETS_SETTYPE_BATTLEGROUND",IF(G86&lt;&gt;"LIBSETS_SETTYPE_SPECIAL",IF(X86&lt;&gt;"",X86,IF(Z86&lt;&gt;"",VLOOKUP(Z86,'ESO zone constants'!$D$3:$H$4953,5,FALSE),"")),""),"")</f>
        <v/>
      </c>
      <c r="Z86" t="str">
        <f>IF(AND(O86&lt;&gt;"",NOT(ISERROR(O86))),"",IF(AND(L86&lt;&gt;"",L86&gt;0,NOT(ISERROR(L86))),VLOOKUP(L86,'ESO dumped WayshrineInfo'!$K$3:$N$9999,4,FALSE),""))</f>
        <v/>
      </c>
      <c r="AA86" s="33" t="s">
        <v>1552</v>
      </c>
      <c r="AB86" s="3" t="str">
        <f>IF(AA86&lt;&gt;"",IF(AA86&lt;&gt;"LIBSETS_DROP_MECHANIC_MONSTER_NAME",VLOOKUP(AA86,'LibSets constants'!$I$4:$L$1003,3,FALSE),""),"")</f>
        <v>City Erntefurt (quartermaster)</v>
      </c>
      <c r="AC86" s="3" t="str">
        <f>IF(AA86&lt;&gt;"",IF(AA86&lt;&gt;"LIBSETS_DROP_MECHANIC_MONSTER_NAME",VLOOKUP(AA86,'LibSets constants'!$I$4:$L$1003,4,FALSE),""),"")</f>
        <v>Stadt Erntefurt (Quartiermeister)</v>
      </c>
      <c r="AD86" s="3" t="str">
        <f>IF(G86&lt;&gt;"LIBSETS_SETTYPE_BATTLEGROUND",IF(G86&lt;&gt;"LIBSETS_SETTYPE_SPECIAL",IF(AE86&lt;&gt;"",VLOOKUP(AE86,'ESO zone constants'!$D$3:$H$4953,5,FALSE),""),""),"")</f>
        <v/>
      </c>
      <c r="AE86" t="str">
        <f>IF(AND(O86&lt;&gt;"",NOT(ISERROR(O86))),"",IF(AND(M86&lt;&gt;"",M86&gt;0,NOT(ISERROR(M86))),VLOOKUP(M86,'ESO dumped WayshrineInfo'!$K$3:$N$9999,4,FALSE),""))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90" t="s">
        <v>2707</v>
      </c>
      <c r="AY86" s="21" t="str">
        <f t="shared" si="8"/>
        <v>[104] = {wayshrines={-1,-1,-1,}, dlcId=DLC_BASE_GAME</v>
      </c>
      <c r="AZ86" s="21" t="str">
        <f t="shared" si="12"/>
        <v>, zoneIds={181}, veteran=false</v>
      </c>
      <c r="BA86" s="21" t="str">
        <f t="shared" si="9"/>
        <v>, setType=LIBSETS_SETTYPE_CYRODIIL</v>
      </c>
      <c r="BB86" s="21" t="str">
        <f t="shared" si="10"/>
        <v>, dropMechanic={LIBSETS_DROP_MECHANIC_MAIL_PVP_REWARDS_FOR_THE_WORTHY,LIBSETS_DROP_MECHANIC_CITY_CYRODIIL_ERNTEFURT}},</v>
      </c>
      <c r="BC86" s="21" t="str">
        <f t="shared" si="11"/>
        <v xml:space="preserve"> --Curse Eater / Fluchfresser   [Cyrodiil]</v>
      </c>
    </row>
    <row r="87" spans="1:55" x14ac:dyDescent="0.25">
      <c r="A87" s="12">
        <v>105</v>
      </c>
      <c r="B87" t="s">
        <v>855</v>
      </c>
      <c r="C87" t="s">
        <v>856</v>
      </c>
      <c r="D87" s="3">
        <f t="shared" si="7"/>
        <v>105</v>
      </c>
      <c r="G87" s="8" t="s">
        <v>1499</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1581</v>
      </c>
      <c r="V87" s="43" t="str">
        <f>IF(U87&lt;&gt;"",IF(U87&lt;&gt;"LIBSETS_DROP_MECHANIC_MONSTER_NAME",VLOOKUP(U87,'LibSets constants'!$I$4:$L$1003,3,FALSE),""),"")</f>
        <v>Delve bosses have a chance to drop a waist or feet.</v>
      </c>
      <c r="W87" s="43" t="str">
        <f>IF(U87&lt;&gt;"",IF(U87&lt;&gt;"LIBSETS_DROP_MECHANIC_MONSTER_NAME",VLOOKUP(U87,'LibSets constants'!$I$4:$L$1003,4,FALSE),""),"")</f>
        <v>Bosse in Gewölben haben die Chance, eine Taille oder Füße fallen zu lassen.</v>
      </c>
      <c r="Y87" s="3" t="str">
        <f>IF(G87&lt;&gt;"LIBSETS_SETTYPE_BATTLEGROUND",IF(G87&lt;&gt;"LIBSETS_SETTYPE_SPECIAL",IF(X87&lt;&gt;"",X87,IF(Z87&lt;&gt;"",VLOOKUP(Z87,'ESO zone constants'!$D$3:$H$4953,5,FALSE),"")),""),"")</f>
        <v/>
      </c>
      <c r="Z87" t="str">
        <f>IF(AND(O87&lt;&gt;"",NOT(ISERROR(O87))),"",IF(AND(L87&lt;&gt;"",L87&gt;0,NOT(ISERROR(L87))),VLOOKUP(L87,'ESO dumped WayshrineInfo'!$K$3:$N$9999,4,FALSE),""))</f>
        <v/>
      </c>
      <c r="AA87" s="44" t="s">
        <v>1582</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WayshrineInfo'!$K$3:$N$9999,4,FALSE),""))</f>
        <v/>
      </c>
      <c r="AF87" s="44" t="s">
        <v>1583</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1584</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90" t="s">
        <v>2707</v>
      </c>
      <c r="AY87" s="21" t="str">
        <f t="shared" si="8"/>
        <v>[105] = {wayshrines={-1,-1,-1,}, dlcId=DLC_BASE_GAME</v>
      </c>
      <c r="AZ87" s="21" t="str">
        <f t="shared" si="12"/>
        <v>, zoneIds={381}, veteran=false</v>
      </c>
      <c r="BA87" s="21" t="str">
        <f t="shared" si="9"/>
        <v>, setType=LIBSETS_SETTYPE_OVERLAND</v>
      </c>
      <c r="BB87" s="21" t="str">
        <f t="shared" si="10"/>
        <v>, dropMechanic={LIBSETS_DROP_MECHANIC_OVERLAND_BOSS_DELVE,LIBSETS_DROP_MECHANIC_OVERLAND_WORLDBOSS,LIBSETS_DROP_MECHANIC_OVERLAND_BOSS_PUBLIC_DUNGEON,LIBSETS_DROP_MECHANIC_OVERLAND_CHEST}},</v>
      </c>
      <c r="BC87" s="21" t="str">
        <f t="shared" si="11"/>
        <v xml:space="preserve"> --Twin Sisters / Zwillingsschwestern   [Auridon]</v>
      </c>
    </row>
    <row r="88" spans="1:55" x14ac:dyDescent="0.25">
      <c r="A88" s="12">
        <v>106</v>
      </c>
      <c r="B88" t="s">
        <v>857</v>
      </c>
      <c r="C88" t="s">
        <v>2630</v>
      </c>
      <c r="D88" s="3">
        <f t="shared" si="7"/>
        <v>106</v>
      </c>
      <c r="G88" s="8" t="s">
        <v>1499</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1581</v>
      </c>
      <c r="V88" s="43" t="str">
        <f>IF(U88&lt;&gt;"",IF(U88&lt;&gt;"LIBSETS_DROP_MECHANIC_MONSTER_NAME",VLOOKUP(U88,'LibSets constants'!$I$4:$L$1003,3,FALSE),""),"")</f>
        <v>Delve bosses have a chance to drop a waist or feet.</v>
      </c>
      <c r="W88" s="43" t="str">
        <f>IF(U88&lt;&gt;"",IF(U88&lt;&gt;"LIBSETS_DROP_MECHANIC_MONSTER_NAME",VLOOKUP(U88,'LibSets constants'!$I$4:$L$1003,4,FALSE),""),"")</f>
        <v>Bosse in Gewölben haben die Chance, eine Taille oder Füße fallen zu lassen.</v>
      </c>
      <c r="Y88" s="3" t="str">
        <f>IF(G88&lt;&gt;"LIBSETS_SETTYPE_BATTLEGROUND",IF(G88&lt;&gt;"LIBSETS_SETTYPE_SPECIAL",IF(X88&lt;&gt;"",X88,IF(Z88&lt;&gt;"",VLOOKUP(Z88,'ESO zone constants'!$D$3:$H$4953,5,FALSE),"")),""),"")</f>
        <v/>
      </c>
      <c r="Z88" t="str">
        <f>IF(AND(O88&lt;&gt;"",NOT(ISERROR(O88))),"",IF(AND(L88&lt;&gt;"",L88&gt;0,NOT(ISERROR(L88))),VLOOKUP(L88,'ESO dumped WayshrineInfo'!$K$3:$N$9999,4,FALSE),""))</f>
        <v/>
      </c>
      <c r="AA88" s="44" t="s">
        <v>1582</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WayshrineInfo'!$K$3:$N$9999,4,FALSE),""))</f>
        <v/>
      </c>
      <c r="AF88" s="44" t="s">
        <v>1583</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1584</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90" t="s">
        <v>2707</v>
      </c>
      <c r="AY88" s="21" t="str">
        <f t="shared" si="8"/>
        <v>[106] = {wayshrines={-1,-1,-1,}, dlcId=DLC_BASE_GAME</v>
      </c>
      <c r="AZ88" s="21" t="str">
        <f t="shared" si="12"/>
        <v>, zoneIds={108}, veteran=false</v>
      </c>
      <c r="BA88" s="21" t="str">
        <f t="shared" si="9"/>
        <v>, setType=LIBSETS_SETTYPE_OVERLAND</v>
      </c>
      <c r="BB88" s="21" t="str">
        <f t="shared" si="10"/>
        <v>, dropMechanic={LIBSETS_DROP_MECHANIC_OVERLAND_BOSS_DELVE,LIBSETS_DROP_MECHANIC_OVERLAND_WORLDBOSS,LIBSETS_DROP_MECHANIC_OVERLAND_BOSS_PUBLIC_DUNGEON,LIBSETS_DROP_MECHANIC_OVERLAND_CHEST}},</v>
      </c>
      <c r="BC88" s="21" t="str">
        <f t="shared" si="11"/>
        <v xml:space="preserve"> --Wilderqueen\'s Arch / Bogen der Wildkönigin   [Greenshade]</v>
      </c>
    </row>
    <row r="89" spans="1:55" x14ac:dyDescent="0.25">
      <c r="A89" s="12">
        <v>107</v>
      </c>
      <c r="B89" t="s">
        <v>858</v>
      </c>
      <c r="C89" t="s">
        <v>2631</v>
      </c>
      <c r="D89" s="3">
        <f t="shared" si="7"/>
        <v>107</v>
      </c>
      <c r="G89" s="8" t="s">
        <v>1499</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1581</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Y89" s="3" t="str">
        <f>IF(G89&lt;&gt;"LIBSETS_SETTYPE_BATTLEGROUND",IF(G89&lt;&gt;"LIBSETS_SETTYPE_SPECIAL",IF(X89&lt;&gt;"",X89,IF(Z89&lt;&gt;"",VLOOKUP(Z89,'ESO zone constants'!$D$3:$H$4953,5,FALSE),"")),""),"")</f>
        <v/>
      </c>
      <c r="Z89" t="str">
        <f>IF(AND(O89&lt;&gt;"",NOT(ISERROR(O89))),"",IF(AND(L89&lt;&gt;"",L89&gt;0,NOT(ISERROR(L89))),VLOOKUP(L89,'ESO dumped WayshrineInfo'!$K$3:$N$9999,4,FALSE),""))</f>
        <v/>
      </c>
      <c r="AA89" s="44" t="s">
        <v>1582</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WayshrineInfo'!$K$3:$N$9999,4,FALSE),""))</f>
        <v/>
      </c>
      <c r="AF89" s="44" t="s">
        <v>1583</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1584</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90" t="s">
        <v>2707</v>
      </c>
      <c r="AY89" s="21" t="str">
        <f t="shared" si="8"/>
        <v>[107] = {wayshrines={-1,-1,-1,}, dlcId=DLC_BASE_GAME</v>
      </c>
      <c r="AZ89" s="21" t="str">
        <f t="shared" si="12"/>
        <v>, zoneIds={3}, veteran=false</v>
      </c>
      <c r="BA89" s="21" t="str">
        <f t="shared" si="9"/>
        <v>, setType=LIBSETS_SETTYPE_OVERLAND</v>
      </c>
      <c r="BB89" s="21" t="str">
        <f t="shared" si="10"/>
        <v>, dropMechanic={LIBSETS_DROP_MECHANIC_OVERLAND_BOSS_DELVE,LIBSETS_DROP_MECHANIC_OVERLAND_WORLDBOSS,LIBSETS_DROP_MECHANIC_OVERLAND_BOSS_PUBLIC_DUNGEON,LIBSETS_DROP_MECHANIC_OVERLAND_CHEST}},</v>
      </c>
      <c r="BC89" s="21" t="str">
        <f t="shared" si="11"/>
        <v xml:space="preserve"> --Wyrd Tree\'s Blessing / Segen des Wyrdbaums   [Glenumbra]</v>
      </c>
    </row>
    <row r="90" spans="1:55" x14ac:dyDescent="0.25">
      <c r="A90" s="12">
        <v>108</v>
      </c>
      <c r="B90" t="s">
        <v>859</v>
      </c>
      <c r="C90" t="s">
        <v>860</v>
      </c>
      <c r="D90" s="3">
        <f t="shared" si="7"/>
        <v>108</v>
      </c>
      <c r="G90" s="8" t="s">
        <v>1494</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1562</v>
      </c>
      <c r="V90" s="3" t="str">
        <f>IF(U90&lt;&gt;"",IF(U90&lt;&gt;"LIBSETS_DROP_MECHANIC_MONSTER_NAME",VLOOKUP(U90,'LibSets constants'!$I$4:$L$1003,3,FALSE),""),"")</f>
        <v>Rewards for the worthy (Cyrodiil/Battleground mail)</v>
      </c>
      <c r="W90" s="3" t="str">
        <f>IF(U90&lt;&gt;"",IF(U90&lt;&gt;"LIBSETS_DROP_MECHANIC_MONSTER_NAME",VLOOKUP(U90,'LibSets constants'!$I$4:$L$1003,4,FALSE),""),"")</f>
        <v>Gerechter Lohn (Cyrodiil/Schlachtfeld Mail)</v>
      </c>
      <c r="Y90" s="3" t="str">
        <f>IF(G90&lt;&gt;"LIBSETS_SETTYPE_BATTLEGROUND",IF(G90&lt;&gt;"LIBSETS_SETTYPE_SPECIAL",IF(X90&lt;&gt;"",X90,IF(Z90&lt;&gt;"",VLOOKUP(Z90,'ESO zone constants'!$D$3:$H$4953,5,FALSE),"")),""),"")</f>
        <v/>
      </c>
      <c r="Z90" t="str">
        <f>IF(AND(O90&lt;&gt;"",NOT(ISERROR(O90))),"",IF(AND(L90&lt;&gt;"",L90&gt;0,NOT(ISERROR(L90))),VLOOKUP(L90,'ESO dumped WayshrineInfo'!$K$3:$N$9999,4,FALSE),""))</f>
        <v/>
      </c>
      <c r="AA90" s="33" t="s">
        <v>1555</v>
      </c>
      <c r="AB90" s="3" t="str">
        <f>IF(AA90&lt;&gt;"",IF(AA90&lt;&gt;"LIBSETS_DROP_MECHANIC_MONSTER_NAME",VLOOKUP(AA90,'LibSets constants'!$I$4:$L$1003,3,FALSE),""),"")</f>
        <v>City Vlastarus (quartermaster)</v>
      </c>
      <c r="AC90" s="3" t="str">
        <f>IF(AA90&lt;&gt;"",IF(AA90&lt;&gt;"LIBSETS_DROP_MECHANIC_MONSTER_NAME",VLOOKUP(AA90,'LibSets constants'!$I$4:$L$1003,4,FALSE),""),"")</f>
        <v>Stadt Vlastarus (Quartiermeister)</v>
      </c>
      <c r="AD90" s="3" t="str">
        <f>IF(G90&lt;&gt;"LIBSETS_SETTYPE_BATTLEGROUND",IF(G90&lt;&gt;"LIBSETS_SETTYPE_SPECIAL",IF(AE90&lt;&gt;"",VLOOKUP(AE90,'ESO zone constants'!$D$3:$H$4953,5,FALSE),""),""),"")</f>
        <v/>
      </c>
      <c r="AE90" t="str">
        <f>IF(AND(O90&lt;&gt;"",NOT(ISERROR(O90))),"",IF(AND(M90&lt;&gt;"",M90&gt;0,NOT(ISERROR(M90))),VLOOKUP(M90,'ESO dumped WayshrineInfo'!$K$3:$N$9999,4,FALSE),""))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3" t="str">
        <f>IF(AU90&lt;&gt;"",IF(AU90&lt;&gt;"LIBSETS_DROP_MECHANIC_MONSTER_NAME",VLOOKUP(AU90,'LibSets constants'!$I$4:$L$1003,4,FALSE),""),"")</f>
        <v/>
      </c>
      <c r="AX90" s="90" t="s">
        <v>2707</v>
      </c>
      <c r="AY90" s="21" t="str">
        <f t="shared" si="8"/>
        <v>[108] = {wayshrines={-1,-1,-1,}, dlcId=DLC_BASE_GAME</v>
      </c>
      <c r="AZ90" s="21" t="str">
        <f t="shared" si="12"/>
        <v>, zoneIds={181}, veteran=false</v>
      </c>
      <c r="BA90" s="21" t="str">
        <f t="shared" si="9"/>
        <v>, setType=LIBSETS_SETTYPE_CYRODIIL</v>
      </c>
      <c r="BB90" s="21" t="str">
        <f t="shared" si="10"/>
        <v>, dropMechanic={LIBSETS_DROP_MECHANIC_MAIL_PVP_REWARDS_FOR_THE_WORTHY,LIBSETS_DROP_MECHANIC_CITY_CYRODIIL_VLASTARUS}},</v>
      </c>
      <c r="BC90" s="21" t="str">
        <f t="shared" si="11"/>
        <v xml:space="preserve"> --Ravager / Verwüster   [Cyrodiil]</v>
      </c>
    </row>
    <row r="91" spans="1:55" s="28" customFormat="1" x14ac:dyDescent="0.25">
      <c r="A91" s="12">
        <v>109</v>
      </c>
      <c r="B91" t="s">
        <v>861</v>
      </c>
      <c r="C91" t="s">
        <v>862</v>
      </c>
      <c r="D91" s="3">
        <f t="shared" si="7"/>
        <v>109</v>
      </c>
      <c r="E91"/>
      <c r="F91"/>
      <c r="G91" s="8" t="s">
        <v>1494</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1562</v>
      </c>
      <c r="V91" s="3" t="str">
        <f>IF(U91&lt;&gt;"",IF(U91&lt;&gt;"LIBSETS_DROP_MECHANIC_MONSTER_NAME",VLOOKUP(U91,'LibSets constants'!$I$4:$L$1003,3,FALSE),""),"")</f>
        <v>Rewards for the worthy (Cyrodiil/Battleground mail)</v>
      </c>
      <c r="W91" s="3" t="str">
        <f>IF(U91&lt;&gt;"",IF(U91&lt;&gt;"LIBSETS_DROP_MECHANIC_MONSTER_NAME",VLOOKUP(U91,'LibSets constants'!$I$4:$L$1003,4,FALSE),""),"")</f>
        <v>Gerechter Lohn (Cyrodiil/Schlachtfeld Mail)</v>
      </c>
      <c r="X91" s="65"/>
      <c r="Y91" s="3" t="str">
        <f>IF(G91&lt;&gt;"LIBSETS_SETTYPE_BATTLEGROUND",IF(G91&lt;&gt;"LIBSETS_SETTYPE_SPECIAL",IF(X91&lt;&gt;"",X91,IF(Z91&lt;&gt;"",VLOOKUP(Z91,'ESO zone constants'!$D$3:$H$4953,5,FALSE),"")),""),"")</f>
        <v/>
      </c>
      <c r="Z91" t="str">
        <f>IF(AND(O91&lt;&gt;"",NOT(ISERROR(O91))),"",IF(AND(L91&lt;&gt;"",L91&gt;0,NOT(ISERROR(L91))),VLOOKUP(L91,'ESO dumped WayshrineInfo'!$K$3:$N$9999,4,FALSE),""))</f>
        <v/>
      </c>
      <c r="AA91" s="33" t="s">
        <v>1552</v>
      </c>
      <c r="AB91" s="3" t="str">
        <f>IF(AA91&lt;&gt;"",IF(AA91&lt;&gt;"LIBSETS_DROP_MECHANIC_MONSTER_NAME",VLOOKUP(AA91,'LibSets constants'!$I$4:$L$1003,3,FALSE),""),"")</f>
        <v>City Erntefurt (quartermaster)</v>
      </c>
      <c r="AC91" s="3" t="str">
        <f>IF(AA91&lt;&gt;"",IF(AA91&lt;&gt;"LIBSETS_DROP_MECHANIC_MONSTER_NAME",VLOOKUP(AA91,'LibSets constants'!$I$4:$L$1003,4,FALSE),""),"")</f>
        <v>Stadt Erntefurt (Quartiermeister)</v>
      </c>
      <c r="AD91" s="3" t="str">
        <f>IF(G91&lt;&gt;"LIBSETS_SETTYPE_BATTLEGROUND",IF(G91&lt;&gt;"LIBSETS_SETTYPE_SPECIAL",IF(AE91&lt;&gt;"",VLOOKUP(AE91,'ESO zone constants'!$D$3:$H$4953,5,FALSE),""),""),"")</f>
        <v/>
      </c>
      <c r="AE91" t="str">
        <f>IF(AND(O91&lt;&gt;"",NOT(ISERROR(O91))),"",IF(AND(M91&lt;&gt;"",M91&gt;0,NOT(ISERROR(M91))),VLOOKUP(M91,'ESO dumped WayshrineInfo'!$K$3:$N$9999,4,FALSE),""))</f>
        <v/>
      </c>
      <c r="AF91" s="33"/>
      <c r="AG91" s="3" t="str">
        <f>IF(AF91&lt;&gt;"",IF(AF91&lt;&gt;"LIBSETS_DROP_MECHANIC_MONSTER_NAME",VLOOKUP(AF91,'LibSets constants'!$I$4:$L$1003,3,FALSE),""),"")</f>
        <v/>
      </c>
      <c r="AH91" s="3" t="str">
        <f>IF(AF91&lt;&gt;"",IF(AF91&lt;&gt;"LIBSETS_DROP_MECHANIC_MONSTER_NAME",VLOOKUP(AF91,'LibSets constants'!$I$4:$L$1003,4,FALSE),""),"")</f>
        <v/>
      </c>
      <c r="AI91" s="3" t="str">
        <f>IF(G91&lt;&gt;"LIBSETS_SETTYPE_BATTLEGROUND",IF(G91&lt;&gt;"LIBSETS_SETTYPE_SPECIAL",IF(AJ91&lt;&gt;"",VLOOKUP(AJ91,'ESO zone constants'!$D$3:$H$4953,5,FALSE),""),""),"")</f>
        <v/>
      </c>
      <c r="AJ91"/>
      <c r="AK91" s="33"/>
      <c r="AL91" s="3" t="str">
        <f>IF(AK91&lt;&gt;"",IF(AK91&lt;&gt;"LIBSETS_DROP_MECHANIC_MONSTER_NAME",VLOOKUP(AK91,'LibSets constants'!$I$4:$L$1003,3,FALSE),""),"")</f>
        <v/>
      </c>
      <c r="AM91" s="3" t="str">
        <f>IF(AK91&lt;&gt;"",IF(AK91&lt;&gt;"LIBSETS_DROP_MECHANIC_MONSTER_NAME",VLOOKUP(AK91,'LibSets constants'!$I$4:$L$1003,4,FALSE),""),"")</f>
        <v/>
      </c>
      <c r="AN91" s="3" t="str">
        <f>IF(G91&lt;&gt;"LIBSETS_SETTYPE_BATTLEGROUND",IF(G91&lt;&gt;"LIBSETS_SETTYPE_SPECIAL",IF(AO91&lt;&gt;"",VLOOKUP(AO91,'ESO zone constants'!$D$3:$H$4953,5,FALSE),""),""),"")</f>
        <v/>
      </c>
      <c r="AO91"/>
      <c r="AP91" s="33"/>
      <c r="AQ91" s="3" t="str">
        <f>IF(AP91&lt;&gt;"",IF(AP91&lt;&gt;"LIBSETS_DROP_MECHANIC_MONSTER_NAME",VLOOKUP(AP91,'LibSets constants'!$I$4:$L$1003,3,FALSE),""),"")</f>
        <v/>
      </c>
      <c r="AR91" s="3" t="str">
        <f>IF(AP91&lt;&gt;"",IF(AP91&lt;&gt;"LIBSETS_DROP_MECHANIC_MONSTER_NAME",VLOOKUP(AP91,'LibSets constants'!$I$4:$L$1003,4,FALSE),""),"")</f>
        <v/>
      </c>
      <c r="AS91" s="3" t="str">
        <f>IF(G91&lt;&gt;"LIBSETS_SETTYPE_BATTLEGROUND",IF(G91&lt;&gt;"LIBSETS_SETTYPE_SPECIAL",IF(AT91&lt;&gt;"",VLOOKUP(AT91,'ESO zone constants'!$D$3:$H$4953,5,FALSE),""),""),"")</f>
        <v/>
      </c>
      <c r="AT91"/>
      <c r="AU91" s="33"/>
      <c r="AV91" s="3" t="str">
        <f>IF(AU91&lt;&gt;"",IF(AU91&lt;&gt;"LIBSETS_DROP_MECHANIC_MONSTER_NAME",VLOOKUP(AU91,'LibSets constants'!$I$4:$L$1003,3,FALSE),""),"")</f>
        <v/>
      </c>
      <c r="AW91" s="3" t="str">
        <f>IF(AU91&lt;&gt;"",IF(AU91&lt;&gt;"LIBSETS_DROP_MECHANIC_MONSTER_NAME",VLOOKUP(AU91,'LibSets constants'!$I$4:$L$1003,4,FALSE),""),"")</f>
        <v/>
      </c>
      <c r="AX91" s="90" t="s">
        <v>2707</v>
      </c>
      <c r="AY91" s="21" t="str">
        <f t="shared" si="8"/>
        <v>[109] = {wayshrines={-1,-1,-1,}, dlcId=DLC_BASE_GAME</v>
      </c>
      <c r="AZ91" s="21" t="str">
        <f t="shared" si="12"/>
        <v>, zoneIds={181}, veteran=false</v>
      </c>
      <c r="BA91" s="21" t="str">
        <f t="shared" si="9"/>
        <v>, setType=LIBSETS_SETTYPE_CYRODIIL</v>
      </c>
      <c r="BB91" s="21" t="str">
        <f t="shared" si="10"/>
        <v>, dropMechanic={LIBSETS_DROP_MECHANIC_MAIL_PVP_REWARDS_FOR_THE_WORTHY,LIBSETS_DROP_MECHANIC_CITY_CYRODIIL_ERNTEFURT}},</v>
      </c>
      <c r="BC91" s="21" t="str">
        <f t="shared" si="11"/>
        <v xml:space="preserve"> --Light of Cyrodiil / Licht von Cyrodiil   [Cyrodiil]</v>
      </c>
    </row>
    <row r="92" spans="1:55" x14ac:dyDescent="0.25">
      <c r="A92" s="12">
        <v>110</v>
      </c>
      <c r="B92" t="s">
        <v>863</v>
      </c>
      <c r="C92" t="s">
        <v>864</v>
      </c>
      <c r="D92" s="3">
        <f t="shared" si="7"/>
        <v>110</v>
      </c>
      <c r="G92" s="8" t="s">
        <v>1496</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43" t="str">
        <f>IF(U92&lt;&gt;"",IF(U92&lt;&gt;"LIBSETS_DROP_MECHANIC_MONSTER_NAME",VLOOKUP(U92,'LibSets constants'!$I$4:$L$1003,3,FALSE),""),"")</f>
        <v/>
      </c>
      <c r="W92" s="43" t="str">
        <f>IF(U92&lt;&gt;"",IF(U92&lt;&gt;"LIBSETS_DROP_MECHANIC_MONSTER_NAME",VLOOKUP(U92,'LibSets constants'!$I$4:$L$1003,4,FALSE),""),"")</f>
        <v/>
      </c>
      <c r="X92" s="65">
        <v>935</v>
      </c>
      <c r="Y92" s="3">
        <f>IF(G92&lt;&gt;"LIBSETS_SETTYPE_BATTLEGROUND",IF(G92&lt;&gt;"LIBSETS_SETTYPE_SPECIAL",IF(X92&lt;&gt;"",X92,IF(Z92&lt;&gt;"",VLOOKUP(Z92,'ESO zone constants'!$D$3:$H$4953,5,FALSE),"")),""),"")</f>
        <v>935</v>
      </c>
      <c r="Z92" t="str">
        <f>IF(AND(O92&lt;&gt;"",NOT(ISERROR(O92))),"",IF(AND(L92&lt;&gt;"",L92&gt;0,NOT(ISERROR(L92))),VLOOKUP(L92,'ESO dumped WayshrineInfo'!$K$3:$N$9999,4,FALSE),""))</f>
        <v/>
      </c>
      <c r="AA92" s="44"/>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WayshrineInfo'!$K$3:$N$9999,4,FALSE),""))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90" t="s">
        <v>2707</v>
      </c>
      <c r="AY92" s="21" t="str">
        <f t="shared" si="8"/>
        <v>[110] = {wayshrines={194,194,194,}, dlcId=DLC_BASE_GAME</v>
      </c>
      <c r="AZ92" s="21" t="str">
        <f t="shared" si="12"/>
        <v>, zoneIds={380,935}, veteran=false</v>
      </c>
      <c r="BA92" s="21" t="str">
        <f t="shared" si="9"/>
        <v>, setType=LIBSETS_SETTYPE_DUNGEON</v>
      </c>
      <c r="BB92" s="21" t="str">
        <f t="shared" si="10"/>
        <v>},</v>
      </c>
      <c r="BC92" s="21" t="str">
        <f t="shared" si="11"/>
        <v xml:space="preserve"> --Sanctuary / Heiligtum   [The Banished Cells I]</v>
      </c>
    </row>
    <row r="93" spans="1:55" x14ac:dyDescent="0.25">
      <c r="A93" s="12">
        <v>111</v>
      </c>
      <c r="B93" t="s">
        <v>865</v>
      </c>
      <c r="C93" t="s">
        <v>866</v>
      </c>
      <c r="D93" s="3">
        <f t="shared" si="7"/>
        <v>111</v>
      </c>
      <c r="G93" s="8" t="s">
        <v>1494</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1562</v>
      </c>
      <c r="V93" s="43" t="str">
        <f>IF(U93&lt;&gt;"",IF(U93&lt;&gt;"LIBSETS_DROP_MECHANIC_MONSTER_NAME",VLOOKUP(U93,'LibSets constants'!$I$4:$L$1003,3,FALSE),""),"")</f>
        <v>Rewards for the worthy (Cyrodiil/Battleground mail)</v>
      </c>
      <c r="W93" s="43" t="str">
        <f>IF(U93&lt;&gt;"",IF(U93&lt;&gt;"LIBSETS_DROP_MECHANIC_MONSTER_NAME",VLOOKUP(U93,'LibSets constants'!$I$4:$L$1003,4,FALSE),""),"")</f>
        <v>Gerechter Lohn (Cyrodiil/Schlachtfeld Mail)</v>
      </c>
      <c r="Y93" s="3" t="str">
        <f>IF(G93&lt;&gt;"LIBSETS_SETTYPE_BATTLEGROUND",IF(G93&lt;&gt;"LIBSETS_SETTYPE_SPECIAL",IF(X93&lt;&gt;"",X93,IF(Z93&lt;&gt;"",VLOOKUP(Z93,'ESO zone constants'!$D$3:$H$4953,5,FALSE),"")),""),"")</f>
        <v/>
      </c>
      <c r="Z93" t="str">
        <f>IF(AND(O93&lt;&gt;"",NOT(ISERROR(O93))),"",IF(AND(L93&lt;&gt;"",L93&gt;0,NOT(ISERROR(L93))),VLOOKUP(L93,'ESO dumped WayshrineInfo'!$K$3:$N$9999,4,FALSE),""))</f>
        <v/>
      </c>
      <c r="AA93" s="44" t="s">
        <v>1553</v>
      </c>
      <c r="AB93" s="43" t="str">
        <f>IF(AA93&lt;&gt;"",IF(AA93&lt;&gt;"LIBSETS_DROP_MECHANIC_MONSTER_NAME",VLOOKUP(AA93,'LibSets constants'!$I$4:$L$1003,3,FALSE),""),"")</f>
        <v>City Bruma (quartermaster)</v>
      </c>
      <c r="AC93" s="43" t="str">
        <f>IF(AA93&lt;&gt;"",IF(AA93&lt;&gt;"LIBSETS_DROP_MECHANIC_MONSTER_NAME",VLOOKUP(AA93,'LibSets constants'!$I$4:$L$1003,4,FALSE),""),"")</f>
        <v>Stadt Bruma (Quartiermeister)</v>
      </c>
      <c r="AD93" s="3" t="str">
        <f>IF(G93&lt;&gt;"LIBSETS_SETTYPE_BATTLEGROUND",IF(G93&lt;&gt;"LIBSETS_SETTYPE_SPECIAL",IF(AE93&lt;&gt;"",VLOOKUP(AE93,'ESO zone constants'!$D$3:$H$4953,5,FALSE),""),""),"")</f>
        <v/>
      </c>
      <c r="AE93" t="str">
        <f>IF(AND(O93&lt;&gt;"",NOT(ISERROR(O93))),"",IF(AND(M93&lt;&gt;"",M93&gt;0,NOT(ISERROR(M93))),VLOOKUP(M93,'ESO dumped WayshrineInfo'!$K$3:$N$9999,4,FALSE),""))</f>
        <v/>
      </c>
      <c r="AF93" s="44"/>
      <c r="AG93" s="43" t="str">
        <f>IF(AF93&lt;&gt;"",IF(AF93&lt;&gt;"LIBSETS_DROP_MECHANIC_MONSTER_NAME",VLOOKUP(AF93,'LibSets constants'!$I$4:$L$1003,3,FALSE),""),"")</f>
        <v/>
      </c>
      <c r="AH93" s="43" t="str">
        <f>IF(AF93&lt;&gt;"",IF(AF93&lt;&gt;"LIBSETS_DROP_MECHANIC_MONSTER_NAME",VLOOKUP(AF93,'LibSets constants'!$I$4:$L$1003,4,FALSE),""),"")</f>
        <v/>
      </c>
      <c r="AI93" s="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90" t="s">
        <v>2707</v>
      </c>
      <c r="AY93" s="21" t="str">
        <f t="shared" si="8"/>
        <v>[111] = {wayshrines={-1,-1,-1,}, dlcId=DLC_BASE_GAME</v>
      </c>
      <c r="AZ93" s="21" t="str">
        <f t="shared" si="12"/>
        <v>, zoneIds={181}, veteran=false</v>
      </c>
      <c r="BA93" s="21" t="str">
        <f t="shared" si="9"/>
        <v>, setType=LIBSETS_SETTYPE_CYRODIIL</v>
      </c>
      <c r="BB93" s="21" t="str">
        <f t="shared" si="10"/>
        <v>, dropMechanic={LIBSETS_DROP_MECHANIC_MAIL_PVP_REWARDS_FOR_THE_WORTHY,LIBSETS_DROP_MECHANIC_CITY_CYRODIIL_BRUMA}},</v>
      </c>
      <c r="BC93" s="21" t="str">
        <f t="shared" si="11"/>
        <v xml:space="preserve"> --Ward of Cyrodiil / Schutz von Cyrodiil   [Cyrodiil]</v>
      </c>
    </row>
    <row r="94" spans="1:55" x14ac:dyDescent="0.25">
      <c r="A94" s="12">
        <v>112</v>
      </c>
      <c r="B94" t="s">
        <v>867</v>
      </c>
      <c r="C94" t="s">
        <v>868</v>
      </c>
      <c r="D94" s="3">
        <f t="shared" si="7"/>
        <v>112</v>
      </c>
      <c r="G94" s="8" t="s">
        <v>1499</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1581</v>
      </c>
      <c r="V94" s="43" t="str">
        <f>IF(U94&lt;&gt;"",IF(U94&lt;&gt;"LIBSETS_DROP_MECHANIC_MONSTER_NAME",VLOOKUP(U94,'LibSets constants'!$I$4:$L$1003,3,FALSE),""),"")</f>
        <v>Delve bosses have a chance to drop a waist or feet.</v>
      </c>
      <c r="W94" s="43" t="str">
        <f>IF(U94&lt;&gt;"",IF(U94&lt;&gt;"LIBSETS_DROP_MECHANIC_MONSTER_NAME",VLOOKUP(U94,'LibSets constants'!$I$4:$L$1003,4,FALSE),""),"")</f>
        <v>Bosse in Gewölben haben die Chance, eine Taille oder Füße fallen zu lassen.</v>
      </c>
      <c r="Y94" s="3" t="str">
        <f>IF(G94&lt;&gt;"LIBSETS_SETTYPE_BATTLEGROUND",IF(G94&lt;&gt;"LIBSETS_SETTYPE_SPECIAL",IF(X94&lt;&gt;"",X94,IF(Z94&lt;&gt;"",VLOOKUP(Z94,'ESO zone constants'!$D$3:$H$4953,5,FALSE),"")),""),"")</f>
        <v/>
      </c>
      <c r="Z94" t="str">
        <f>IF(AND(O94&lt;&gt;"",NOT(ISERROR(O94))),"",IF(AND(L94&lt;&gt;"",L94&gt;0,NOT(ISERROR(L94))),VLOOKUP(L94,'ESO dumped WayshrineInfo'!$K$3:$N$9999,4,FALSE),""))</f>
        <v/>
      </c>
      <c r="AA94" s="44" t="s">
        <v>1582</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WayshrineInfo'!$K$3:$N$9999,4,FALSE),""))</f>
        <v/>
      </c>
      <c r="AF94" s="44" t="s">
        <v>1583</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1584</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90" t="s">
        <v>2708</v>
      </c>
      <c r="AY94" s="21" t="str">
        <f t="shared" si="8"/>
        <v>[112] = {wayshrines={-1,-1,-1,}, dlcId=DLC_BASE_GAME</v>
      </c>
      <c r="AZ94" s="21" t="str">
        <f t="shared" si="12"/>
        <v>, zoneIds={19}, veteran=false</v>
      </c>
      <c r="BA94" s="21" t="str">
        <f t="shared" si="9"/>
        <v>, setType=LIBSETS_SETTYPE_OVERLAND</v>
      </c>
      <c r="BB94" s="21" t="str">
        <f t="shared" si="10"/>
        <v>, isProcSetAllowedInPvP=1, dropMechanic={LIBSETS_DROP_MECHANIC_OVERLAND_BOSS_DELVE,LIBSETS_DROP_MECHANIC_OVERLAND_WORLDBOSS,LIBSETS_DROP_MECHANIC_OVERLAND_BOSS_PUBLIC_DUNGEON,LIBSETS_DROP_MECHANIC_OVERLAND_CHEST}},</v>
      </c>
      <c r="BC94" s="21" t="str">
        <f t="shared" si="11"/>
        <v xml:space="preserve"> --Night Terror / Nachtschrecken   [Stormhaven]</v>
      </c>
    </row>
    <row r="95" spans="1:55" x14ac:dyDescent="0.25">
      <c r="A95" s="12">
        <v>113</v>
      </c>
      <c r="B95" t="s">
        <v>869</v>
      </c>
      <c r="C95" t="s">
        <v>870</v>
      </c>
      <c r="D95" s="3">
        <f t="shared" si="7"/>
        <v>113</v>
      </c>
      <c r="G95" s="8" t="s">
        <v>1494</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1562</v>
      </c>
      <c r="V95" s="3" t="str">
        <f>IF(U95&lt;&gt;"",IF(U95&lt;&gt;"LIBSETS_DROP_MECHANIC_MONSTER_NAME",VLOOKUP(U95,'LibSets constants'!$I$4:$L$1003,3,FALSE),""),"")</f>
        <v>Rewards for the worthy (Cyrodiil/Battleground mail)</v>
      </c>
      <c r="W95" s="3" t="str">
        <f>IF(U95&lt;&gt;"",IF(U95&lt;&gt;"LIBSETS_DROP_MECHANIC_MONSTER_NAME",VLOOKUP(U95,'LibSets constants'!$I$4:$L$1003,4,FALSE),""),"")</f>
        <v>Gerechter Lohn (Cyrodiil/Schlachtfeld Mail)</v>
      </c>
      <c r="Y95" s="3" t="str">
        <f>IF(G95&lt;&gt;"LIBSETS_SETTYPE_BATTLEGROUND",IF(G95&lt;&gt;"LIBSETS_SETTYPE_SPECIAL",IF(X95&lt;&gt;"",X95,IF(Z95&lt;&gt;"",VLOOKUP(Z95,'ESO zone constants'!$D$3:$H$4953,5,FALSE),"")),""),"")</f>
        <v/>
      </c>
      <c r="Z95" t="str">
        <f>IF(AND(O95&lt;&gt;"",NOT(ISERROR(O95))),"",IF(AND(L95&lt;&gt;"",L95&gt;0,NOT(ISERROR(L95))),VLOOKUP(L95,'ESO dumped WayshrineInfo'!$K$3:$N$9999,4,FALSE),""))</f>
        <v/>
      </c>
      <c r="AA95" s="33" t="s">
        <v>1555</v>
      </c>
      <c r="AB95" s="3" t="str">
        <f>IF(AA95&lt;&gt;"",IF(AA95&lt;&gt;"LIBSETS_DROP_MECHANIC_MONSTER_NAME",VLOOKUP(AA95,'LibSets constants'!$I$4:$L$1003,3,FALSE),""),"")</f>
        <v>City Vlastarus (quartermaster)</v>
      </c>
      <c r="AC95" s="3" t="str">
        <f>IF(AA95&lt;&gt;"",IF(AA95&lt;&gt;"LIBSETS_DROP_MECHANIC_MONSTER_NAME",VLOOKUP(AA95,'LibSets constants'!$I$4:$L$1003,4,FALSE),""),"")</f>
        <v>Stadt Vlastarus (Quartiermeister)</v>
      </c>
      <c r="AD95" s="3" t="str">
        <f>IF(G95&lt;&gt;"LIBSETS_SETTYPE_BATTLEGROUND",IF(G95&lt;&gt;"LIBSETS_SETTYPE_SPECIAL",IF(AE95&lt;&gt;"",VLOOKUP(AE95,'ESO zone constants'!$D$3:$H$4953,5,FALSE),""),""),"")</f>
        <v/>
      </c>
      <c r="AE95" t="str">
        <f>IF(AND(O95&lt;&gt;"",NOT(ISERROR(O95))),"",IF(AND(M95&lt;&gt;"",M95&gt;0,NOT(ISERROR(M95))),VLOOKUP(M95,'ESO dumped WayshrineInfo'!$K$3:$N$9999,4,FALSE),""))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90" t="s">
        <v>2707</v>
      </c>
      <c r="AY95" s="21" t="str">
        <f t="shared" si="8"/>
        <v>[113] = {wayshrines={-1,-1,-1,}, dlcId=DLC_BASE_GAME</v>
      </c>
      <c r="AZ95" s="21" t="str">
        <f t="shared" si="12"/>
        <v>, zoneIds={181}, veteran=false</v>
      </c>
      <c r="BA95" s="21" t="str">
        <f t="shared" si="9"/>
        <v>, setType=LIBSETS_SETTYPE_CYRODIIL</v>
      </c>
      <c r="BB95" s="21" t="str">
        <f t="shared" si="10"/>
        <v>, dropMechanic={LIBSETS_DROP_MECHANIC_MAIL_PVP_REWARDS_FOR_THE_WORTHY,LIBSETS_DROP_MECHANIC_CITY_CYRODIIL_VLASTARUS}},</v>
      </c>
      <c r="BC95" s="21" t="str">
        <f t="shared" si="11"/>
        <v xml:space="preserve"> --Crest of Cyrodiil / Wappen von Cyrodiil   [Cyrodiil]</v>
      </c>
    </row>
    <row r="96" spans="1:55" x14ac:dyDescent="0.25">
      <c r="A96" s="12">
        <v>114</v>
      </c>
      <c r="B96" t="s">
        <v>871</v>
      </c>
      <c r="C96" t="s">
        <v>872</v>
      </c>
      <c r="D96" s="3">
        <f t="shared" si="7"/>
        <v>114</v>
      </c>
      <c r="G96" s="8" t="s">
        <v>1499</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1581</v>
      </c>
      <c r="V96" s="4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Y96" s="3" t="str">
        <f>IF(G96&lt;&gt;"LIBSETS_SETTYPE_BATTLEGROUND",IF(G96&lt;&gt;"LIBSETS_SETTYPE_SPECIAL",IF(X96&lt;&gt;"",X96,IF(Z96&lt;&gt;"",VLOOKUP(Z96,'ESO zone constants'!$D$3:$H$4953,5,FALSE),"")),""),"")</f>
        <v/>
      </c>
      <c r="Z96" t="str">
        <f>IF(AND(O96&lt;&gt;"",NOT(ISERROR(O96))),"",IF(AND(L96&lt;&gt;"",L96&gt;0,NOT(ISERROR(L96))),VLOOKUP(L96,'ESO dumped WayshrineInfo'!$K$3:$N$9999,4,FALSE),""))</f>
        <v/>
      </c>
      <c r="AA96" s="44" t="s">
        <v>1582</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WayshrineInfo'!$K$3:$N$9999,4,FALSE),""))</f>
        <v/>
      </c>
      <c r="AF96" s="44" t="s">
        <v>1583</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1584</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90" t="s">
        <v>2707</v>
      </c>
      <c r="AY96" s="21" t="str">
        <f t="shared" si="8"/>
        <v>[114] = {wayshrines={-1,-1,-1,}, dlcId=DLC_BASE_GAME</v>
      </c>
      <c r="AZ96" s="21" t="str">
        <f t="shared" si="12"/>
        <v>, zoneIds={382}, veteran=false</v>
      </c>
      <c r="BA96" s="21" t="str">
        <f t="shared" si="9"/>
        <v>, setType=LIBSETS_SETTYPE_OVERLAND</v>
      </c>
      <c r="BB96" s="21" t="str">
        <f t="shared" si="10"/>
        <v>, dropMechanic={LIBSETS_DROP_MECHANIC_OVERLAND_BOSS_DELVE,LIBSETS_DROP_MECHANIC_OVERLAND_WORLDBOSS,LIBSETS_DROP_MECHANIC_OVERLAND_BOSS_PUBLIC_DUNGEON,LIBSETS_DROP_MECHANIC_OVERLAND_CHEST}},</v>
      </c>
      <c r="BC96" s="21" t="str">
        <f t="shared" si="11"/>
        <v xml:space="preserve"> --Soulshine / Seelenschein   [Reaper's March]</v>
      </c>
    </row>
    <row r="97" spans="1:55" x14ac:dyDescent="0.25">
      <c r="A97" s="12">
        <v>116</v>
      </c>
      <c r="B97" t="s">
        <v>873</v>
      </c>
      <c r="C97" t="s">
        <v>874</v>
      </c>
      <c r="D97" s="3">
        <f t="shared" si="7"/>
        <v>116</v>
      </c>
      <c r="G97" s="8" t="s">
        <v>1496</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43" t="str">
        <f>IF(U97&lt;&gt;"",IF(U97&lt;&gt;"LIBSETS_DROP_MECHANIC_MONSTER_NAME",VLOOKUP(U97,'LibSets constants'!$I$4:$L$1003,3,FALSE),""),"")</f>
        <v/>
      </c>
      <c r="W97" s="43" t="str">
        <f>IF(U97&lt;&gt;"",IF(U97&lt;&gt;"LIBSETS_DROP_MECHANIC_MONSTER_NAME",VLOOKUP(U97,'LibSets constants'!$I$4:$L$1003,4,FALSE),""),"")</f>
        <v/>
      </c>
      <c r="Y97" s="3" t="str">
        <f>IF(G97&lt;&gt;"LIBSETS_SETTYPE_BATTLEGROUND",IF(G97&lt;&gt;"LIBSETS_SETTYPE_SPECIAL",IF(X97&lt;&gt;"",X97,IF(Z97&lt;&gt;"",VLOOKUP(Z97,'ESO zone constants'!$D$3:$H$4953,5,FALSE),"")),""),"")</f>
        <v/>
      </c>
      <c r="Z97" t="str">
        <f>IF(AND(O97&lt;&gt;"",NOT(ISERROR(O97))),"",IF(AND(L97&lt;&gt;"",L97&gt;0,NOT(ISERROR(L97))),VLOOKUP(L97,'ESO dumped WayshrineInfo'!$K$3:$N$9999,4,FALSE),""))</f>
        <v/>
      </c>
      <c r="AA97" s="44"/>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WayshrineInfo'!$K$3:$N$9999,4,FALSE),""))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90" t="s">
        <v>2707</v>
      </c>
      <c r="AY97" s="21" t="str">
        <f t="shared" si="8"/>
        <v>[116] = {wayshrines={194,194,194,}, dlcId=DLC_BASE_GAME</v>
      </c>
      <c r="AZ97" s="21" t="str">
        <f t="shared" si="12"/>
        <v>, zoneIds={380,146,126,63}, veteran=false</v>
      </c>
      <c r="BA97" s="21" t="str">
        <f t="shared" si="9"/>
        <v>, setType=LIBSETS_SETTYPE_DUNGEON</v>
      </c>
      <c r="BB97" s="21" t="str">
        <f t="shared" si="10"/>
        <v>},</v>
      </c>
      <c r="BC97" s="21" t="str">
        <f t="shared" si="11"/>
        <v xml:space="preserve"> --The Destruction Suite / Garnitur der Zerstörung   [The Banished Cells I, Wayrest Sewers I, Elden Hollow I, Darkshade Caverns I]</v>
      </c>
    </row>
    <row r="98" spans="1:55" x14ac:dyDescent="0.25">
      <c r="A98" s="12">
        <v>117</v>
      </c>
      <c r="B98" t="s">
        <v>875</v>
      </c>
      <c r="C98" t="s">
        <v>1460</v>
      </c>
      <c r="D98" s="3">
        <f t="shared" si="7"/>
        <v>117</v>
      </c>
      <c r="G98" s="8" t="s">
        <v>1496</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43" t="str">
        <f>IF(U98&lt;&gt;"",IF(U98&lt;&gt;"LIBSETS_DROP_MECHANIC_MONSTER_NAME",VLOOKUP(U98,'LibSets constants'!$I$4:$L$1003,3,FALSE),""),"")</f>
        <v/>
      </c>
      <c r="W98" s="43" t="str">
        <f>IF(U98&lt;&gt;"",IF(U98&lt;&gt;"LIBSETS_DROP_MECHANIC_MONSTER_NAME",VLOOKUP(U98,'LibSets constants'!$I$4:$L$1003,4,FALSE),""),"")</f>
        <v/>
      </c>
      <c r="Y98" s="3" t="str">
        <f>IF(G98&lt;&gt;"LIBSETS_SETTYPE_BATTLEGROUND",IF(G98&lt;&gt;"LIBSETS_SETTYPE_SPECIAL",IF(X98&lt;&gt;"",X98,IF(Z98&lt;&gt;"",VLOOKUP(Z98,'ESO zone constants'!$D$3:$H$4953,5,FALSE),"")),""),"")</f>
        <v/>
      </c>
      <c r="Z98" t="str">
        <f>IF(AND(O98&lt;&gt;"",NOT(ISERROR(O98))),"",IF(AND(L98&lt;&gt;"",L98&gt;0,NOT(ISERROR(L98))),VLOOKUP(L98,'ESO dumped WayshrineInfo'!$K$3:$N$9999,4,FALSE),""))</f>
        <v/>
      </c>
      <c r="AA98" s="44"/>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WayshrineInfo'!$K$3:$N$9999,4,FALSE),""))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90" t="s">
        <v>2708</v>
      </c>
      <c r="AY98" s="21" t="str">
        <f t="shared" si="8"/>
        <v>[117] = {wayshrines={194,194,194,}, dlcId=DLC_BASE_GAME</v>
      </c>
      <c r="AZ98" s="21" t="str">
        <f t="shared" si="12"/>
        <v>, zoneIds={380,146,126,63}, veteran=false</v>
      </c>
      <c r="BA98" s="21" t="str">
        <f t="shared" si="9"/>
        <v>, setType=LIBSETS_SETTYPE_DUNGEON</v>
      </c>
      <c r="BB98" s="21" t="str">
        <f t="shared" si="10"/>
        <v>, isProcSetAllowedInPvP=1},</v>
      </c>
      <c r="BC98" s="21" t="str">
        <f t="shared" si="11"/>
        <v xml:space="preserve"> --Relics of the Physician, Ansur / Relikte des Mediziners Ansur   [The Banished Cells I, Wayrest Sewers I, Elden Hollow I, Darkshade Caverns I]</v>
      </c>
    </row>
    <row r="99" spans="1:55" x14ac:dyDescent="0.25">
      <c r="A99" s="12">
        <v>118</v>
      </c>
      <c r="B99" t="s">
        <v>876</v>
      </c>
      <c r="C99" t="s">
        <v>877</v>
      </c>
      <c r="D99" s="3">
        <f t="shared" si="7"/>
        <v>118</v>
      </c>
      <c r="G99" s="8" t="s">
        <v>1496</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43" t="str">
        <f>IF(U99&lt;&gt;"",IF(U99&lt;&gt;"LIBSETS_DROP_MECHANIC_MONSTER_NAME",VLOOKUP(U99,'LibSets constants'!$I$4:$L$1003,3,FALSE),""),"")</f>
        <v/>
      </c>
      <c r="W99" s="43" t="str">
        <f>IF(U99&lt;&gt;"",IF(U99&lt;&gt;"LIBSETS_DROP_MECHANIC_MONSTER_NAME",VLOOKUP(U99,'LibSets constants'!$I$4:$L$1003,4,FALSE),""),"")</f>
        <v/>
      </c>
      <c r="Y99" s="3" t="str">
        <f>IF(G99&lt;&gt;"LIBSETS_SETTYPE_BATTLEGROUND",IF(G99&lt;&gt;"LIBSETS_SETTYPE_SPECIAL",IF(X99&lt;&gt;"",X99,IF(Z99&lt;&gt;"",VLOOKUP(Z99,'ESO zone constants'!$D$3:$H$4953,5,FALSE),"")),""),"")</f>
        <v/>
      </c>
      <c r="Z99" t="str">
        <f>IF(AND(O99&lt;&gt;"",NOT(ISERROR(O99))),"",IF(AND(L99&lt;&gt;"",L99&gt;0,NOT(ISERROR(L99))),VLOOKUP(L99,'ESO dumped WayshrineInfo'!$K$3:$N$9999,4,FALSE),""))</f>
        <v/>
      </c>
      <c r="AA99" s="44"/>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WayshrineInfo'!$K$3:$N$9999,4,FALSE),""))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90" t="s">
        <v>2707</v>
      </c>
      <c r="AY99" s="21" t="str">
        <f t="shared" si="8"/>
        <v>[118] = {wayshrines={194,194,194,}, dlcId=DLC_BASE_GAME</v>
      </c>
      <c r="AZ99" s="21" t="str">
        <f t="shared" si="12"/>
        <v>, zoneIds={380,146,126,63}, veteran=false</v>
      </c>
      <c r="BA99" s="21" t="str">
        <f t="shared" si="9"/>
        <v>, setType=LIBSETS_SETTYPE_DUNGEON</v>
      </c>
      <c r="BB99" s="21" t="str">
        <f t="shared" si="10"/>
        <v>},</v>
      </c>
      <c r="BC99" s="21" t="str">
        <f t="shared" si="11"/>
        <v xml:space="preserve"> --Treasures of the Earthforge / Schätze der Erdenschmiede   [The Banished Cells I, Wayrest Sewers I, Elden Hollow I, Darkshade Caverns I]</v>
      </c>
    </row>
    <row r="100" spans="1:55" x14ac:dyDescent="0.25">
      <c r="A100" s="12">
        <v>119</v>
      </c>
      <c r="B100" t="s">
        <v>878</v>
      </c>
      <c r="C100" t="s">
        <v>879</v>
      </c>
      <c r="D100" s="3">
        <f t="shared" si="7"/>
        <v>119</v>
      </c>
      <c r="G100" s="8" t="s">
        <v>1496</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43" t="str">
        <f>IF(U100&lt;&gt;"",IF(U100&lt;&gt;"LIBSETS_DROP_MECHANIC_MONSTER_NAME",VLOOKUP(U100,'LibSets constants'!$I$4:$L$1003,3,FALSE),""),"")</f>
        <v/>
      </c>
      <c r="W100" s="43" t="str">
        <f>IF(U100&lt;&gt;"",IF(U100&lt;&gt;"LIBSETS_DROP_MECHANIC_MONSTER_NAME",VLOOKUP(U100,'LibSets constants'!$I$4:$L$1003,4,FALSE),""),"")</f>
        <v/>
      </c>
      <c r="Y100" s="3" t="str">
        <f>IF(G100&lt;&gt;"LIBSETS_SETTYPE_BATTLEGROUND",IF(G100&lt;&gt;"LIBSETS_SETTYPE_SPECIAL",IF(X100&lt;&gt;"",X100,IF(Z100&lt;&gt;"",VLOOKUP(Z100,'ESO zone constants'!$D$3:$H$4953,5,FALSE),"")),""),"")</f>
        <v/>
      </c>
      <c r="Z100" t="str">
        <f>IF(AND(O100&lt;&gt;"",NOT(ISERROR(O100))),"",IF(AND(L100&lt;&gt;"",L100&gt;0,NOT(ISERROR(L100))),VLOOKUP(L100,'ESO dumped WayshrineInfo'!$K$3:$N$9999,4,FALSE),""))</f>
        <v/>
      </c>
      <c r="AA100" s="44"/>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WayshrineInfo'!$K$3:$N$9999,4,FALSE),""))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90" t="s">
        <v>2707</v>
      </c>
      <c r="AY100" s="21" t="str">
        <f t="shared" si="8"/>
        <v>[119] = {wayshrines={194,194,194,}, dlcId=DLC_BASE_GAME</v>
      </c>
      <c r="AZ100" s="21" t="str">
        <f t="shared" si="12"/>
        <v>, zoneIds={380,146,126,63}, veteran=false</v>
      </c>
      <c r="BA100" s="21" t="str">
        <f t="shared" si="9"/>
        <v>, setType=LIBSETS_SETTYPE_DUNGEON</v>
      </c>
      <c r="BB100" s="21" t="str">
        <f t="shared" si="10"/>
        <v>},</v>
      </c>
      <c r="BC100" s="21" t="str">
        <f t="shared" si="11"/>
        <v xml:space="preserve"> --Relics of the Rebellion / Relikte der Rebellion   [The Banished Cells I, Wayrest Sewers I, Elden Hollow I, Darkshade Caverns I]</v>
      </c>
    </row>
    <row r="101" spans="1:55" x14ac:dyDescent="0.25">
      <c r="A101" s="12">
        <v>120</v>
      </c>
      <c r="B101" t="s">
        <v>880</v>
      </c>
      <c r="C101" t="s">
        <v>881</v>
      </c>
      <c r="D101" s="3">
        <f t="shared" si="7"/>
        <v>120</v>
      </c>
      <c r="G101" s="8" t="s">
        <v>1496</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43" t="str">
        <f>IF(U101&lt;&gt;"",IF(U101&lt;&gt;"LIBSETS_DROP_MECHANIC_MONSTER_NAME",VLOOKUP(U101,'LibSets constants'!$I$4:$L$1003,3,FALSE),""),"")</f>
        <v/>
      </c>
      <c r="W101" s="43" t="str">
        <f>IF(U101&lt;&gt;"",IF(U101&lt;&gt;"LIBSETS_DROP_MECHANIC_MONSTER_NAME",VLOOKUP(U101,'LibSets constants'!$I$4:$L$1003,4,FALSE),""),"")</f>
        <v/>
      </c>
      <c r="Y101" s="3" t="str">
        <f>IF(G101&lt;&gt;"LIBSETS_SETTYPE_BATTLEGROUND",IF(G101&lt;&gt;"LIBSETS_SETTYPE_SPECIAL",IF(X101&lt;&gt;"",X101,IF(Z101&lt;&gt;"",VLOOKUP(Z101,'ESO zone constants'!$D$3:$H$4953,5,FALSE),"")),""),"")</f>
        <v/>
      </c>
      <c r="Z101" t="str">
        <f>IF(AND(O101&lt;&gt;"",NOT(ISERROR(O101))),"",IF(AND(L101&lt;&gt;"",L101&gt;0,NOT(ISERROR(L101))),VLOOKUP(L101,'ESO dumped WayshrineInfo'!$K$3:$N$9999,4,FALSE),""))</f>
        <v/>
      </c>
      <c r="AA101" s="44"/>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WayshrineInfo'!$K$3:$N$9999,4,FALSE),""))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90" t="s">
        <v>2707</v>
      </c>
      <c r="AY101" s="21" t="str">
        <f t="shared" si="8"/>
        <v>[120] = {wayshrines={194,194,194,}, dlcId=DLC_BASE_GAME</v>
      </c>
      <c r="AZ101" s="21" t="str">
        <f t="shared" si="12"/>
        <v>, zoneIds={380,146,126,63}, veteran=false</v>
      </c>
      <c r="BA101" s="21" t="str">
        <f t="shared" si="9"/>
        <v>, setType=LIBSETS_SETTYPE_DUNGEON</v>
      </c>
      <c r="BB101" s="21" t="str">
        <f t="shared" si="10"/>
        <v>},</v>
      </c>
      <c r="BC101" s="21" t="str">
        <f t="shared" si="11"/>
        <v xml:space="preserve"> --Arms of Infernace / Waffen Infernals   [The Banished Cells I, Wayrest Sewers I, Elden Hollow I, Darkshade Caverns I]</v>
      </c>
    </row>
    <row r="102" spans="1:55" x14ac:dyDescent="0.25">
      <c r="A102" s="12">
        <v>121</v>
      </c>
      <c r="B102" t="s">
        <v>882</v>
      </c>
      <c r="C102" t="s">
        <v>883</v>
      </c>
      <c r="D102" s="3">
        <f t="shared" si="7"/>
        <v>121</v>
      </c>
      <c r="G102" s="8" t="s">
        <v>1496</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43" t="str">
        <f>IF(U102&lt;&gt;"",IF(U102&lt;&gt;"LIBSETS_DROP_MECHANIC_MONSTER_NAME",VLOOKUP(U102,'LibSets constants'!$I$4:$L$1003,3,FALSE),""),"")</f>
        <v/>
      </c>
      <c r="W102" s="43" t="str">
        <f>IF(U102&lt;&gt;"",IF(U102&lt;&gt;"LIBSETS_DROP_MECHANIC_MONSTER_NAME",VLOOKUP(U102,'LibSets constants'!$I$4:$L$1003,4,FALSE),""),"")</f>
        <v/>
      </c>
      <c r="Y102" s="3" t="str">
        <f>IF(G102&lt;&gt;"LIBSETS_SETTYPE_BATTLEGROUND",IF(G102&lt;&gt;"LIBSETS_SETTYPE_SPECIAL",IF(X102&lt;&gt;"",X102,IF(Z102&lt;&gt;"",VLOOKUP(Z102,'ESO zone constants'!$D$3:$H$4953,5,FALSE),"")),""),"")</f>
        <v/>
      </c>
      <c r="Z102" t="str">
        <f>IF(AND(O102&lt;&gt;"",NOT(ISERROR(O102))),"",IF(AND(L102&lt;&gt;"",L102&gt;0,NOT(ISERROR(L102))),VLOOKUP(L102,'ESO dumped WayshrineInfo'!$K$3:$N$9999,4,FALSE),""))</f>
        <v/>
      </c>
      <c r="AA102" s="44"/>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WayshrineInfo'!$K$3:$N$9999,4,FALSE),""))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90" t="s">
        <v>2707</v>
      </c>
      <c r="AY102" s="21" t="str">
        <f t="shared" si="8"/>
        <v>[121] = {wayshrines={194,194,194,}, dlcId=DLC_BASE_GAME</v>
      </c>
      <c r="AZ102" s="21" t="str">
        <f t="shared" si="12"/>
        <v>, zoneIds={380,146,126,63}, veteran=false</v>
      </c>
      <c r="BA102" s="21" t="str">
        <f t="shared" si="9"/>
        <v>, setType=LIBSETS_SETTYPE_DUNGEON</v>
      </c>
      <c r="BB102" s="21" t="str">
        <f t="shared" si="10"/>
        <v>},</v>
      </c>
      <c r="BC102" s="21" t="str">
        <f t="shared" si="11"/>
        <v xml:space="preserve"> --Arms of the Ancestors / Waffen der Ahnen   [The Banished Cells I, Wayrest Sewers I, Elden Hollow I, Darkshade Caverns I]</v>
      </c>
    </row>
    <row r="103" spans="1:55" x14ac:dyDescent="0.25">
      <c r="A103" s="12">
        <v>122</v>
      </c>
      <c r="B103" t="s">
        <v>884</v>
      </c>
      <c r="C103" t="s">
        <v>885</v>
      </c>
      <c r="D103" s="3">
        <f t="shared" si="7"/>
        <v>122</v>
      </c>
      <c r="G103" s="8" t="s">
        <v>1496</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43" t="str">
        <f>IF(U103&lt;&gt;"",IF(U103&lt;&gt;"LIBSETS_DROP_MECHANIC_MONSTER_NAME",VLOOKUP(U103,'LibSets constants'!$I$4:$L$1003,3,FALSE),""),"")</f>
        <v/>
      </c>
      <c r="W103" s="3" t="str">
        <f>IF(U103&lt;&gt;"",IF(U103&lt;&gt;"LIBSETS_DROP_MECHANIC_MONSTER_NAME",VLOOKUP(U103,'LibSets constants'!$I$4:$L$1003,4,FALSE),""),"")</f>
        <v/>
      </c>
      <c r="X103" s="65">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WayshrineInfo'!$K$3:$N$9999,4,FALSE),""))</f>
        <v/>
      </c>
      <c r="AA103" s="44"/>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WayshrineInfo'!$K$3:$N$9999,4,FALSE),""))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90" t="s">
        <v>2707</v>
      </c>
      <c r="AY103" s="21" t="str">
        <f t="shared" si="8"/>
        <v>[122] = {wayshrines={190,190,190,}, dlcId=DLC_BASE_GAME</v>
      </c>
      <c r="AZ103" s="21" t="str">
        <f t="shared" si="12"/>
        <v>, zoneIds={130,932}, veteran=false</v>
      </c>
      <c r="BA103" s="21" t="str">
        <f t="shared" si="9"/>
        <v>, setType=LIBSETS_SETTYPE_DUNGEON</v>
      </c>
      <c r="BB103" s="21" t="str">
        <f t="shared" si="10"/>
        <v>},</v>
      </c>
      <c r="BC103" s="21" t="str">
        <f t="shared" si="11"/>
        <v xml:space="preserve"> --Ebon Armory / Ebenerzarsenal   [Crypt of Hearts I]</v>
      </c>
    </row>
    <row r="104" spans="1:55" x14ac:dyDescent="0.25">
      <c r="A104" s="12">
        <v>123</v>
      </c>
      <c r="B104" t="s">
        <v>886</v>
      </c>
      <c r="C104" t="s">
        <v>2632</v>
      </c>
      <c r="D104" s="3">
        <f t="shared" si="7"/>
        <v>123</v>
      </c>
      <c r="G104" s="8" t="s">
        <v>1496</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43" t="str">
        <f>IF(U104&lt;&gt;"",IF(U104&lt;&gt;"LIBSETS_DROP_MECHANIC_MONSTER_NAME",VLOOKUP(U104,'LibSets constants'!$I$4:$L$1003,3,FALSE),""),"")</f>
        <v/>
      </c>
      <c r="W104" s="43" t="str">
        <f>IF(U104&lt;&gt;"",IF(U104&lt;&gt;"LIBSETS_DROP_MECHANIC_MONSTER_NAME",VLOOKUP(U104,'LibSets constants'!$I$4:$L$1003,4,FALSE),""),"")</f>
        <v/>
      </c>
      <c r="Y104" s="3" t="str">
        <f>IF(G104&lt;&gt;"LIBSETS_SETTYPE_BATTLEGROUND",IF(G104&lt;&gt;"LIBSETS_SETTYPE_SPECIAL",IF(X104&lt;&gt;"",X104,IF(Z104&lt;&gt;"",VLOOKUP(Z104,'ESO zone constants'!$D$3:$H$4953,5,FALSE),"")),""),"")</f>
        <v/>
      </c>
      <c r="Z104" t="str">
        <f>IF(AND(O104&lt;&gt;"",NOT(ISERROR(O104))),"",IF(AND(L104&lt;&gt;"",L104&gt;0,NOT(ISERROR(L104))),VLOOKUP(L104,'ESO dumped WayshrineInfo'!$K$3:$N$9999,4,FALSE),""))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WayshrineInfo'!$K$3:$N$9999,4,FALSE),""))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90" t="s">
        <v>2707</v>
      </c>
      <c r="AY104" s="21" t="str">
        <f t="shared" si="8"/>
        <v>[123] = {wayshrines={185,185,185,}, dlcId=DLC_BASE_GAME</v>
      </c>
      <c r="AZ104" s="21" t="str">
        <f t="shared" si="12"/>
        <v>, zoneIds={31}, veteran=false</v>
      </c>
      <c r="BA104" s="21" t="str">
        <f t="shared" si="9"/>
        <v>, setType=LIBSETS_SETTYPE_DUNGEON</v>
      </c>
      <c r="BB104" s="21" t="str">
        <f t="shared" si="10"/>
        <v>},</v>
      </c>
      <c r="BC104" s="21" t="str">
        <f t="shared" si="11"/>
        <v xml:space="preserve"> --Hircine\'s Veneer / Hircines Schein   [Selene's Web]</v>
      </c>
    </row>
    <row r="105" spans="1:55" x14ac:dyDescent="0.25">
      <c r="A105" s="12">
        <v>124</v>
      </c>
      <c r="B105" t="s">
        <v>887</v>
      </c>
      <c r="C105" t="s">
        <v>2633</v>
      </c>
      <c r="D105" s="3">
        <f t="shared" si="7"/>
        <v>124</v>
      </c>
      <c r="G105" s="8" t="s">
        <v>1496</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43" t="str">
        <f>IF(U105&lt;&gt;"",IF(U105&lt;&gt;"LIBSETS_DROP_MECHANIC_MONSTER_NAME",VLOOKUP(U105,'LibSets constants'!$I$4:$L$1003,3,FALSE),""),"")</f>
        <v/>
      </c>
      <c r="W105" s="43" t="str">
        <f>IF(U105&lt;&gt;"",IF(U105&lt;&gt;"LIBSETS_DROP_MECHANIC_MONSTER_NAME",VLOOKUP(U105,'LibSets constants'!$I$4:$L$1003,4,FALSE),""),"")</f>
        <v/>
      </c>
      <c r="Y105" s="3" t="str">
        <f>IF(G105&lt;&gt;"LIBSETS_SETTYPE_BATTLEGROUND",IF(G105&lt;&gt;"LIBSETS_SETTYPE_SPECIAL",IF(X105&lt;&gt;"",X105,IF(Z105&lt;&gt;"",VLOOKUP(Z105,'ESO zone constants'!$D$3:$H$4953,5,FALSE),"")),""),"")</f>
        <v/>
      </c>
      <c r="Z105" t="str">
        <f>IF(AND(O105&lt;&gt;"",NOT(ISERROR(O105))),"",IF(AND(L105&lt;&gt;"",L105&gt;0,NOT(ISERROR(L105))),VLOOKUP(L105,'ESO dumped WayshrineInfo'!$K$3:$N$9999,4,FALSE),""))</f>
        <v/>
      </c>
      <c r="AA105" s="44"/>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WayshrineInfo'!$K$3:$N$9999,4,FALSE),""))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90" t="s">
        <v>2707</v>
      </c>
      <c r="AY105" s="21" t="str">
        <f t="shared" si="8"/>
        <v>[124] = {wayshrines={184,184,184,}, dlcId=DLC_BASE_GAME</v>
      </c>
      <c r="AZ105" s="21" t="str">
        <f t="shared" si="12"/>
        <v>, zoneIds={11}, veteran=false</v>
      </c>
      <c r="BA105" s="21" t="str">
        <f t="shared" si="9"/>
        <v>, setType=LIBSETS_SETTYPE_DUNGEON</v>
      </c>
      <c r="BB105" s="21" t="str">
        <f t="shared" si="10"/>
        <v>},</v>
      </c>
      <c r="BC105" s="21" t="str">
        <f t="shared" si="11"/>
        <v xml:space="preserve"> --The Worm\'s Raiment / Garderobe des Wurms   [Vaults of Madness]</v>
      </c>
    </row>
    <row r="106" spans="1:55" x14ac:dyDescent="0.25">
      <c r="A106" s="12">
        <v>125</v>
      </c>
      <c r="B106" t="s">
        <v>888</v>
      </c>
      <c r="C106" t="s">
        <v>889</v>
      </c>
      <c r="D106" s="3">
        <f t="shared" si="7"/>
        <v>125</v>
      </c>
      <c r="F106" t="s">
        <v>1444</v>
      </c>
      <c r="G106" s="8" t="s">
        <v>1494</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1562</v>
      </c>
      <c r="V106" s="43" t="str">
        <f>IF(U106&lt;&gt;"",IF(U106&lt;&gt;"LIBSETS_DROP_MECHANIC_MONSTER_NAME",VLOOKUP(U106,'LibSets constants'!$I$4:$L$1003,3,FALSE),""),"")</f>
        <v>Rewards for the worthy (Cyrodiil/Battleground mail)</v>
      </c>
      <c r="W106" s="43" t="str">
        <f>IF(U106&lt;&gt;"",IF(U106&lt;&gt;"LIBSETS_DROP_MECHANIC_MONSTER_NAME",VLOOKUP(U106,'LibSets constants'!$I$4:$L$1003,4,FALSE),""),"")</f>
        <v>Gerechter Lohn (Cyrodiil/Schlachtfeld Mail)</v>
      </c>
      <c r="Y106" s="3" t="str">
        <f>IF(G106&lt;&gt;"LIBSETS_SETTYPE_BATTLEGROUND",IF(G106&lt;&gt;"LIBSETS_SETTYPE_SPECIAL",IF(X106&lt;&gt;"",X106,IF(Z106&lt;&gt;"",VLOOKUP(Z106,'ESO zone constants'!$D$3:$H$4953,5,FALSE),"")),""),"")</f>
        <v/>
      </c>
      <c r="Z106" t="str">
        <f>IF(AND(O106&lt;&gt;"",NOT(ISERROR(O106))),"",IF(AND(L106&lt;&gt;"",L106&gt;0,NOT(ISERROR(L106))),VLOOKUP(L106,'ESO dumped WayshrineInfo'!$K$3:$N$9999,4,FALSE),""))</f>
        <v/>
      </c>
      <c r="AB106" s="3" t="str">
        <f>IF(AA106&lt;&gt;"",IF(AA106&lt;&gt;"LIBSETS_DROP_MECHANIC_MONSTER_NAME",VLOOKUP(AA106,'LibSets constants'!$I$4:$L$1003,3,FALSE),""),"")</f>
        <v/>
      </c>
      <c r="AC106" s="3" t="str">
        <f>IF(AA106&lt;&gt;"",IF(AA106&lt;&gt;"LIBSETS_DROP_MECHANIC_MONSTER_NAME",VLOOKUP(AA106,'LibSets constants'!$I$4:$L$1003,4,FALSE),""),"")</f>
        <v/>
      </c>
      <c r="AD106" s="3" t="str">
        <f>IF(G106&lt;&gt;"LIBSETS_SETTYPE_BATTLEGROUND",IF(G106&lt;&gt;"LIBSETS_SETTYPE_SPECIAL",IF(AE106&lt;&gt;"",VLOOKUP(AE106,'ESO zone constants'!$D$3:$H$4953,5,FALSE),""),""),"")</f>
        <v/>
      </c>
      <c r="AE106" t="str">
        <f>IF(AND(O106&lt;&gt;"",NOT(ISERROR(O106))),"",IF(AND(M106&lt;&gt;"",M106&gt;0,NOT(ISERROR(M106))),VLOOKUP(M106,'ESO dumped WayshrineInfo'!$K$3:$N$9999,4,FALSE),""))</f>
        <v/>
      </c>
      <c r="AG106" s="3" t="str">
        <f>IF(AF106&lt;&gt;"",IF(AF106&lt;&gt;"LIBSETS_DROP_MECHANIC_MONSTER_NAME",VLOOKUP(AF106,'LibSets constants'!$I$4:$L$1003,3,FALSE),""),"")</f>
        <v/>
      </c>
      <c r="AH106" s="3" t="str">
        <f>IF(AF106&lt;&gt;"",IF(AF106&lt;&gt;"LIBSETS_DROP_MECHANIC_MONSTER_NAME",VLOOKUP(AF106,'LibSets constants'!$I$4:$L$1003,4,FALSE),""),"")</f>
        <v/>
      </c>
      <c r="AI106" s="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90" t="s">
        <v>2708</v>
      </c>
      <c r="AY106" s="21" t="str">
        <f t="shared" si="8"/>
        <v>[125] = {wayshrines={-1,-1,-1,}, dlcId=DLC_BASE_GAME</v>
      </c>
      <c r="AZ106" s="21" t="str">
        <f t="shared" si="12"/>
        <v>, zoneIds={181}, veteran=false</v>
      </c>
      <c r="BA106" s="21" t="str">
        <f t="shared" si="9"/>
        <v>, setType=LIBSETS_SETTYPE_CYRODIIL</v>
      </c>
      <c r="BB106" s="21" t="str">
        <f t="shared" si="10"/>
        <v>, isProcSetAllowedInPvP=1, dropMechanic={LIBSETS_DROP_MECHANIC_MAIL_PVP_REWARDS_FOR_THE_WORTHY}},</v>
      </c>
      <c r="BC106" s="21" t="str">
        <f t="shared" si="11"/>
        <v xml:space="preserve"> --Wrath of the Imperium / Zorn des Kaiserreichs   [Cyrodiil]</v>
      </c>
    </row>
    <row r="107" spans="1:55" x14ac:dyDescent="0.25">
      <c r="A107" s="12">
        <v>126</v>
      </c>
      <c r="B107" t="s">
        <v>890</v>
      </c>
      <c r="C107" t="s">
        <v>891</v>
      </c>
      <c r="D107" s="3">
        <f t="shared" si="7"/>
        <v>126</v>
      </c>
      <c r="F107" t="s">
        <v>1444</v>
      </c>
      <c r="G107" s="8" t="s">
        <v>1494</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1562</v>
      </c>
      <c r="V107" s="3" t="str">
        <f>IF(U107&lt;&gt;"",IF(U107&lt;&gt;"LIBSETS_DROP_MECHANIC_MONSTER_NAME",VLOOKUP(U107,'LibSets constants'!$I$4:$L$1003,3,FALSE),""),"")</f>
        <v>Rewards for the worthy (Cyrodiil/Battleground mail)</v>
      </c>
      <c r="W107" s="3" t="str">
        <f>IF(U107&lt;&gt;"",IF(U107&lt;&gt;"LIBSETS_DROP_MECHANIC_MONSTER_NAME",VLOOKUP(U107,'LibSets constants'!$I$4:$L$1003,4,FALSE),""),"")</f>
        <v>Gerechter Lohn (Cyrodiil/Schlachtfeld Mail)</v>
      </c>
      <c r="Y107" s="3" t="str">
        <f>IF(G107&lt;&gt;"LIBSETS_SETTYPE_BATTLEGROUND",IF(G107&lt;&gt;"LIBSETS_SETTYPE_SPECIAL",IF(X107&lt;&gt;"",X107,IF(Z107&lt;&gt;"",VLOOKUP(Z107,'ESO zone constants'!$D$3:$H$4953,5,FALSE),"")),""),"")</f>
        <v/>
      </c>
      <c r="Z107" t="str">
        <f>IF(AND(O107&lt;&gt;"",NOT(ISERROR(O107))),"",IF(AND(L107&lt;&gt;"",L107&gt;0,NOT(ISERROR(L107))),VLOOKUP(L107,'ESO dumped WayshrineInfo'!$K$3:$N$9999,4,FALSE),""))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WayshrineInfo'!$K$3:$N$9999,4,FALSE),""))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90" t="s">
        <v>2708</v>
      </c>
      <c r="AY107" s="21" t="str">
        <f t="shared" si="8"/>
        <v>[126] = {wayshrines={-1,-1,-1,}, dlcId=DLC_BASE_GAME</v>
      </c>
      <c r="AZ107" s="21" t="str">
        <f t="shared" si="12"/>
        <v>, zoneIds={181}, veteran=false</v>
      </c>
      <c r="BA107" s="21" t="str">
        <f t="shared" si="9"/>
        <v>, setType=LIBSETS_SETTYPE_CYRODIIL</v>
      </c>
      <c r="BB107" s="21" t="str">
        <f t="shared" si="10"/>
        <v>, isProcSetAllowedInPvP=1, dropMechanic={LIBSETS_DROP_MECHANIC_MAIL_PVP_REWARDS_FOR_THE_WORTHY}},</v>
      </c>
      <c r="BC107" s="21" t="str">
        <f t="shared" si="11"/>
        <v xml:space="preserve"> --Grace of the Ancients / Anmut der Uralten   [Cyrodiil]</v>
      </c>
    </row>
    <row r="108" spans="1:55" x14ac:dyDescent="0.25">
      <c r="A108" s="12">
        <v>127</v>
      </c>
      <c r="B108" t="s">
        <v>892</v>
      </c>
      <c r="C108" t="s">
        <v>893</v>
      </c>
      <c r="D108" s="3">
        <f t="shared" si="7"/>
        <v>127</v>
      </c>
      <c r="F108" t="s">
        <v>1444</v>
      </c>
      <c r="G108" s="8" t="s">
        <v>1494</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1562</v>
      </c>
      <c r="V108" s="3" t="str">
        <f>IF(U108&lt;&gt;"",IF(U108&lt;&gt;"LIBSETS_DROP_MECHANIC_MONSTER_NAME",VLOOKUP(U108,'LibSets constants'!$I$4:$L$1003,3,FALSE),""),"")</f>
        <v>Rewards for the worthy (Cyrodiil/Battleground mail)</v>
      </c>
      <c r="W108" s="3" t="str">
        <f>IF(U108&lt;&gt;"",IF(U108&lt;&gt;"LIBSETS_DROP_MECHANIC_MONSTER_NAME",VLOOKUP(U108,'LibSets constants'!$I$4:$L$1003,4,FALSE),""),"")</f>
        <v>Gerechter Lohn (Cyrodiil/Schlachtfeld Mail)</v>
      </c>
      <c r="Y108" s="3" t="str">
        <f>IF(G108&lt;&gt;"LIBSETS_SETTYPE_BATTLEGROUND",IF(G108&lt;&gt;"LIBSETS_SETTYPE_SPECIAL",IF(X108&lt;&gt;"",X108,IF(Z108&lt;&gt;"",VLOOKUP(Z108,'ESO zone constants'!$D$3:$H$4953,5,FALSE),"")),""),"")</f>
        <v/>
      </c>
      <c r="Z108" t="str">
        <f>IF(AND(O108&lt;&gt;"",NOT(ISERROR(O108))),"",IF(AND(L108&lt;&gt;"",L108&gt;0,NOT(ISERROR(L108))),VLOOKUP(L108,'ESO dumped WayshrineInfo'!$K$3:$N$9999,4,FALSE),""))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WayshrineInfo'!$K$3:$N$9999,4,FALSE),""))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3" t="str">
        <f>IF(AU108&lt;&gt;"",IF(AU108&lt;&gt;"LIBSETS_DROP_MECHANIC_MONSTER_NAME",VLOOKUP(AU108,'LibSets constants'!$I$4:$L$1003,4,FALSE),""),"")</f>
        <v/>
      </c>
      <c r="AX108" s="90" t="s">
        <v>2708</v>
      </c>
      <c r="AY108" s="21" t="str">
        <f t="shared" si="8"/>
        <v>[127] = {wayshrines={-1,-1,-1,}, dlcId=DLC_BASE_GAME</v>
      </c>
      <c r="AZ108" s="21" t="str">
        <f t="shared" si="12"/>
        <v>, zoneIds={181}, veteran=false</v>
      </c>
      <c r="BA108" s="21" t="str">
        <f t="shared" si="9"/>
        <v>, setType=LIBSETS_SETTYPE_CYRODIIL</v>
      </c>
      <c r="BB108" s="21" t="str">
        <f t="shared" si="10"/>
        <v>, isProcSetAllowedInPvP=1, dropMechanic={LIBSETS_DROP_MECHANIC_MAIL_PVP_REWARDS_FOR_THE_WORTHY}},</v>
      </c>
      <c r="BC108" s="21" t="str">
        <f t="shared" si="11"/>
        <v xml:space="preserve"> --Deadly Strike / Tödlicher Stoß   [Cyrodiil]</v>
      </c>
    </row>
    <row r="109" spans="1:55" x14ac:dyDescent="0.25">
      <c r="A109" s="12">
        <v>128</v>
      </c>
      <c r="B109" t="s">
        <v>894</v>
      </c>
      <c r="C109" t="s">
        <v>895</v>
      </c>
      <c r="D109" s="3">
        <f t="shared" si="7"/>
        <v>128</v>
      </c>
      <c r="E109" s="42"/>
      <c r="F109" t="s">
        <v>1444</v>
      </c>
      <c r="G109" s="8" t="s">
        <v>1494</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1562</v>
      </c>
      <c r="V109" s="3" t="str">
        <f>IF(U109&lt;&gt;"",IF(U109&lt;&gt;"LIBSETS_DROP_MECHANIC_MONSTER_NAME",VLOOKUP(U109,'LibSets constants'!$I$4:$L$1003,3,FALSE),""),"")</f>
        <v>Rewards for the worthy (Cyrodiil/Battleground mail)</v>
      </c>
      <c r="W109" s="3" t="str">
        <f>IF(U109&lt;&gt;"",IF(U109&lt;&gt;"LIBSETS_DROP_MECHANIC_MONSTER_NAME",VLOOKUP(U109,'LibSets constants'!$I$4:$L$1003,4,FALSE),""),"")</f>
        <v>Gerechter Lohn (Cyrodiil/Schlachtfeld Mail)</v>
      </c>
      <c r="Y109" s="3" t="str">
        <f>IF(G109&lt;&gt;"LIBSETS_SETTYPE_BATTLEGROUND",IF(G109&lt;&gt;"LIBSETS_SETTYPE_SPECIAL",IF(X109&lt;&gt;"",X109,IF(Z109&lt;&gt;"",VLOOKUP(Z109,'ESO zone constants'!$D$3:$H$4953,5,FALSE),"")),""),"")</f>
        <v/>
      </c>
      <c r="Z109" t="str">
        <f>IF(AND(O109&lt;&gt;"",NOT(ISERROR(O109))),"",IF(AND(L109&lt;&gt;"",L109&gt;0,NOT(ISERROR(L109))),VLOOKUP(L109,'ESO dumped WayshrineInfo'!$K$3:$N$9999,4,FALSE),""))</f>
        <v/>
      </c>
      <c r="AB109" s="3" t="str">
        <f>IF(AA109&lt;&gt;"",IF(AA109&lt;&gt;"LIBSETS_DROP_MECHANIC_MONSTER_NAME",VLOOKUP(AA109,'LibSets constants'!$I$4:$L$1003,3,FALSE),""),"")</f>
        <v/>
      </c>
      <c r="AC109" s="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WayshrineInfo'!$K$3:$N$9999,4,FALSE),""))</f>
        <v/>
      </c>
      <c r="AG109" s="3" t="str">
        <f>IF(AF109&lt;&gt;"",IF(AF109&lt;&gt;"LIBSETS_DROP_MECHANIC_MONSTER_NAME",VLOOKUP(AF109,'LibSets constants'!$I$4:$L$1003,3,FALSE),""),"")</f>
        <v/>
      </c>
      <c r="AH109" s="3" t="str">
        <f>IF(AF109&lt;&gt;"",IF(AF109&lt;&gt;"LIBSETS_DROP_MECHANIC_MONSTER_NAME",VLOOKUP(AF109,'LibSets constants'!$I$4:$L$1003,4,FALSE),""),"")</f>
        <v/>
      </c>
      <c r="AI109" s="3" t="str">
        <f>IF(G109&lt;&gt;"LIBSETS_SETTYPE_BATTLEGROUND",IF(G109&lt;&gt;"LIBSETS_SETTYPE_SPECIAL",IF(AJ109&lt;&gt;"",VLOOKUP(AJ109,'ESO zone constants'!$D$3:$H$4953,5,FALSE),""),""),"")</f>
        <v/>
      </c>
      <c r="AL109" s="3" t="str">
        <f>IF(AK109&lt;&gt;"",IF(AK109&lt;&gt;"LIBSETS_DROP_MECHANIC_MONSTER_NAME",VLOOKUP(AK109,'LibSets constants'!$I$4:$L$1003,3,FALSE),""),"")</f>
        <v/>
      </c>
      <c r="AM109" s="3" t="str">
        <f>IF(AK109&lt;&gt;"",IF(AK109&lt;&gt;"LIBSETS_DROP_MECHANIC_MONSTER_NAME",VLOOKUP(AK109,'LibSets constants'!$I$4:$L$1003,4,FALSE),""),"")</f>
        <v/>
      </c>
      <c r="AN109" s="3" t="str">
        <f>IF(G109&lt;&gt;"LIBSETS_SETTYPE_BATTLEGROUND",IF(G109&lt;&gt;"LIBSETS_SETTYPE_SPECIAL",IF(AO109&lt;&gt;"",VLOOKUP(AO109,'ESO zone constants'!$D$3:$H$4953,5,FALSE),""),""),"")</f>
        <v/>
      </c>
      <c r="AQ109" s="3" t="str">
        <f>IF(AP109&lt;&gt;"",IF(AP109&lt;&gt;"LIBSETS_DROP_MECHANIC_MONSTER_NAME",VLOOKUP(AP109,'LibSets constants'!$I$4:$L$1003,3,FALSE),""),"")</f>
        <v/>
      </c>
      <c r="AR109" s="3" t="str">
        <f>IF(AP109&lt;&gt;"",IF(AP109&lt;&gt;"LIBSETS_DROP_MECHANIC_MONSTER_NAME",VLOOKUP(AP109,'LibSets constants'!$I$4:$L$1003,4,FALSE),""),"")</f>
        <v/>
      </c>
      <c r="AS109" s="3" t="str">
        <f>IF(G109&lt;&gt;"LIBSETS_SETTYPE_BATTLEGROUND",IF(G109&lt;&gt;"LIBSETS_SETTYPE_SPECIAL",IF(AT109&lt;&gt;"",VLOOKUP(AT109,'ESO zone constants'!$D$3:$H$4953,5,FALSE),""),""),"")</f>
        <v/>
      </c>
      <c r="AV109" s="3" t="str">
        <f>IF(AU109&lt;&gt;"",IF(AU109&lt;&gt;"LIBSETS_DROP_MECHANIC_MONSTER_NAME",VLOOKUP(AU109,'LibSets constants'!$I$4:$L$1003,3,FALSE),""),"")</f>
        <v/>
      </c>
      <c r="AW109" s="3" t="str">
        <f>IF(AU109&lt;&gt;"",IF(AU109&lt;&gt;"LIBSETS_DROP_MECHANIC_MONSTER_NAME",VLOOKUP(AU109,'LibSets constants'!$I$4:$L$1003,4,FALSE),""),"")</f>
        <v/>
      </c>
      <c r="AX109" s="90" t="s">
        <v>2708</v>
      </c>
      <c r="AY109" s="21" t="str">
        <f t="shared" si="8"/>
        <v>[128] = {wayshrines={-1,-1,-1,}, dlcId=DLC_BASE_GAME</v>
      </c>
      <c r="AZ109" s="21" t="str">
        <f t="shared" si="12"/>
        <v>, zoneIds={181}, veteran=false</v>
      </c>
      <c r="BA109" s="21" t="str">
        <f t="shared" si="9"/>
        <v>, setType=LIBSETS_SETTYPE_CYRODIIL</v>
      </c>
      <c r="BB109" s="21" t="str">
        <f t="shared" si="10"/>
        <v>, isProcSetAllowedInPvP=1, dropMechanic={LIBSETS_DROP_MECHANIC_MAIL_PVP_REWARDS_FOR_THE_WORTHY}},</v>
      </c>
      <c r="BC109" s="21" t="str">
        <f t="shared" si="11"/>
        <v xml:space="preserve"> --Blessing of the Potentates / Segen des Potentaten   [Cyrodiil]</v>
      </c>
    </row>
    <row r="110" spans="1:55" x14ac:dyDescent="0.25">
      <c r="A110" s="12">
        <v>129</v>
      </c>
      <c r="B110" t="s">
        <v>896</v>
      </c>
      <c r="C110" t="s">
        <v>897</v>
      </c>
      <c r="D110" s="3">
        <f t="shared" si="7"/>
        <v>129</v>
      </c>
      <c r="F110" t="s">
        <v>1444</v>
      </c>
      <c r="G110" s="8" t="s">
        <v>1494</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1562</v>
      </c>
      <c r="V110" s="43" t="str">
        <f>IF(U110&lt;&gt;"",IF(U110&lt;&gt;"LIBSETS_DROP_MECHANIC_MONSTER_NAME",VLOOKUP(U110,'LibSets constants'!$I$4:$L$1003,3,FALSE),""),"")</f>
        <v>Rewards for the worthy (Cyrodiil/Battleground mail)</v>
      </c>
      <c r="W110" s="43" t="str">
        <f>IF(U110&lt;&gt;"",IF(U110&lt;&gt;"LIBSETS_DROP_MECHANIC_MONSTER_NAME",VLOOKUP(U110,'LibSets constants'!$I$4:$L$1003,4,FALSE),""),"")</f>
        <v>Gerechter Lohn (Cyrodiil/Schlachtfeld Mail)</v>
      </c>
      <c r="Y110" s="3" t="str">
        <f>IF(G110&lt;&gt;"LIBSETS_SETTYPE_BATTLEGROUND",IF(G110&lt;&gt;"LIBSETS_SETTYPE_SPECIAL",IF(X110&lt;&gt;"",X110,IF(Z110&lt;&gt;"",VLOOKUP(Z110,'ESO zone constants'!$D$3:$H$4953,5,FALSE),"")),""),"")</f>
        <v/>
      </c>
      <c r="Z110" t="str">
        <f>IF(AND(O110&lt;&gt;"",NOT(ISERROR(O110))),"",IF(AND(L110&lt;&gt;"",L110&gt;0,NOT(ISERROR(L110))),VLOOKUP(L110,'ESO dumped WayshrineInfo'!$K$3:$N$9999,4,FALSE),""))</f>
        <v/>
      </c>
      <c r="AA110" s="44"/>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WayshrineInfo'!$K$3:$N$9999,4,FALSE),""))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90" t="s">
        <v>2707</v>
      </c>
      <c r="AY110" s="21" t="str">
        <f t="shared" si="8"/>
        <v>[129] = {wayshrines={-1,-1,-1,}, dlcId=DLC_BASE_GAME</v>
      </c>
      <c r="AZ110" s="21" t="str">
        <f t="shared" si="12"/>
        <v>, zoneIds={181}, veteran=false</v>
      </c>
      <c r="BA110" s="21" t="str">
        <f t="shared" si="9"/>
        <v>, setType=LIBSETS_SETTYPE_CYRODIIL</v>
      </c>
      <c r="BB110" s="21" t="str">
        <f t="shared" si="10"/>
        <v>, dropMechanic={LIBSETS_DROP_MECHANIC_MAIL_PVP_REWARDS_FOR_THE_WORTHY}},</v>
      </c>
      <c r="BC110" s="21" t="str">
        <f t="shared" si="11"/>
        <v xml:space="preserve"> --Vengeance Leech / Saugende Vergeltung   [Cyrodiil]</v>
      </c>
    </row>
    <row r="111" spans="1:55" x14ac:dyDescent="0.25">
      <c r="A111" s="12">
        <v>130</v>
      </c>
      <c r="B111" t="s">
        <v>898</v>
      </c>
      <c r="C111" t="s">
        <v>899</v>
      </c>
      <c r="D111" s="3">
        <f t="shared" si="7"/>
        <v>130</v>
      </c>
      <c r="F111" t="s">
        <v>1444</v>
      </c>
      <c r="G111" s="8" t="s">
        <v>1494</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1562</v>
      </c>
      <c r="V111" s="3" t="str">
        <f>IF(U111&lt;&gt;"",IF(U111&lt;&gt;"LIBSETS_DROP_MECHANIC_MONSTER_NAME",VLOOKUP(U111,'LibSets constants'!$I$4:$L$1003,3,FALSE),""),"")</f>
        <v>Rewards for the worthy (Cyrodiil/Battleground mail)</v>
      </c>
      <c r="W111" s="3" t="str">
        <f>IF(U111&lt;&gt;"",IF(U111&lt;&gt;"LIBSETS_DROP_MECHANIC_MONSTER_NAME",VLOOKUP(U111,'LibSets constants'!$I$4:$L$1003,4,FALSE),""),"")</f>
        <v>Gerechter Lohn (Cyrodiil/Schlachtfeld Mail)</v>
      </c>
      <c r="Y111" s="3" t="str">
        <f>IF(G111&lt;&gt;"LIBSETS_SETTYPE_BATTLEGROUND",IF(G111&lt;&gt;"LIBSETS_SETTYPE_SPECIAL",IF(X111&lt;&gt;"",X111,IF(Z111&lt;&gt;"",VLOOKUP(Z111,'ESO zone constants'!$D$3:$H$4953,5,FALSE),"")),""),"")</f>
        <v/>
      </c>
      <c r="Z111" t="str">
        <f>IF(AND(O111&lt;&gt;"",NOT(ISERROR(O111))),"",IF(AND(L111&lt;&gt;"",L111&gt;0,NOT(ISERROR(L111))),VLOOKUP(L111,'ESO dumped WayshrineInfo'!$K$3:$N$9999,4,FALSE),""))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WayshrineInfo'!$K$3:$N$9999,4,FALSE),""))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90" t="s">
        <v>2708</v>
      </c>
      <c r="AY111" s="21" t="str">
        <f t="shared" si="8"/>
        <v>[130] = {wayshrines={-1,-1,-1,}, dlcId=DLC_BASE_GAME</v>
      </c>
      <c r="AZ111" s="21" t="str">
        <f t="shared" si="12"/>
        <v>, zoneIds={181}, veteran=false</v>
      </c>
      <c r="BA111" s="21" t="str">
        <f t="shared" si="9"/>
        <v>, setType=LIBSETS_SETTYPE_CYRODIIL</v>
      </c>
      <c r="BB111" s="21" t="str">
        <f t="shared" si="10"/>
        <v>, isProcSetAllowedInPvP=1, dropMechanic={LIBSETS_DROP_MECHANIC_MAIL_PVP_REWARDS_FOR_THE_WORTHY}},</v>
      </c>
      <c r="BC111" s="21" t="str">
        <f t="shared" si="11"/>
        <v xml:space="preserve"> --Eagle Eye / Adlerauge   [Cyrodiil]</v>
      </c>
    </row>
    <row r="112" spans="1:55" x14ac:dyDescent="0.25">
      <c r="A112" s="12">
        <v>131</v>
      </c>
      <c r="B112" t="s">
        <v>900</v>
      </c>
      <c r="C112" t="s">
        <v>901</v>
      </c>
      <c r="D112" s="3">
        <f t="shared" si="7"/>
        <v>131</v>
      </c>
      <c r="G112" s="8" t="s">
        <v>1494</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1562</v>
      </c>
      <c r="V112" s="3" t="str">
        <f>IF(U112&lt;&gt;"",IF(U112&lt;&gt;"LIBSETS_DROP_MECHANIC_MONSTER_NAME",VLOOKUP(U112,'LibSets constants'!$I$4:$L$1003,3,FALSE),""),"")</f>
        <v>Rewards for the worthy (Cyrodiil/Battleground mail)</v>
      </c>
      <c r="W112" s="3" t="str">
        <f>IF(U112&lt;&gt;"",IF(U112&lt;&gt;"LIBSETS_DROP_MECHANIC_MONSTER_NAME",VLOOKUP(U112,'LibSets constants'!$I$4:$L$1003,4,FALSE),""),"")</f>
        <v>Gerechter Lohn (Cyrodiil/Schlachtfeld Mail)</v>
      </c>
      <c r="Y112" s="3" t="str">
        <f>IF(G112&lt;&gt;"LIBSETS_SETTYPE_BATTLEGROUND",IF(G112&lt;&gt;"LIBSETS_SETTYPE_SPECIAL",IF(X112&lt;&gt;"",X112,IF(Z112&lt;&gt;"",VLOOKUP(Z112,'ESO zone constants'!$D$3:$H$4953,5,FALSE),"")),""),"")</f>
        <v/>
      </c>
      <c r="Z112" t="str">
        <f>IF(AND(O112&lt;&gt;"",NOT(ISERROR(O112))),"",IF(AND(L112&lt;&gt;"",L112&gt;0,NOT(ISERROR(L112))),VLOOKUP(L112,'ESO dumped WayshrineInfo'!$K$3:$N$9999,4,FALSE),""))</f>
        <v/>
      </c>
      <c r="AA112" s="33" t="s">
        <v>1555</v>
      </c>
      <c r="AB112" s="3" t="str">
        <f>IF(AA112&lt;&gt;"",IF(AA112&lt;&gt;"LIBSETS_DROP_MECHANIC_MONSTER_NAME",VLOOKUP(AA112,'LibSets constants'!$I$4:$L$1003,3,FALSE),""),"")</f>
        <v>City Vlastarus (quartermaster)</v>
      </c>
      <c r="AC112" s="3" t="str">
        <f>IF(AA112&lt;&gt;"",IF(AA112&lt;&gt;"LIBSETS_DROP_MECHANIC_MONSTER_NAME",VLOOKUP(AA112,'LibSets constants'!$I$4:$L$1003,4,FALSE),""),"")</f>
        <v>Stadt Vlastarus (Quartiermeister)</v>
      </c>
      <c r="AD112" s="3" t="str">
        <f>IF(G112&lt;&gt;"LIBSETS_SETTYPE_BATTLEGROUND",IF(G112&lt;&gt;"LIBSETS_SETTYPE_SPECIAL",IF(AE112&lt;&gt;"",VLOOKUP(AE112,'ESO zone constants'!$D$3:$H$4953,5,FALSE),""),""),"")</f>
        <v/>
      </c>
      <c r="AE112" t="str">
        <f>IF(AND(O112&lt;&gt;"",NOT(ISERROR(O112))),"",IF(AND(M112&lt;&gt;"",M112&gt;0,NOT(ISERROR(M112))),VLOOKUP(M112,'ESO dumped WayshrineInfo'!$K$3:$N$9999,4,FALSE),""))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90" t="s">
        <v>2708</v>
      </c>
      <c r="AY112" s="21" t="str">
        <f t="shared" si="8"/>
        <v>[131] = {wayshrines={-1,-1,-1,}, dlcId=DLC_BASE_GAME</v>
      </c>
      <c r="AZ112" s="21" t="str">
        <f t="shared" si="12"/>
        <v>, zoneIds={181}, veteran=false</v>
      </c>
      <c r="BA112" s="21" t="str">
        <f t="shared" si="9"/>
        <v>, setType=LIBSETS_SETTYPE_CYRODIIL</v>
      </c>
      <c r="BB112" s="21" t="str">
        <f t="shared" si="10"/>
        <v>, isProcSetAllowedInPvP=1, dropMechanic={LIBSETS_DROP_MECHANIC_MAIL_PVP_REWARDS_FOR_THE_WORTHY,LIBSETS_DROP_MECHANIC_CITY_CYRODIIL_VLASTARUS}},</v>
      </c>
      <c r="BC112" s="21" t="str">
        <f t="shared" si="11"/>
        <v xml:space="preserve"> --Bastion of the Heartland / Bastion des Herzlandes   [Cyrodiil]</v>
      </c>
    </row>
    <row r="113" spans="1:55" x14ac:dyDescent="0.25">
      <c r="A113" s="12">
        <v>132</v>
      </c>
      <c r="B113" t="s">
        <v>902</v>
      </c>
      <c r="C113" t="s">
        <v>903</v>
      </c>
      <c r="D113" s="3">
        <f t="shared" si="7"/>
        <v>132</v>
      </c>
      <c r="G113" s="8" t="s">
        <v>1494</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1562</v>
      </c>
      <c r="V113" s="3" t="str">
        <f>IF(U113&lt;&gt;"",IF(U113&lt;&gt;"LIBSETS_DROP_MECHANIC_MONSTER_NAME",VLOOKUP(U113,'LibSets constants'!$I$4:$L$1003,3,FALSE),""),"")</f>
        <v>Rewards for the worthy (Cyrodiil/Battleground mail)</v>
      </c>
      <c r="W113" s="3" t="str">
        <f>IF(U113&lt;&gt;"",IF(U113&lt;&gt;"LIBSETS_DROP_MECHANIC_MONSTER_NAME",VLOOKUP(U113,'LibSets constants'!$I$4:$L$1003,4,FALSE),""),"")</f>
        <v>Gerechter Lohn (Cyrodiil/Schlachtfeld Mail)</v>
      </c>
      <c r="Y113" s="3" t="str">
        <f>IF(G113&lt;&gt;"LIBSETS_SETTYPE_BATTLEGROUND",IF(G113&lt;&gt;"LIBSETS_SETTYPE_SPECIAL",IF(X113&lt;&gt;"",X113,IF(Z113&lt;&gt;"",VLOOKUP(Z113,'ESO zone constants'!$D$3:$H$4953,5,FALSE),"")),""),"")</f>
        <v/>
      </c>
      <c r="Z113" t="str">
        <f>IF(AND(O113&lt;&gt;"",NOT(ISERROR(O113))),"",IF(AND(L113&lt;&gt;"",L113&gt;0,NOT(ISERROR(L113))),VLOOKUP(L113,'ESO dumped WayshrineInfo'!$K$3:$N$9999,4,FALSE),""))</f>
        <v/>
      </c>
      <c r="AA113" s="33" t="s">
        <v>1553</v>
      </c>
      <c r="AB113" s="3" t="str">
        <f>IF(AA113&lt;&gt;"",IF(AA113&lt;&gt;"LIBSETS_DROP_MECHANIC_MONSTER_NAME",VLOOKUP(AA113,'LibSets constants'!$I$4:$L$1003,3,FALSE),""),"")</f>
        <v>City Bruma (quartermaster)</v>
      </c>
      <c r="AC113" s="3" t="str">
        <f>IF(AA113&lt;&gt;"",IF(AA113&lt;&gt;"LIBSETS_DROP_MECHANIC_MONSTER_NAME",VLOOKUP(AA113,'LibSets constants'!$I$4:$L$1003,4,FALSE),""),"")</f>
        <v>Stadt Bruma (Quartiermeister)</v>
      </c>
      <c r="AD113" s="3" t="str">
        <f>IF(G113&lt;&gt;"LIBSETS_SETTYPE_BATTLEGROUND",IF(G113&lt;&gt;"LIBSETS_SETTYPE_SPECIAL",IF(AE113&lt;&gt;"",VLOOKUP(AE113,'ESO zone constants'!$D$3:$H$4953,5,FALSE),""),""),"")</f>
        <v/>
      </c>
      <c r="AE113" t="str">
        <f>IF(AND(O113&lt;&gt;"",NOT(ISERROR(O113))),"",IF(AND(M113&lt;&gt;"",M113&gt;0,NOT(ISERROR(M113))),VLOOKUP(M113,'ESO dumped WayshrineInfo'!$K$3:$N$9999,4,FALSE),""))</f>
        <v/>
      </c>
      <c r="AG113" s="3" t="str">
        <f>IF(AF113&lt;&gt;"",IF(AF113&lt;&gt;"LIBSETS_DROP_MECHANIC_MONSTER_NAME",VLOOKUP(AF113,'LibSets constants'!$I$4:$L$1003,3,FALSE),""),"")</f>
        <v/>
      </c>
      <c r="AH113" s="3" t="str">
        <f>IF(AF113&lt;&gt;"",IF(AF113&lt;&gt;"LIBSETS_DROP_MECHANIC_MONSTER_NAME",VLOOKUP(AF113,'LibSets constants'!$I$4:$L$1003,4,FALSE),""),"")</f>
        <v/>
      </c>
      <c r="AI113" s="3" t="str">
        <f>IF(G113&lt;&gt;"LIBSETS_SETTYPE_BATTLEGROUND",IF(G113&lt;&gt;"LIBSETS_SETTYPE_SPECIAL",IF(AJ113&lt;&gt;"",VLOOKUP(AJ113,'ESO zone constants'!$D$3:$H$4953,5,FALSE),""),""),"")</f>
        <v/>
      </c>
      <c r="AL113" s="3" t="str">
        <f>IF(AK113&lt;&gt;"",IF(AK113&lt;&gt;"LIBSETS_DROP_MECHANIC_MONSTER_NAME",VLOOKUP(AK113,'LibSets constants'!$I$4:$L$1003,3,FALSE),""),"")</f>
        <v/>
      </c>
      <c r="AM113" s="3" t="str">
        <f>IF(AK113&lt;&gt;"",IF(AK113&lt;&gt;"LIBSETS_DROP_MECHANIC_MONSTER_NAME",VLOOKUP(AK113,'LibSets constants'!$I$4:$L$1003,4,FALSE),""),"")</f>
        <v/>
      </c>
      <c r="AN113" s="3" t="str">
        <f>IF(G113&lt;&gt;"LIBSETS_SETTYPE_BATTLEGROUND",IF(G113&lt;&gt;"LIBSETS_SETTYPE_SPECIAL",IF(AO113&lt;&gt;"",VLOOKUP(AO113,'ESO zone constants'!$D$3:$H$4953,5,FALSE),""),""),"")</f>
        <v/>
      </c>
      <c r="AQ113" s="3" t="str">
        <f>IF(AP113&lt;&gt;"",IF(AP113&lt;&gt;"LIBSETS_DROP_MECHANIC_MONSTER_NAME",VLOOKUP(AP113,'LibSets constants'!$I$4:$L$1003,3,FALSE),""),"")</f>
        <v/>
      </c>
      <c r="AR113" s="3" t="str">
        <f>IF(AP113&lt;&gt;"",IF(AP113&lt;&gt;"LIBSETS_DROP_MECHANIC_MONSTER_NAME",VLOOKUP(AP113,'LibSets constants'!$I$4:$L$1003,4,FALSE),""),"")</f>
        <v/>
      </c>
      <c r="AS113" s="3" t="str">
        <f>IF(G113&lt;&gt;"LIBSETS_SETTYPE_BATTLEGROUND",IF(G113&lt;&gt;"LIBSETS_SETTYPE_SPECIAL",IF(AT113&lt;&gt;"",VLOOKUP(AT113,'ESO zone constants'!$D$3:$H$4953,5,FALSE),""),""),"")</f>
        <v/>
      </c>
      <c r="AV113" s="3" t="str">
        <f>IF(AU113&lt;&gt;"",IF(AU113&lt;&gt;"LIBSETS_DROP_MECHANIC_MONSTER_NAME",VLOOKUP(AU113,'LibSets constants'!$I$4:$L$1003,3,FALSE),""),"")</f>
        <v/>
      </c>
      <c r="AW113" s="3" t="str">
        <f>IF(AU113&lt;&gt;"",IF(AU113&lt;&gt;"LIBSETS_DROP_MECHANIC_MONSTER_NAME",VLOOKUP(AU113,'LibSets constants'!$I$4:$L$1003,4,FALSE),""),"")</f>
        <v/>
      </c>
      <c r="AX113" s="90" t="s">
        <v>2708</v>
      </c>
      <c r="AY113" s="21" t="str">
        <f t="shared" si="8"/>
        <v>[132] = {wayshrines={-1,-1,-1,}, dlcId=DLC_BASE_GAME</v>
      </c>
      <c r="AZ113" s="21" t="str">
        <f t="shared" si="12"/>
        <v>, zoneIds={181}, veteran=false</v>
      </c>
      <c r="BA113" s="21" t="str">
        <f t="shared" si="9"/>
        <v>, setType=LIBSETS_SETTYPE_CYRODIIL</v>
      </c>
      <c r="BB113" s="21" t="str">
        <f t="shared" si="10"/>
        <v>, isProcSetAllowedInPvP=1, dropMechanic={LIBSETS_DROP_MECHANIC_MAIL_PVP_REWARDS_FOR_THE_WORTHY,LIBSETS_DROP_MECHANIC_CITY_CYRODIIL_BRUMA}},</v>
      </c>
      <c r="BC113" s="21" t="str">
        <f t="shared" si="11"/>
        <v xml:space="preserve"> --Shield of the Valiant / Schild des Tapferen   [Cyrodiil]</v>
      </c>
    </row>
    <row r="114" spans="1:55" x14ac:dyDescent="0.25">
      <c r="A114" s="12">
        <v>133</v>
      </c>
      <c r="B114" t="s">
        <v>904</v>
      </c>
      <c r="C114" t="s">
        <v>905</v>
      </c>
      <c r="D114" s="3">
        <f t="shared" si="7"/>
        <v>133</v>
      </c>
      <c r="E114" s="42"/>
      <c r="G114" s="8" t="s">
        <v>1494</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1562</v>
      </c>
      <c r="V114" s="3" t="str">
        <f>IF(U114&lt;&gt;"",IF(U114&lt;&gt;"LIBSETS_DROP_MECHANIC_MONSTER_NAME",VLOOKUP(U114,'LibSets constants'!$I$4:$L$1003,3,FALSE),""),"")</f>
        <v>Rewards for the worthy (Cyrodiil/Battleground mail)</v>
      </c>
      <c r="W114" s="3" t="str">
        <f>IF(U114&lt;&gt;"",IF(U114&lt;&gt;"LIBSETS_DROP_MECHANIC_MONSTER_NAME",VLOOKUP(U114,'LibSets constants'!$I$4:$L$1003,4,FALSE),""),"")</f>
        <v>Gerechter Lohn (Cyrodiil/Schlachtfeld Mail)</v>
      </c>
      <c r="Y114" s="3" t="str">
        <f>IF(G114&lt;&gt;"LIBSETS_SETTYPE_BATTLEGROUND",IF(G114&lt;&gt;"LIBSETS_SETTYPE_SPECIAL",IF(X114&lt;&gt;"",X114,IF(Z114&lt;&gt;"",VLOOKUP(Z114,'ESO zone constants'!$D$3:$H$4953,5,FALSE),"")),""),"")</f>
        <v/>
      </c>
      <c r="Z114" t="str">
        <f>IF(AND(O114&lt;&gt;"",NOT(ISERROR(O114))),"",IF(AND(L114&lt;&gt;"",L114&gt;0,NOT(ISERROR(L114))),VLOOKUP(L114,'ESO dumped WayshrineInfo'!$K$3:$N$9999,4,FALSE),""))</f>
        <v/>
      </c>
      <c r="AA114" s="33" t="s">
        <v>1552</v>
      </c>
      <c r="AB114" s="3" t="str">
        <f>IF(AA114&lt;&gt;"",IF(AA114&lt;&gt;"LIBSETS_DROP_MECHANIC_MONSTER_NAME",VLOOKUP(AA114,'LibSets constants'!$I$4:$L$1003,3,FALSE),""),"")</f>
        <v>City Erntefurt (quartermaster)</v>
      </c>
      <c r="AC114" s="3" t="str">
        <f>IF(AA114&lt;&gt;"",IF(AA114&lt;&gt;"LIBSETS_DROP_MECHANIC_MONSTER_NAME",VLOOKUP(AA114,'LibSets constants'!$I$4:$L$1003,4,FALSE),""),"")</f>
        <v>Stadt Erntefurt (Quartiermeister)</v>
      </c>
      <c r="AD114" s="3" t="str">
        <f>IF(G114&lt;&gt;"LIBSETS_SETTYPE_BATTLEGROUND",IF(G114&lt;&gt;"LIBSETS_SETTYPE_SPECIAL",IF(AE114&lt;&gt;"",VLOOKUP(AE114,'ESO zone constants'!$D$3:$H$4953,5,FALSE),""),""),"")</f>
        <v/>
      </c>
      <c r="AE114" t="str">
        <f>IF(AND(O114&lt;&gt;"",NOT(ISERROR(O114))),"",IF(AND(M114&lt;&gt;"",M114&gt;0,NOT(ISERROR(M114))),VLOOKUP(M114,'ESO dumped WayshrineInfo'!$K$3:$N$9999,4,FALSE),""))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90" t="s">
        <v>2708</v>
      </c>
      <c r="AY114" s="21" t="str">
        <f t="shared" si="8"/>
        <v>[133] = {wayshrines={-1,-1,-1,}, dlcId=DLC_BASE_GAME</v>
      </c>
      <c r="AZ114" s="21" t="str">
        <f t="shared" si="12"/>
        <v>, zoneIds={181}, veteran=false</v>
      </c>
      <c r="BA114" s="21" t="str">
        <f t="shared" si="9"/>
        <v>, setType=LIBSETS_SETTYPE_CYRODIIL</v>
      </c>
      <c r="BB114" s="21" t="str">
        <f t="shared" si="10"/>
        <v>, isProcSetAllowedInPvP=1, dropMechanic={LIBSETS_DROP_MECHANIC_MAIL_PVP_REWARDS_FOR_THE_WORTHY,LIBSETS_DROP_MECHANIC_CITY_CYRODIIL_ERNTEFURT}},</v>
      </c>
      <c r="BC114" s="21" t="str">
        <f t="shared" si="11"/>
        <v xml:space="preserve"> --Buffer of the Swift / Dämpfer des Geschwinden   [Cyrodiil]</v>
      </c>
    </row>
    <row r="115" spans="1:55" x14ac:dyDescent="0.25">
      <c r="A115" s="12">
        <v>134</v>
      </c>
      <c r="B115" t="s">
        <v>906</v>
      </c>
      <c r="C115" t="s">
        <v>907</v>
      </c>
      <c r="D115" s="3">
        <f t="shared" si="7"/>
        <v>134</v>
      </c>
      <c r="G115" s="8" t="s">
        <v>1496</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43" t="str">
        <f>IF(U115&lt;&gt;"",IF(U115&lt;&gt;"LIBSETS_DROP_MECHANIC_MONSTER_NAME",VLOOKUP(U115,'LibSets constants'!$I$4:$L$1003,3,FALSE),""),"")</f>
        <v/>
      </c>
      <c r="W115" s="3" t="str">
        <f>IF(U115&lt;&gt;"",IF(U115&lt;&gt;"LIBSETS_DROP_MECHANIC_MONSTER_NAME",VLOOKUP(U115,'LibSets constants'!$I$4:$L$1003,4,FALSE),""),"")</f>
        <v/>
      </c>
      <c r="X115" s="65">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WayshrineInfo'!$K$3:$N$9999,4,FALSE),""))</f>
        <v/>
      </c>
      <c r="AA115" s="44"/>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WayshrineInfo'!$K$3:$N$9999,4,FALSE),""))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90" t="s">
        <v>2707</v>
      </c>
      <c r="AY115" s="21" t="str">
        <f t="shared" si="8"/>
        <v>[134] = {wayshrines={190,190,190,}, dlcId=DLC_BASE_GAME</v>
      </c>
      <c r="AZ115" s="21" t="str">
        <f t="shared" si="12"/>
        <v>, zoneIds={130,932}, veteran=false</v>
      </c>
      <c r="BA115" s="21" t="str">
        <f t="shared" si="9"/>
        <v>, setType=LIBSETS_SETTYPE_DUNGEON</v>
      </c>
      <c r="BB115" s="21" t="str">
        <f t="shared" si="10"/>
        <v>},</v>
      </c>
      <c r="BC115" s="21" t="str">
        <f t="shared" si="11"/>
        <v xml:space="preserve"> --Shroud of the Lich / Tuch des Lich   [Crypt of Hearts I]</v>
      </c>
    </row>
    <row r="116" spans="1:55" s="14" customFormat="1" x14ac:dyDescent="0.25">
      <c r="A116" s="12">
        <v>135</v>
      </c>
      <c r="B116" t="s">
        <v>908</v>
      </c>
      <c r="C116" t="s">
        <v>2634</v>
      </c>
      <c r="D116" s="3">
        <f t="shared" si="7"/>
        <v>135</v>
      </c>
      <c r="E116"/>
      <c r="F116"/>
      <c r="G116" s="8" t="s">
        <v>1499</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1581</v>
      </c>
      <c r="V116" s="4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65"/>
      <c r="Y116" s="3" t="str">
        <f>IF(G116&lt;&gt;"LIBSETS_SETTYPE_BATTLEGROUND",IF(G116&lt;&gt;"LIBSETS_SETTYPE_SPECIAL",IF(X116&lt;&gt;"",X116,IF(Z116&lt;&gt;"",VLOOKUP(Z116,'ESO zone constants'!$D$3:$H$4953,5,FALSE),"")),""),"")</f>
        <v/>
      </c>
      <c r="Z116" t="str">
        <f>IF(AND(O116&lt;&gt;"",NOT(ISERROR(O116))),"",IF(AND(L116&lt;&gt;"",L116&gt;0,NOT(ISERROR(L116))),VLOOKUP(L116,'ESO dumped WayshrineInfo'!$K$3:$N$9999,4,FALSE),""))</f>
        <v/>
      </c>
      <c r="AA116" s="44" t="s">
        <v>1582</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WayshrineInfo'!$K$3:$N$9999,4,FALSE),""))</f>
        <v/>
      </c>
      <c r="AF116" s="44" t="s">
        <v>1583</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1584</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90" t="s">
        <v>2707</v>
      </c>
      <c r="AY116" s="21" t="str">
        <f t="shared" si="8"/>
        <v>[135] = {wayshrines={-1,-1,-1,}, dlcId=DLC_BASE_GAME</v>
      </c>
      <c r="AZ116" s="21" t="str">
        <f t="shared" si="12"/>
        <v>, zoneIds={103}, veteran=false</v>
      </c>
      <c r="BA116" s="21" t="str">
        <f t="shared" si="9"/>
        <v>, setType=LIBSETS_SETTYPE_OVERLAND</v>
      </c>
      <c r="BB116" s="21" t="str">
        <f t="shared" si="10"/>
        <v>, dropMechanic={LIBSETS_DROP_MECHANIC_OVERLAND_BOSS_DELVE,LIBSETS_DROP_MECHANIC_OVERLAND_WORLDBOSS,LIBSETS_DROP_MECHANIC_OVERLAND_BOSS_PUBLIC_DUNGEON,LIBSETS_DROP_MECHANIC_OVERLAND_CHEST}},</v>
      </c>
      <c r="BC116" s="21" t="str">
        <f t="shared" si="11"/>
        <v xml:space="preserve"> --Draugr\'s Heritage / Erbe des Draugrs   [The Rift]</v>
      </c>
    </row>
    <row r="117" spans="1:55" x14ac:dyDescent="0.25">
      <c r="A117" s="12">
        <v>136</v>
      </c>
      <c r="B117" t="s">
        <v>909</v>
      </c>
      <c r="C117" t="s">
        <v>910</v>
      </c>
      <c r="D117" s="3">
        <f t="shared" si="7"/>
        <v>136</v>
      </c>
      <c r="G117" s="8" t="s">
        <v>1500</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1565</v>
      </c>
      <c r="V117" s="39"/>
      <c r="W117" s="39"/>
      <c r="Y117" s="3" t="str">
        <f>IF(G117&lt;&gt;"LIBSETS_SETTYPE_BATTLEGROUND",IF(G117&lt;&gt;"LIBSETS_SETTYPE_SPECIAL",IF(X117&lt;&gt;"",X117,IF(Z117&lt;&gt;"",VLOOKUP(Z117,'ESO zone constants'!$D$3:$H$4953,5,FALSE),"")),""),"")</f>
        <v/>
      </c>
      <c r="Z117" t="str">
        <f>IF(AND(O117&lt;&gt;"",NOT(ISERROR(O117))),"",IF(AND(L117&lt;&gt;"",L117&gt;0,NOT(ISERROR(L117))),VLOOKUP(L117,'ESO dumped WayshrineInfo'!$K$3:$N$9999,4,FALSE),""))</f>
        <v/>
      </c>
      <c r="AA117" s="39"/>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WayshrineInfo'!$K$3:$N$9999,4,FALSE),""))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90" t="s">
        <v>2707</v>
      </c>
      <c r="AY117" s="21" t="str">
        <f t="shared" si="8"/>
        <v>[136] = {wayshrines={232,232,232,}, dlcId=DLC_BASE_GAME</v>
      </c>
      <c r="AZ117" s="21" t="str">
        <f t="shared" si="12"/>
        <v>, zoneIds={639}, veteran=false</v>
      </c>
      <c r="BA117" s="21" t="str">
        <f t="shared" si="9"/>
        <v>, setType=LIBSETS_SETTYPE_TRIAL</v>
      </c>
      <c r="BB117" s="21" t="str">
        <f t="shared" si="10"/>
        <v>, dropMechanic={LIBSETS_DROP_MECHANIC_MONSTER_NAME}, dropMechanicNames={}},</v>
      </c>
      <c r="BC117" s="21" t="str">
        <f t="shared" si="11"/>
        <v xml:space="preserve"> --Immortal Warrior / Unsterblicher Krieger   [Sanctum Ophidia]</v>
      </c>
    </row>
    <row r="118" spans="1:55" x14ac:dyDescent="0.25">
      <c r="A118" s="12">
        <v>137</v>
      </c>
      <c r="B118" t="s">
        <v>911</v>
      </c>
      <c r="C118" t="s">
        <v>912</v>
      </c>
      <c r="D118" s="3">
        <f t="shared" si="7"/>
        <v>137</v>
      </c>
      <c r="E118" s="42"/>
      <c r="G118" s="8" t="s">
        <v>1500</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1565</v>
      </c>
      <c r="V118" s="39"/>
      <c r="W118" s="39"/>
      <c r="Y118" s="3" t="str">
        <f>IF(G118&lt;&gt;"LIBSETS_SETTYPE_BATTLEGROUND",IF(G118&lt;&gt;"LIBSETS_SETTYPE_SPECIAL",IF(X118&lt;&gt;"",X118,IF(Z118&lt;&gt;"",VLOOKUP(Z118,'ESO zone constants'!$D$3:$H$4953,5,FALSE),"")),""),"")</f>
        <v/>
      </c>
      <c r="Z118" t="str">
        <f>IF(AND(O118&lt;&gt;"",NOT(ISERROR(O118))),"",IF(AND(L118&lt;&gt;"",L118&gt;0,NOT(ISERROR(L118))),VLOOKUP(L118,'ESO dumped WayshrineInfo'!$K$3:$N$9999,4,FALSE),""))</f>
        <v/>
      </c>
      <c r="AA118" s="39"/>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WayshrineInfo'!$K$3:$N$9999,4,FALSE),""))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90" t="s">
        <v>2707</v>
      </c>
      <c r="AY118" s="21" t="str">
        <f t="shared" si="8"/>
        <v>[137] = {wayshrines={230,230,230,}, dlcId=DLC_BASE_GAME</v>
      </c>
      <c r="AZ118" s="21" t="str">
        <f t="shared" si="12"/>
        <v>, zoneIds={636}, veteran=false</v>
      </c>
      <c r="BA118" s="21" t="str">
        <f t="shared" si="9"/>
        <v>, setType=LIBSETS_SETTYPE_TRIAL</v>
      </c>
      <c r="BB118" s="21" t="str">
        <f t="shared" si="10"/>
        <v>, dropMechanic={LIBSETS_DROP_MECHANIC_MONSTER_NAME}, dropMechanicNames={}},</v>
      </c>
      <c r="BC118" s="21" t="str">
        <f t="shared" si="11"/>
        <v xml:space="preserve"> --Berserking Warrior / Tobender Krieger   [Hel Ra Citadel]</v>
      </c>
    </row>
    <row r="119" spans="1:55" x14ac:dyDescent="0.25">
      <c r="A119" s="12">
        <v>138</v>
      </c>
      <c r="B119" t="s">
        <v>913</v>
      </c>
      <c r="C119" t="s">
        <v>914</v>
      </c>
      <c r="D119" s="3">
        <f t="shared" si="7"/>
        <v>138</v>
      </c>
      <c r="G119" s="8" t="s">
        <v>1500</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1565</v>
      </c>
      <c r="V119" s="39"/>
      <c r="W119" s="39"/>
      <c r="Y119" s="3" t="str">
        <f>IF(G119&lt;&gt;"LIBSETS_SETTYPE_BATTLEGROUND",IF(G119&lt;&gt;"LIBSETS_SETTYPE_SPECIAL",IF(X119&lt;&gt;"",X119,IF(Z119&lt;&gt;"",VLOOKUP(Z119,'ESO zone constants'!$D$3:$H$4953,5,FALSE),"")),""),"")</f>
        <v/>
      </c>
      <c r="Z119" t="str">
        <f>IF(AND(O119&lt;&gt;"",NOT(ISERROR(O119))),"",IF(AND(L119&lt;&gt;"",L119&gt;0,NOT(ISERROR(L119))),VLOOKUP(L119,'ESO dumped WayshrineInfo'!$K$3:$N$9999,4,FALSE),""))</f>
        <v/>
      </c>
      <c r="AA119" s="39"/>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WayshrineInfo'!$K$3:$N$9999,4,FALSE),""))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90" t="s">
        <v>2707</v>
      </c>
      <c r="AY119" s="21" t="str">
        <f t="shared" si="8"/>
        <v>[138] = {wayshrines={231,231,231,}, dlcId=DLC_BASE_GAME</v>
      </c>
      <c r="AZ119" s="21" t="str">
        <f t="shared" si="12"/>
        <v>, zoneIds={638}, veteran=false</v>
      </c>
      <c r="BA119" s="21" t="str">
        <f t="shared" si="9"/>
        <v>, setType=LIBSETS_SETTYPE_TRIAL</v>
      </c>
      <c r="BB119" s="21" t="str">
        <f t="shared" si="10"/>
        <v>, dropMechanic={LIBSETS_DROP_MECHANIC_MONSTER_NAME}, dropMechanicNames={}},</v>
      </c>
      <c r="BC119" s="21" t="str">
        <f t="shared" si="11"/>
        <v xml:space="preserve"> --Defending Warrior / Verteidigender Krieger   [Aetherian Archive]</v>
      </c>
    </row>
    <row r="120" spans="1:55" x14ac:dyDescent="0.25">
      <c r="A120" s="12">
        <v>139</v>
      </c>
      <c r="B120" t="s">
        <v>915</v>
      </c>
      <c r="C120" t="s">
        <v>916</v>
      </c>
      <c r="D120" s="3">
        <f t="shared" si="7"/>
        <v>139</v>
      </c>
      <c r="G120" s="8" t="s">
        <v>1500</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1565</v>
      </c>
      <c r="V120" s="39"/>
      <c r="W120" s="39"/>
      <c r="Y120" s="3" t="str">
        <f>IF(G120&lt;&gt;"LIBSETS_SETTYPE_BATTLEGROUND",IF(G120&lt;&gt;"LIBSETS_SETTYPE_SPECIAL",IF(X120&lt;&gt;"",X120,IF(Z120&lt;&gt;"",VLOOKUP(Z120,'ESO zone constants'!$D$3:$H$4953,5,FALSE),"")),""),"")</f>
        <v/>
      </c>
      <c r="Z120" t="str">
        <f>IF(AND(O120&lt;&gt;"",NOT(ISERROR(O120))),"",IF(AND(L120&lt;&gt;"",L120&gt;0,NOT(ISERROR(L120))),VLOOKUP(L120,'ESO dumped WayshrineInfo'!$K$3:$N$9999,4,FALSE),""))</f>
        <v/>
      </c>
      <c r="AA120" s="39"/>
      <c r="AB120" s="39"/>
      <c r="AC120" s="39"/>
      <c r="AD120" s="3" t="str">
        <f>IF(G120&lt;&gt;"LIBSETS_SETTYPE_BATTLEGROUND",IF(G120&lt;&gt;"LIBSETS_SETTYPE_SPECIAL",IF(AE120&lt;&gt;"",VLOOKUP(AE120,'ESO zone constants'!$D$3:$H$4953,5,FALSE),""),""),"")</f>
        <v/>
      </c>
      <c r="AE120" t="str">
        <f>IF(AND(O120&lt;&gt;"",NOT(ISERROR(O120))),"",IF(AND(M120&lt;&gt;"",M120&gt;0,NOT(ISERROR(M120))),VLOOKUP(M120,'ESO dumped WayshrineInfo'!$K$3:$N$9999,4,FALSE),""))</f>
        <v/>
      </c>
      <c r="AF120" s="39"/>
      <c r="AG120" s="39"/>
      <c r="AH120" s="39"/>
      <c r="AI120" s="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90" t="s">
        <v>2707</v>
      </c>
      <c r="AY120" s="21" t="str">
        <f t="shared" si="8"/>
        <v>[139] = {wayshrines={232,232,232,}, dlcId=DLC_BASE_GAME</v>
      </c>
      <c r="AZ120" s="21" t="str">
        <f t="shared" si="12"/>
        <v>, zoneIds={639}, veteran=false</v>
      </c>
      <c r="BA120" s="21" t="str">
        <f t="shared" si="9"/>
        <v>, setType=LIBSETS_SETTYPE_TRIAL</v>
      </c>
      <c r="BB120" s="21" t="str">
        <f t="shared" si="10"/>
        <v>, dropMechanic={LIBSETS_DROP_MECHANIC_MONSTER_NAME}, dropMechanicNames={}},</v>
      </c>
      <c r="BC120" s="21" t="str">
        <f t="shared" si="11"/>
        <v xml:space="preserve"> --Wise Mage / Weiser Magier   [Sanctum Ophidia]</v>
      </c>
    </row>
    <row r="121" spans="1:55" x14ac:dyDescent="0.25">
      <c r="A121" s="12">
        <v>140</v>
      </c>
      <c r="B121" t="s">
        <v>917</v>
      </c>
      <c r="C121" t="s">
        <v>918</v>
      </c>
      <c r="D121" s="3">
        <f t="shared" si="7"/>
        <v>140</v>
      </c>
      <c r="G121" s="8" t="s">
        <v>1500</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1565</v>
      </c>
      <c r="V121" s="39"/>
      <c r="W121" s="39"/>
      <c r="Y121" s="3" t="str">
        <f>IF(G121&lt;&gt;"LIBSETS_SETTYPE_BATTLEGROUND",IF(G121&lt;&gt;"LIBSETS_SETTYPE_SPECIAL",IF(X121&lt;&gt;"",X121,IF(Z121&lt;&gt;"",VLOOKUP(Z121,'ESO zone constants'!$D$3:$H$4953,5,FALSE),"")),""),"")</f>
        <v/>
      </c>
      <c r="Z121" t="str">
        <f>IF(AND(O121&lt;&gt;"",NOT(ISERROR(O121))),"",IF(AND(L121&lt;&gt;"",L121&gt;0,NOT(ISERROR(L121))),VLOOKUP(L121,'ESO dumped WayshrineInfo'!$K$3:$N$9999,4,FALSE),""))</f>
        <v/>
      </c>
      <c r="AA121" s="39"/>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WayshrineInfo'!$K$3:$N$9999,4,FALSE),""))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90" t="s">
        <v>2707</v>
      </c>
      <c r="AY121" s="21" t="str">
        <f t="shared" si="8"/>
        <v>[140] = {wayshrines={230,230,230,}, dlcId=DLC_BASE_GAME</v>
      </c>
      <c r="AZ121" s="21" t="str">
        <f t="shared" si="12"/>
        <v>, zoneIds={636}, veteran=false</v>
      </c>
      <c r="BA121" s="21" t="str">
        <f t="shared" si="9"/>
        <v>, setType=LIBSETS_SETTYPE_TRIAL</v>
      </c>
      <c r="BB121" s="21" t="str">
        <f t="shared" si="10"/>
        <v>, dropMechanic={LIBSETS_DROP_MECHANIC_MONSTER_NAME}, dropMechanicNames={}},</v>
      </c>
      <c r="BC121" s="21" t="str">
        <f t="shared" si="11"/>
        <v xml:space="preserve"> --Destructive Mage / Zerstörerischer Magier   [Hel Ra Citadel]</v>
      </c>
    </row>
    <row r="122" spans="1:55" x14ac:dyDescent="0.25">
      <c r="A122" s="12">
        <v>141</v>
      </c>
      <c r="B122" t="s">
        <v>919</v>
      </c>
      <c r="C122" t="s">
        <v>920</v>
      </c>
      <c r="D122" s="3">
        <f t="shared" si="7"/>
        <v>141</v>
      </c>
      <c r="G122" s="8" t="s">
        <v>1500</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1565</v>
      </c>
      <c r="V122" s="39"/>
      <c r="W122" s="39"/>
      <c r="Y122" s="3" t="str">
        <f>IF(G122&lt;&gt;"LIBSETS_SETTYPE_BATTLEGROUND",IF(G122&lt;&gt;"LIBSETS_SETTYPE_SPECIAL",IF(X122&lt;&gt;"",X122,IF(Z122&lt;&gt;"",VLOOKUP(Z122,'ESO zone constants'!$D$3:$H$4953,5,FALSE),"")),""),"")</f>
        <v/>
      </c>
      <c r="Z122" t="str">
        <f>IF(AND(O122&lt;&gt;"",NOT(ISERROR(O122))),"",IF(AND(L122&lt;&gt;"",L122&gt;0,NOT(ISERROR(L122))),VLOOKUP(L122,'ESO dumped WayshrineInfo'!$K$3:$N$9999,4,FALSE),""))</f>
        <v/>
      </c>
      <c r="AA122" s="39"/>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WayshrineInfo'!$K$3:$N$9999,4,FALSE),""))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90" t="s">
        <v>2707</v>
      </c>
      <c r="AY122" s="21" t="str">
        <f t="shared" si="8"/>
        <v>[141] = {wayshrines={231,231,231,}, dlcId=DLC_BASE_GAME</v>
      </c>
      <c r="AZ122" s="21" t="str">
        <f t="shared" si="12"/>
        <v>, zoneIds={638}, veteran=false</v>
      </c>
      <c r="BA122" s="21" t="str">
        <f t="shared" si="9"/>
        <v>, setType=LIBSETS_SETTYPE_TRIAL</v>
      </c>
      <c r="BB122" s="21" t="str">
        <f t="shared" si="10"/>
        <v>, dropMechanic={LIBSETS_DROP_MECHANIC_MONSTER_NAME}, dropMechanicNames={}},</v>
      </c>
      <c r="BC122" s="21" t="str">
        <f t="shared" si="11"/>
        <v xml:space="preserve"> --Healing Mage / Heilender Magier   [Aetherian Archive]</v>
      </c>
    </row>
    <row r="123" spans="1:55" x14ac:dyDescent="0.25">
      <c r="A123" s="12">
        <v>142</v>
      </c>
      <c r="B123" t="s">
        <v>921</v>
      </c>
      <c r="C123" t="s">
        <v>922</v>
      </c>
      <c r="D123" s="3">
        <f t="shared" si="7"/>
        <v>142</v>
      </c>
      <c r="G123" s="8" t="s">
        <v>1500</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1565</v>
      </c>
      <c r="V123" s="39"/>
      <c r="W123" s="39"/>
      <c r="Y123" s="3" t="str">
        <f>IF(G123&lt;&gt;"LIBSETS_SETTYPE_BATTLEGROUND",IF(G123&lt;&gt;"LIBSETS_SETTYPE_SPECIAL",IF(X123&lt;&gt;"",X123,IF(Z123&lt;&gt;"",VLOOKUP(Z123,'ESO zone constants'!$D$3:$H$4953,5,FALSE),"")),""),"")</f>
        <v/>
      </c>
      <c r="Z123" t="str">
        <f>IF(AND(O123&lt;&gt;"",NOT(ISERROR(O123))),"",IF(AND(L123&lt;&gt;"",L123&gt;0,NOT(ISERROR(L123))),VLOOKUP(L123,'ESO dumped WayshrineInfo'!$K$3:$N$9999,4,FALSE),""))</f>
        <v/>
      </c>
      <c r="AA123" s="39"/>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WayshrineInfo'!$K$3:$N$9999,4,FALSE),""))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90" t="s">
        <v>2707</v>
      </c>
      <c r="AY123" s="21" t="str">
        <f t="shared" si="8"/>
        <v>[142] = {wayshrines={231,231,231,}, dlcId=DLC_BASE_GAME</v>
      </c>
      <c r="AZ123" s="21" t="str">
        <f t="shared" si="12"/>
        <v>, zoneIds={638}, veteran=false</v>
      </c>
      <c r="BA123" s="21" t="str">
        <f t="shared" si="9"/>
        <v>, setType=LIBSETS_SETTYPE_TRIAL</v>
      </c>
      <c r="BB123" s="21" t="str">
        <f t="shared" si="10"/>
        <v>, dropMechanic={LIBSETS_DROP_MECHANIC_MONSTER_NAME}, dropMechanicNames={}},</v>
      </c>
      <c r="BC123" s="21" t="str">
        <f t="shared" si="11"/>
        <v xml:space="preserve"> --Quick Serpent / Flinke Schlange   [Aetherian Archive]</v>
      </c>
    </row>
    <row r="124" spans="1:55" x14ac:dyDescent="0.25">
      <c r="A124" s="12">
        <v>143</v>
      </c>
      <c r="B124" t="s">
        <v>923</v>
      </c>
      <c r="C124" t="s">
        <v>924</v>
      </c>
      <c r="D124" s="3">
        <f t="shared" si="7"/>
        <v>143</v>
      </c>
      <c r="G124" s="8" t="s">
        <v>1500</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1565</v>
      </c>
      <c r="V124" s="39"/>
      <c r="W124" s="39"/>
      <c r="Y124" s="3" t="str">
        <f>IF(G124&lt;&gt;"LIBSETS_SETTYPE_BATTLEGROUND",IF(G124&lt;&gt;"LIBSETS_SETTYPE_SPECIAL",IF(X124&lt;&gt;"",X124,IF(Z124&lt;&gt;"",VLOOKUP(Z124,'ESO zone constants'!$D$3:$H$4953,5,FALSE),"")),""),"")</f>
        <v/>
      </c>
      <c r="Z124" t="str">
        <f>IF(AND(O124&lt;&gt;"",NOT(ISERROR(O124))),"",IF(AND(L124&lt;&gt;"",L124&gt;0,NOT(ISERROR(L124))),VLOOKUP(L124,'ESO dumped WayshrineInfo'!$K$3:$N$9999,4,FALSE),""))</f>
        <v/>
      </c>
      <c r="AA124" s="39"/>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WayshrineInfo'!$K$3:$N$9999,4,FALSE),""))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90" t="s">
        <v>2707</v>
      </c>
      <c r="AY124" s="21" t="str">
        <f t="shared" si="8"/>
        <v>[143] = {wayshrines={230,230,230,}, dlcId=DLC_BASE_GAME</v>
      </c>
      <c r="AZ124" s="21" t="str">
        <f t="shared" si="12"/>
        <v>, zoneIds={636}, veteran=false</v>
      </c>
      <c r="BA124" s="21" t="str">
        <f t="shared" si="9"/>
        <v>, setType=LIBSETS_SETTYPE_TRIAL</v>
      </c>
      <c r="BB124" s="21" t="str">
        <f t="shared" si="10"/>
        <v>, dropMechanic={LIBSETS_DROP_MECHANIC_MONSTER_NAME}, dropMechanicNames={}},</v>
      </c>
      <c r="BC124" s="21" t="str">
        <f t="shared" si="11"/>
        <v xml:space="preserve"> --Poisonous Serpent / Giftschlange   [Hel Ra Citadel]</v>
      </c>
    </row>
    <row r="125" spans="1:55" x14ac:dyDescent="0.25">
      <c r="A125" s="12">
        <v>144</v>
      </c>
      <c r="B125" t="s">
        <v>925</v>
      </c>
      <c r="C125" t="s">
        <v>926</v>
      </c>
      <c r="D125" s="3">
        <f t="shared" si="7"/>
        <v>144</v>
      </c>
      <c r="G125" s="8" t="s">
        <v>1500</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1565</v>
      </c>
      <c r="V125" s="39"/>
      <c r="W125" s="39"/>
      <c r="Y125" s="3" t="str">
        <f>IF(G125&lt;&gt;"LIBSETS_SETTYPE_BATTLEGROUND",IF(G125&lt;&gt;"LIBSETS_SETTYPE_SPECIAL",IF(X125&lt;&gt;"",X125,IF(Z125&lt;&gt;"",VLOOKUP(Z125,'ESO zone constants'!$D$3:$H$4953,5,FALSE),"")),""),"")</f>
        <v/>
      </c>
      <c r="Z125" t="str">
        <f>IF(AND(O125&lt;&gt;"",NOT(ISERROR(O125))),"",IF(AND(L125&lt;&gt;"",L125&gt;0,NOT(ISERROR(L125))),VLOOKUP(L125,'ESO dumped WayshrineInfo'!$K$3:$N$9999,4,FALSE),""))</f>
        <v/>
      </c>
      <c r="AA125" s="39"/>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WayshrineInfo'!$K$3:$N$9999,4,FALSE),""))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90" t="s">
        <v>2707</v>
      </c>
      <c r="AY125" s="21" t="str">
        <f t="shared" si="8"/>
        <v>[144] = {wayshrines={232,232,232,}, dlcId=DLC_BASE_GAME</v>
      </c>
      <c r="AZ125" s="21" t="str">
        <f t="shared" si="12"/>
        <v>, zoneIds={639}, veteran=false</v>
      </c>
      <c r="BA125" s="21" t="str">
        <f t="shared" si="9"/>
        <v>, setType=LIBSETS_SETTYPE_TRIAL</v>
      </c>
      <c r="BB125" s="21" t="str">
        <f t="shared" si="10"/>
        <v>, dropMechanic={LIBSETS_DROP_MECHANIC_MONSTER_NAME}, dropMechanicNames={}},</v>
      </c>
      <c r="BC125" s="21" t="str">
        <f t="shared" si="11"/>
        <v xml:space="preserve"> --Twice-Fanged Serpent / Doppelzüngige Schlange   [Sanctum Ophidia]</v>
      </c>
    </row>
    <row r="126" spans="1:55" x14ac:dyDescent="0.25">
      <c r="A126" s="12">
        <v>145</v>
      </c>
      <c r="B126" t="s">
        <v>927</v>
      </c>
      <c r="C126" t="s">
        <v>928</v>
      </c>
      <c r="D126" s="3">
        <f t="shared" si="7"/>
        <v>145</v>
      </c>
      <c r="G126" s="8" t="s">
        <v>1499</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1581</v>
      </c>
      <c r="V126" s="43" t="str">
        <f>IF(U126&lt;&gt;"",IF(U126&lt;&gt;"LIBSETS_DROP_MECHANIC_MONSTER_NAME",VLOOKUP(U126,'LibSets constants'!$I$4:$L$1003,3,FALSE),""),"")</f>
        <v>Delve bosses have a chance to drop a waist or feet.</v>
      </c>
      <c r="W126" s="43" t="str">
        <f>IF(U126&lt;&gt;"",IF(U126&lt;&gt;"LIBSETS_DROP_MECHANIC_MONSTER_NAME",VLOOKUP(U126,'LibSets constants'!$I$4:$L$1003,4,FALSE),""),"")</f>
        <v>Bosse in Gewölben haben die Chance, eine Taille oder Füße fallen zu lassen.</v>
      </c>
      <c r="Y126" s="3" t="str">
        <f>IF(G126&lt;&gt;"LIBSETS_SETTYPE_BATTLEGROUND",IF(G126&lt;&gt;"LIBSETS_SETTYPE_SPECIAL",IF(X126&lt;&gt;"",X126,IF(Z126&lt;&gt;"",VLOOKUP(Z126,'ESO zone constants'!$D$3:$H$4953,5,FALSE),"")),""),"")</f>
        <v/>
      </c>
      <c r="Z126" t="str">
        <f>IF(AND(O126&lt;&gt;"",NOT(ISERROR(O126))),"",IF(AND(L126&lt;&gt;"",L126&gt;0,NOT(ISERROR(L126))),VLOOKUP(L126,'ESO dumped WayshrineInfo'!$K$3:$N$9999,4,FALSE),""))</f>
        <v/>
      </c>
      <c r="AA126" s="44" t="s">
        <v>1582</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3" t="str">
        <f>IF(G126&lt;&gt;"LIBSETS_SETTYPE_BATTLEGROUND",IF(G126&lt;&gt;"LIBSETS_SETTYPE_SPECIAL",IF(AE126&lt;&gt;"",VLOOKUP(AE126,'ESO zone constants'!$D$3:$H$4953,5,FALSE),""),""),"")</f>
        <v/>
      </c>
      <c r="AE126" t="str">
        <f>IF(AND(O126&lt;&gt;"",NOT(ISERROR(O126))),"",IF(AND(M126&lt;&gt;"",M126&gt;0,NOT(ISERROR(M126))),VLOOKUP(M126,'ESO dumped WayshrineInfo'!$K$3:$N$9999,4,FALSE),""))</f>
        <v/>
      </c>
      <c r="AF126" s="44" t="s">
        <v>1583</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3" t="str">
        <f>IF(G126&lt;&gt;"LIBSETS_SETTYPE_BATTLEGROUND",IF(G126&lt;&gt;"LIBSETS_SETTYPE_SPECIAL",IF(AJ126&lt;&gt;"",VLOOKUP(AJ126,'ESO zone constants'!$D$3:$H$4953,5,FALSE),""),""),"")</f>
        <v/>
      </c>
      <c r="AK126" s="44" t="s">
        <v>1584</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90" t="s">
        <v>2707</v>
      </c>
      <c r="AY126" s="21" t="str">
        <f t="shared" si="8"/>
        <v>[145] = {wayshrines={-1,-1,-1,}, dlcId=DLC_BASE_GAME</v>
      </c>
      <c r="AZ126" s="21" t="str">
        <f t="shared" si="12"/>
        <v>, zoneIds={888}, veteran=false</v>
      </c>
      <c r="BA126" s="21" t="str">
        <f t="shared" si="9"/>
        <v>, setType=LIBSETS_SETTYPE_OVERLAND</v>
      </c>
      <c r="BB126" s="21" t="str">
        <f t="shared" si="10"/>
        <v>, dropMechanic={LIBSETS_DROP_MECHANIC_OVERLAND_BOSS_DELVE,LIBSETS_DROP_MECHANIC_OVERLAND_WORLDBOSS,LIBSETS_DROP_MECHANIC_OVERLAND_BOSS_PUBLIC_DUNGEON,LIBSETS_DROP_MECHANIC_OVERLAND_CHEST}},</v>
      </c>
      <c r="BC126" s="21" t="str">
        <f t="shared" si="11"/>
        <v xml:space="preserve"> --Way of Fire / Weg des Feuers   [Craglorn]</v>
      </c>
    </row>
    <row r="127" spans="1:55" x14ac:dyDescent="0.25">
      <c r="A127" s="12">
        <v>146</v>
      </c>
      <c r="B127" t="s">
        <v>929</v>
      </c>
      <c r="C127" t="s">
        <v>930</v>
      </c>
      <c r="D127" s="3">
        <f t="shared" si="7"/>
        <v>146</v>
      </c>
      <c r="G127" s="8" t="s">
        <v>1499</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1581</v>
      </c>
      <c r="V127" s="43" t="str">
        <f>IF(U127&lt;&gt;"",IF(U127&lt;&gt;"LIBSETS_DROP_MECHANIC_MONSTER_NAME",VLOOKUP(U127,'LibSets constants'!$I$4:$L$1003,3,FALSE),""),"")</f>
        <v>Delve bosses have a chance to drop a waist or feet.</v>
      </c>
      <c r="W127" s="43" t="str">
        <f>IF(U127&lt;&gt;"",IF(U127&lt;&gt;"LIBSETS_DROP_MECHANIC_MONSTER_NAME",VLOOKUP(U127,'LibSets constants'!$I$4:$L$1003,4,FALSE),""),"")</f>
        <v>Bosse in Gewölben haben die Chance, eine Taille oder Füße fallen zu lassen.</v>
      </c>
      <c r="Y127" s="3" t="str">
        <f>IF(G127&lt;&gt;"LIBSETS_SETTYPE_BATTLEGROUND",IF(G127&lt;&gt;"LIBSETS_SETTYPE_SPECIAL",IF(X127&lt;&gt;"",X127,IF(Z127&lt;&gt;"",VLOOKUP(Z127,'ESO zone constants'!$D$3:$H$4953,5,FALSE),"")),""),"")</f>
        <v/>
      </c>
      <c r="Z127" t="str">
        <f>IF(AND(O127&lt;&gt;"",NOT(ISERROR(O127))),"",IF(AND(L127&lt;&gt;"",L127&gt;0,NOT(ISERROR(L127))),VLOOKUP(L127,'ESO dumped WayshrineInfo'!$K$3:$N$9999,4,FALSE),""))</f>
        <v/>
      </c>
      <c r="AA127" s="44" t="s">
        <v>1582</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3" t="str">
        <f>IF(G127&lt;&gt;"LIBSETS_SETTYPE_BATTLEGROUND",IF(G127&lt;&gt;"LIBSETS_SETTYPE_SPECIAL",IF(AE127&lt;&gt;"",VLOOKUP(AE127,'ESO zone constants'!$D$3:$H$4953,5,FALSE),""),""),"")</f>
        <v/>
      </c>
      <c r="AE127" t="str">
        <f>IF(AND(O127&lt;&gt;"",NOT(ISERROR(O127))),"",IF(AND(M127&lt;&gt;"",M127&gt;0,NOT(ISERROR(M127))),VLOOKUP(M127,'ESO dumped WayshrineInfo'!$K$3:$N$9999,4,FALSE),""))</f>
        <v/>
      </c>
      <c r="AF127" s="44" t="s">
        <v>1583</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3" t="str">
        <f>IF(G127&lt;&gt;"LIBSETS_SETTYPE_BATTLEGROUND",IF(G127&lt;&gt;"LIBSETS_SETTYPE_SPECIAL",IF(AJ127&lt;&gt;"",VLOOKUP(AJ127,'ESO zone constants'!$D$3:$H$4953,5,FALSE),""),""),"")</f>
        <v/>
      </c>
      <c r="AK127" s="44" t="s">
        <v>1584</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90" t="s">
        <v>2708</v>
      </c>
      <c r="AY127" s="21" t="str">
        <f t="shared" si="8"/>
        <v>[146] = {wayshrines={-1,-1,-1,}, dlcId=DLC_BASE_GAME</v>
      </c>
      <c r="AZ127" s="21" t="str">
        <f t="shared" si="12"/>
        <v>, zoneIds={888}, veteran=false</v>
      </c>
      <c r="BA127" s="21" t="str">
        <f t="shared" si="9"/>
        <v>, setType=LIBSETS_SETTYPE_OVERLAND</v>
      </c>
      <c r="BB127" s="21" t="str">
        <f t="shared" si="10"/>
        <v>, isProcSetAllowedInPvP=1, dropMechanic={LIBSETS_DROP_MECHANIC_OVERLAND_BOSS_DELVE,LIBSETS_DROP_MECHANIC_OVERLAND_WORLDBOSS,LIBSETS_DROP_MECHANIC_OVERLAND_BOSS_PUBLIC_DUNGEON,LIBSETS_DROP_MECHANIC_OVERLAND_CHEST}},</v>
      </c>
      <c r="BC127" s="21" t="str">
        <f t="shared" si="11"/>
        <v xml:space="preserve"> --Way of Air / Weg der Luft   [Craglorn]</v>
      </c>
    </row>
    <row r="128" spans="1:55" x14ac:dyDescent="0.25">
      <c r="A128" s="12">
        <v>147</v>
      </c>
      <c r="B128" t="s">
        <v>931</v>
      </c>
      <c r="C128" t="s">
        <v>932</v>
      </c>
      <c r="D128" s="3">
        <f t="shared" si="7"/>
        <v>147</v>
      </c>
      <c r="G128" s="8" t="s">
        <v>1499</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1581</v>
      </c>
      <c r="V128" s="43" t="str">
        <f>IF(U128&lt;&gt;"",IF(U128&lt;&gt;"LIBSETS_DROP_MECHANIC_MONSTER_NAME",VLOOKUP(U128,'LibSets constants'!$I$4:$L$1003,3,FALSE),""),"")</f>
        <v>Delve bosses have a chance to drop a waist or feet.</v>
      </c>
      <c r="W128" s="43" t="str">
        <f>IF(U128&lt;&gt;"",IF(U128&lt;&gt;"LIBSETS_DROP_MECHANIC_MONSTER_NAME",VLOOKUP(U128,'LibSets constants'!$I$4:$L$1003,4,FALSE),""),"")</f>
        <v>Bosse in Gewölben haben die Chance, eine Taille oder Füße fallen zu lassen.</v>
      </c>
      <c r="Y128" s="3" t="str">
        <f>IF(G128&lt;&gt;"LIBSETS_SETTYPE_BATTLEGROUND",IF(G128&lt;&gt;"LIBSETS_SETTYPE_SPECIAL",IF(X128&lt;&gt;"",X128,IF(Z128&lt;&gt;"",VLOOKUP(Z128,'ESO zone constants'!$D$3:$H$4953,5,FALSE),"")),""),"")</f>
        <v/>
      </c>
      <c r="Z128" t="str">
        <f>IF(AND(O128&lt;&gt;"",NOT(ISERROR(O128))),"",IF(AND(L128&lt;&gt;"",L128&gt;0,NOT(ISERROR(L128))),VLOOKUP(L128,'ESO dumped WayshrineInfo'!$K$3:$N$9999,4,FALSE),""))</f>
        <v/>
      </c>
      <c r="AA128" s="44" t="s">
        <v>1582</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3" t="str">
        <f>IF(G128&lt;&gt;"LIBSETS_SETTYPE_BATTLEGROUND",IF(G128&lt;&gt;"LIBSETS_SETTYPE_SPECIAL",IF(AE128&lt;&gt;"",VLOOKUP(AE128,'ESO zone constants'!$D$3:$H$4953,5,FALSE),""),""),"")</f>
        <v/>
      </c>
      <c r="AE128" t="str">
        <f>IF(AND(O128&lt;&gt;"",NOT(ISERROR(O128))),"",IF(AND(M128&lt;&gt;"",M128&gt;0,NOT(ISERROR(M128))),VLOOKUP(M128,'ESO dumped WayshrineInfo'!$K$3:$N$9999,4,FALSE),""))</f>
        <v/>
      </c>
      <c r="AF128" s="44" t="s">
        <v>1583</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3" t="str">
        <f>IF(G128&lt;&gt;"LIBSETS_SETTYPE_BATTLEGROUND",IF(G128&lt;&gt;"LIBSETS_SETTYPE_SPECIAL",IF(AJ128&lt;&gt;"",VLOOKUP(AJ128,'ESO zone constants'!$D$3:$H$4953,5,FALSE),""),""),"")</f>
        <v/>
      </c>
      <c r="AK128" s="44" t="s">
        <v>1584</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90" t="s">
        <v>2707</v>
      </c>
      <c r="AY128" s="21" t="str">
        <f t="shared" si="8"/>
        <v>[147] = {wayshrines={-1,-1,-1,}, dlcId=DLC_BASE_GAME</v>
      </c>
      <c r="AZ128" s="21" t="str">
        <f t="shared" si="12"/>
        <v>, zoneIds={888}, veteran=false</v>
      </c>
      <c r="BA128" s="21" t="str">
        <f t="shared" si="9"/>
        <v>, setType=LIBSETS_SETTYPE_OVERLAND</v>
      </c>
      <c r="BB128" s="21" t="str">
        <f t="shared" si="10"/>
        <v>, dropMechanic={LIBSETS_DROP_MECHANIC_OVERLAND_BOSS_DELVE,LIBSETS_DROP_MECHANIC_OVERLAND_WORLDBOSS,LIBSETS_DROP_MECHANIC_OVERLAND_BOSS_PUBLIC_DUNGEON,LIBSETS_DROP_MECHANIC_OVERLAND_CHEST}},</v>
      </c>
      <c r="BC128" s="21" t="str">
        <f t="shared" si="11"/>
        <v xml:space="preserve"> --Way of Martial Knowledge / Weg der Kampfkunst   [Craglorn]</v>
      </c>
    </row>
    <row r="129" spans="1:55" x14ac:dyDescent="0.25">
      <c r="A129" s="5">
        <v>148</v>
      </c>
      <c r="B129" t="s">
        <v>933</v>
      </c>
      <c r="C129" t="s">
        <v>934</v>
      </c>
      <c r="D129" s="3">
        <f t="shared" si="7"/>
        <v>148</v>
      </c>
      <c r="G129" s="8" t="s">
        <v>1493</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43" t="str">
        <f>IF(U129&lt;&gt;"",IF(U129&lt;&gt;"LIBSETS_DROP_MECHANIC_MONSTER_NAME",VLOOKUP(U129,'LibSets constants'!$I$4:$L$1003,3,FALSE),""),"")</f>
        <v/>
      </c>
      <c r="W129" s="43" t="str">
        <f>IF(U129&lt;&gt;"",IF(U129&lt;&gt;"LIBSETS_DROP_MECHANIC_MONSTER_NAME",VLOOKUP(U129,'LibSets constants'!$I$4:$L$1003,4,FALSE),""),"")</f>
        <v/>
      </c>
      <c r="Y129" s="3">
        <f>IF(G129&lt;&gt;"LIBSETS_SETTYPE_BATTLEGROUND",IF(G129&lt;&gt;"LIBSETS_SETTYPE_SPECIAL",IF(X129&lt;&gt;"",X129,IF(Z129&lt;&gt;"",VLOOKUP(Z129,'ESO zone constants'!$D$3:$H$4953,5,FALSE),"")),""),"")</f>
        <v>888</v>
      </c>
      <c r="Z129" t="str">
        <f>IF(AND(O129&lt;&gt;"",NOT(ISERROR(O129))),"",IF(AND(L129&lt;&gt;"",L129&gt;0,NOT(ISERROR(L129))),VLOOKUP(L129,'ESO dumped WayshrineInfo'!$K$3:$N$9999,4,FALSE),""))</f>
        <v>Craglorn</v>
      </c>
      <c r="AA129" s="44"/>
      <c r="AB129" s="43" t="str">
        <f>IF(AA129&lt;&gt;"",IF(AA129&lt;&gt;"LIBSETS_DROP_MECHANIC_MONSTER_NAME",VLOOKUP(AA129,'LibSets constants'!$I$4:$L$1003,3,FALSE),""),"")</f>
        <v/>
      </c>
      <c r="AC129" s="43" t="str">
        <f>IF(AA129&lt;&gt;"",IF(AA129&lt;&gt;"LIBSETS_DROP_MECHANIC_MONSTER_NAME",VLOOKUP(AA129,'LibSets constants'!$I$4:$L$1003,4,FALSE),""),"")</f>
        <v/>
      </c>
      <c r="AD129" s="3">
        <f>IF(G129&lt;&gt;"LIBSETS_SETTYPE_BATTLEGROUND",IF(G129&lt;&gt;"LIBSETS_SETTYPE_SPECIAL",IF(AE129&lt;&gt;"",VLOOKUP(AE129,'ESO zone constants'!$D$3:$H$4953,5,FALSE),""),""),"")</f>
        <v>888</v>
      </c>
      <c r="AE129" t="str">
        <f>IF(AND(O129&lt;&gt;"",NOT(ISERROR(O129))),"",IF(AND(M129&lt;&gt;"",M129&gt;0,NOT(ISERROR(M129))),VLOOKUP(M129,'ESO dumped WayshrineInfo'!$K$3:$N$9999,4,FALSE),""))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90" t="s">
        <v>2708</v>
      </c>
      <c r="AY129" s="21" t="str">
        <f t="shared" si="8"/>
        <v>[148] = {wayshrines={217,217,217,}, traitsNeeded=8, dlcId=DLC_BASE_GAME</v>
      </c>
      <c r="AZ129" s="21" t="str">
        <f t="shared" si="12"/>
        <v>, zoneIds={888,888,888}, veteran=false</v>
      </c>
      <c r="BA129" s="21" t="str">
        <f t="shared" si="9"/>
        <v>, setType=LIBSETS_SETTYPE_CRAFTED</v>
      </c>
      <c r="BB129" s="21" t="str">
        <f t="shared" si="10"/>
        <v>, isProcSetAllowedInPvP=1},</v>
      </c>
      <c r="BC129" s="21" t="str">
        <f t="shared" si="11"/>
        <v xml:space="preserve"> --Way of the Arena / Weg der Arena   [Craglorn, Craglorn, Craglorn]</v>
      </c>
    </row>
    <row r="130" spans="1:55" x14ac:dyDescent="0.25">
      <c r="A130" s="12">
        <v>155</v>
      </c>
      <c r="B130" t="s">
        <v>935</v>
      </c>
      <c r="C130" t="s">
        <v>936</v>
      </c>
      <c r="D130" s="3">
        <f t="shared" si="7"/>
        <v>155</v>
      </c>
      <c r="G130" s="8" t="s">
        <v>1496</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43" t="str">
        <f>IF(U130&lt;&gt;"",IF(U130&lt;&gt;"LIBSETS_DROP_MECHANIC_MONSTER_NAME",VLOOKUP(U130,'LibSets constants'!$I$4:$L$1003,3,FALSE),""),"")</f>
        <v/>
      </c>
      <c r="W130" s="43" t="str">
        <f>IF(U130&lt;&gt;"",IF(U130&lt;&gt;"LIBSETS_DROP_MECHANIC_MONSTER_NAME",VLOOKUP(U130,'LibSets constants'!$I$4:$L$1003,4,FALSE),""),"")</f>
        <v/>
      </c>
      <c r="X130" s="65">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WayshrineInfo'!$K$3:$N$9999,4,FALSE),""))</f>
        <v/>
      </c>
      <c r="AA130" s="44"/>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WayshrineInfo'!$K$3:$N$9999,4,FALSE),""))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90" t="s">
        <v>2707</v>
      </c>
      <c r="AY130" s="21" t="str">
        <f t="shared" si="8"/>
        <v>[155] = {wayshrines={191,191,191,}, dlcId=DLC_BASE_GAME</v>
      </c>
      <c r="AZ130" s="21" t="str">
        <f t="shared" si="12"/>
        <v>, zoneIds={126,931}, veteran=false</v>
      </c>
      <c r="BA130" s="21" t="str">
        <f t="shared" si="9"/>
        <v>, setType=LIBSETS_SETTYPE_DUNGEON</v>
      </c>
      <c r="BB130" s="21" t="str">
        <f t="shared" si="10"/>
        <v>},</v>
      </c>
      <c r="BC130" s="21" t="str">
        <f t="shared" si="11"/>
        <v xml:space="preserve"> --Undaunted Bastion / Unerschrockenen-Bastion   [Elden Hollow I]</v>
      </c>
    </row>
    <row r="131" spans="1:55" x14ac:dyDescent="0.25">
      <c r="A131" s="12">
        <v>156</v>
      </c>
      <c r="B131" t="s">
        <v>937</v>
      </c>
      <c r="C131" t="s">
        <v>938</v>
      </c>
      <c r="D131" s="3">
        <f t="shared" ref="D131:D194" si="13">A131</f>
        <v>156</v>
      </c>
      <c r="G131" s="8" t="s">
        <v>1496</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43" t="str">
        <f>IF(U131&lt;&gt;"",IF(U131&lt;&gt;"LIBSETS_DROP_MECHANIC_MONSTER_NAME",VLOOKUP(U131,'LibSets constants'!$I$4:$L$1003,3,FALSE),""),"")</f>
        <v/>
      </c>
      <c r="W131" s="43" t="str">
        <f>IF(U131&lt;&gt;"",IF(U131&lt;&gt;"LIBSETS_DROP_MECHANIC_MONSTER_NAME",VLOOKUP(U131,'LibSets constants'!$I$4:$L$1003,4,FALSE),""),"")</f>
        <v/>
      </c>
      <c r="Y131" s="3" t="str">
        <f>IF(G131&lt;&gt;"LIBSETS_SETTYPE_BATTLEGROUND",IF(G131&lt;&gt;"LIBSETS_SETTYPE_SPECIAL",IF(X131&lt;&gt;"",X131,IF(Z131&lt;&gt;"",VLOOKUP(Z131,'ESO zone constants'!$D$3:$H$4953,5,FALSE),"")),""),"")</f>
        <v/>
      </c>
      <c r="Z131" t="str">
        <f>IF(AND(O131&lt;&gt;"",NOT(ISERROR(O131))),"",IF(AND(L131&lt;&gt;"",L131&gt;0,NOT(ISERROR(L131))),VLOOKUP(L131,'ESO dumped WayshrineInfo'!$K$3:$N$9999,4,FALSE),""))</f>
        <v/>
      </c>
      <c r="AA131" s="44"/>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WayshrineInfo'!$K$3:$N$9999,4,FALSE),""))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90" t="s">
        <v>2707</v>
      </c>
      <c r="AY131" s="21" t="str">
        <f t="shared" ref="AY131:AY194" si="14">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{wayshrines={192,192,192,}, dlcId=DLC_BASE_GAME</v>
      </c>
      <c r="AZ131" s="21" t="str">
        <f t="shared" si="12"/>
        <v>, zoneIds={148}, veteran=false</v>
      </c>
      <c r="BA131" s="21" t="str">
        <f t="shared" ref="BA131:BA194" si="15">IF(F131&lt;&gt;"Not in the game (anymore)",IF(A131&lt;&gt;"",", setType="&amp;G131,"")&amp;IF(J131="true",", multiTrialSet=true",""),"")</f>
        <v>, setType=LIBSETS_SETTYPE_DUNGEON</v>
      </c>
      <c r="BB131" s="21" t="str">
        <f t="shared" ref="BB131:BB194" si="16">IF(AX131&lt;&gt;"",", isProcSetAllowedInPvP="&amp; AX131,"") &amp; IF(F131&lt;&gt;"Not in the game (anymore)",IF(U131&lt;&gt;"",", dropMechanic={"&amp;U131&amp;IF(AA131&lt;&gt;"",","&amp;AA131,"")&amp;IF(AF131&lt;&gt;"",","&amp;AF131,"")&amp;IF(AK131&lt;&gt;"",","&amp;AK131,"")&amp;IF(AP131&lt;&gt;"",","&amp;AP131,"")&amp;IF(AU131&lt;&gt;"",","&amp;AU131,"")&amp;"}"&amp;IF(U131="LIBSETS_DROP_MECHANIC_MONSTER_NAME",", dropMechanicNames={" &amp; IF(V131&lt;&gt;"","['en']='"&amp;V131&amp;"'","") &amp; IF(W131&lt;&gt;"",", ['de']='" &amp; W131&amp;"'","") &amp; "}",""),"")&amp;"},","")</f>
        <v>},</v>
      </c>
      <c r="BC131" s="21" t="str">
        <f t="shared" ref="BC131:BC194" si="17">IF(F131&lt;&gt;"Not in the game (anymore)",IF(C131&lt;&gt;"",CONCATENATE(" --",C131," / ",B131,"   [",IF(Q131&lt;&gt;"",Q131,""),IF(Z131&lt;&gt;"",", "&amp;Z131,""),IF(AE131&lt;&gt;"",", "&amp;AE131,""),IF(AJ131&lt;&gt;"",", "&amp;AJ131,""),IF(AO131&lt;&gt;"",", "&amp;AO131,""),IF(AT131&lt;&gt;"",", "&amp;AT131,""),"]")),"")</f>
        <v xml:space="preserve"> --Undaunted Infiltrator / Unerschrockener Infiltrator   [Arx Corinium]</v>
      </c>
    </row>
    <row r="132" spans="1:55" x14ac:dyDescent="0.25">
      <c r="A132" s="12">
        <v>157</v>
      </c>
      <c r="B132" t="s">
        <v>939</v>
      </c>
      <c r="C132" t="s">
        <v>940</v>
      </c>
      <c r="D132" s="3">
        <f t="shared" si="13"/>
        <v>157</v>
      </c>
      <c r="E132" s="42"/>
      <c r="G132" s="8" t="s">
        <v>1496</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43" t="str">
        <f>IF(U132&lt;&gt;"",IF(U132&lt;&gt;"LIBSETS_DROP_MECHANIC_MONSTER_NAME",VLOOKUP(U132,'LibSets constants'!$I$4:$L$1003,3,FALSE),""),"")</f>
        <v/>
      </c>
      <c r="W132" s="43" t="str">
        <f>IF(U132&lt;&gt;"",IF(U132&lt;&gt;"LIBSETS_DROP_MECHANIC_MONSTER_NAME",VLOOKUP(U132,'LibSets constants'!$I$4:$L$1003,4,FALSE),""),"")</f>
        <v/>
      </c>
      <c r="Y132" s="3" t="str">
        <f>IF(G132&lt;&gt;"LIBSETS_SETTYPE_BATTLEGROUND",IF(G132&lt;&gt;"LIBSETS_SETTYPE_SPECIAL",IF(X132&lt;&gt;"",X132,IF(Z132&lt;&gt;"",VLOOKUP(Z132,'ESO zone constants'!$D$3:$H$4953,5,FALSE),"")),""),"")</f>
        <v/>
      </c>
      <c r="Z132" t="str">
        <f>IF(AND(O132&lt;&gt;"",NOT(ISERROR(O132))),"",IF(AND(L132&lt;&gt;"",L132&gt;0,NOT(ISERROR(L132))),VLOOKUP(L132,'ESO dumped WayshrineInfo'!$K$3:$N$9999,4,FALSE),""))</f>
        <v/>
      </c>
      <c r="AA132" s="44"/>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WayshrineInfo'!$K$3:$N$9999,4,FALSE),""))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90" t="s">
        <v>2707</v>
      </c>
      <c r="AY132" s="21" t="str">
        <f t="shared" si="14"/>
        <v>[157] = {wayshrines={186,186,186,}, dlcId=DLC_BASE_GAME</v>
      </c>
      <c r="AZ132" s="21" t="str">
        <f t="shared" si="12"/>
        <v>, zoneIds={38}, veteran=false</v>
      </c>
      <c r="BA132" s="21" t="str">
        <f t="shared" si="15"/>
        <v>, setType=LIBSETS_SETTYPE_DUNGEON</v>
      </c>
      <c r="BB132" s="21" t="str">
        <f t="shared" si="16"/>
        <v>},</v>
      </c>
      <c r="BC132" s="21" t="str">
        <f t="shared" si="17"/>
        <v xml:space="preserve"> --Undaunted Unweaver / Unerschrockener Entflechter   [Blackheart Haven]</v>
      </c>
    </row>
    <row r="133" spans="1:55" x14ac:dyDescent="0.25">
      <c r="A133" s="12">
        <v>158</v>
      </c>
      <c r="B133" t="s">
        <v>941</v>
      </c>
      <c r="C133" t="s">
        <v>942</v>
      </c>
      <c r="D133" s="3">
        <f t="shared" si="13"/>
        <v>158</v>
      </c>
      <c r="G133" s="8" t="s">
        <v>1496</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43" t="str">
        <f>IF(U133&lt;&gt;"",IF(U133&lt;&gt;"LIBSETS_DROP_MECHANIC_MONSTER_NAME",VLOOKUP(U133,'LibSets constants'!$I$4:$L$1003,3,FALSE),""),"")</f>
        <v/>
      </c>
      <c r="W133" s="3" t="str">
        <f>IF(U133&lt;&gt;"",IF(U133&lt;&gt;"LIBSETS_DROP_MECHANIC_MONSTER_NAME",VLOOKUP(U133,'LibSets constants'!$I$4:$L$1003,4,FALSE),""),"")</f>
        <v/>
      </c>
      <c r="X133" s="65">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WayshrineInfo'!$K$3:$N$9999,4,FALSE),""))</f>
        <v/>
      </c>
      <c r="AA133" s="44"/>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WayshrineInfo'!$K$3:$N$9999,4,FALSE),""))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90" t="s">
        <v>2707</v>
      </c>
      <c r="AY133" s="21" t="str">
        <f t="shared" si="14"/>
        <v>[158] = {wayshrines={197,197,197,}, dlcId=DLC_BASE_GAME</v>
      </c>
      <c r="AZ133" s="21" t="str">
        <f t="shared" si="12"/>
        <v>, zoneIds={176,681}, veteran=false</v>
      </c>
      <c r="BA133" s="21" t="str">
        <f t="shared" si="15"/>
        <v>, setType=LIBSETS_SETTYPE_DUNGEON</v>
      </c>
      <c r="BB133" s="21" t="str">
        <f t="shared" si="16"/>
        <v>},</v>
      </c>
      <c r="BC133" s="21" t="str">
        <f t="shared" si="17"/>
        <v xml:space="preserve"> --Embershield / Glutschild   [City of Ash I]</v>
      </c>
    </row>
    <row r="134" spans="1:55" x14ac:dyDescent="0.25">
      <c r="A134" s="12">
        <v>159</v>
      </c>
      <c r="B134" t="s">
        <v>943</v>
      </c>
      <c r="C134" t="s">
        <v>944</v>
      </c>
      <c r="D134" s="3">
        <f t="shared" si="13"/>
        <v>159</v>
      </c>
      <c r="G134" s="8" t="s">
        <v>1496</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43" t="str">
        <f>IF(U134&lt;&gt;"",IF(U134&lt;&gt;"LIBSETS_DROP_MECHANIC_MONSTER_NAME",VLOOKUP(U134,'LibSets constants'!$I$4:$L$1003,3,FALSE),""),"")</f>
        <v/>
      </c>
      <c r="W134" s="3" t="str">
        <f>IF(U134&lt;&gt;"",IF(U134&lt;&gt;"LIBSETS_DROP_MECHANIC_MONSTER_NAME",VLOOKUP(U134,'LibSets constants'!$I$4:$L$1003,4,FALSE),""),"")</f>
        <v/>
      </c>
      <c r="X134" s="65">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WayshrineInfo'!$K$3:$N$9999,4,FALSE),""))</f>
        <v/>
      </c>
      <c r="AA134" s="44"/>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WayshrineInfo'!$K$3:$N$9999,4,FALSE),""))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90" t="s">
        <v>2707</v>
      </c>
      <c r="AY134" s="21" t="str">
        <f t="shared" si="14"/>
        <v>[159] = {wayshrines={197,197,197,}, dlcId=DLC_BASE_GAME</v>
      </c>
      <c r="AZ134" s="21" t="str">
        <f t="shared" si="12"/>
        <v>, zoneIds={176,681}, veteran=false</v>
      </c>
      <c r="BA134" s="21" t="str">
        <f t="shared" si="15"/>
        <v>, setType=LIBSETS_SETTYPE_DUNGEON</v>
      </c>
      <c r="BB134" s="21" t="str">
        <f t="shared" si="16"/>
        <v>},</v>
      </c>
      <c r="BC134" s="21" t="str">
        <f t="shared" si="17"/>
        <v xml:space="preserve"> --Sunderflame / Trennflamme   [City of Ash I]</v>
      </c>
    </row>
    <row r="135" spans="1:55" x14ac:dyDescent="0.25">
      <c r="A135" s="12">
        <v>160</v>
      </c>
      <c r="B135" t="s">
        <v>945</v>
      </c>
      <c r="C135" t="s">
        <v>946</v>
      </c>
      <c r="D135" s="3">
        <f t="shared" si="13"/>
        <v>160</v>
      </c>
      <c r="E135" s="42"/>
      <c r="G135" s="8" t="s">
        <v>1496</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43" t="str">
        <f>IF(U135&lt;&gt;"",IF(U135&lt;&gt;"LIBSETS_DROP_MECHANIC_MONSTER_NAME",VLOOKUP(U135,'LibSets constants'!$I$4:$L$1003,3,FALSE),""),"")</f>
        <v/>
      </c>
      <c r="W135" s="3" t="str">
        <f>IF(U135&lt;&gt;"",IF(U135&lt;&gt;"LIBSETS_DROP_MECHANIC_MONSTER_NAME",VLOOKUP(U135,'LibSets constants'!$I$4:$L$1003,4,FALSE),""),"")</f>
        <v/>
      </c>
      <c r="X135" s="65">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WayshrineInfo'!$K$3:$N$9999,4,FALSE),""))</f>
        <v/>
      </c>
      <c r="AA135" s="44"/>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WayshrineInfo'!$K$3:$N$9999,4,FALSE),""))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90" t="s">
        <v>2707</v>
      </c>
      <c r="AY135" s="21" t="str">
        <f t="shared" si="14"/>
        <v>[160] = {wayshrines={197,197,197,}, dlcId=DLC_BASE_GAME</v>
      </c>
      <c r="AZ135" s="21" t="str">
        <f t="shared" si="12"/>
        <v>, zoneIds={176,681}, veteran=false</v>
      </c>
      <c r="BA135" s="21" t="str">
        <f t="shared" si="15"/>
        <v>, setType=LIBSETS_SETTYPE_DUNGEON</v>
      </c>
      <c r="BB135" s="21" t="str">
        <f t="shared" si="16"/>
        <v>},</v>
      </c>
      <c r="BC135" s="21" t="str">
        <f t="shared" si="17"/>
        <v xml:space="preserve"> --Burning Spellweave / Branntzauberweber   [City of Ash I]</v>
      </c>
    </row>
    <row r="136" spans="1:55" x14ac:dyDescent="0.25">
      <c r="A136" s="5">
        <v>161</v>
      </c>
      <c r="B136" t="s">
        <v>947</v>
      </c>
      <c r="C136" t="s">
        <v>948</v>
      </c>
      <c r="D136" s="3">
        <f t="shared" si="13"/>
        <v>161</v>
      </c>
      <c r="G136" s="8" t="s">
        <v>1493</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43" t="str">
        <f>IF(U136&lt;&gt;"",IF(U136&lt;&gt;"LIBSETS_DROP_MECHANIC_MONSTER_NAME",VLOOKUP(U136,'LibSets constants'!$I$4:$L$1003,3,FALSE),""),"")</f>
        <v/>
      </c>
      <c r="W136" s="43" t="str">
        <f>IF(U136&lt;&gt;"",IF(U136&lt;&gt;"LIBSETS_DROP_MECHANIC_MONSTER_NAME",VLOOKUP(U136,'LibSets constants'!$I$4:$L$1003,4,FALSE),""),"")</f>
        <v/>
      </c>
      <c r="Y136" s="3">
        <f>IF(G136&lt;&gt;"LIBSETS_SETTYPE_BATTLEGROUND",IF(G136&lt;&gt;"LIBSETS_SETTYPE_SPECIAL",IF(X136&lt;&gt;"",X136,IF(Z136&lt;&gt;"",VLOOKUP(Z136,'ESO zone constants'!$D$3:$H$4953,5,FALSE),"")),""),"")</f>
        <v>888</v>
      </c>
      <c r="Z136" t="str">
        <f>IF(AND(O136&lt;&gt;"",NOT(ISERROR(O136))),"",IF(AND(L136&lt;&gt;"",L136&gt;0,NOT(ISERROR(L136))),VLOOKUP(L136,'ESO dumped WayshrineInfo'!$K$3:$N$9999,4,FALSE),""))</f>
        <v>Craglorn</v>
      </c>
      <c r="AA136" s="44"/>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WayshrineInfo'!$K$3:$N$9999,4,FALSE),""))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90" t="s">
        <v>2707</v>
      </c>
      <c r="AY136" s="21" t="str">
        <f t="shared" si="14"/>
        <v>[161] = {wayshrines={234,234,234,}, traitsNeeded=9, dlcId=DLC_BASE_GAME</v>
      </c>
      <c r="AZ136" s="21" t="str">
        <f t="shared" si="12"/>
        <v>, zoneIds={888,888,888}, veteran=false</v>
      </c>
      <c r="BA136" s="21" t="str">
        <f t="shared" si="15"/>
        <v>, setType=LIBSETS_SETTYPE_CRAFTED</v>
      </c>
      <c r="BB136" s="21" t="str">
        <f t="shared" si="16"/>
        <v>},</v>
      </c>
      <c r="BC136" s="21" t="str">
        <f t="shared" si="17"/>
        <v xml:space="preserve"> --Twice-Born Star / Doppelstern   [Craglorn, Craglorn, Craglorn]</v>
      </c>
    </row>
    <row r="137" spans="1:55" x14ac:dyDescent="0.25">
      <c r="A137" s="5">
        <v>162</v>
      </c>
      <c r="B137" t="s">
        <v>949</v>
      </c>
      <c r="C137" t="s">
        <v>24</v>
      </c>
      <c r="D137" s="3">
        <f t="shared" si="13"/>
        <v>162</v>
      </c>
      <c r="G137" s="8" t="s">
        <v>1498</v>
      </c>
      <c r="H137">
        <v>2</v>
      </c>
      <c r="I137" t="s">
        <v>1485</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1565</v>
      </c>
      <c r="V137" s="39" t="s">
        <v>1657</v>
      </c>
      <c r="W137" s="39" t="s">
        <v>1657</v>
      </c>
      <c r="Y137" s="3" t="str">
        <f>IF(G137&lt;&gt;"LIBSETS_SETTYPE_BATTLEGROUND",IF(G137&lt;&gt;"LIBSETS_SETTYPE_SPECIAL",IF(X137&lt;&gt;"",X137,IF(Z137&lt;&gt;"",VLOOKUP(Z137,'ESO zone constants'!$D$3:$H$4953,5,FALSE),"")),""),"")</f>
        <v/>
      </c>
      <c r="Z137" t="str">
        <f>IF(AND(O137&lt;&gt;"",NOT(ISERROR(O137))),"",IF(AND(L137&lt;&gt;"",L137&gt;0,NOT(ISERROR(L137))),VLOOKUP(L137,'ESO dumped WayshrineInfo'!$K$3:$N$9999,4,FALSE),""))</f>
        <v/>
      </c>
      <c r="AA137" s="39"/>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WayshrineInfo'!$K$3:$N$9999,4,FALSE),""))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90" t="s">
        <v>2707</v>
      </c>
      <c r="AY137" s="21" t="str">
        <f t="shared" si="14"/>
        <v>[162] = {wayshrines={266,266,266,}, dlcId=DLC_BASE_GAME</v>
      </c>
      <c r="AZ137" s="21" t="str">
        <f t="shared" si="12"/>
        <v>, zoneIds={934}, veteran={[EQUIP_TYPE_HEAD]=true, [EQUIP_TYPE_SHOULDERS]=false}</v>
      </c>
      <c r="BA137" s="21" t="str">
        <f t="shared" si="15"/>
        <v>, setType=LIBSETS_SETTYPE_MONSTER</v>
      </c>
      <c r="BB137" s="21" t="str">
        <f t="shared" si="16"/>
        <v>, dropMechanic={LIBSETS_DROP_MECHANIC_MONSTER_NAME}, dropMechanicNames={['en']='Vila Theran', ['de']='Vila Theran'}},</v>
      </c>
      <c r="BC137" s="21" t="str">
        <f t="shared" si="17"/>
        <v xml:space="preserve"> --Spawn of Mephala / Mephalas Brut   [Fungal Grotto II]</v>
      </c>
    </row>
    <row r="138" spans="1:55" x14ac:dyDescent="0.25">
      <c r="A138" s="5">
        <v>163</v>
      </c>
      <c r="B138" t="s">
        <v>950</v>
      </c>
      <c r="C138" t="s">
        <v>1</v>
      </c>
      <c r="D138" s="3">
        <f t="shared" si="13"/>
        <v>163</v>
      </c>
      <c r="E138" s="42"/>
      <c r="G138" s="8" t="s">
        <v>1498</v>
      </c>
      <c r="H138">
        <v>2</v>
      </c>
      <c r="I138" t="s">
        <v>1485</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1565</v>
      </c>
      <c r="V138" s="39" t="s">
        <v>1372</v>
      </c>
      <c r="W138" s="39" t="s">
        <v>1661</v>
      </c>
      <c r="Y138" s="3" t="str">
        <f>IF(G138&lt;&gt;"LIBSETS_SETTYPE_BATTLEGROUND",IF(G138&lt;&gt;"LIBSETS_SETTYPE_SPECIAL",IF(X138&lt;&gt;"",X138,IF(Z138&lt;&gt;"",VLOOKUP(Z138,'ESO zone constants'!$D$3:$H$4953,5,FALSE),"")),""),"")</f>
        <v/>
      </c>
      <c r="Z138" t="str">
        <f>IF(AND(O138&lt;&gt;"",NOT(ISERROR(O138))),"",IF(AND(L138&lt;&gt;"",L138&gt;0,NOT(ISERROR(L138))),VLOOKUP(L138,'ESO dumped WayshrineInfo'!$K$3:$N$9999,4,FALSE),""))</f>
        <v/>
      </c>
      <c r="AA138" s="39"/>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WayshrineInfo'!$K$3:$N$9999,4,FALSE),""))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90" t="s">
        <v>2707</v>
      </c>
      <c r="AY138" s="21" t="str">
        <f t="shared" si="14"/>
        <v>[163] = {wayshrines={267,267,267,}, dlcId=DLC_BASE_GAME</v>
      </c>
      <c r="AZ138" s="21" t="str">
        <f t="shared" si="12"/>
        <v>, zoneIds={936}, veteran={[EQUIP_TYPE_HEAD]=true, [EQUIP_TYPE_SHOULDERS]=false}</v>
      </c>
      <c r="BA138" s="21" t="str">
        <f t="shared" si="15"/>
        <v>, setType=LIBSETS_SETTYPE_MONSTER</v>
      </c>
      <c r="BB138" s="21" t="str">
        <f t="shared" si="16"/>
        <v>, dropMechanic={LIBSETS_DROP_MECHANIC_MONSTER_NAME}, dropMechanicNames={['en']='Vorenor Winterbourne', ['de']='Vorenor Winterkind'}},</v>
      </c>
      <c r="BC138" s="21" t="str">
        <f t="shared" si="17"/>
        <v xml:space="preserve"> --Blood Spawn / Blutbrut   [Spindleclutch II]</v>
      </c>
    </row>
    <row r="139" spans="1:55" x14ac:dyDescent="0.25">
      <c r="A139" s="5">
        <v>164</v>
      </c>
      <c r="B139" t="s">
        <v>951</v>
      </c>
      <c r="C139" t="s">
        <v>11</v>
      </c>
      <c r="D139" s="3">
        <f t="shared" si="13"/>
        <v>164</v>
      </c>
      <c r="G139" s="8" t="s">
        <v>1498</v>
      </c>
      <c r="H139">
        <v>3</v>
      </c>
      <c r="I139" t="s">
        <v>1485</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1565</v>
      </c>
      <c r="V139" s="39" t="s">
        <v>1566</v>
      </c>
      <c r="W139" s="39" t="s">
        <v>1645</v>
      </c>
      <c r="Y139" s="3" t="str">
        <f>IF(G139&lt;&gt;"LIBSETS_SETTYPE_BATTLEGROUND",IF(G139&lt;&gt;"LIBSETS_SETTYPE_SPECIAL",IF(X139&lt;&gt;"",X139,IF(Z139&lt;&gt;"",VLOOKUP(Z139,'ESO zone constants'!$D$3:$H$4953,5,FALSE),"")),""),"")</f>
        <v/>
      </c>
      <c r="Z139" t="str">
        <f>IF(AND(O139&lt;&gt;"",NOT(ISERROR(O139))),"",IF(AND(L139&lt;&gt;"",L139&gt;0,NOT(ISERROR(L139))),VLOOKUP(L139,'ESO dumped WayshrineInfo'!$K$3:$N$9999,4,FALSE),""))</f>
        <v/>
      </c>
      <c r="AA139" s="39"/>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WayshrineInfo'!$K$3:$N$9999,4,FALSE),""))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90" t="s">
        <v>2707</v>
      </c>
      <c r="AY139" s="21" t="str">
        <f t="shared" si="14"/>
        <v>[164] = {wayshrines={236,236,236,}, dlcId=DLC_IMPERIAL_CITY</v>
      </c>
      <c r="AZ139" s="21" t="str">
        <f t="shared" si="12"/>
        <v>, zoneIds={678}, veteran={[EQUIP_TYPE_HEAD]=true, [EQUIP_TYPE_SHOULDERS]=false}</v>
      </c>
      <c r="BA139" s="21" t="str">
        <f t="shared" si="15"/>
        <v>, setType=LIBSETS_SETTYPE_MONSTER</v>
      </c>
      <c r="BB139" s="21" t="str">
        <f t="shared" si="16"/>
        <v>, dropMechanic={LIBSETS_DROP_MECHANIC_MONSTER_NAME}, dropMechanicNames={['en']='Lord Warden Dusk', ['de']='Hochwärter Dämmer'}},</v>
      </c>
      <c r="BC139" s="21" t="str">
        <f t="shared" si="17"/>
        <v xml:space="preserve"> --Lord Warden / Hochwärter   [Imperial City Prison]</v>
      </c>
    </row>
    <row r="140" spans="1:55" x14ac:dyDescent="0.25">
      <c r="A140" s="5">
        <v>165</v>
      </c>
      <c r="B140" t="s">
        <v>952</v>
      </c>
      <c r="C140" t="s">
        <v>18</v>
      </c>
      <c r="D140" s="3">
        <f t="shared" si="13"/>
        <v>165</v>
      </c>
      <c r="G140" s="8" t="s">
        <v>1498</v>
      </c>
      <c r="H140">
        <v>2</v>
      </c>
      <c r="I140" t="s">
        <v>1485</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1565</v>
      </c>
      <c r="V140" s="39" t="s">
        <v>1669</v>
      </c>
      <c r="W140" s="82" t="s">
        <v>1670</v>
      </c>
      <c r="Y140" s="3" t="str">
        <f>IF(G140&lt;&gt;"LIBSETS_SETTYPE_BATTLEGROUND",IF(G140&lt;&gt;"LIBSETS_SETTYPE_SPECIAL",IF(X140&lt;&gt;"",X140,IF(Z140&lt;&gt;"",VLOOKUP(Z140,'ESO zone constants'!$D$3:$H$4953,5,FALSE),"")),""),"")</f>
        <v/>
      </c>
      <c r="Z140" t="str">
        <f>IF(AND(O140&lt;&gt;"",NOT(ISERROR(O140))),"",IF(AND(L140&lt;&gt;"",L140&gt;0,NOT(ISERROR(L140))),VLOOKUP(L140,'ESO dumped WayshrineInfo'!$K$3:$N$9999,4,FALSE),""))</f>
        <v/>
      </c>
      <c r="AA140" s="39"/>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WayshrineInfo'!$K$3:$N$9999,4,FALSE),""))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90" t="s">
        <v>2707</v>
      </c>
      <c r="AY140" s="21" t="str">
        <f t="shared" si="14"/>
        <v>[165] = {wayshrines={263,263,263,}, dlcId=DLC_BASE_GAME</v>
      </c>
      <c r="AZ140" s="21" t="str">
        <f t="shared" si="12"/>
        <v>, zoneIds={933}, veteran={[EQUIP_TYPE_HEAD]=true, [EQUIP_TYPE_SHOULDERS]=false}</v>
      </c>
      <c r="BA140" s="21" t="str">
        <f t="shared" si="15"/>
        <v>, setType=LIBSETS_SETTYPE_MONSTER</v>
      </c>
      <c r="BB140" s="21" t="str">
        <f t="shared" si="16"/>
        <v>, dropMechanic={LIBSETS_DROP_MECHANIC_MONSTER_NAME}, dropMechanicNames={['en']='Varaine and Allene Pellingare', ['de']='Varaine und Allene Pellingare'}},</v>
      </c>
      <c r="BC140" s="21" t="str">
        <f t="shared" si="17"/>
        <v xml:space="preserve"> --Scourge Harvester / Geißelernter   [Wayrest Sewers II]</v>
      </c>
    </row>
    <row r="141" spans="1:55" x14ac:dyDescent="0.25">
      <c r="A141" s="5">
        <v>166</v>
      </c>
      <c r="B141" t="s">
        <v>953</v>
      </c>
      <c r="C141" t="s">
        <v>5</v>
      </c>
      <c r="D141" s="3">
        <f t="shared" si="13"/>
        <v>166</v>
      </c>
      <c r="G141" s="8" t="s">
        <v>1498</v>
      </c>
      <c r="H141">
        <v>2</v>
      </c>
      <c r="I141" t="s">
        <v>1485</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1565</v>
      </c>
      <c r="V141" s="39" t="s">
        <v>1374</v>
      </c>
      <c r="W141" s="39" t="s">
        <v>1650</v>
      </c>
      <c r="Y141" s="3" t="str">
        <f>IF(G141&lt;&gt;"LIBSETS_SETTYPE_BATTLEGROUND",IF(G141&lt;&gt;"LIBSETS_SETTYPE_SPECIAL",IF(X141&lt;&gt;"",X141,IF(Z141&lt;&gt;"",VLOOKUP(Z141,'ESO zone constants'!$D$3:$H$4953,5,FALSE),"")),""),"")</f>
        <v/>
      </c>
      <c r="Z141" t="str">
        <f>IF(AND(O141&lt;&gt;"",NOT(ISERROR(O141))),"",IF(AND(L141&lt;&gt;"",L141&gt;0,NOT(ISERROR(L141))),VLOOKUP(L141,'ESO dumped WayshrineInfo'!$K$3:$N$9999,4,FALSE),""))</f>
        <v/>
      </c>
      <c r="AA141" s="39"/>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WayshrineInfo'!$K$3:$N$9999,4,FALSE),""))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90" t="s">
        <v>2707</v>
      </c>
      <c r="AY141" s="21" t="str">
        <f t="shared" si="14"/>
        <v>[166] = {wayshrines={264,264,264,}, dlcId=DLC_BASE_GAME</v>
      </c>
      <c r="AZ141" s="21" t="str">
        <f t="shared" ref="AZ141:AZ204" si="18">IF(F141&lt;&gt;"Not in the game (anymore)",IF(A141&lt;&gt;"",IF(P141&lt;&gt;"",CONCATENATE(", zoneIds={",P141),"")&amp;IF(Y141&lt;&gt;"",CONCATENATE(",",Y141),"")&amp;IF(AD141&lt;&gt;"",CONCATENATE(",",AD141),"")&amp;IF(AI141&lt;&gt;"",CONCATENATE(",",AI141),"")&amp;IF(AN141&lt;&gt;"",CONCATENATE(",",AN141),"")&amp;IF(AS141&lt;&gt;"",CONCATENATE(",",AS141),"")&amp;IF(P141&lt;&gt;"",CONCATENATE("}",""),"")&amp;IF(OR(I141="true",I141="false",I141&lt;&gt;""), CONCATENATE(", veteran=", I141), ""),""),"")</f>
        <v>, zoneIds={930}, veteran={[EQUIP_TYPE_HEAD]=true, [EQUIP_TYPE_SHOULDERS]=false}</v>
      </c>
      <c r="BA141" s="21" t="str">
        <f t="shared" si="15"/>
        <v>, setType=LIBSETS_SETTYPE_MONSTER</v>
      </c>
      <c r="BB141" s="21" t="str">
        <f t="shared" si="16"/>
        <v>, dropMechanic={LIBSETS_DROP_MECHANIC_MONSTER_NAME}, dropMechanicNames={['en']='The Engine Guardian', ['de']='Der Maschinenwächter'}},</v>
      </c>
      <c r="BC141" s="21" t="str">
        <f t="shared" si="17"/>
        <v xml:space="preserve"> --Engine Guardian / Maschinenwächter   [Darkshade Caverns II]</v>
      </c>
    </row>
    <row r="142" spans="1:55" x14ac:dyDescent="0.25">
      <c r="A142" s="5">
        <v>167</v>
      </c>
      <c r="B142" t="s">
        <v>954</v>
      </c>
      <c r="C142" t="s">
        <v>16</v>
      </c>
      <c r="D142" s="3">
        <f t="shared" si="13"/>
        <v>167</v>
      </c>
      <c r="G142" s="8" t="s">
        <v>1498</v>
      </c>
      <c r="H142">
        <v>2</v>
      </c>
      <c r="I142" t="s">
        <v>1485</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1565</v>
      </c>
      <c r="V142" s="39" t="s">
        <v>1567</v>
      </c>
      <c r="W142" s="39" t="s">
        <v>1651</v>
      </c>
      <c r="Y142" s="3" t="str">
        <f>IF(G142&lt;&gt;"LIBSETS_SETTYPE_BATTLEGROUND",IF(G142&lt;&gt;"LIBSETS_SETTYPE_SPECIAL",IF(X142&lt;&gt;"",X142,IF(Z142&lt;&gt;"",VLOOKUP(Z142,'ESO zone constants'!$D$3:$H$4953,5,FALSE),"")),""),"")</f>
        <v/>
      </c>
      <c r="Z142" t="str">
        <f>IF(AND(O142&lt;&gt;"",NOT(ISERROR(O142))),"",IF(AND(L142&lt;&gt;"",L142&gt;0,NOT(ISERROR(L142))),VLOOKUP(L142,'ESO dumped WayshrineInfo'!$K$3:$N$9999,4,FALSE),""))</f>
        <v/>
      </c>
      <c r="AA142" s="39"/>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WayshrineInfo'!$K$3:$N$9999,4,FALSE),""))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90" t="s">
        <v>2707</v>
      </c>
      <c r="AY142" s="21" t="str">
        <f t="shared" si="14"/>
        <v>[167] = {wayshrines={265,265,265,}, dlcId=DLC_BASE_GAME</v>
      </c>
      <c r="AZ142" s="21" t="str">
        <f t="shared" si="18"/>
        <v>, zoneIds={931}, veteran={[EQUIP_TYPE_HEAD]=true, [EQUIP_TYPE_SHOULDERS]=false}</v>
      </c>
      <c r="BA142" s="21" t="str">
        <f t="shared" si="15"/>
        <v>, setType=LIBSETS_SETTYPE_MONSTER</v>
      </c>
      <c r="BB142" s="21" t="str">
        <f t="shared" si="16"/>
        <v>, dropMechanic={LIBSETS_DROP_MECHANIC_MONSTER_NAME}, dropMechanicNames={['en']='Bogdan the Nightflame', ['de']='Bogdan die Nachtflamme'}},</v>
      </c>
      <c r="BC142" s="21" t="str">
        <f t="shared" si="17"/>
        <v xml:space="preserve"> --Nightflame / Nachtflamme   [Elden Hollow II]</v>
      </c>
    </row>
    <row r="143" spans="1:55" x14ac:dyDescent="0.25">
      <c r="A143" s="5">
        <v>168</v>
      </c>
      <c r="B143" t="s">
        <v>15</v>
      </c>
      <c r="C143" t="s">
        <v>1580</v>
      </c>
      <c r="D143" s="3">
        <f t="shared" si="13"/>
        <v>168</v>
      </c>
      <c r="G143" s="8" t="s">
        <v>1498</v>
      </c>
      <c r="H143">
        <v>1</v>
      </c>
      <c r="I143" t="s">
        <v>1485</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1565</v>
      </c>
      <c r="V143" s="39" t="s">
        <v>1580</v>
      </c>
      <c r="W143" s="39" t="s">
        <v>1655</v>
      </c>
      <c r="Y143" s="3" t="str">
        <f>IF(G143&lt;&gt;"LIBSETS_SETTYPE_BATTLEGROUND",IF(G143&lt;&gt;"LIBSETS_SETTYPE_SPECIAL",IF(X143&lt;&gt;"",X143,IF(Z143&lt;&gt;"",VLOOKUP(Z143,'ESO zone constants'!$D$3:$H$4953,5,FALSE),"")),""),"")</f>
        <v/>
      </c>
      <c r="Z143" t="str">
        <f>IF(AND(O143&lt;&gt;"",NOT(ISERROR(O143))),"",IF(AND(L143&lt;&gt;"",L143&gt;0,NOT(ISERROR(L143))),VLOOKUP(L143,'ESO dumped WayshrineInfo'!$K$3:$N$9999,4,FALSE),""))</f>
        <v/>
      </c>
      <c r="AA143" s="39"/>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WayshrineInfo'!$K$3:$N$9999,4,FALSE),""))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90" t="s">
        <v>2707</v>
      </c>
      <c r="AY143" s="21" t="str">
        <f t="shared" si="14"/>
        <v>[168] = {wayshrines={269,269,269,}, dlcId=DLC_BASE_GAME</v>
      </c>
      <c r="AZ143" s="21" t="str">
        <f t="shared" si="18"/>
        <v>, zoneIds={932}, veteran={[EQUIP_TYPE_HEAD]=true, [EQUIP_TYPE_SHOULDERS]=false}</v>
      </c>
      <c r="BA143" s="21" t="str">
        <f t="shared" si="15"/>
        <v>, setType=LIBSETS_SETTYPE_MONSTER</v>
      </c>
      <c r="BB143" s="21" t="str">
        <f t="shared" si="16"/>
        <v>, dropMechanic={LIBSETS_DROP_MECHANIC_MONSTER_NAME}, dropMechanicNames={['en']='Nerien\'eth', ['de']='Nerien\’eth'}},</v>
      </c>
      <c r="BC143" s="21" t="str">
        <f t="shared" si="17"/>
        <v xml:space="preserve"> --Nerien\'eth / Nerien'eth   [Crypt of Hearts II]</v>
      </c>
    </row>
    <row r="144" spans="1:55" x14ac:dyDescent="0.25">
      <c r="A144" s="5">
        <v>169</v>
      </c>
      <c r="B144" t="s">
        <v>31</v>
      </c>
      <c r="C144" t="s">
        <v>31</v>
      </c>
      <c r="D144" s="3">
        <f t="shared" si="13"/>
        <v>169</v>
      </c>
      <c r="G144" s="8" t="s">
        <v>1498</v>
      </c>
      <c r="H144">
        <v>1</v>
      </c>
      <c r="I144" t="s">
        <v>1485</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1565</v>
      </c>
      <c r="V144" s="39" t="s">
        <v>31</v>
      </c>
      <c r="W144" s="39" t="s">
        <v>31</v>
      </c>
      <c r="Y144" s="3" t="str">
        <f>IF(G144&lt;&gt;"LIBSETS_SETTYPE_BATTLEGROUND",IF(G144&lt;&gt;"LIBSETS_SETTYPE_SPECIAL",IF(X144&lt;&gt;"",X144,IF(Z144&lt;&gt;"",VLOOKUP(Z144,'ESO zone constants'!$D$3:$H$4953,5,FALSE),"")),""),"")</f>
        <v/>
      </c>
      <c r="Z144" t="str">
        <f>IF(AND(O144&lt;&gt;"",NOT(ISERROR(O144))),"",IF(AND(L144&lt;&gt;"",L144&gt;0,NOT(ISERROR(L144))),VLOOKUP(L144,'ESO dumped WayshrineInfo'!$K$3:$N$9999,4,FALSE),""))</f>
        <v/>
      </c>
      <c r="AA144" s="39"/>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WayshrineInfo'!$K$3:$N$9999,4,FALSE),""))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90" t="s">
        <v>2707</v>
      </c>
      <c r="AY144" s="21" t="str">
        <f t="shared" si="14"/>
        <v>[169] = {wayshrines={268,268,268,}, dlcId=DLC_BASE_GAME</v>
      </c>
      <c r="AZ144" s="21" t="str">
        <f t="shared" si="18"/>
        <v>, zoneIds={681}, veteran={[EQUIP_TYPE_HEAD]=true, [EQUIP_TYPE_SHOULDERS]=false}</v>
      </c>
      <c r="BA144" s="21" t="str">
        <f t="shared" si="15"/>
        <v>, setType=LIBSETS_SETTYPE_MONSTER</v>
      </c>
      <c r="BB144" s="21" t="str">
        <f t="shared" si="16"/>
        <v>, dropMechanic={LIBSETS_DROP_MECHANIC_MONSTER_NAME}, dropMechanicNames={['en']='Valkyn Skoria', ['de']='Valkyn Skoria'}},</v>
      </c>
      <c r="BC144" s="21" t="str">
        <f t="shared" si="17"/>
        <v xml:space="preserve"> --Valkyn Skoria / Valkyn Skoria   [City of Ash II]</v>
      </c>
    </row>
    <row r="145" spans="1:55" x14ac:dyDescent="0.25">
      <c r="A145" s="5">
        <v>170</v>
      </c>
      <c r="B145" t="s">
        <v>955</v>
      </c>
      <c r="C145" t="s">
        <v>12</v>
      </c>
      <c r="D145" s="3">
        <f t="shared" si="13"/>
        <v>170</v>
      </c>
      <c r="G145" s="8" t="s">
        <v>1498</v>
      </c>
      <c r="H145">
        <v>2</v>
      </c>
      <c r="I145" t="s">
        <v>1485</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1565</v>
      </c>
      <c r="V145" s="39" t="s">
        <v>1376</v>
      </c>
      <c r="W145" s="39" t="s">
        <v>1663</v>
      </c>
      <c r="Y145" s="3" t="str">
        <f>IF(G145&lt;&gt;"LIBSETS_SETTYPE_BATTLEGROUND",IF(G145&lt;&gt;"LIBSETS_SETTYPE_SPECIAL",IF(X145&lt;&gt;"",X145,IF(Z145&lt;&gt;"",VLOOKUP(Z145,'ESO zone constants'!$D$3:$H$4953,5,FALSE),"")),""),"")</f>
        <v/>
      </c>
      <c r="Z145" t="str">
        <f>IF(AND(O145&lt;&gt;"",NOT(ISERROR(O145))),"",IF(AND(L145&lt;&gt;"",L145&gt;0,NOT(ISERROR(L145))),VLOOKUP(L145,'ESO dumped WayshrineInfo'!$K$3:$N$9999,4,FALSE),""))</f>
        <v/>
      </c>
      <c r="AA145" s="39"/>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WayshrineInfo'!$K$3:$N$9999,4,FALSE),""))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90" t="s">
        <v>2707</v>
      </c>
      <c r="AY145" s="21" t="str">
        <f t="shared" si="14"/>
        <v>[170] = {wayshrines={262,262,262,}, dlcId=DLC_BASE_GAME</v>
      </c>
      <c r="AZ145" s="21" t="str">
        <f t="shared" si="18"/>
        <v>, zoneIds={935}, veteran={[EQUIP_TYPE_HEAD]=true, [EQUIP_TYPE_SHOULDERS]=false}</v>
      </c>
      <c r="BA145" s="21" t="str">
        <f t="shared" si="15"/>
        <v>, setType=LIBSETS_SETTYPE_MONSTER</v>
      </c>
      <c r="BB145" s="21" t="str">
        <f t="shared" si="16"/>
        <v>, dropMechanic={LIBSETS_DROP_MECHANIC_MONSTER_NAME}, dropMechanicNames={['en']='High Kinlord Rilis', ['de']='Sippenhochfürst Rilis'}},</v>
      </c>
      <c r="BC145" s="21" t="str">
        <f t="shared" si="17"/>
        <v xml:space="preserve"> --Maw of the Infernal / Schlund des Infernalen   [The Banished Cells II]</v>
      </c>
    </row>
    <row r="146" spans="1:55" x14ac:dyDescent="0.25">
      <c r="A146" s="12">
        <v>171</v>
      </c>
      <c r="B146" t="s">
        <v>956</v>
      </c>
      <c r="C146" t="s">
        <v>957</v>
      </c>
      <c r="D146" s="3">
        <f t="shared" si="13"/>
        <v>171</v>
      </c>
      <c r="F146" t="s">
        <v>1447</v>
      </c>
      <c r="G146" s="8" t="s">
        <v>1500</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1565</v>
      </c>
      <c r="V146" s="39"/>
      <c r="W146" s="39"/>
      <c r="Y146" s="3" t="str">
        <f>IF(G146&lt;&gt;"LIBSETS_SETTYPE_BATTLEGROUND",IF(G146&lt;&gt;"LIBSETS_SETTYPE_SPECIAL",IF(X146&lt;&gt;"",X146,IF(Z146&lt;&gt;"",VLOOKUP(Z146,'ESO zone constants'!$D$3:$H$4953,5,FALSE),"")),""),"")</f>
        <v/>
      </c>
      <c r="Z146" t="str">
        <f>IF(AND(O146&lt;&gt;"",NOT(ISERROR(O146))),"",IF(AND(L146&lt;&gt;"",L146&gt;0,NOT(ISERROR(L146))),VLOOKUP(L146,'ESO dumped WayshrineInfo'!$K$3:$N$9999,4,FALSE),""))</f>
        <v/>
      </c>
      <c r="AA146" s="39"/>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WayshrineInfo'!$K$3:$N$9999,4,FALSE),""))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90" t="s">
        <v>2707</v>
      </c>
      <c r="AY146" s="21" t="str">
        <f t="shared" si="14"/>
        <v>[171] = {wayshrines={230,230,230,}, dlcId=DLC_BASE_GAME</v>
      </c>
      <c r="AZ146" s="21" t="str">
        <f t="shared" si="18"/>
        <v>, zoneIds={636}, veteran=false</v>
      </c>
      <c r="BA146" s="21" t="str">
        <f t="shared" si="15"/>
        <v>, setType=LIBSETS_SETTYPE_TRIAL, multiTrialSet=true</v>
      </c>
      <c r="BB146" s="21" t="str">
        <f t="shared" si="16"/>
        <v>, dropMechanic={LIBSETS_DROP_MECHANIC_MONSTER_NAME}, dropMechanicNames={}},</v>
      </c>
      <c r="BC146" s="21" t="str">
        <f t="shared" si="17"/>
        <v xml:space="preserve"> --Eternal Warrior / Ewiger Krieger   [Hel Ra Citadel]</v>
      </c>
    </row>
    <row r="147" spans="1:55" x14ac:dyDescent="0.25">
      <c r="A147" s="12">
        <v>172</v>
      </c>
      <c r="B147" t="s">
        <v>958</v>
      </c>
      <c r="C147" t="s">
        <v>959</v>
      </c>
      <c r="D147" s="3">
        <f t="shared" si="13"/>
        <v>172</v>
      </c>
      <c r="F147" t="s">
        <v>1447</v>
      </c>
      <c r="G147" s="8" t="s">
        <v>1500</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1565</v>
      </c>
      <c r="V147" s="39"/>
      <c r="W147" s="39"/>
      <c r="Y147" s="3" t="str">
        <f>IF(G147&lt;&gt;"LIBSETS_SETTYPE_BATTLEGROUND",IF(G147&lt;&gt;"LIBSETS_SETTYPE_SPECIAL",IF(X147&lt;&gt;"",X147,IF(Z147&lt;&gt;"",VLOOKUP(Z147,'ESO zone constants'!$D$3:$H$4953,5,FALSE),"")),""),"")</f>
        <v/>
      </c>
      <c r="Z147" t="str">
        <f>IF(AND(O147&lt;&gt;"",NOT(ISERROR(O147))),"",IF(AND(L147&lt;&gt;"",L147&gt;0,NOT(ISERROR(L147))),VLOOKUP(L147,'ESO dumped WayshrineInfo'!$K$3:$N$9999,4,FALSE),""))</f>
        <v/>
      </c>
      <c r="AA147" s="39"/>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WayshrineInfo'!$K$3:$N$9999,4,FALSE),""))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90" t="s">
        <v>2707</v>
      </c>
      <c r="AY147" s="21" t="str">
        <f t="shared" si="14"/>
        <v>[172] = {wayshrines={230,230,230,}, dlcId=DLC_BASE_GAME</v>
      </c>
      <c r="AZ147" s="21" t="str">
        <f t="shared" si="18"/>
        <v>, zoneIds={636}, veteran=false</v>
      </c>
      <c r="BA147" s="21" t="str">
        <f t="shared" si="15"/>
        <v>, setType=LIBSETS_SETTYPE_TRIAL, multiTrialSet=true</v>
      </c>
      <c r="BB147" s="21" t="str">
        <f t="shared" si="16"/>
        <v>, dropMechanic={LIBSETS_DROP_MECHANIC_MONSTER_NAME}, dropMechanicNames={}},</v>
      </c>
      <c r="BC147" s="21" t="str">
        <f t="shared" si="17"/>
        <v xml:space="preserve"> --Infallible Mage / Unfehlbare Magierin   [Hel Ra Citadel]</v>
      </c>
    </row>
    <row r="148" spans="1:55" x14ac:dyDescent="0.25">
      <c r="A148" s="12">
        <v>173</v>
      </c>
      <c r="B148" t="s">
        <v>960</v>
      </c>
      <c r="C148" t="s">
        <v>961</v>
      </c>
      <c r="D148" s="3">
        <f t="shared" si="13"/>
        <v>173</v>
      </c>
      <c r="F148" t="s">
        <v>1447</v>
      </c>
      <c r="G148" s="8" t="s">
        <v>1500</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1565</v>
      </c>
      <c r="V148" s="39"/>
      <c r="W148" s="39"/>
      <c r="Y148" s="3" t="str">
        <f>IF(G148&lt;&gt;"LIBSETS_SETTYPE_BATTLEGROUND",IF(G148&lt;&gt;"LIBSETS_SETTYPE_SPECIAL",IF(X148&lt;&gt;"",X148,IF(Z148&lt;&gt;"",VLOOKUP(Z148,'ESO zone constants'!$D$3:$H$4953,5,FALSE),"")),""),"")</f>
        <v/>
      </c>
      <c r="Z148" t="str">
        <f>IF(AND(O148&lt;&gt;"",NOT(ISERROR(O148))),"",IF(AND(L148&lt;&gt;"",L148&gt;0,NOT(ISERROR(L148))),VLOOKUP(L148,'ESO dumped WayshrineInfo'!$K$3:$N$9999,4,FALSE),""))</f>
        <v/>
      </c>
      <c r="AA148" s="39"/>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WayshrineInfo'!$K$3:$N$9999,4,FALSE),""))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90" t="s">
        <v>2707</v>
      </c>
      <c r="AY148" s="21" t="str">
        <f t="shared" si="14"/>
        <v>[173] = {wayshrines={230,230,230,}, dlcId=DLC_BASE_GAME</v>
      </c>
      <c r="AZ148" s="21" t="str">
        <f t="shared" si="18"/>
        <v>, zoneIds={636}, veteran=false</v>
      </c>
      <c r="BA148" s="21" t="str">
        <f t="shared" si="15"/>
        <v>, setType=LIBSETS_SETTYPE_TRIAL, multiTrialSet=true</v>
      </c>
      <c r="BB148" s="21" t="str">
        <f t="shared" si="16"/>
        <v>, dropMechanic={LIBSETS_DROP_MECHANIC_MONSTER_NAME}, dropMechanicNames={}},</v>
      </c>
      <c r="BC148" s="21" t="str">
        <f t="shared" si="17"/>
        <v xml:space="preserve"> --Vicious Serpent / Boshafte Schlange   [Hel Ra Citadel]</v>
      </c>
    </row>
    <row r="149" spans="1:55" x14ac:dyDescent="0.25">
      <c r="A149" s="5">
        <v>176</v>
      </c>
      <c r="B149" t="s">
        <v>962</v>
      </c>
      <c r="C149" t="s">
        <v>2635</v>
      </c>
      <c r="D149" s="3">
        <f t="shared" si="13"/>
        <v>176</v>
      </c>
      <c r="G149" s="8" t="s">
        <v>1493</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43" t="str">
        <f>IF(U149&lt;&gt;"",IF(U149&lt;&gt;"LIBSETS_DROP_MECHANIC_MONSTER_NAME",VLOOKUP(U149,'LibSets constants'!$I$4:$L$1003,3,FALSE),""),"")</f>
        <v/>
      </c>
      <c r="W149" s="39" t="str">
        <f>IF(U149&lt;&gt;"",IF(U149&lt;&gt;"LIBSETS_DROP_MECHANIC_MONSTER_NAME",VLOOKUP(U149,'LibSets constants'!$I$4:$L$1003,4,FALSE),""),"")</f>
        <v/>
      </c>
      <c r="Y149" s="3">
        <f>IF(G149&lt;&gt;"LIBSETS_SETTYPE_BATTLEGROUND",IF(G149&lt;&gt;"LIBSETS_SETTYPE_SPECIAL",IF(X149&lt;&gt;"",X149,IF(Z149&lt;&gt;"",VLOOKUP(Z149,'ESO zone constants'!$D$3:$H$4953,5,FALSE),"")),""),"")</f>
        <v>584</v>
      </c>
      <c r="Z149" t="str">
        <f>IF(AND(O149&lt;&gt;"",NOT(ISERROR(O149))),"",IF(AND(L149&lt;&gt;"",L149&gt;0,NOT(ISERROR(L149))),VLOOKUP(L149,'ESO dumped WayshrineInfo'!$K$3:$N$9999,4,FALSE),""))</f>
        <v>Imperial City</v>
      </c>
      <c r="AA149" s="44"/>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584</v>
      </c>
      <c r="AE149" t="str">
        <f>IF(AND(O149&lt;&gt;"",NOT(ISERROR(O149))),"",IF(AND(M149&lt;&gt;"",M149&gt;0,NOT(ISERROR(M149))),VLOOKUP(M149,'ESO dumped WayshrineInfo'!$K$3:$N$9999,4,FALSE),""))</f>
        <v>Imperial City</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90" t="s">
        <v>2707</v>
      </c>
      <c r="AY149" s="21" t="str">
        <f t="shared" si="14"/>
        <v>[176] = {wayshrines={199,201,203,}, traitsNeeded=5, dlcId=DLC_BASE_GAME</v>
      </c>
      <c r="AZ149" s="21" t="str">
        <f t="shared" si="18"/>
        <v>, zoneIds={584,584,584}, veteran=false</v>
      </c>
      <c r="BA149" s="21" t="str">
        <f t="shared" si="15"/>
        <v>, setType=LIBSETS_SETTYPE_CRAFTED</v>
      </c>
      <c r="BB149" s="21" t="str">
        <f t="shared" si="16"/>
        <v>},</v>
      </c>
      <c r="BC149" s="21" t="str">
        <f t="shared" si="17"/>
        <v xml:space="preserve"> --Noble\'s Conquest / Adelssieg   [Imperial City, Imperial City, Imperial City]</v>
      </c>
    </row>
    <row r="150" spans="1:55" x14ac:dyDescent="0.25">
      <c r="A150" s="5">
        <v>177</v>
      </c>
      <c r="B150" t="s">
        <v>963</v>
      </c>
      <c r="C150" t="s">
        <v>964</v>
      </c>
      <c r="D150" s="3">
        <f t="shared" si="13"/>
        <v>177</v>
      </c>
      <c r="G150" s="8" t="s">
        <v>1493</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9" t="str">
        <f>IF(U150&lt;&gt;"",IF(U150&lt;&gt;"LIBSETS_DROP_MECHANIC_MONSTER_NAME",VLOOKUP(U150,'LibSets constants'!$I$4:$L$1003,4,FALSE),""),"")</f>
        <v/>
      </c>
      <c r="Y150" s="3">
        <f>IF(G150&lt;&gt;"LIBSETS_SETTYPE_BATTLEGROUND",IF(G150&lt;&gt;"LIBSETS_SETTYPE_SPECIAL",IF(X150&lt;&gt;"",X150,IF(Z150&lt;&gt;"",VLOOKUP(Z150,'ESO zone constants'!$D$3:$H$4953,5,FALSE),"")),""),"")</f>
        <v>584</v>
      </c>
      <c r="Z150" t="str">
        <f>IF(AND(O150&lt;&gt;"",NOT(ISERROR(O150))),"",IF(AND(L150&lt;&gt;"",L150&gt;0,NOT(ISERROR(L150))),VLOOKUP(L150,'ESO dumped WayshrineInfo'!$K$3:$N$9999,4,FALSE),""))</f>
        <v>Imperial City</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584</v>
      </c>
      <c r="AE150" t="str">
        <f>IF(AND(O150&lt;&gt;"",NOT(ISERROR(O150))),"",IF(AND(M150&lt;&gt;"",M150&gt;0,NOT(ISERROR(M150))),VLOOKUP(M150,'ESO dumped WayshrineInfo'!$K$3:$N$9999,4,FALSE),""))</f>
        <v>Imperial City</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90" t="s">
        <v>2707</v>
      </c>
      <c r="AY150" s="21" t="str">
        <f t="shared" si="14"/>
        <v>[177] = {wayshrines={199,201,203,}, traitsNeeded=7, dlcId=DLC_BASE_GAME</v>
      </c>
      <c r="AZ150" s="21" t="str">
        <f t="shared" si="18"/>
        <v>, zoneIds={584,584,584}, veteran=false</v>
      </c>
      <c r="BA150" s="21" t="str">
        <f t="shared" si="15"/>
        <v>, setType=LIBSETS_SETTYPE_CRAFTED</v>
      </c>
      <c r="BB150" s="21" t="str">
        <f t="shared" si="16"/>
        <v>},</v>
      </c>
      <c r="BC150" s="21" t="str">
        <f t="shared" si="17"/>
        <v xml:space="preserve"> --Redistributor / Umverteilung   [Imperial City, Imperial City, Imperial City]</v>
      </c>
    </row>
    <row r="151" spans="1:55" x14ac:dyDescent="0.25">
      <c r="A151" s="5">
        <v>178</v>
      </c>
      <c r="B151" t="s">
        <v>965</v>
      </c>
      <c r="C151" t="s">
        <v>966</v>
      </c>
      <c r="D151" s="3">
        <f t="shared" si="13"/>
        <v>178</v>
      </c>
      <c r="G151" s="8" t="s">
        <v>1493</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9" t="str">
        <f>IF(U151&lt;&gt;"",IF(U151&lt;&gt;"LIBSETS_DROP_MECHANIC_MONSTER_NAME",VLOOKUP(U151,'LibSets constants'!$I$4:$L$1003,4,FALSE),""),"")</f>
        <v/>
      </c>
      <c r="Y151" s="3">
        <f>IF(G151&lt;&gt;"LIBSETS_SETTYPE_BATTLEGROUND",IF(G151&lt;&gt;"LIBSETS_SETTYPE_SPECIAL",IF(X151&lt;&gt;"",X151,IF(Z151&lt;&gt;"",VLOOKUP(Z151,'ESO zone constants'!$D$3:$H$4953,5,FALSE),"")),""),"")</f>
        <v>584</v>
      </c>
      <c r="Z151" t="str">
        <f>IF(AND(O151&lt;&gt;"",NOT(ISERROR(O151))),"",IF(AND(L151&lt;&gt;"",L151&gt;0,NOT(ISERROR(L151))),VLOOKUP(L151,'ESO dumped WayshrineInfo'!$K$3:$N$9999,4,FALSE),""))</f>
        <v>Imperial City</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584</v>
      </c>
      <c r="AE151" t="str">
        <f>IF(AND(O151&lt;&gt;"",NOT(ISERROR(O151))),"",IF(AND(M151&lt;&gt;"",M151&gt;0,NOT(ISERROR(M151))),VLOOKUP(M151,'ESO dumped WayshrineInfo'!$K$3:$N$9999,4,FALSE),""))</f>
        <v>Imperial City</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90" t="s">
        <v>2707</v>
      </c>
      <c r="AY151" s="21" t="str">
        <f t="shared" si="14"/>
        <v>[178] = {wayshrines={199,201,203,}, traitsNeeded=9, dlcId=DLC_BASE_GAME</v>
      </c>
      <c r="AZ151" s="21" t="str">
        <f t="shared" si="18"/>
        <v>, zoneIds={584,584,584}, veteran=false</v>
      </c>
      <c r="BA151" s="21" t="str">
        <f t="shared" si="15"/>
        <v>, setType=LIBSETS_SETTYPE_CRAFTED</v>
      </c>
      <c r="BB151" s="21" t="str">
        <f t="shared" si="16"/>
        <v>},</v>
      </c>
      <c r="BC151" s="21" t="str">
        <f t="shared" si="17"/>
        <v xml:space="preserve"> --Armor Master / Rüstungsmeister   [Imperial City, Imperial City, Imperial City]</v>
      </c>
    </row>
    <row r="152" spans="1:55" x14ac:dyDescent="0.25">
      <c r="A152" s="12">
        <v>179</v>
      </c>
      <c r="B152" t="s">
        <v>967</v>
      </c>
      <c r="C152" t="s">
        <v>968</v>
      </c>
      <c r="D152" s="3">
        <f t="shared" si="13"/>
        <v>179</v>
      </c>
      <c r="E152" s="42"/>
      <c r="F152" t="s">
        <v>39</v>
      </c>
      <c r="G152" s="8" t="s">
        <v>1497</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V152" s="3" t="str">
        <f>IF(U152&lt;&gt;"",IF(U152&lt;&gt;"LIBSETS_DROP_MECHANIC_MONSTER_NAME",VLOOKUP(U152,'LibSets constants'!$I$4:$L$1003,3,FALSE),""),"")</f>
        <v/>
      </c>
      <c r="W152" s="39" t="str">
        <f>IF(U152&lt;&gt;"",IF(U152&lt;&gt;"LIBSETS_DROP_MECHANIC_MONSTER_NAME",VLOOKUP(U152,'LibSets constants'!$I$4:$L$1003,4,FALSE),""),"")</f>
        <v/>
      </c>
      <c r="Y152" s="3" t="str">
        <f>IF(G152&lt;&gt;"LIBSETS_SETTYPE_BATTLEGROUND",IF(G152&lt;&gt;"LIBSETS_SETTYPE_SPECIAL",IF(X152&lt;&gt;"",X152,IF(Z152&lt;&gt;"",VLOOKUP(Z152,'ESO zone constants'!$D$3:$H$4953,5,FALSE),"")),""),"")</f>
        <v/>
      </c>
      <c r="Z152" t="str">
        <f>IF(AND(O152&lt;&gt;"",NOT(ISERROR(O152))),"",IF(AND(L152&lt;&gt;"",L152&gt;0,NOT(ISERROR(L152))),VLOOKUP(L152,'ESO dumped WayshrineInfo'!$K$3:$N$9999,4,FALSE),""))</f>
        <v/>
      </c>
      <c r="AB152" s="3" t="str">
        <f>IF(AA152&lt;&gt;"",IF(AA152&lt;&gt;"LIBSETS_DROP_MECHANIC_MONSTER_NAME",VLOOKUP(AA152,'LibSets constants'!$I$4:$L$1003,3,FALSE),""),"")</f>
        <v/>
      </c>
      <c r="AC152" s="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WayshrineInfo'!$K$3:$N$9999,4,FALSE),""))</f>
        <v/>
      </c>
      <c r="AG152" s="3" t="str">
        <f>IF(AF152&lt;&gt;"",IF(AF152&lt;&gt;"LIBSETS_DROP_MECHANIC_MONSTER_NAME",VLOOKUP(AF152,'LibSets constants'!$I$4:$L$1003,3,FALSE),""),"")</f>
        <v/>
      </c>
      <c r="AH152" s="3" t="str">
        <f>IF(AF152&lt;&gt;"",IF(AF152&lt;&gt;"LIBSETS_DROP_MECHANIC_MONSTER_NAME",VLOOKUP(AF152,'LibSets constants'!$I$4:$L$1003,4,FALSE),""),"")</f>
        <v/>
      </c>
      <c r="AI152" s="3" t="str">
        <f>IF(G152&lt;&gt;"LIBSETS_SETTYPE_BATTLEGROUND",IF(G152&lt;&gt;"LIBSETS_SETTYPE_SPECIAL",IF(AJ152&lt;&gt;"",VLOOKUP(AJ152,'ESO zone constants'!$D$3:$H$4953,5,FALSE),""),""),"")</f>
        <v/>
      </c>
      <c r="AL152" s="3" t="str">
        <f>IF(AK152&lt;&gt;"",IF(AK152&lt;&gt;"LIBSETS_DROP_MECHANIC_MONSTER_NAME",VLOOKUP(AK152,'LibSets constants'!$I$4:$L$1003,3,FALSE),""),"")</f>
        <v/>
      </c>
      <c r="AM152" s="3" t="str">
        <f>IF(AK152&lt;&gt;"",IF(AK152&lt;&gt;"LIBSETS_DROP_MECHANIC_MONSTER_NAME",VLOOKUP(AK152,'LibSets constants'!$I$4:$L$1003,4,FALSE),""),"")</f>
        <v/>
      </c>
      <c r="AN152" s="3" t="str">
        <f>IF(G152&lt;&gt;"LIBSETS_SETTYPE_BATTLEGROUND",IF(G152&lt;&gt;"LIBSETS_SETTYPE_SPECIAL",IF(AO152&lt;&gt;"",VLOOKUP(AO152,'ESO zone constants'!$D$3:$H$4953,5,FALSE),""),""),"")</f>
        <v/>
      </c>
      <c r="AQ152" s="3" t="str">
        <f>IF(AP152&lt;&gt;"",IF(AP152&lt;&gt;"LIBSETS_DROP_MECHANIC_MONSTER_NAME",VLOOKUP(AP152,'LibSets constants'!$I$4:$L$1003,3,FALSE),""),"")</f>
        <v/>
      </c>
      <c r="AR152" s="3" t="str">
        <f>IF(AP152&lt;&gt;"",IF(AP152&lt;&gt;"LIBSETS_DROP_MECHANIC_MONSTER_NAME",VLOOKUP(AP152,'LibSets constants'!$I$4:$L$1003,4,FALSE),""),"")</f>
        <v/>
      </c>
      <c r="AS152" s="3" t="str">
        <f>IF(G152&lt;&gt;"LIBSETS_SETTYPE_BATTLEGROUND",IF(G152&lt;&gt;"LIBSETS_SETTYPE_SPECIAL",IF(AT152&lt;&gt;"",VLOOKUP(AT152,'ESO zone constants'!$D$3:$H$4953,5,FALSE),""),""),"")</f>
        <v/>
      </c>
      <c r="AV152" s="3" t="str">
        <f>IF(AU152&lt;&gt;"",IF(AU152&lt;&gt;"LIBSETS_DROP_MECHANIC_MONSTER_NAME",VLOOKUP(AU152,'LibSets constants'!$I$4:$L$1003,3,FALSE),""),"")</f>
        <v/>
      </c>
      <c r="AW152" s="3" t="str">
        <f>IF(AU152&lt;&gt;"",IF(AU152&lt;&gt;"LIBSETS_DROP_MECHANIC_MONSTER_NAME",VLOOKUP(AU152,'LibSets constants'!$I$4:$L$1003,4,FALSE),""),"")</f>
        <v/>
      </c>
      <c r="AX152" s="90" t="s">
        <v>2708</v>
      </c>
      <c r="AY152" s="21" t="str">
        <f t="shared" si="14"/>
        <v>[179] = {wayshrines={-1,-1,-1,}, dlcId=DLC_IMPERIAL_CITY</v>
      </c>
      <c r="AZ152" s="21" t="str">
        <f t="shared" si="18"/>
        <v>, zoneIds={643}, veteran=false</v>
      </c>
      <c r="BA152" s="21" t="str">
        <f t="shared" si="15"/>
        <v>, setType=LIBSETS_SETTYPE_IMPERIALCITY</v>
      </c>
      <c r="BB152" s="21" t="str">
        <f t="shared" si="16"/>
        <v>, isProcSetAllowedInPvP=1},</v>
      </c>
      <c r="BC152" s="21" t="str">
        <f t="shared" si="17"/>
        <v xml:space="preserve"> --Black Rose / Schwarze Rose   [Imperial Sewers]</v>
      </c>
    </row>
    <row r="153" spans="1:55" x14ac:dyDescent="0.25">
      <c r="A153" s="12">
        <v>180</v>
      </c>
      <c r="B153" t="s">
        <v>969</v>
      </c>
      <c r="C153" t="s">
        <v>970</v>
      </c>
      <c r="D153" s="3">
        <f t="shared" si="13"/>
        <v>180</v>
      </c>
      <c r="F153" t="s">
        <v>39</v>
      </c>
      <c r="G153" s="8" t="s">
        <v>1497</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V153" s="43" t="str">
        <f>IF(U153&lt;&gt;"",IF(U153&lt;&gt;"LIBSETS_DROP_MECHANIC_MONSTER_NAME",VLOOKUP(U153,'LibSets constants'!$I$4:$L$1003,3,FALSE),""),"")</f>
        <v/>
      </c>
      <c r="W153" s="39" t="str">
        <f>IF(U153&lt;&gt;"",IF(U153&lt;&gt;"LIBSETS_DROP_MECHANIC_MONSTER_NAME",VLOOKUP(U153,'LibSets constants'!$I$4:$L$1003,4,FALSE),""),"")</f>
        <v/>
      </c>
      <c r="Y153" s="3" t="str">
        <f>IF(G153&lt;&gt;"LIBSETS_SETTYPE_BATTLEGROUND",IF(G153&lt;&gt;"LIBSETS_SETTYPE_SPECIAL",IF(X153&lt;&gt;"",X153,IF(Z153&lt;&gt;"",VLOOKUP(Z153,'ESO zone constants'!$D$3:$H$4953,5,FALSE),"")),""),"")</f>
        <v/>
      </c>
      <c r="Z153" t="str">
        <f>IF(AND(O153&lt;&gt;"",NOT(ISERROR(O153))),"",IF(AND(L153&lt;&gt;"",L153&gt;0,NOT(ISERROR(L153))),VLOOKUP(L153,'ESO dumped WayshrineInfo'!$K$3:$N$9999,4,FALSE),""))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WayshrineInfo'!$K$3:$N$9999,4,FALSE),""))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90" t="s">
        <v>2707</v>
      </c>
      <c r="AY153" s="21" t="str">
        <f t="shared" si="14"/>
        <v>[180] = {wayshrines={-1,-1,-1,}, dlcId=DLC_IMPERIAL_CITY</v>
      </c>
      <c r="AZ153" s="21" t="str">
        <f t="shared" si="18"/>
        <v>, zoneIds={643}, veteran=false</v>
      </c>
      <c r="BA153" s="21" t="str">
        <f t="shared" si="15"/>
        <v>, setType=LIBSETS_SETTYPE_IMPERIALCITY</v>
      </c>
      <c r="BB153" s="21" t="str">
        <f t="shared" si="16"/>
        <v>},</v>
      </c>
      <c r="BC153" s="21" t="str">
        <f t="shared" si="17"/>
        <v xml:space="preserve"> --Powerful Assault / Kraftvoller Ansturm   [Imperial Sewers]</v>
      </c>
    </row>
    <row r="154" spans="1:55" x14ac:dyDescent="0.25">
      <c r="A154" s="12">
        <v>181</v>
      </c>
      <c r="B154" t="s">
        <v>971</v>
      </c>
      <c r="C154" t="s">
        <v>972</v>
      </c>
      <c r="D154" s="3">
        <f t="shared" si="13"/>
        <v>181</v>
      </c>
      <c r="F154" t="s">
        <v>39</v>
      </c>
      <c r="G154" s="8" t="s">
        <v>1497</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V154" s="43" t="str">
        <f>IF(U154&lt;&gt;"",IF(U154&lt;&gt;"LIBSETS_DROP_MECHANIC_MONSTER_NAME",VLOOKUP(U154,'LibSets constants'!$I$4:$L$1003,3,FALSE),""),"")</f>
        <v/>
      </c>
      <c r="W154" s="39" t="str">
        <f>IF(U154&lt;&gt;"",IF(U154&lt;&gt;"LIBSETS_DROP_MECHANIC_MONSTER_NAME",VLOOKUP(U154,'LibSets constants'!$I$4:$L$1003,4,FALSE),""),"")</f>
        <v/>
      </c>
      <c r="Y154" s="3" t="str">
        <f>IF(G154&lt;&gt;"LIBSETS_SETTYPE_BATTLEGROUND",IF(G154&lt;&gt;"LIBSETS_SETTYPE_SPECIAL",IF(X154&lt;&gt;"",X154,IF(Z154&lt;&gt;"",VLOOKUP(Z154,'ESO zone constants'!$D$3:$H$4953,5,FALSE),"")),""),"")</f>
        <v/>
      </c>
      <c r="Z154" t="str">
        <f>IF(AND(O154&lt;&gt;"",NOT(ISERROR(O154))),"",IF(AND(L154&lt;&gt;"",L154&gt;0,NOT(ISERROR(L154))),VLOOKUP(L154,'ESO dumped WayshrineInfo'!$K$3:$N$9999,4,FALSE),""))</f>
        <v/>
      </c>
      <c r="AA154" s="44"/>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WayshrineInfo'!$K$3:$N$9999,4,FALSE),""))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90" t="s">
        <v>2707</v>
      </c>
      <c r="AY154" s="21" t="str">
        <f t="shared" si="14"/>
        <v>[181] = {wayshrines={-1,-1,-1,}, dlcId=DLC_IMPERIAL_CITY</v>
      </c>
      <c r="AZ154" s="21" t="str">
        <f t="shared" si="18"/>
        <v>, zoneIds={643}, veteran=false</v>
      </c>
      <c r="BA154" s="21" t="str">
        <f t="shared" si="15"/>
        <v>, setType=LIBSETS_SETTYPE_IMPERIALCITY</v>
      </c>
      <c r="BB154" s="21" t="str">
        <f t="shared" si="16"/>
        <v>},</v>
      </c>
      <c r="BC154" s="21" t="str">
        <f t="shared" si="17"/>
        <v xml:space="preserve"> --Meritorious Service / Meritorischer Dienst   [Imperial Sewers]</v>
      </c>
    </row>
    <row r="155" spans="1:55" x14ac:dyDescent="0.25">
      <c r="A155" s="5">
        <v>183</v>
      </c>
      <c r="B155" t="s">
        <v>14</v>
      </c>
      <c r="C155" t="s">
        <v>14</v>
      </c>
      <c r="D155" s="3">
        <f t="shared" si="13"/>
        <v>183</v>
      </c>
      <c r="G155" s="8" t="s">
        <v>1498</v>
      </c>
      <c r="H155">
        <v>3</v>
      </c>
      <c r="I155" t="s">
        <v>1485</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1565</v>
      </c>
      <c r="V155" s="39" t="s">
        <v>14</v>
      </c>
      <c r="W155" s="39" t="s">
        <v>14</v>
      </c>
      <c r="Y155" s="3" t="str">
        <f>IF(G155&lt;&gt;"LIBSETS_SETTYPE_BATTLEGROUND",IF(G155&lt;&gt;"LIBSETS_SETTYPE_SPECIAL",IF(X155&lt;&gt;"",X155,IF(Z155&lt;&gt;"",VLOOKUP(Z155,'ESO zone constants'!$D$3:$H$4953,5,FALSE),"")),""),"")</f>
        <v/>
      </c>
      <c r="Z155" t="str">
        <f>IF(AND(O155&lt;&gt;"",NOT(ISERROR(O155))),"",IF(AND(L155&lt;&gt;"",L155&gt;0,NOT(ISERROR(L155))),VLOOKUP(L155,'ESO dumped WayshrineInfo'!$K$3:$N$9999,4,FALSE),""))</f>
        <v/>
      </c>
      <c r="AA155" s="39"/>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WayshrineInfo'!$K$3:$N$9999,4,FALSE),""))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90" t="s">
        <v>2707</v>
      </c>
      <c r="AY155" s="21" t="str">
        <f t="shared" si="14"/>
        <v>[183] = {wayshrines={247,247,247,}, dlcId=DLC_IMPERIAL_CITY</v>
      </c>
      <c r="AZ155" s="21" t="str">
        <f t="shared" si="18"/>
        <v>, zoneIds={688}, veteran={[EQUIP_TYPE_HEAD]=true, [EQUIP_TYPE_SHOULDERS]=false}</v>
      </c>
      <c r="BA155" s="21" t="str">
        <f t="shared" si="15"/>
        <v>, setType=LIBSETS_SETTYPE_MONSTER</v>
      </c>
      <c r="BB155" s="21" t="str">
        <f t="shared" si="16"/>
        <v>, dropMechanic={LIBSETS_DROP_MECHANIC_MONSTER_NAME}, dropMechanicNames={['en']='Molag Kena', ['de']='Molag Kena'}},</v>
      </c>
      <c r="BC155" s="21" t="str">
        <f t="shared" si="17"/>
        <v xml:space="preserve"> --Molag Kena / Molag Kena   [White-Gold Tower]</v>
      </c>
    </row>
    <row r="156" spans="1:55" x14ac:dyDescent="0.25">
      <c r="A156" s="12">
        <v>184</v>
      </c>
      <c r="B156" t="s">
        <v>973</v>
      </c>
      <c r="C156" t="s">
        <v>974</v>
      </c>
      <c r="D156" s="3">
        <f t="shared" si="13"/>
        <v>184</v>
      </c>
      <c r="E156" s="42"/>
      <c r="G156" s="8" t="s">
        <v>1496</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43" t="str">
        <f>IF(U156&lt;&gt;"",IF(U156&lt;&gt;"LIBSETS_DROP_MECHANIC_MONSTER_NAME",VLOOKUP(U156,'LibSets constants'!$I$4:$L$1003,3,FALSE),""),"")</f>
        <v/>
      </c>
      <c r="W156" s="39" t="str">
        <f>IF(U156&lt;&gt;"",IF(U156&lt;&gt;"LIBSETS_DROP_MECHANIC_MONSTER_NAME",VLOOKUP(U156,'LibSets constants'!$I$4:$L$1003,4,FALSE),""),"")</f>
        <v/>
      </c>
      <c r="Y156" s="3" t="str">
        <f>IF(G156&lt;&gt;"LIBSETS_SETTYPE_BATTLEGROUND",IF(G156&lt;&gt;"LIBSETS_SETTYPE_SPECIAL",IF(X156&lt;&gt;"",X156,IF(Z156&lt;&gt;"",VLOOKUP(Z156,'ESO zone constants'!$D$3:$H$4953,5,FALSE),"")),""),"")</f>
        <v/>
      </c>
      <c r="Z156" t="str">
        <f>IF(AND(O156&lt;&gt;"",NOT(ISERROR(O156))),"",IF(AND(L156&lt;&gt;"",L156&gt;0,NOT(ISERROR(L156))),VLOOKUP(L156,'ESO dumped WayshrineInfo'!$K$3:$N$9999,4,FALSE),""))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WayshrineInfo'!$K$3:$N$9999,4,FALSE),""))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90" t="s">
        <v>2707</v>
      </c>
      <c r="AY156" s="21" t="str">
        <f t="shared" si="14"/>
        <v>[184] = {wayshrines={247,247,247,}, dlcId=DLC_IMPERIAL_CITY</v>
      </c>
      <c r="AZ156" s="21" t="str">
        <f t="shared" si="18"/>
        <v>, zoneIds={688}, veteran=false</v>
      </c>
      <c r="BA156" s="21" t="str">
        <f t="shared" si="15"/>
        <v>, setType=LIBSETS_SETTYPE_DUNGEON</v>
      </c>
      <c r="BB156" s="21" t="str">
        <f t="shared" si="16"/>
        <v>},</v>
      </c>
      <c r="BC156" s="21" t="str">
        <f t="shared" si="17"/>
        <v xml:space="preserve"> --Brands of Imperium / Male des Kaiserreichs   [White-Gold Tower]</v>
      </c>
    </row>
    <row r="157" spans="1:55" x14ac:dyDescent="0.25">
      <c r="A157" s="12">
        <v>185</v>
      </c>
      <c r="B157" t="s">
        <v>975</v>
      </c>
      <c r="C157" t="s">
        <v>976</v>
      </c>
      <c r="D157" s="3">
        <f t="shared" si="13"/>
        <v>185</v>
      </c>
      <c r="G157" s="8" t="s">
        <v>1496</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43" t="str">
        <f>IF(U157&lt;&gt;"",IF(U157&lt;&gt;"LIBSETS_DROP_MECHANIC_MONSTER_NAME",VLOOKUP(U157,'LibSets constants'!$I$4:$L$1003,3,FALSE),""),"")</f>
        <v/>
      </c>
      <c r="W157" s="39" t="str">
        <f>IF(U157&lt;&gt;"",IF(U157&lt;&gt;"LIBSETS_DROP_MECHANIC_MONSTER_NAME",VLOOKUP(U157,'LibSets constants'!$I$4:$L$1003,4,FALSE),""),"")</f>
        <v/>
      </c>
      <c r="Y157" s="3" t="str">
        <f>IF(G157&lt;&gt;"LIBSETS_SETTYPE_BATTLEGROUND",IF(G157&lt;&gt;"LIBSETS_SETTYPE_SPECIAL",IF(X157&lt;&gt;"",X157,IF(Z157&lt;&gt;"",VLOOKUP(Z157,'ESO zone constants'!$D$3:$H$4953,5,FALSE),"")),""),"")</f>
        <v/>
      </c>
      <c r="Z157" t="str">
        <f>IF(AND(O157&lt;&gt;"",NOT(ISERROR(O157))),"",IF(AND(L157&lt;&gt;"",L157&gt;0,NOT(ISERROR(L157))),VLOOKUP(L157,'ESO dumped WayshrineInfo'!$K$3:$N$9999,4,FALSE),""))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WayshrineInfo'!$K$3:$N$9999,4,FALSE),""))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3" t="str">
        <f>IF(AU157&lt;&gt;"",IF(AU157&lt;&gt;"LIBSETS_DROP_MECHANIC_MONSTER_NAME",VLOOKUP(AU157,'LibSets constants'!$I$4:$L$1003,4,FALSE),""),"")</f>
        <v/>
      </c>
      <c r="AX157" s="90" t="s">
        <v>2707</v>
      </c>
      <c r="AY157" s="21" t="str">
        <f t="shared" si="14"/>
        <v>[185] = {wayshrines={247,247,247,}, dlcId=DLC_IMPERIAL_CITY</v>
      </c>
      <c r="AZ157" s="21" t="str">
        <f t="shared" si="18"/>
        <v>, zoneIds={688}, veteran=false</v>
      </c>
      <c r="BA157" s="21" t="str">
        <f t="shared" si="15"/>
        <v>, setType=LIBSETS_SETTYPE_DUNGEON</v>
      </c>
      <c r="BB157" s="21" t="str">
        <f t="shared" si="16"/>
        <v>},</v>
      </c>
      <c r="BC157" s="21" t="str">
        <f t="shared" si="17"/>
        <v xml:space="preserve"> --Spell Power Cure / Magiekraftheilung   [White-Gold Tower]</v>
      </c>
    </row>
    <row r="158" spans="1:55" x14ac:dyDescent="0.25">
      <c r="A158" s="12">
        <v>186</v>
      </c>
      <c r="B158" t="s">
        <v>977</v>
      </c>
      <c r="C158" t="s">
        <v>978</v>
      </c>
      <c r="D158" s="3">
        <f t="shared" si="13"/>
        <v>186</v>
      </c>
      <c r="G158" s="8" t="s">
        <v>1496</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43" t="str">
        <f>IF(U158&lt;&gt;"",IF(U158&lt;&gt;"LIBSETS_DROP_MECHANIC_MONSTER_NAME",VLOOKUP(U158,'LibSets constants'!$I$4:$L$1003,3,FALSE),""),"")</f>
        <v/>
      </c>
      <c r="W158" s="39" t="str">
        <f>IF(U158&lt;&gt;"",IF(U158&lt;&gt;"LIBSETS_DROP_MECHANIC_MONSTER_NAME",VLOOKUP(U158,'LibSets constants'!$I$4:$L$1003,4,FALSE),""),"")</f>
        <v/>
      </c>
      <c r="Y158" s="3" t="str">
        <f>IF(G158&lt;&gt;"LIBSETS_SETTYPE_BATTLEGROUND",IF(G158&lt;&gt;"LIBSETS_SETTYPE_SPECIAL",IF(X158&lt;&gt;"",X158,IF(Z158&lt;&gt;"",VLOOKUP(Z158,'ESO zone constants'!$D$3:$H$4953,5,FALSE),"")),""),"")</f>
        <v/>
      </c>
      <c r="Z158" t="str">
        <f>IF(AND(O158&lt;&gt;"",NOT(ISERROR(O158))),"",IF(AND(L158&lt;&gt;"",L158&gt;0,NOT(ISERROR(L158))),VLOOKUP(L158,'ESO dumped WayshrineInfo'!$K$3:$N$9999,4,FALSE),""))</f>
        <v/>
      </c>
      <c r="AA158" s="44"/>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WayshrineInfo'!$K$3:$N$9999,4,FALSE),""))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90" t="s">
        <v>2707</v>
      </c>
      <c r="AY158" s="21" t="str">
        <f t="shared" si="14"/>
        <v>[186] = {wayshrines={188,188,188,}, dlcId=DLC_BASE_GAME</v>
      </c>
      <c r="AZ158" s="21" t="str">
        <f t="shared" si="18"/>
        <v>, zoneIds={131}, veteran=false</v>
      </c>
      <c r="BA158" s="21" t="str">
        <f t="shared" si="15"/>
        <v>, setType=LIBSETS_SETTYPE_DUNGEON</v>
      </c>
      <c r="BB158" s="21" t="str">
        <f t="shared" si="16"/>
        <v>},</v>
      </c>
      <c r="BC158" s="21" t="str">
        <f t="shared" si="17"/>
        <v xml:space="preserve"> --Jolting Arms / Rüttelnde Rüstung   [Tempest Island]</v>
      </c>
    </row>
    <row r="159" spans="1:55" x14ac:dyDescent="0.25">
      <c r="A159" s="12">
        <v>187</v>
      </c>
      <c r="B159" t="s">
        <v>979</v>
      </c>
      <c r="C159" t="s">
        <v>980</v>
      </c>
      <c r="D159" s="3">
        <f t="shared" si="13"/>
        <v>187</v>
      </c>
      <c r="G159" s="8" t="s">
        <v>1499</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1581</v>
      </c>
      <c r="V159" s="43" t="str">
        <f>IF(U159&lt;&gt;"",IF(U159&lt;&gt;"LIBSETS_DROP_MECHANIC_MONSTER_NAME",VLOOKUP(U159,'LibSets constants'!$I$4:$L$1003,3,FALSE),""),"")</f>
        <v>Delve bosses have a chance to drop a waist or feet.</v>
      </c>
      <c r="W159" s="43" t="str">
        <f>IF(U159&lt;&gt;"",IF(U159&lt;&gt;"LIBSETS_DROP_MECHANIC_MONSTER_NAME",VLOOKUP(U159,'LibSets constants'!$I$4:$L$1003,4,FALSE),""),"")</f>
        <v>Bosse in Gewölben haben die Chance, eine Taille oder Füße fallen zu lassen.</v>
      </c>
      <c r="Y159" s="3" t="str">
        <f>IF(G159&lt;&gt;"LIBSETS_SETTYPE_BATTLEGROUND",IF(G159&lt;&gt;"LIBSETS_SETTYPE_SPECIAL",IF(X159&lt;&gt;"",X159,IF(Z159&lt;&gt;"",VLOOKUP(Z159,'ESO zone constants'!$D$3:$H$4953,5,FALSE),"")),""),"")</f>
        <v/>
      </c>
      <c r="Z159" t="str">
        <f>IF(AND(O159&lt;&gt;"",NOT(ISERROR(O159))),"",IF(AND(L159&lt;&gt;"",L159&gt;0,NOT(ISERROR(L159))),VLOOKUP(L159,'ESO dumped WayshrineInfo'!$K$3:$N$9999,4,FALSE),""))</f>
        <v/>
      </c>
      <c r="AA159" s="44" t="s">
        <v>1582</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WayshrineInfo'!$K$3:$N$9999,4,FALSE),""))</f>
        <v/>
      </c>
      <c r="AF159" s="44" t="s">
        <v>1583</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1584</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90" t="s">
        <v>2708</v>
      </c>
      <c r="AY159" s="21" t="str">
        <f t="shared" si="14"/>
        <v>[187] = {wayshrines={-1,-1,-1,}, dlcId=DLC_BASE_GAME</v>
      </c>
      <c r="AZ159" s="21" t="str">
        <f t="shared" si="18"/>
        <v>, zoneIds={117}, veteran=false</v>
      </c>
      <c r="BA159" s="21" t="str">
        <f t="shared" si="15"/>
        <v>, setType=LIBSETS_SETTYPE_OVERLAND</v>
      </c>
      <c r="BB159" s="21" t="str">
        <f t="shared" si="16"/>
        <v>, isProcSetAllowedInPvP=1, dropMechanic={LIBSETS_DROP_MECHANIC_OVERLAND_BOSS_DELVE,LIBSETS_DROP_MECHANIC_OVERLAND_WORLDBOSS,LIBSETS_DROP_MECHANIC_OVERLAND_BOSS_PUBLIC_DUNGEON,LIBSETS_DROP_MECHANIC_OVERLAND_CHEST}},</v>
      </c>
      <c r="BC159" s="21" t="str">
        <f t="shared" si="17"/>
        <v xml:space="preserve"> --Swamp Raider / Sumpfräuber   [Shadowfen]</v>
      </c>
    </row>
    <row r="160" spans="1:55" x14ac:dyDescent="0.25">
      <c r="A160" s="12">
        <v>188</v>
      </c>
      <c r="B160" t="s">
        <v>981</v>
      </c>
      <c r="C160" t="s">
        <v>982</v>
      </c>
      <c r="D160" s="3">
        <f t="shared" si="13"/>
        <v>188</v>
      </c>
      <c r="G160" s="8" t="s">
        <v>1496</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43" t="str">
        <f>IF(U160&lt;&gt;"",IF(U160&lt;&gt;"LIBSETS_DROP_MECHANIC_MONSTER_NAME",VLOOKUP(U160,'LibSets constants'!$I$4:$L$1003,3,FALSE),""),"")</f>
        <v/>
      </c>
      <c r="W160" s="39" t="str">
        <f>IF(U160&lt;&gt;"",IF(U160&lt;&gt;"LIBSETS_DROP_MECHANIC_MONSTER_NAME",VLOOKUP(U160,'LibSets constants'!$I$4:$L$1003,4,FALSE),""),"")</f>
        <v/>
      </c>
      <c r="Y160" s="3" t="str">
        <f>IF(G160&lt;&gt;"LIBSETS_SETTYPE_BATTLEGROUND",IF(G160&lt;&gt;"LIBSETS_SETTYPE_SPECIAL",IF(X160&lt;&gt;"",X160,IF(Z160&lt;&gt;"",VLOOKUP(Z160,'ESO zone constants'!$D$3:$H$4953,5,FALSE),"")),""),"")</f>
        <v/>
      </c>
      <c r="Z160" t="str">
        <f>IF(AND(O160&lt;&gt;"",NOT(ISERROR(O160))),"",IF(AND(L160&lt;&gt;"",L160&gt;0,NOT(ISERROR(L160))),VLOOKUP(L160,'ESO dumped WayshrineInfo'!$K$3:$N$9999,4,FALSE),""))</f>
        <v/>
      </c>
      <c r="AA160" s="44"/>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WayshrineInfo'!$K$3:$N$9999,4,FALSE),""))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90" t="s">
        <v>2707</v>
      </c>
      <c r="AY160" s="21" t="str">
        <f t="shared" si="14"/>
        <v>[188] = {wayshrines={188,188,188,}, dlcId=DLC_BASE_GAME</v>
      </c>
      <c r="AZ160" s="21" t="str">
        <f t="shared" si="18"/>
        <v>, zoneIds={131}, veteran=false</v>
      </c>
      <c r="BA160" s="21" t="str">
        <f t="shared" si="15"/>
        <v>, setType=LIBSETS_SETTYPE_DUNGEON</v>
      </c>
      <c r="BB160" s="21" t="str">
        <f t="shared" si="16"/>
        <v>},</v>
      </c>
      <c r="BC160" s="21" t="str">
        <f t="shared" si="17"/>
        <v xml:space="preserve"> --Storm Master / Sturmmeister   [Tempest Island]</v>
      </c>
    </row>
    <row r="161" spans="1:55" x14ac:dyDescent="0.25">
      <c r="A161" s="12">
        <v>190</v>
      </c>
      <c r="B161" t="s">
        <v>983</v>
      </c>
      <c r="C161" t="s">
        <v>984</v>
      </c>
      <c r="D161" s="3">
        <f t="shared" si="13"/>
        <v>190</v>
      </c>
      <c r="G161" s="8" t="s">
        <v>1496</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9" t="str">
        <f>IF(U161&lt;&gt;"",IF(U161&lt;&gt;"LIBSETS_DROP_MECHANIC_MONSTER_NAME",VLOOKUP(U161,'LibSets constants'!$I$4:$L$1003,4,FALSE),""),"")</f>
        <v/>
      </c>
      <c r="Y161" s="3" t="str">
        <f>IF(G161&lt;&gt;"LIBSETS_SETTYPE_BATTLEGROUND",IF(G161&lt;&gt;"LIBSETS_SETTYPE_SPECIAL",IF(X161&lt;&gt;"",X161,IF(Z161&lt;&gt;"",VLOOKUP(Z161,'ESO zone constants'!$D$3:$H$4953,5,FALSE),"")),""),"")</f>
        <v/>
      </c>
      <c r="Z161" t="str">
        <f>IF(AND(O161&lt;&gt;"",NOT(ISERROR(O161))),"",IF(AND(L161&lt;&gt;"",L161&gt;0,NOT(ISERROR(L161))),VLOOKUP(L161,'ESO dumped WayshrineInfo'!$K$3:$N$9999,4,FALSE),""))</f>
        <v/>
      </c>
      <c r="AB161" s="3" t="str">
        <f>IF(AA161&lt;&gt;"",IF(AA161&lt;&gt;"LIBSETS_DROP_MECHANIC_MONSTER_NAME",VLOOKUP(AA161,'LibSets constants'!$I$4:$L$1003,3,FALSE),""),"")</f>
        <v/>
      </c>
      <c r="AC161" s="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WayshrineInfo'!$K$3:$N$9999,4,FALSE),""))</f>
        <v/>
      </c>
      <c r="AG161" s="3" t="str">
        <f>IF(AF161&lt;&gt;"",IF(AF161&lt;&gt;"LIBSETS_DROP_MECHANIC_MONSTER_NAME",VLOOKUP(AF161,'LibSets constants'!$I$4:$L$1003,3,FALSE),""),"")</f>
        <v/>
      </c>
      <c r="AH161" s="3" t="str">
        <f>IF(AF161&lt;&gt;"",IF(AF161&lt;&gt;"LIBSETS_DROP_MECHANIC_MONSTER_NAME",VLOOKUP(AF161,'LibSets constants'!$I$4:$L$1003,4,FALSE),""),"")</f>
        <v/>
      </c>
      <c r="AI161" s="3" t="str">
        <f>IF(G161&lt;&gt;"LIBSETS_SETTYPE_BATTLEGROUND",IF(G161&lt;&gt;"LIBSETS_SETTYPE_SPECIAL",IF(AJ161&lt;&gt;"",VLOOKUP(AJ161,'ESO zone constants'!$D$3:$H$4953,5,FALSE),""),""),"")</f>
        <v/>
      </c>
      <c r="AL161" s="3" t="str">
        <f>IF(AK161&lt;&gt;"",IF(AK161&lt;&gt;"LIBSETS_DROP_MECHANIC_MONSTER_NAME",VLOOKUP(AK161,'LibSets constants'!$I$4:$L$1003,3,FALSE),""),"")</f>
        <v/>
      </c>
      <c r="AM161" s="3" t="str">
        <f>IF(AK161&lt;&gt;"",IF(AK161&lt;&gt;"LIBSETS_DROP_MECHANIC_MONSTER_NAME",VLOOKUP(AK161,'LibSets constants'!$I$4:$L$1003,4,FALSE),""),"")</f>
        <v/>
      </c>
      <c r="AN161" s="3" t="str">
        <f>IF(G161&lt;&gt;"LIBSETS_SETTYPE_BATTLEGROUND",IF(G161&lt;&gt;"LIBSETS_SETTYPE_SPECIAL",IF(AO161&lt;&gt;"",VLOOKUP(AO161,'ESO zone constants'!$D$3:$H$4953,5,FALSE),""),""),"")</f>
        <v/>
      </c>
      <c r="AQ161" s="3" t="str">
        <f>IF(AP161&lt;&gt;"",IF(AP161&lt;&gt;"LIBSETS_DROP_MECHANIC_MONSTER_NAME",VLOOKUP(AP161,'LibSets constants'!$I$4:$L$1003,3,FALSE),""),"")</f>
        <v/>
      </c>
      <c r="AR161" s="3" t="str">
        <f>IF(AP161&lt;&gt;"",IF(AP161&lt;&gt;"LIBSETS_DROP_MECHANIC_MONSTER_NAME",VLOOKUP(AP161,'LibSets constants'!$I$4:$L$1003,4,FALSE),""),"")</f>
        <v/>
      </c>
      <c r="AS161" s="3" t="str">
        <f>IF(G161&lt;&gt;"LIBSETS_SETTYPE_BATTLEGROUND",IF(G161&lt;&gt;"LIBSETS_SETTYPE_SPECIAL",IF(AT161&lt;&gt;"",VLOOKUP(AT161,'ESO zone constants'!$D$3:$H$4953,5,FALSE),""),""),"")</f>
        <v/>
      </c>
      <c r="AV161" s="3" t="str">
        <f>IF(AU161&lt;&gt;"",IF(AU161&lt;&gt;"LIBSETS_DROP_MECHANIC_MONSTER_NAME",VLOOKUP(AU161,'LibSets constants'!$I$4:$L$1003,3,FALSE),""),"")</f>
        <v/>
      </c>
      <c r="AW161" s="3" t="str">
        <f>IF(AU161&lt;&gt;"",IF(AU161&lt;&gt;"LIBSETS_DROP_MECHANIC_MONSTER_NAME",VLOOKUP(AU161,'LibSets constants'!$I$4:$L$1003,4,FALSE),""),"")</f>
        <v/>
      </c>
      <c r="AX161" s="90" t="s">
        <v>2707</v>
      </c>
      <c r="AY161" s="21" t="str">
        <f t="shared" si="14"/>
        <v>[190] = {wayshrines={236,236,236,}, dlcId=DLC_IMPERIAL_CITY</v>
      </c>
      <c r="AZ161" s="21" t="str">
        <f t="shared" si="18"/>
        <v>, zoneIds={678}, veteran=false</v>
      </c>
      <c r="BA161" s="21" t="str">
        <f t="shared" si="15"/>
        <v>, setType=LIBSETS_SETTYPE_DUNGEON</v>
      </c>
      <c r="BB161" s="21" t="str">
        <f t="shared" si="16"/>
        <v>},</v>
      </c>
      <c r="BC161" s="21" t="str">
        <f t="shared" si="17"/>
        <v xml:space="preserve"> --Scathing Mage / Verletzender Magier   [Imperial City Prison]</v>
      </c>
    </row>
    <row r="162" spans="1:55" x14ac:dyDescent="0.25">
      <c r="A162" s="12">
        <v>193</v>
      </c>
      <c r="B162" t="s">
        <v>985</v>
      </c>
      <c r="C162" t="s">
        <v>986</v>
      </c>
      <c r="D162" s="3">
        <f t="shared" si="13"/>
        <v>193</v>
      </c>
      <c r="G162" s="8" t="s">
        <v>1496</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43" t="str">
        <f>IF(U162&lt;&gt;"",IF(U162&lt;&gt;"LIBSETS_DROP_MECHANIC_MONSTER_NAME",VLOOKUP(U162,'LibSets constants'!$I$4:$L$1003,3,FALSE),""),"")</f>
        <v/>
      </c>
      <c r="W162" s="39" t="str">
        <f>IF(U162&lt;&gt;"",IF(U162&lt;&gt;"LIBSETS_DROP_MECHANIC_MONSTER_NAME",VLOOKUP(U162,'LibSets constants'!$I$4:$L$1003,4,FALSE),""),"")</f>
        <v/>
      </c>
      <c r="Y162" s="3" t="str">
        <f>IF(G162&lt;&gt;"LIBSETS_SETTYPE_BATTLEGROUND",IF(G162&lt;&gt;"LIBSETS_SETTYPE_SPECIAL",IF(X162&lt;&gt;"",X162,IF(Z162&lt;&gt;"",VLOOKUP(Z162,'ESO zone constants'!$D$3:$H$4953,5,FALSE),"")),""),"")</f>
        <v/>
      </c>
      <c r="Z162" t="str">
        <f>IF(AND(O162&lt;&gt;"",NOT(ISERROR(O162))),"",IF(AND(L162&lt;&gt;"",L162&gt;0,NOT(ISERROR(L162))),VLOOKUP(L162,'ESO dumped WayshrineInfo'!$K$3:$N$9999,4,FALSE),""))</f>
        <v/>
      </c>
      <c r="AA162" s="44"/>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WayshrineInfo'!$K$3:$N$9999,4,FALSE),""))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90" t="s">
        <v>2707</v>
      </c>
      <c r="AY162" s="21" t="str">
        <f t="shared" si="14"/>
        <v>[193] = {wayshrines={188,188,188,}, dlcId=DLC_BASE_GAME</v>
      </c>
      <c r="AZ162" s="21" t="str">
        <f t="shared" si="18"/>
        <v>, zoneIds={131}, veteran=false</v>
      </c>
      <c r="BA162" s="21" t="str">
        <f t="shared" si="15"/>
        <v>, setType=LIBSETS_SETTYPE_DUNGEON</v>
      </c>
      <c r="BB162" s="21" t="str">
        <f t="shared" si="16"/>
        <v>},</v>
      </c>
      <c r="BC162" s="21" t="str">
        <f t="shared" si="17"/>
        <v xml:space="preserve"> --Overwhelming Surge / Überwältigende Woge   [Tempest Island]</v>
      </c>
    </row>
    <row r="163" spans="1:55" x14ac:dyDescent="0.25">
      <c r="A163" s="12">
        <v>194</v>
      </c>
      <c r="B163" t="s">
        <v>987</v>
      </c>
      <c r="C163" t="s">
        <v>988</v>
      </c>
      <c r="D163" s="3">
        <f t="shared" si="13"/>
        <v>194</v>
      </c>
      <c r="G163" s="8" t="s">
        <v>1496</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43" t="str">
        <f>IF(U163&lt;&gt;"",IF(U163&lt;&gt;"LIBSETS_DROP_MECHANIC_MONSTER_NAME",VLOOKUP(U163,'LibSets constants'!$I$4:$L$1003,3,FALSE),""),"")</f>
        <v/>
      </c>
      <c r="W163" s="39" t="str">
        <f>IF(U163&lt;&gt;"",IF(U163&lt;&gt;"LIBSETS_DROP_MECHANIC_MONSTER_NAME",VLOOKUP(U163,'LibSets constants'!$I$4:$L$1003,4,FALSE),""),"")</f>
        <v/>
      </c>
      <c r="X163" s="65">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WayshrineInfo'!$K$3:$N$9999,4,FALSE),""))</f>
        <v/>
      </c>
      <c r="AA163" s="44"/>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WayshrineInfo'!$K$3:$N$9999,4,FALSE),""))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90" t="s">
        <v>2707</v>
      </c>
      <c r="AY163" s="21" t="str">
        <f t="shared" si="14"/>
        <v>[194] = {wayshrines={189,189,189,}, dlcId=DLC_BASE_GAME</v>
      </c>
      <c r="AZ163" s="21" t="str">
        <f t="shared" si="18"/>
        <v>, zoneIds={146,933}, veteran=false</v>
      </c>
      <c r="BA163" s="21" t="str">
        <f t="shared" si="15"/>
        <v>, setType=LIBSETS_SETTYPE_DUNGEON</v>
      </c>
      <c r="BB163" s="21" t="str">
        <f t="shared" si="16"/>
        <v>},</v>
      </c>
      <c r="BC163" s="21" t="str">
        <f t="shared" si="17"/>
        <v xml:space="preserve"> --Combat Physician / Feldarzt   [Wayrest Sewers I]</v>
      </c>
    </row>
    <row r="164" spans="1:55" x14ac:dyDescent="0.25">
      <c r="A164" s="12">
        <v>195</v>
      </c>
      <c r="B164" t="s">
        <v>989</v>
      </c>
      <c r="C164" t="s">
        <v>990</v>
      </c>
      <c r="D164" s="3">
        <f t="shared" si="13"/>
        <v>195</v>
      </c>
      <c r="G164" s="8" t="s">
        <v>1496</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43" t="str">
        <f>IF(U164&lt;&gt;"",IF(U164&lt;&gt;"LIBSETS_DROP_MECHANIC_MONSTER_NAME",VLOOKUP(U164,'LibSets constants'!$I$4:$L$1003,3,FALSE),""),"")</f>
        <v/>
      </c>
      <c r="W164" s="39" t="str">
        <f>IF(U164&lt;&gt;"",IF(U164&lt;&gt;"LIBSETS_DROP_MECHANIC_MONSTER_NAME",VLOOKUP(U164,'LibSets constants'!$I$4:$L$1003,4,FALSE),""),"")</f>
        <v/>
      </c>
      <c r="Y164" s="3" t="str">
        <f>IF(G164&lt;&gt;"LIBSETS_SETTYPE_BATTLEGROUND",IF(G164&lt;&gt;"LIBSETS_SETTYPE_SPECIAL",IF(X164&lt;&gt;"",X164,IF(Z164&lt;&gt;"",VLOOKUP(Z164,'ESO zone constants'!$D$3:$H$4953,5,FALSE),"")),""),"")</f>
        <v/>
      </c>
      <c r="Z164" t="str">
        <f>IF(AND(O164&lt;&gt;"",NOT(ISERROR(O164))),"",IF(AND(L164&lt;&gt;"",L164&gt;0,NOT(ISERROR(L164))),VLOOKUP(L164,'ESO dumped WayshrineInfo'!$K$3:$N$9999,4,FALSE),""))</f>
        <v/>
      </c>
      <c r="AA164" s="44"/>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WayshrineInfo'!$K$3:$N$9999,4,FALSE),""))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90" t="s">
        <v>2707</v>
      </c>
      <c r="AY164" s="21" t="str">
        <f t="shared" si="14"/>
        <v>[195] = {wayshrines={236,236,236,}, dlcId=DLC_IMPERIAL_CITY</v>
      </c>
      <c r="AZ164" s="21" t="str">
        <f t="shared" si="18"/>
        <v>, zoneIds={678}, veteran=false</v>
      </c>
      <c r="BA164" s="21" t="str">
        <f t="shared" si="15"/>
        <v>, setType=LIBSETS_SETTYPE_DUNGEON</v>
      </c>
      <c r="BB164" s="21" t="str">
        <f t="shared" si="16"/>
        <v>},</v>
      </c>
      <c r="BC164" s="21" t="str">
        <f t="shared" si="17"/>
        <v xml:space="preserve"> --Sheer Venom / Reingift   [Imperial City Prison]</v>
      </c>
    </row>
    <row r="165" spans="1:55" x14ac:dyDescent="0.25">
      <c r="A165" s="12">
        <v>196</v>
      </c>
      <c r="B165" t="s">
        <v>991</v>
      </c>
      <c r="C165" t="s">
        <v>992</v>
      </c>
      <c r="D165" s="3">
        <f t="shared" si="13"/>
        <v>196</v>
      </c>
      <c r="G165" s="8" t="s">
        <v>1496</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43" t="str">
        <f>IF(U165&lt;&gt;"",IF(U165&lt;&gt;"LIBSETS_DROP_MECHANIC_MONSTER_NAME",VLOOKUP(U165,'LibSets constants'!$I$4:$L$1003,3,FALSE),""),"")</f>
        <v/>
      </c>
      <c r="W165" s="39" t="str">
        <f>IF(U165&lt;&gt;"",IF(U165&lt;&gt;"LIBSETS_DROP_MECHANIC_MONSTER_NAME",VLOOKUP(U165,'LibSets constants'!$I$4:$L$1003,4,FALSE),""),"")</f>
        <v/>
      </c>
      <c r="Y165" s="3" t="str">
        <f>IF(G165&lt;&gt;"LIBSETS_SETTYPE_BATTLEGROUND",IF(G165&lt;&gt;"LIBSETS_SETTYPE_SPECIAL",IF(X165&lt;&gt;"",X165,IF(Z165&lt;&gt;"",VLOOKUP(Z165,'ESO zone constants'!$D$3:$H$4953,5,FALSE),"")),""),"")</f>
        <v/>
      </c>
      <c r="Z165" t="str">
        <f>IF(AND(O165&lt;&gt;"",NOT(ISERROR(O165))),"",IF(AND(L165&lt;&gt;"",L165&gt;0,NOT(ISERROR(L165))),VLOOKUP(L165,'ESO dumped WayshrineInfo'!$K$3:$N$9999,4,FALSE),""))</f>
        <v/>
      </c>
      <c r="AA165" s="44"/>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WayshrineInfo'!$K$3:$N$9999,4,FALSE),""))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90" t="s">
        <v>2707</v>
      </c>
      <c r="AY165" s="21" t="str">
        <f t="shared" si="14"/>
        <v>[196] = {wayshrines={236,236,236,}, dlcId=DLC_IMPERIAL_CITY</v>
      </c>
      <c r="AZ165" s="21" t="str">
        <f t="shared" si="18"/>
        <v>, zoneIds={678}, veteran=false</v>
      </c>
      <c r="BA165" s="21" t="str">
        <f t="shared" si="15"/>
        <v>, setType=LIBSETS_SETTYPE_DUNGEON</v>
      </c>
      <c r="BB165" s="21" t="str">
        <f t="shared" si="16"/>
        <v>},</v>
      </c>
      <c r="BC165" s="21" t="str">
        <f t="shared" si="17"/>
        <v xml:space="preserve"> --Leeching Plate / Auslaugende Rüstung   [Imperial City Prison]</v>
      </c>
    </row>
    <row r="166" spans="1:55" x14ac:dyDescent="0.25">
      <c r="A166" s="12">
        <v>197</v>
      </c>
      <c r="B166" t="s">
        <v>993</v>
      </c>
      <c r="C166" t="s">
        <v>994</v>
      </c>
      <c r="D166" s="3">
        <f t="shared" si="13"/>
        <v>197</v>
      </c>
      <c r="G166" s="8" t="s">
        <v>1496</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43" t="str">
        <f>IF(U166&lt;&gt;"",IF(U166&lt;&gt;"LIBSETS_DROP_MECHANIC_MONSTER_NAME",VLOOKUP(U166,'LibSets constants'!$I$4:$L$1003,3,FALSE),""),"")</f>
        <v/>
      </c>
      <c r="W166" s="39" t="str">
        <f>IF(U166&lt;&gt;"",IF(U166&lt;&gt;"LIBSETS_DROP_MECHANIC_MONSTER_NAME",VLOOKUP(U166,'LibSets constants'!$I$4:$L$1003,4,FALSE),""),"")</f>
        <v/>
      </c>
      <c r="X166" s="65">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WayshrineInfo'!$K$3:$N$9999,4,FALSE),""))</f>
        <v/>
      </c>
      <c r="AA166" s="44"/>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WayshrineInfo'!$K$3:$N$9999,4,FALSE),""))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90" t="s">
        <v>2707</v>
      </c>
      <c r="AY166" s="21" t="str">
        <f t="shared" si="14"/>
        <v>[197] = {wayshrines={194,194,194,}, dlcId=DLC_BASE_GAME</v>
      </c>
      <c r="AZ166" s="21" t="str">
        <f t="shared" si="18"/>
        <v>, zoneIds={380,935}, veteran=false</v>
      </c>
      <c r="BA166" s="21" t="str">
        <f t="shared" si="15"/>
        <v>, setType=LIBSETS_SETTYPE_DUNGEON</v>
      </c>
      <c r="BB166" s="21" t="str">
        <f t="shared" si="16"/>
        <v>},</v>
      </c>
      <c r="BC166" s="21" t="str">
        <f t="shared" si="17"/>
        <v xml:space="preserve"> --Tormentor / Quälender   [The Banished Cells I]</v>
      </c>
    </row>
    <row r="167" spans="1:55" x14ac:dyDescent="0.25">
      <c r="A167" s="12">
        <v>198</v>
      </c>
      <c r="B167" t="s">
        <v>995</v>
      </c>
      <c r="C167" t="s">
        <v>996</v>
      </c>
      <c r="D167" s="3">
        <f t="shared" si="13"/>
        <v>198</v>
      </c>
      <c r="G167" s="8" t="s">
        <v>1496</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43" t="str">
        <f>IF(U167&lt;&gt;"",IF(U167&lt;&gt;"LIBSETS_DROP_MECHANIC_MONSTER_NAME",VLOOKUP(U167,'LibSets constants'!$I$4:$L$1003,3,FALSE),""),"")</f>
        <v/>
      </c>
      <c r="W167" s="39" t="str">
        <f>IF(U167&lt;&gt;"",IF(U167&lt;&gt;"LIBSETS_DROP_MECHANIC_MONSTER_NAME",VLOOKUP(U167,'LibSets constants'!$I$4:$L$1003,4,FALSE),""),"")</f>
        <v/>
      </c>
      <c r="Y167" s="3" t="str">
        <f>IF(G167&lt;&gt;"LIBSETS_SETTYPE_BATTLEGROUND",IF(G167&lt;&gt;"LIBSETS_SETTYPE_SPECIAL",IF(X167&lt;&gt;"",X167,IF(Z167&lt;&gt;"",VLOOKUP(Z167,'ESO zone constants'!$D$3:$H$4953,5,FALSE),"")),""),"")</f>
        <v/>
      </c>
      <c r="Z167" t="str">
        <f>IF(AND(O167&lt;&gt;"",NOT(ISERROR(O167))),"",IF(AND(L167&lt;&gt;"",L167&gt;0,NOT(ISERROR(L167))),VLOOKUP(L167,'ESO dumped WayshrineInfo'!$K$3:$N$9999,4,FALSE),""))</f>
        <v/>
      </c>
      <c r="AA167" s="44"/>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WayshrineInfo'!$K$3:$N$9999,4,FALSE),""))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90" t="s">
        <v>2707</v>
      </c>
      <c r="AY167" s="21" t="str">
        <f t="shared" si="14"/>
        <v>[198] = {wayshrines={247,247,247,}, dlcId=DLC_IMPERIAL_CITY</v>
      </c>
      <c r="AZ167" s="21" t="str">
        <f t="shared" si="18"/>
        <v>, zoneIds={688}, veteran=false</v>
      </c>
      <c r="BA167" s="21" t="str">
        <f t="shared" si="15"/>
        <v>, setType=LIBSETS_SETTYPE_DUNGEON</v>
      </c>
      <c r="BB167" s="21" t="str">
        <f t="shared" si="16"/>
        <v>},</v>
      </c>
      <c r="BC167" s="21" t="str">
        <f t="shared" si="17"/>
        <v xml:space="preserve"> --Essence Thief / Essenzdieb   [White-Gold Tower]</v>
      </c>
    </row>
    <row r="168" spans="1:55" x14ac:dyDescent="0.25">
      <c r="A168" s="12">
        <v>199</v>
      </c>
      <c r="B168" t="s">
        <v>997</v>
      </c>
      <c r="C168" t="s">
        <v>998</v>
      </c>
      <c r="D168" s="3">
        <f t="shared" si="13"/>
        <v>199</v>
      </c>
      <c r="F168" t="s">
        <v>39</v>
      </c>
      <c r="G168" s="8" t="s">
        <v>1497</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V168" s="3" t="str">
        <f>IF(U168&lt;&gt;"",IF(U168&lt;&gt;"LIBSETS_DROP_MECHANIC_MONSTER_NAME",VLOOKUP(U168,'LibSets constants'!$I$4:$L$1003,3,FALSE),""),"")</f>
        <v/>
      </c>
      <c r="W168" s="39" t="str">
        <f>IF(U168&lt;&gt;"",IF(U168&lt;&gt;"LIBSETS_DROP_MECHANIC_MONSTER_NAME",VLOOKUP(U168,'LibSets constants'!$I$4:$L$1003,4,FALSE),""),"")</f>
        <v/>
      </c>
      <c r="Y168" s="3" t="str">
        <f>IF(G168&lt;&gt;"LIBSETS_SETTYPE_BATTLEGROUND",IF(G168&lt;&gt;"LIBSETS_SETTYPE_SPECIAL",IF(X168&lt;&gt;"",X168,IF(Z168&lt;&gt;"",VLOOKUP(Z168,'ESO zone constants'!$D$3:$H$4953,5,FALSE),"")),""),"")</f>
        <v/>
      </c>
      <c r="Z168" t="str">
        <f>IF(AND(O168&lt;&gt;"",NOT(ISERROR(O168))),"",IF(AND(L168&lt;&gt;"",L168&gt;0,NOT(ISERROR(L168))),VLOOKUP(L168,'ESO dumped WayshrineInfo'!$K$3:$N$9999,4,FALSE),""))</f>
        <v/>
      </c>
      <c r="AB168" s="3" t="str">
        <f>IF(AA168&lt;&gt;"",IF(AA168&lt;&gt;"LIBSETS_DROP_MECHANIC_MONSTER_NAME",VLOOKUP(AA168,'LibSets constants'!$I$4:$L$1003,3,FALSE),""),"")</f>
        <v/>
      </c>
      <c r="AC168" s="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WayshrineInfo'!$K$3:$N$9999,4,FALSE),""))</f>
        <v/>
      </c>
      <c r="AG168" s="3" t="str">
        <f>IF(AF168&lt;&gt;"",IF(AF168&lt;&gt;"LIBSETS_DROP_MECHANIC_MONSTER_NAME",VLOOKUP(AF168,'LibSets constants'!$I$4:$L$1003,3,FALSE),""),"")</f>
        <v/>
      </c>
      <c r="AH168" s="3" t="str">
        <f>IF(AF168&lt;&gt;"",IF(AF168&lt;&gt;"LIBSETS_DROP_MECHANIC_MONSTER_NAME",VLOOKUP(AF168,'LibSets constants'!$I$4:$L$1003,4,FALSE),""),"")</f>
        <v/>
      </c>
      <c r="AI168" s="3" t="str">
        <f>IF(G168&lt;&gt;"LIBSETS_SETTYPE_BATTLEGROUND",IF(G168&lt;&gt;"LIBSETS_SETTYPE_SPECIAL",IF(AJ168&lt;&gt;"",VLOOKUP(AJ168,'ESO zone constants'!$D$3:$H$4953,5,FALSE),""),""),"")</f>
        <v/>
      </c>
      <c r="AL168" s="3" t="str">
        <f>IF(AK168&lt;&gt;"",IF(AK168&lt;&gt;"LIBSETS_DROP_MECHANIC_MONSTER_NAME",VLOOKUP(AK168,'LibSets constants'!$I$4:$L$1003,3,FALSE),""),"")</f>
        <v/>
      </c>
      <c r="AM168" s="3" t="str">
        <f>IF(AK168&lt;&gt;"",IF(AK168&lt;&gt;"LIBSETS_DROP_MECHANIC_MONSTER_NAME",VLOOKUP(AK168,'LibSets constants'!$I$4:$L$1003,4,FALSE),""),"")</f>
        <v/>
      </c>
      <c r="AN168" s="3" t="str">
        <f>IF(G168&lt;&gt;"LIBSETS_SETTYPE_BATTLEGROUND",IF(G168&lt;&gt;"LIBSETS_SETTYPE_SPECIAL",IF(AO168&lt;&gt;"",VLOOKUP(AO168,'ESO zone constants'!$D$3:$H$4953,5,FALSE),""),""),"")</f>
        <v/>
      </c>
      <c r="AQ168" s="3" t="str">
        <f>IF(AP168&lt;&gt;"",IF(AP168&lt;&gt;"LIBSETS_DROP_MECHANIC_MONSTER_NAME",VLOOKUP(AP168,'LibSets constants'!$I$4:$L$1003,3,FALSE),""),"")</f>
        <v/>
      </c>
      <c r="AR168" s="3" t="str">
        <f>IF(AP168&lt;&gt;"",IF(AP168&lt;&gt;"LIBSETS_DROP_MECHANIC_MONSTER_NAME",VLOOKUP(AP168,'LibSets constants'!$I$4:$L$1003,4,FALSE),""),"")</f>
        <v/>
      </c>
      <c r="AS168" s="3" t="str">
        <f>IF(G168&lt;&gt;"LIBSETS_SETTYPE_BATTLEGROUND",IF(G168&lt;&gt;"LIBSETS_SETTYPE_SPECIAL",IF(AT168&lt;&gt;"",VLOOKUP(AT168,'ESO zone constants'!$D$3:$H$4953,5,FALSE),""),""),"")</f>
        <v/>
      </c>
      <c r="AV168" s="3" t="str">
        <f>IF(AU168&lt;&gt;"",IF(AU168&lt;&gt;"LIBSETS_DROP_MECHANIC_MONSTER_NAME",VLOOKUP(AU168,'LibSets constants'!$I$4:$L$1003,3,FALSE),""),"")</f>
        <v/>
      </c>
      <c r="AW168" s="3" t="str">
        <f>IF(AU168&lt;&gt;"",IF(AU168&lt;&gt;"LIBSETS_DROP_MECHANIC_MONSTER_NAME",VLOOKUP(AU168,'LibSets constants'!$I$4:$L$1003,4,FALSE),""),"")</f>
        <v/>
      </c>
      <c r="AX168" s="90" t="s">
        <v>2708</v>
      </c>
      <c r="AY168" s="21" t="str">
        <f t="shared" si="14"/>
        <v>[199] = {wayshrines={-1,-1,-1,}, dlcId=DLC_IMPERIAL_CITY</v>
      </c>
      <c r="AZ168" s="21" t="str">
        <f t="shared" si="18"/>
        <v>, zoneIds={643}, veteran=false</v>
      </c>
      <c r="BA168" s="21" t="str">
        <f t="shared" si="15"/>
        <v>, setType=LIBSETS_SETTYPE_IMPERIALCITY</v>
      </c>
      <c r="BB168" s="21" t="str">
        <f t="shared" si="16"/>
        <v>, isProcSetAllowedInPvP=1},</v>
      </c>
      <c r="BC168" s="21" t="str">
        <f t="shared" si="17"/>
        <v xml:space="preserve"> --Shield Breaker / Schildbrecher   [Imperial Sewers]</v>
      </c>
    </row>
    <row r="169" spans="1:55" x14ac:dyDescent="0.25">
      <c r="A169" s="12">
        <v>200</v>
      </c>
      <c r="B169" t="s">
        <v>999</v>
      </c>
      <c r="C169" t="s">
        <v>1000</v>
      </c>
      <c r="D169" s="3">
        <f t="shared" si="13"/>
        <v>200</v>
      </c>
      <c r="F169" t="s">
        <v>39</v>
      </c>
      <c r="G169" s="8" t="s">
        <v>1497</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V169" s="43" t="str">
        <f>IF(U169&lt;&gt;"",IF(U169&lt;&gt;"LIBSETS_DROP_MECHANIC_MONSTER_NAME",VLOOKUP(U169,'LibSets constants'!$I$4:$L$1003,3,FALSE),""),"")</f>
        <v/>
      </c>
      <c r="W169" s="39" t="str">
        <f>IF(U169&lt;&gt;"",IF(U169&lt;&gt;"LIBSETS_DROP_MECHANIC_MONSTER_NAME",VLOOKUP(U169,'LibSets constants'!$I$4:$L$1003,4,FALSE),""),"")</f>
        <v/>
      </c>
      <c r="Y169" s="3" t="str">
        <f>IF(G169&lt;&gt;"LIBSETS_SETTYPE_BATTLEGROUND",IF(G169&lt;&gt;"LIBSETS_SETTYPE_SPECIAL",IF(X169&lt;&gt;"",X169,IF(Z169&lt;&gt;"",VLOOKUP(Z169,'ESO zone constants'!$D$3:$H$4953,5,FALSE),"")),""),"")</f>
        <v/>
      </c>
      <c r="Z169" t="str">
        <f>IF(AND(O169&lt;&gt;"",NOT(ISERROR(O169))),"",IF(AND(L169&lt;&gt;"",L169&gt;0,NOT(ISERROR(L169))),VLOOKUP(L169,'ESO dumped WayshrineInfo'!$K$3:$N$9999,4,FALSE),""))</f>
        <v/>
      </c>
      <c r="AA169" s="44"/>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WayshrineInfo'!$K$3:$N$9999,4,FALSE),""))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90" t="s">
        <v>2707</v>
      </c>
      <c r="AY169" s="21" t="str">
        <f t="shared" si="14"/>
        <v>[200] = {wayshrines={-1,-1,-1,}, dlcId=DLC_IMPERIAL_CITY</v>
      </c>
      <c r="AZ169" s="21" t="str">
        <f t="shared" si="18"/>
        <v>, zoneIds={643}, veteran=false</v>
      </c>
      <c r="BA169" s="21" t="str">
        <f t="shared" si="15"/>
        <v>, setType=LIBSETS_SETTYPE_IMPERIALCITY</v>
      </c>
      <c r="BB169" s="21" t="str">
        <f t="shared" si="16"/>
        <v>},</v>
      </c>
      <c r="BC169" s="21" t="str">
        <f t="shared" si="17"/>
        <v xml:space="preserve"> --Phoenix / Phönix   [Imperial Sewers]</v>
      </c>
    </row>
    <row r="170" spans="1:55" x14ac:dyDescent="0.25">
      <c r="A170" s="12">
        <v>201</v>
      </c>
      <c r="B170" t="s">
        <v>1001</v>
      </c>
      <c r="C170" t="s">
        <v>1002</v>
      </c>
      <c r="D170" s="3">
        <f t="shared" si="13"/>
        <v>201</v>
      </c>
      <c r="F170" t="s">
        <v>39</v>
      </c>
      <c r="G170" s="8" t="s">
        <v>1497</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V170" s="3" t="str">
        <f>IF(U170&lt;&gt;"",IF(U170&lt;&gt;"LIBSETS_DROP_MECHANIC_MONSTER_NAME",VLOOKUP(U170,'LibSets constants'!$I$4:$L$1003,3,FALSE),""),"")</f>
        <v/>
      </c>
      <c r="W170" s="39" t="str">
        <f>IF(U170&lt;&gt;"",IF(U170&lt;&gt;"LIBSETS_DROP_MECHANIC_MONSTER_NAME",VLOOKUP(U170,'LibSets constants'!$I$4:$L$1003,4,FALSE),""),"")</f>
        <v/>
      </c>
      <c r="Y170" s="3" t="str">
        <f>IF(G170&lt;&gt;"LIBSETS_SETTYPE_BATTLEGROUND",IF(G170&lt;&gt;"LIBSETS_SETTYPE_SPECIAL",IF(X170&lt;&gt;"",X170,IF(Z170&lt;&gt;"",VLOOKUP(Z170,'ESO zone constants'!$D$3:$H$4953,5,FALSE),"")),""),"")</f>
        <v/>
      </c>
      <c r="Z170" t="str">
        <f>IF(AND(O170&lt;&gt;"",NOT(ISERROR(O170))),"",IF(AND(L170&lt;&gt;"",L170&gt;0,NOT(ISERROR(L170))),VLOOKUP(L170,'ESO dumped WayshrineInfo'!$K$3:$N$9999,4,FALSE),""))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WayshrineInfo'!$K$3:$N$9999,4,FALSE),""))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90" t="s">
        <v>2707</v>
      </c>
      <c r="AY170" s="21" t="str">
        <f t="shared" si="14"/>
        <v>[201] = {wayshrines={-1,-1,-1,}, dlcId=DLC_IMPERIAL_CITY</v>
      </c>
      <c r="AZ170" s="21" t="str">
        <f t="shared" si="18"/>
        <v>, zoneIds={643}, veteran=false</v>
      </c>
      <c r="BA170" s="21" t="str">
        <f t="shared" si="15"/>
        <v>, setType=LIBSETS_SETTYPE_IMPERIALCITY</v>
      </c>
      <c r="BB170" s="21" t="str">
        <f t="shared" si="16"/>
        <v>},</v>
      </c>
      <c r="BC170" s="21" t="str">
        <f t="shared" si="17"/>
        <v xml:space="preserve"> --Reactive Armor / Reaktive Rüstung   [Imperial Sewers]</v>
      </c>
    </row>
    <row r="171" spans="1:55" x14ac:dyDescent="0.25">
      <c r="A171" s="12">
        <v>204</v>
      </c>
      <c r="B171" t="s">
        <v>1003</v>
      </c>
      <c r="C171" t="s">
        <v>1004</v>
      </c>
      <c r="D171" s="3">
        <f t="shared" si="13"/>
        <v>204</v>
      </c>
      <c r="F171" t="s">
        <v>1446</v>
      </c>
      <c r="G171" s="8" t="s">
        <v>1495</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1599</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Y171" s="3" t="str">
        <f>IF(G171&lt;&gt;"LIBSETS_SETTYPE_BATTLEGROUND",IF(G171&lt;&gt;"LIBSETS_SETTYPE_SPECIAL",IF(X171&lt;&gt;"",X171,IF(Z171&lt;&gt;"",VLOOKUP(Z171,'ESO zone constants'!$D$3:$H$4953,5,FALSE),"")),""),"")</f>
        <v/>
      </c>
      <c r="Z171" t="str">
        <f>IF(AND(O171&lt;&gt;"",NOT(ISERROR(O171))),"",IF(AND(L171&lt;&gt;"",L171&gt;0,NOT(ISERROR(L171))),VLOOKUP(L171,'ESO dumped WayshrineInfo'!$K$3:$N$9999,4,FALSE),""))</f>
        <v/>
      </c>
      <c r="AA171" s="33" t="s">
        <v>1602</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WayshrineInfo'!$K$3:$N$9999,4,FALSE),""))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90" t="s">
        <v>2708</v>
      </c>
      <c r="AY171" s="21" t="str">
        <f t="shared" si="14"/>
        <v>[204] = {wayshrines={-1,-1,-1,}, dlcId=DLC_BASE_GAME</v>
      </c>
      <c r="AZ171" s="21" t="str">
        <f t="shared" si="18"/>
        <v>, zoneIds={584}, veteran=false</v>
      </c>
      <c r="BA171" s="21" t="str">
        <f t="shared" si="15"/>
        <v>, setType=LIBSETS_SETTYPE_DAILYRANDOMDUNGEONANDICREWARD</v>
      </c>
      <c r="BB171" s="21" t="str">
        <f t="shared" si="16"/>
        <v>, isProcSetAllowedInPvP=1, dropMechanic={LIBSETS_DROP_MECHANIC_MAIL_DAILY_RANDOM_DUNGEON_REWARD,LIBSETS_DROP_MECHANIC_IMPERIAL_CITY_VAULTS}},</v>
      </c>
      <c r="BC171" s="21" t="str">
        <f t="shared" si="17"/>
        <v xml:space="preserve"> --Endurance / Beständigkeit   [Imperial City]</v>
      </c>
    </row>
    <row r="172" spans="1:55" x14ac:dyDescent="0.25">
      <c r="A172" s="12">
        <v>205</v>
      </c>
      <c r="B172" t="s">
        <v>1005</v>
      </c>
      <c r="C172" t="s">
        <v>1006</v>
      </c>
      <c r="D172" s="3">
        <f t="shared" si="13"/>
        <v>205</v>
      </c>
      <c r="F172" t="s">
        <v>1446</v>
      </c>
      <c r="G172" s="8" t="s">
        <v>1495</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1599</v>
      </c>
      <c r="V172" s="4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Y172" s="3" t="str">
        <f>IF(G172&lt;&gt;"LIBSETS_SETTYPE_BATTLEGROUND",IF(G172&lt;&gt;"LIBSETS_SETTYPE_SPECIAL",IF(X172&lt;&gt;"",X172,IF(Z172&lt;&gt;"",VLOOKUP(Z172,'ESO zone constants'!$D$3:$H$4953,5,FALSE),"")),""),"")</f>
        <v/>
      </c>
      <c r="Z172" t="str">
        <f>IF(AND(O172&lt;&gt;"",NOT(ISERROR(O172))),"",IF(AND(L172&lt;&gt;"",L172&gt;0,NOT(ISERROR(L172))),VLOOKUP(L172,'ESO dumped WayshrineInfo'!$K$3:$N$9999,4,FALSE),""))</f>
        <v/>
      </c>
      <c r="AA172" s="44" t="s">
        <v>1602</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3" t="str">
        <f>IF(G172&lt;&gt;"LIBSETS_SETTYPE_BATTLEGROUND",IF(G172&lt;&gt;"LIBSETS_SETTYPE_SPECIAL",IF(AE172&lt;&gt;"",VLOOKUP(AE172,'ESO zone constants'!$D$3:$H$4953,5,FALSE),""),""),"")</f>
        <v/>
      </c>
      <c r="AE172" t="str">
        <f>IF(AND(O172&lt;&gt;"",NOT(ISERROR(O172))),"",IF(AND(M172&lt;&gt;"",M172&gt;0,NOT(ISERROR(M172))),VLOOKUP(M172,'ESO dumped WayshrineInfo'!$K$3:$N$9999,4,FALSE),""))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90" t="s">
        <v>2708</v>
      </c>
      <c r="AY172" s="21" t="str">
        <f t="shared" si="14"/>
        <v>[205] = {wayshrines={-1,-1,-1,}, dlcId=DLC_BASE_GAME</v>
      </c>
      <c r="AZ172" s="21" t="str">
        <f t="shared" si="18"/>
        <v>, zoneIds={584}, veteran=false</v>
      </c>
      <c r="BA172" s="21" t="str">
        <f t="shared" si="15"/>
        <v>, setType=LIBSETS_SETTYPE_DAILYRANDOMDUNGEONANDICREWARD</v>
      </c>
      <c r="BB172" s="21" t="str">
        <f t="shared" si="16"/>
        <v>, isProcSetAllowedInPvP=1, dropMechanic={LIBSETS_DROP_MECHANIC_MAIL_DAILY_RANDOM_DUNGEON_REWARD,LIBSETS_DROP_MECHANIC_IMPERIAL_CITY_VAULTS}},</v>
      </c>
      <c r="BC172" s="21" t="str">
        <f t="shared" si="17"/>
        <v xml:space="preserve"> --Willpower / Willenskraft   [Imperial City]</v>
      </c>
    </row>
    <row r="173" spans="1:55" x14ac:dyDescent="0.25">
      <c r="A173" s="12">
        <v>206</v>
      </c>
      <c r="B173" t="s">
        <v>1007</v>
      </c>
      <c r="C173" t="s">
        <v>1008</v>
      </c>
      <c r="D173" s="3">
        <f t="shared" si="13"/>
        <v>206</v>
      </c>
      <c r="F173" t="s">
        <v>1446</v>
      </c>
      <c r="G173" s="8" t="s">
        <v>1495</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1599</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Y173" s="3" t="str">
        <f>IF(G173&lt;&gt;"LIBSETS_SETTYPE_BATTLEGROUND",IF(G173&lt;&gt;"LIBSETS_SETTYPE_SPECIAL",IF(X173&lt;&gt;"",X173,IF(Z173&lt;&gt;"",VLOOKUP(Z173,'ESO zone constants'!$D$3:$H$4953,5,FALSE),"")),""),"")</f>
        <v/>
      </c>
      <c r="Z173" t="str">
        <f>IF(AND(O173&lt;&gt;"",NOT(ISERROR(O173))),"",IF(AND(L173&lt;&gt;"",L173&gt;0,NOT(ISERROR(L173))),VLOOKUP(L173,'ESO dumped WayshrineInfo'!$K$3:$N$9999,4,FALSE),""))</f>
        <v/>
      </c>
      <c r="AA173" s="33" t="s">
        <v>1602</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WayshrineInfo'!$K$3:$N$9999,4,FALSE),""))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90" t="s">
        <v>2708</v>
      </c>
      <c r="AY173" s="21" t="str">
        <f t="shared" si="14"/>
        <v>[206] = {wayshrines={-1,-1,-1,}, dlcId=DLC_BASE_GAME</v>
      </c>
      <c r="AZ173" s="21" t="str">
        <f t="shared" si="18"/>
        <v>, zoneIds={584}, veteran=false</v>
      </c>
      <c r="BA173" s="21" t="str">
        <f t="shared" si="15"/>
        <v>, setType=LIBSETS_SETTYPE_DAILYRANDOMDUNGEONANDICREWARD</v>
      </c>
      <c r="BB173" s="21" t="str">
        <f t="shared" si="16"/>
        <v>, isProcSetAllowedInPvP=1, dropMechanic={LIBSETS_DROP_MECHANIC_MAIL_DAILY_RANDOM_DUNGEON_REWARD,LIBSETS_DROP_MECHANIC_IMPERIAL_CITY_VAULTS}},</v>
      </c>
      <c r="BC173" s="21" t="str">
        <f t="shared" si="17"/>
        <v xml:space="preserve"> --Agility / Agilität   [Imperial City]</v>
      </c>
    </row>
    <row r="174" spans="1:55" x14ac:dyDescent="0.25">
      <c r="A174" s="5">
        <v>207</v>
      </c>
      <c r="B174" t="s">
        <v>1009</v>
      </c>
      <c r="C174" t="s">
        <v>1010</v>
      </c>
      <c r="D174" s="3">
        <f t="shared" si="13"/>
        <v>207</v>
      </c>
      <c r="G174" s="8" t="s">
        <v>1493</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9" t="str">
        <f>IF(U174&lt;&gt;"",IF(U174&lt;&gt;"LIBSETS_DROP_MECHANIC_MONSTER_NAME",VLOOKUP(U174,'LibSets constants'!$I$4:$L$1003,4,FALSE),""),"")</f>
        <v/>
      </c>
      <c r="Y174" s="3">
        <f>IF(G174&lt;&gt;"LIBSETS_SETTYPE_BATTLEGROUND",IF(G174&lt;&gt;"LIBSETS_SETTYPE_SPECIAL",IF(X174&lt;&gt;"",X174,IF(Z174&lt;&gt;"",VLOOKUP(Z174,'ESO zone constants'!$D$3:$H$4953,5,FALSE),"")),""),"")</f>
        <v>684</v>
      </c>
      <c r="Z174" t="str">
        <f>IF(AND(O174&lt;&gt;"",NOT(ISERROR(O174))),"",IF(AND(L174&lt;&gt;"",L174&gt;0,NOT(ISERROR(L174))),VLOOKUP(L174,'ESO dumped WayshrineInfo'!$K$3:$N$9999,4,FALSE),""))</f>
        <v>Wrothgar</v>
      </c>
      <c r="AB174" s="3" t="str">
        <f>IF(AA174&lt;&gt;"",IF(AA174&lt;&gt;"LIBSETS_DROP_MECHANIC_MONSTER_NAME",VLOOKUP(AA174,'LibSets constants'!$I$4:$L$1003,3,FALSE),""),"")</f>
        <v/>
      </c>
      <c r="AC174" s="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WayshrineInfo'!$K$3:$N$9999,4,FALSE),""))</f>
        <v>Wrothgar</v>
      </c>
      <c r="AG174" s="3" t="str">
        <f>IF(AF174&lt;&gt;"",IF(AF174&lt;&gt;"LIBSETS_DROP_MECHANIC_MONSTER_NAME",VLOOKUP(AF174,'LibSets constants'!$I$4:$L$1003,3,FALSE),""),"")</f>
        <v/>
      </c>
      <c r="AH174" s="3" t="str">
        <f>IF(AF174&lt;&gt;"",IF(AF174&lt;&gt;"LIBSETS_DROP_MECHANIC_MONSTER_NAME",VLOOKUP(AF174,'LibSets constants'!$I$4:$L$1003,4,FALSE),""),"")</f>
        <v/>
      </c>
      <c r="AI174" s="3" t="str">
        <f>IF(G174&lt;&gt;"LIBSETS_SETTYPE_BATTLEGROUND",IF(G174&lt;&gt;"LIBSETS_SETTYPE_SPECIAL",IF(AJ174&lt;&gt;"",VLOOKUP(AJ174,'ESO zone constants'!$D$3:$H$4953,5,FALSE),""),""),"")</f>
        <v/>
      </c>
      <c r="AL174" s="3" t="str">
        <f>IF(AK174&lt;&gt;"",IF(AK174&lt;&gt;"LIBSETS_DROP_MECHANIC_MONSTER_NAME",VLOOKUP(AK174,'LibSets constants'!$I$4:$L$1003,3,FALSE),""),"")</f>
        <v/>
      </c>
      <c r="AM174" s="3" t="str">
        <f>IF(AK174&lt;&gt;"",IF(AK174&lt;&gt;"LIBSETS_DROP_MECHANIC_MONSTER_NAME",VLOOKUP(AK174,'LibSets constants'!$I$4:$L$1003,4,FALSE),""),"")</f>
        <v/>
      </c>
      <c r="AN174" s="3" t="str">
        <f>IF(G174&lt;&gt;"LIBSETS_SETTYPE_BATTLEGROUND",IF(G174&lt;&gt;"LIBSETS_SETTYPE_SPECIAL",IF(AO174&lt;&gt;"",VLOOKUP(AO174,'ESO zone constants'!$D$3:$H$4953,5,FALSE),""),""),"")</f>
        <v/>
      </c>
      <c r="AQ174" s="3" t="str">
        <f>IF(AP174&lt;&gt;"",IF(AP174&lt;&gt;"LIBSETS_DROP_MECHANIC_MONSTER_NAME",VLOOKUP(AP174,'LibSets constants'!$I$4:$L$1003,3,FALSE),""),"")</f>
        <v/>
      </c>
      <c r="AR174" s="3" t="str">
        <f>IF(AP174&lt;&gt;"",IF(AP174&lt;&gt;"LIBSETS_DROP_MECHANIC_MONSTER_NAME",VLOOKUP(AP174,'LibSets constants'!$I$4:$L$1003,4,FALSE),""),"")</f>
        <v/>
      </c>
      <c r="AS174" s="3" t="str">
        <f>IF(G174&lt;&gt;"LIBSETS_SETTYPE_BATTLEGROUND",IF(G174&lt;&gt;"LIBSETS_SETTYPE_SPECIAL",IF(AT174&lt;&gt;"",VLOOKUP(AT174,'ESO zone constants'!$D$3:$H$4953,5,FALSE),""),""),"")</f>
        <v/>
      </c>
      <c r="AV174" s="3" t="str">
        <f>IF(AU174&lt;&gt;"",IF(AU174&lt;&gt;"LIBSETS_DROP_MECHANIC_MONSTER_NAME",VLOOKUP(AU174,'LibSets constants'!$I$4:$L$1003,3,FALSE),""),"")</f>
        <v/>
      </c>
      <c r="AW174" s="3" t="str">
        <f>IF(AU174&lt;&gt;"",IF(AU174&lt;&gt;"LIBSETS_DROP_MECHANIC_MONSTER_NAME",VLOOKUP(AU174,'LibSets constants'!$I$4:$L$1003,4,FALSE),""),"")</f>
        <v/>
      </c>
      <c r="AX174" s="90" t="s">
        <v>2708</v>
      </c>
      <c r="AY174" s="21" t="str">
        <f t="shared" si="14"/>
        <v>[207] = {wayshrines={241,241,241,}, traitsNeeded=6, dlcId=DLC_ORSINIUM</v>
      </c>
      <c r="AZ174" s="21" t="str">
        <f t="shared" si="18"/>
        <v>, zoneIds={684,684,684}, veteran=false</v>
      </c>
      <c r="BA174" s="21" t="str">
        <f t="shared" si="15"/>
        <v>, setType=LIBSETS_SETTYPE_CRAFTED</v>
      </c>
      <c r="BB174" s="21" t="str">
        <f t="shared" si="16"/>
        <v>, isProcSetAllowedInPvP=1},</v>
      </c>
      <c r="BC174" s="21" t="str">
        <f t="shared" si="17"/>
        <v xml:space="preserve"> --Law of Julianos / Gesetz von Julianos   [Wrothgar, Wrothgar, Wrothgar]</v>
      </c>
    </row>
    <row r="175" spans="1:55" x14ac:dyDescent="0.25">
      <c r="A175" s="5">
        <v>208</v>
      </c>
      <c r="B175" t="s">
        <v>1011</v>
      </c>
      <c r="C175" t="s">
        <v>1012</v>
      </c>
      <c r="D175" s="3">
        <f t="shared" si="13"/>
        <v>208</v>
      </c>
      <c r="G175" s="8" t="s">
        <v>1493</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43" t="str">
        <f>IF(U175&lt;&gt;"",IF(U175&lt;&gt;"LIBSETS_DROP_MECHANIC_MONSTER_NAME",VLOOKUP(U175,'LibSets constants'!$I$4:$L$1003,3,FALSE),""),"")</f>
        <v/>
      </c>
      <c r="W175" s="39" t="str">
        <f>IF(U175&lt;&gt;"",IF(U175&lt;&gt;"LIBSETS_DROP_MECHANIC_MONSTER_NAME",VLOOKUP(U175,'LibSets constants'!$I$4:$L$1003,4,FALSE),""),"")</f>
        <v/>
      </c>
      <c r="Y175" s="3">
        <f>IF(G175&lt;&gt;"LIBSETS_SETTYPE_BATTLEGROUND",IF(G175&lt;&gt;"LIBSETS_SETTYPE_SPECIAL",IF(X175&lt;&gt;"",X175,IF(Z175&lt;&gt;"",VLOOKUP(Z175,'ESO zone constants'!$D$3:$H$4953,5,FALSE),"")),""),"")</f>
        <v>684</v>
      </c>
      <c r="Z175" t="str">
        <f>IF(AND(O175&lt;&gt;"",NOT(ISERROR(O175))),"",IF(AND(L175&lt;&gt;"",L175&gt;0,NOT(ISERROR(L175))),VLOOKUP(L175,'ESO dumped WayshrineInfo'!$K$3:$N$9999,4,FALSE),""))</f>
        <v>Wrothgar</v>
      </c>
      <c r="AA175" s="44"/>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WayshrineInfo'!$K$3:$N$9999,4,FALSE),""))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90" t="s">
        <v>2708</v>
      </c>
      <c r="AY175" s="21" t="str">
        <f t="shared" si="14"/>
        <v>[208] = {wayshrines={237,237,237,}, traitsNeeded=3, dlcId=DLC_ORSINIUM</v>
      </c>
      <c r="AZ175" s="21" t="str">
        <f t="shared" si="18"/>
        <v>, zoneIds={684,684,684}, veteran=false</v>
      </c>
      <c r="BA175" s="21" t="str">
        <f t="shared" si="15"/>
        <v>, setType=LIBSETS_SETTYPE_CRAFTED</v>
      </c>
      <c r="BB175" s="21" t="str">
        <f t="shared" si="16"/>
        <v>, isProcSetAllowedInPvP=1},</v>
      </c>
      <c r="BC175" s="21" t="str">
        <f t="shared" si="17"/>
        <v xml:space="preserve"> --Trial by Fire / Feuertaufe   [Wrothgar, Wrothgar, Wrothgar]</v>
      </c>
    </row>
    <row r="176" spans="1:55" s="14" customFormat="1" x14ac:dyDescent="0.25">
      <c r="A176" s="24">
        <v>209</v>
      </c>
      <c r="B176" s="14" t="s">
        <v>1013</v>
      </c>
      <c r="C176" s="14" t="s">
        <v>1013</v>
      </c>
      <c r="D176" s="25">
        <f t="shared" si="13"/>
        <v>209</v>
      </c>
      <c r="E176" s="14" t="s">
        <v>1483</v>
      </c>
      <c r="F176" s="14" t="s">
        <v>1483</v>
      </c>
      <c r="G176" s="27" t="s">
        <v>1493</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9" t="str">
        <f>IF(U176&lt;&gt;"",IF(U176&lt;&gt;"LIBSETS_DROP_MECHANIC_MONSTER_NAME",VLOOKUP(U176,'LibSets constants'!$I$4:$L$1003,4,FALSE),""),"")</f>
        <v/>
      </c>
      <c r="X176" s="65"/>
      <c r="Y176" s="3" t="str">
        <f>IF(G176&lt;&gt;"LIBSETS_SETTYPE_BATTLEGROUND",IF(G176&lt;&gt;"LIBSETS_SETTYPE_SPECIAL",IF(X176&lt;&gt;"",X176,IF(Z176&lt;&gt;"",VLOOKUP(Z176,'ESO zone constants'!$D$3:$H$4953,5,FALSE),"")),""),"")</f>
        <v/>
      </c>
      <c r="Z176" t="str">
        <f>IF(AND(O176&lt;&gt;"",NOT(ISERROR(O176))),"",IF(AND(L176&lt;&gt;"",L176&gt;0,NOT(ISERROR(L176))),VLOOKUP(L176,'ESO dumped WayshrineInfo'!$K$3:$N$9999,4,FALSE),""))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WayshrineInfo'!$K$3:$N$9999,4,FALSE),""))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90" t="s">
        <v>2707</v>
      </c>
      <c r="AY176" s="21" t="str">
        <f t="shared" si="14"/>
        <v/>
      </c>
      <c r="AZ176" s="21" t="str">
        <f t="shared" si="18"/>
        <v/>
      </c>
      <c r="BA176" s="21" t="str">
        <f t="shared" si="15"/>
        <v/>
      </c>
      <c r="BB176" s="21" t="str">
        <f t="shared" si="16"/>
        <v/>
      </c>
      <c r="BC176" s="21" t="str">
        <f t="shared" si="17"/>
        <v/>
      </c>
    </row>
    <row r="177" spans="1:55" x14ac:dyDescent="0.25">
      <c r="A177" s="12">
        <v>210</v>
      </c>
      <c r="B177" t="s">
        <v>1014</v>
      </c>
      <c r="C177" t="s">
        <v>1015</v>
      </c>
      <c r="D177" s="3">
        <f t="shared" si="13"/>
        <v>210</v>
      </c>
      <c r="G177" s="8" t="s">
        <v>1499</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1581</v>
      </c>
      <c r="V177" s="43" t="str">
        <f>IF(U177&lt;&gt;"",IF(U177&lt;&gt;"LIBSETS_DROP_MECHANIC_MONSTER_NAME",VLOOKUP(U177,'LibSets constants'!$I$4:$L$1003,3,FALSE),""),"")</f>
        <v>Delve bosses have a chance to drop a waist or feet.</v>
      </c>
      <c r="W177" s="43" t="str">
        <f>IF(U177&lt;&gt;"",IF(U177&lt;&gt;"LIBSETS_DROP_MECHANIC_MONSTER_NAME",VLOOKUP(U177,'LibSets constants'!$I$4:$L$1003,4,FALSE),""),"")</f>
        <v>Bosse in Gewölben haben die Chance, eine Taille oder Füße fallen zu lassen.</v>
      </c>
      <c r="Y177" s="3" t="str">
        <f>IF(G177&lt;&gt;"LIBSETS_SETTYPE_BATTLEGROUND",IF(G177&lt;&gt;"LIBSETS_SETTYPE_SPECIAL",IF(X177&lt;&gt;"",X177,IF(Z177&lt;&gt;"",VLOOKUP(Z177,'ESO zone constants'!$D$3:$H$4953,5,FALSE),"")),""),"")</f>
        <v/>
      </c>
      <c r="Z177" t="str">
        <f>IF(AND(O177&lt;&gt;"",NOT(ISERROR(O177))),"",IF(AND(L177&lt;&gt;"",L177&gt;0,NOT(ISERROR(L177))),VLOOKUP(L177,'ESO dumped WayshrineInfo'!$K$3:$N$9999,4,FALSE),""))</f>
        <v/>
      </c>
      <c r="AA177" s="44" t="s">
        <v>1582</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WayshrineInfo'!$K$3:$N$9999,4,FALSE),""))</f>
        <v/>
      </c>
      <c r="AF177" s="44" t="s">
        <v>1583</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1584</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90" t="s">
        <v>2708</v>
      </c>
      <c r="AY177" s="21" t="str">
        <f t="shared" si="14"/>
        <v>[210] = {wayshrines={-1,-1,-1,}, dlcId=DLC_ORSINIUM</v>
      </c>
      <c r="AZ177" s="21" t="str">
        <f t="shared" si="18"/>
        <v>, zoneIds={684}, veteran=false</v>
      </c>
      <c r="BA177" s="21" t="str">
        <f t="shared" si="15"/>
        <v>, setType=LIBSETS_SETTYPE_OVERLAND</v>
      </c>
      <c r="BB177" s="21" t="str">
        <f t="shared" si="16"/>
        <v>, isProcSetAllowedInPvP=1, dropMechanic={LIBSETS_DROP_MECHANIC_OVERLAND_BOSS_DELVE,LIBSETS_DROP_MECHANIC_OVERLAND_WORLDBOSS,LIBSETS_DROP_MECHANIC_OVERLAND_BOSS_PUBLIC_DUNGEON,LIBSETS_DROP_MECHANIC_OVERLAND_CHEST}},</v>
      </c>
      <c r="BC177" s="21" t="str">
        <f t="shared" si="17"/>
        <v xml:space="preserve"> --Mark of the Pariah / Zeichen des Ausgestoßenen   [Wrothgar]</v>
      </c>
    </row>
    <row r="178" spans="1:55" x14ac:dyDescent="0.25">
      <c r="A178" s="12">
        <v>211</v>
      </c>
      <c r="B178" t="s">
        <v>1016</v>
      </c>
      <c r="C178" t="s">
        <v>1016</v>
      </c>
      <c r="D178" s="3">
        <f t="shared" si="13"/>
        <v>211</v>
      </c>
      <c r="G178" s="8" t="s">
        <v>1491</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1577</v>
      </c>
      <c r="V178" s="43" t="str">
        <f>IF(U178&lt;&gt;"",IF(U178&lt;&gt;"LIBSETS_DROP_MECHANIC_MONSTER_NAME",VLOOKUP(U178,'LibSets constants'!$I$4:$L$1003,3,FALSE),""),"")</f>
        <v>Arena stage chest</v>
      </c>
      <c r="W178" s="3" t="str">
        <f>IF(U178&lt;&gt;"",IF(U178&lt;&gt;"LIBSETS_DROP_MECHANIC_MONSTER_NAME",VLOOKUP(U178,'LibSets constants'!$I$4:$L$1003,4,FALSE),""),"")</f>
        <v>Arena-Phasen Schatztruhe</v>
      </c>
      <c r="Y178" s="3" t="str">
        <f>IF(G178&lt;&gt;"LIBSETS_SETTYPE_BATTLEGROUND",IF(G178&lt;&gt;"LIBSETS_SETTYPE_SPECIAL",IF(X178&lt;&gt;"",X178,IF(Z178&lt;&gt;"",VLOOKUP(Z178,'ESO zone constants'!$D$3:$H$4953,5,FALSE),"")),""),"")</f>
        <v/>
      </c>
      <c r="Z178" t="str">
        <f>IF(AND(O178&lt;&gt;"",NOT(ISERROR(O178))),"",IF(AND(L178&lt;&gt;"",L178&gt;0,NOT(ISERROR(L178))),VLOOKUP(L178,'ESO dumped WayshrineInfo'!$K$3:$N$9999,4,FALSE),""))</f>
        <v/>
      </c>
      <c r="AA178" s="44"/>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WayshrineInfo'!$K$3:$N$9999,4,FALSE),""))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90" t="s">
        <v>2708</v>
      </c>
      <c r="AY178" s="21" t="str">
        <f t="shared" si="14"/>
        <v>[211] = {wayshrines={249,249,249,}, dlcId=DLC_ORSINIUM</v>
      </c>
      <c r="AZ178" s="21" t="str">
        <f t="shared" si="18"/>
        <v>, zoneIds={677}, veteran=false</v>
      </c>
      <c r="BA178" s="21" t="str">
        <f t="shared" si="15"/>
        <v>, setType=LIBSETS_SETTYPE_ARENA</v>
      </c>
      <c r="BB178" s="21" t="str">
        <f t="shared" si="16"/>
        <v>, isProcSetAllowedInPvP=1, dropMechanic={LIBSETS_DROP_MECHANIC_ARENA_STAGE_CHEST}},</v>
      </c>
      <c r="BC178" s="21" t="str">
        <f t="shared" si="17"/>
        <v xml:space="preserve"> --Permafrost / Permafrost   [Maelstrom Arena]</v>
      </c>
    </row>
    <row r="179" spans="1:55" x14ac:dyDescent="0.25">
      <c r="A179" s="12">
        <v>212</v>
      </c>
      <c r="B179" t="s">
        <v>1017</v>
      </c>
      <c r="C179" t="s">
        <v>1018</v>
      </c>
      <c r="D179" s="3">
        <f t="shared" si="13"/>
        <v>212</v>
      </c>
      <c r="E179" s="42"/>
      <c r="G179" s="8" t="s">
        <v>1499</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1581</v>
      </c>
      <c r="V179" s="43" t="str">
        <f>IF(U179&lt;&gt;"",IF(U179&lt;&gt;"LIBSETS_DROP_MECHANIC_MONSTER_NAME",VLOOKUP(U179,'LibSets constants'!$I$4:$L$1003,3,FALSE),""),"")</f>
        <v>Delve bosses have a chance to drop a waist or feet.</v>
      </c>
      <c r="W179" s="43" t="str">
        <f>IF(U179&lt;&gt;"",IF(U179&lt;&gt;"LIBSETS_DROP_MECHANIC_MONSTER_NAME",VLOOKUP(U179,'LibSets constants'!$I$4:$L$1003,4,FALSE),""),"")</f>
        <v>Bosse in Gewölben haben die Chance, eine Taille oder Füße fallen zu lassen.</v>
      </c>
      <c r="Y179" s="3" t="str">
        <f>IF(G179&lt;&gt;"LIBSETS_SETTYPE_BATTLEGROUND",IF(G179&lt;&gt;"LIBSETS_SETTYPE_SPECIAL",IF(X179&lt;&gt;"",X179,IF(Z179&lt;&gt;"",VLOOKUP(Z179,'ESO zone constants'!$D$3:$H$4953,5,FALSE),"")),""),"")</f>
        <v/>
      </c>
      <c r="Z179" t="str">
        <f>IF(AND(O179&lt;&gt;"",NOT(ISERROR(O179))),"",IF(AND(L179&lt;&gt;"",L179&gt;0,NOT(ISERROR(L179))),VLOOKUP(L179,'ESO dumped WayshrineInfo'!$K$3:$N$9999,4,FALSE),""))</f>
        <v/>
      </c>
      <c r="AA179" s="44" t="s">
        <v>1582</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WayshrineInfo'!$K$3:$N$9999,4,FALSE),""))</f>
        <v/>
      </c>
      <c r="AF179" s="44" t="s">
        <v>1583</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1584</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90" t="s">
        <v>2707</v>
      </c>
      <c r="AY179" s="21" t="str">
        <f t="shared" si="14"/>
        <v>[212] = {wayshrines={-1,-1,-1,}, dlcId=DLC_ORSINIUM</v>
      </c>
      <c r="AZ179" s="21" t="str">
        <f t="shared" si="18"/>
        <v>, zoneIds={684}, veteran=false</v>
      </c>
      <c r="BA179" s="21" t="str">
        <f t="shared" si="15"/>
        <v>, setType=LIBSETS_SETTYPE_OVERLAND</v>
      </c>
      <c r="BB179" s="21" t="str">
        <f t="shared" si="16"/>
        <v>, dropMechanic={LIBSETS_DROP_MECHANIC_OVERLAND_BOSS_DELVE,LIBSETS_DROP_MECHANIC_OVERLAND_WORLDBOSS,LIBSETS_DROP_MECHANIC_OVERLAND_BOSS_PUBLIC_DUNGEON,LIBSETS_DROP_MECHANIC_OVERLAND_CHEST}},</v>
      </c>
      <c r="BC179" s="21" t="str">
        <f t="shared" si="17"/>
        <v xml:space="preserve"> --Briarheart / Dornenherz   [Wrothgar]</v>
      </c>
    </row>
    <row r="180" spans="1:55" x14ac:dyDescent="0.25">
      <c r="A180" s="12">
        <v>213</v>
      </c>
      <c r="B180" t="s">
        <v>1019</v>
      </c>
      <c r="C180" t="s">
        <v>1020</v>
      </c>
      <c r="D180" s="3">
        <f t="shared" si="13"/>
        <v>213</v>
      </c>
      <c r="G180" s="8" t="s">
        <v>1491</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1577</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Y180" s="3" t="str">
        <f>IF(G180&lt;&gt;"LIBSETS_SETTYPE_BATTLEGROUND",IF(G180&lt;&gt;"LIBSETS_SETTYPE_SPECIAL",IF(X180&lt;&gt;"",X180,IF(Z180&lt;&gt;"",VLOOKUP(Z180,'ESO zone constants'!$D$3:$H$4953,5,FALSE),"")),""),"")</f>
        <v/>
      </c>
      <c r="Z180" t="str">
        <f>IF(AND(O180&lt;&gt;"",NOT(ISERROR(O180))),"",IF(AND(L180&lt;&gt;"",L180&gt;0,NOT(ISERROR(L180))),VLOOKUP(L180,'ESO dumped WayshrineInfo'!$K$3:$N$9999,4,FALSE),""))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WayshrineInfo'!$K$3:$N$9999,4,FALSE),""))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90" t="s">
        <v>2707</v>
      </c>
      <c r="AY180" s="21" t="str">
        <f t="shared" si="14"/>
        <v>[213] = {wayshrines={249,249,249,}, dlcId=DLC_ORSINIUM</v>
      </c>
      <c r="AZ180" s="21" t="str">
        <f t="shared" si="18"/>
        <v>, zoneIds={677}, veteran=false</v>
      </c>
      <c r="BA180" s="21" t="str">
        <f t="shared" si="15"/>
        <v>, setType=LIBSETS_SETTYPE_ARENA</v>
      </c>
      <c r="BB180" s="21" t="str">
        <f t="shared" si="16"/>
        <v>, dropMechanic={LIBSETS_DROP_MECHANIC_ARENA_STAGE_CHEST}},</v>
      </c>
      <c r="BC180" s="21" t="str">
        <f t="shared" si="17"/>
        <v xml:space="preserve"> --Glorious Defender / Ruhmreicher Verteidiger   [Maelstrom Arena]</v>
      </c>
    </row>
    <row r="181" spans="1:55" x14ac:dyDescent="0.25">
      <c r="A181" s="12">
        <v>214</v>
      </c>
      <c r="B181" t="s">
        <v>1021</v>
      </c>
      <c r="C181" t="s">
        <v>1021</v>
      </c>
      <c r="D181" s="3">
        <f t="shared" si="13"/>
        <v>214</v>
      </c>
      <c r="G181" s="8" t="s">
        <v>1491</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1577</v>
      </c>
      <c r="V181" s="43" t="str">
        <f>IF(U181&lt;&gt;"",IF(U181&lt;&gt;"LIBSETS_DROP_MECHANIC_MONSTER_NAME",VLOOKUP(U181,'LibSets constants'!$I$4:$L$1003,3,FALSE),""),"")</f>
        <v>Arena stage chest</v>
      </c>
      <c r="W181" s="3" t="str">
        <f>IF(U181&lt;&gt;"",IF(U181&lt;&gt;"LIBSETS_DROP_MECHANIC_MONSTER_NAME",VLOOKUP(U181,'LibSets constants'!$I$4:$L$1003,4,FALSE),""),"")</f>
        <v>Arena-Phasen Schatztruhe</v>
      </c>
      <c r="Y181" s="3" t="str">
        <f>IF(G181&lt;&gt;"LIBSETS_SETTYPE_BATTLEGROUND",IF(G181&lt;&gt;"LIBSETS_SETTYPE_SPECIAL",IF(X181&lt;&gt;"",X181,IF(Z181&lt;&gt;"",VLOOKUP(Z181,'ESO zone constants'!$D$3:$H$4953,5,FALSE),"")),""),"")</f>
        <v/>
      </c>
      <c r="Z181" t="str">
        <f>IF(AND(O181&lt;&gt;"",NOT(ISERROR(O181))),"",IF(AND(L181&lt;&gt;"",L181&gt;0,NOT(ISERROR(L181))),VLOOKUP(L181,'ESO dumped WayshrineInfo'!$K$3:$N$9999,4,FALSE),""))</f>
        <v/>
      </c>
      <c r="AA181" s="44"/>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WayshrineInfo'!$K$3:$N$9999,4,FALSE),""))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90" t="s">
        <v>2707</v>
      </c>
      <c r="AY181" s="21" t="str">
        <f t="shared" si="14"/>
        <v>[214] = {wayshrines={249,249,249,}, dlcId=DLC_ORSINIUM</v>
      </c>
      <c r="AZ181" s="21" t="str">
        <f t="shared" si="18"/>
        <v>, zoneIds={677}, veteran=false</v>
      </c>
      <c r="BA181" s="21" t="str">
        <f t="shared" si="15"/>
        <v>, setType=LIBSETS_SETTYPE_ARENA</v>
      </c>
      <c r="BB181" s="21" t="str">
        <f t="shared" si="16"/>
        <v>, dropMechanic={LIBSETS_DROP_MECHANIC_ARENA_STAGE_CHEST}},</v>
      </c>
      <c r="BC181" s="21" t="str">
        <f t="shared" si="17"/>
        <v xml:space="preserve"> --Para Bellum / Para Bellum   [Maelstrom Arena]</v>
      </c>
    </row>
    <row r="182" spans="1:55" x14ac:dyDescent="0.25">
      <c r="A182" s="12">
        <v>215</v>
      </c>
      <c r="B182" t="s">
        <v>1022</v>
      </c>
      <c r="C182" t="s">
        <v>1023</v>
      </c>
      <c r="D182" s="3">
        <f t="shared" si="13"/>
        <v>215</v>
      </c>
      <c r="G182" s="8" t="s">
        <v>1491</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1577</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Y182" s="3" t="str">
        <f>IF(G182&lt;&gt;"LIBSETS_SETTYPE_BATTLEGROUND",IF(G182&lt;&gt;"LIBSETS_SETTYPE_SPECIAL",IF(X182&lt;&gt;"",X182,IF(Z182&lt;&gt;"",VLOOKUP(Z182,'ESO zone constants'!$D$3:$H$4953,5,FALSE),"")),""),"")</f>
        <v/>
      </c>
      <c r="Z182" t="str">
        <f>IF(AND(O182&lt;&gt;"",NOT(ISERROR(O182))),"",IF(AND(L182&lt;&gt;"",L182&gt;0,NOT(ISERROR(L182))),VLOOKUP(L182,'ESO dumped WayshrineInfo'!$K$3:$N$9999,4,FALSE),""))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WayshrineInfo'!$K$3:$N$9999,4,FALSE),""))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90" t="s">
        <v>2707</v>
      </c>
      <c r="AY182" s="21" t="str">
        <f t="shared" si="14"/>
        <v>[215] = {wayshrines={249,249,249,}, dlcId=DLC_ORSINIUM</v>
      </c>
      <c r="AZ182" s="21" t="str">
        <f t="shared" si="18"/>
        <v>, zoneIds={677}, veteran=false</v>
      </c>
      <c r="BA182" s="21" t="str">
        <f t="shared" si="15"/>
        <v>, setType=LIBSETS_SETTYPE_ARENA</v>
      </c>
      <c r="BB182" s="21" t="str">
        <f t="shared" si="16"/>
        <v>, dropMechanic={LIBSETS_DROP_MECHANIC_ARENA_STAGE_CHEST}},</v>
      </c>
      <c r="BC182" s="21" t="str">
        <f t="shared" si="17"/>
        <v xml:space="preserve"> --Elemental Succession / Elementarfolge   [Maelstrom Arena]</v>
      </c>
    </row>
    <row r="183" spans="1:55" x14ac:dyDescent="0.25">
      <c r="A183" s="12">
        <v>216</v>
      </c>
      <c r="B183" t="s">
        <v>1024</v>
      </c>
      <c r="C183" t="s">
        <v>1025</v>
      </c>
      <c r="D183" s="3">
        <f t="shared" si="13"/>
        <v>216</v>
      </c>
      <c r="G183" s="8" t="s">
        <v>1491</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1577</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Y183" s="3" t="str">
        <f>IF(G183&lt;&gt;"LIBSETS_SETTYPE_BATTLEGROUND",IF(G183&lt;&gt;"LIBSETS_SETTYPE_SPECIAL",IF(X183&lt;&gt;"",X183,IF(Z183&lt;&gt;"",VLOOKUP(Z183,'ESO zone constants'!$D$3:$H$4953,5,FALSE),"")),""),"")</f>
        <v/>
      </c>
      <c r="Z183" t="str">
        <f>IF(AND(O183&lt;&gt;"",NOT(ISERROR(O183))),"",IF(AND(L183&lt;&gt;"",L183&gt;0,NOT(ISERROR(L183))),VLOOKUP(L183,'ESO dumped WayshrineInfo'!$K$3:$N$9999,4,FALSE),""))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WayshrineInfo'!$K$3:$N$9999,4,FALSE),""))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90" t="s">
        <v>2707</v>
      </c>
      <c r="AY183" s="21" t="str">
        <f t="shared" si="14"/>
        <v>[216] = {wayshrines={249,249,249,}, dlcId=DLC_ORSINIUM</v>
      </c>
      <c r="AZ183" s="21" t="str">
        <f t="shared" si="18"/>
        <v>, zoneIds={677}, veteran=false</v>
      </c>
      <c r="BA183" s="21" t="str">
        <f t="shared" si="15"/>
        <v>, setType=LIBSETS_SETTYPE_ARENA</v>
      </c>
      <c r="BB183" s="21" t="str">
        <f t="shared" si="16"/>
        <v>, dropMechanic={LIBSETS_DROP_MECHANIC_ARENA_STAGE_CHEST}},</v>
      </c>
      <c r="BC183" s="21" t="str">
        <f t="shared" si="17"/>
        <v xml:space="preserve"> --Hunt Leader / Jagdleiter   [Maelstrom Arena]</v>
      </c>
    </row>
    <row r="184" spans="1:55" x14ac:dyDescent="0.25">
      <c r="A184" s="12">
        <v>217</v>
      </c>
      <c r="B184" t="s">
        <v>1026</v>
      </c>
      <c r="C184" t="s">
        <v>1027</v>
      </c>
      <c r="D184" s="3">
        <f t="shared" si="13"/>
        <v>217</v>
      </c>
      <c r="G184" s="8" t="s">
        <v>1491</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1577</v>
      </c>
      <c r="V184" s="43" t="str">
        <f>IF(U184&lt;&gt;"",IF(U184&lt;&gt;"LIBSETS_DROP_MECHANIC_MONSTER_NAME",VLOOKUP(U184,'LibSets constants'!$I$4:$L$1003,3,FALSE),""),"")</f>
        <v>Arena stage chest</v>
      </c>
      <c r="W184" s="43" t="str">
        <f>IF(U184&lt;&gt;"",IF(U184&lt;&gt;"LIBSETS_DROP_MECHANIC_MONSTER_NAME",VLOOKUP(U184,'LibSets constants'!$I$4:$L$1003,4,FALSE),""),"")</f>
        <v>Arena-Phasen Schatztruhe</v>
      </c>
      <c r="Y184" s="3" t="str">
        <f>IF(G184&lt;&gt;"LIBSETS_SETTYPE_BATTLEGROUND",IF(G184&lt;&gt;"LIBSETS_SETTYPE_SPECIAL",IF(X184&lt;&gt;"",X184,IF(Z184&lt;&gt;"",VLOOKUP(Z184,'ESO zone constants'!$D$3:$H$4953,5,FALSE),"")),""),"")</f>
        <v/>
      </c>
      <c r="Z184" t="str">
        <f>IF(AND(O184&lt;&gt;"",NOT(ISERROR(O184))),"",IF(AND(L184&lt;&gt;"",L184&gt;0,NOT(ISERROR(L184))),VLOOKUP(L184,'ESO dumped WayshrineInfo'!$K$3:$N$9999,4,FALSE),""))</f>
        <v/>
      </c>
      <c r="AB184" s="3" t="str">
        <f>IF(AA184&lt;&gt;"",IF(AA184&lt;&gt;"LIBSETS_DROP_MECHANIC_MONSTER_NAME",VLOOKUP(AA184,'LibSets constants'!$I$4:$L$1003,3,FALSE),""),"")</f>
        <v/>
      </c>
      <c r="AC184" s="3" t="str">
        <f>IF(AA184&lt;&gt;"",IF(AA184&lt;&gt;"LIBSETS_DROP_MECHANIC_MONSTER_NAME",VLOOKUP(AA184,'LibSets constants'!$I$4:$L$1003,4,FALSE),""),"")</f>
        <v/>
      </c>
      <c r="AD184" s="3" t="str">
        <f>IF(G184&lt;&gt;"LIBSETS_SETTYPE_BATTLEGROUND",IF(G184&lt;&gt;"LIBSETS_SETTYPE_SPECIAL",IF(AE184&lt;&gt;"",VLOOKUP(AE184,'ESO zone constants'!$D$3:$H$4953,5,FALSE),""),""),"")</f>
        <v/>
      </c>
      <c r="AE184" t="str">
        <f>IF(AND(O184&lt;&gt;"",NOT(ISERROR(O184))),"",IF(AND(M184&lt;&gt;"",M184&gt;0,NOT(ISERROR(M184))),VLOOKUP(M184,'ESO dumped WayshrineInfo'!$K$3:$N$9999,4,FALSE),""))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90" t="s">
        <v>2707</v>
      </c>
      <c r="AY184" s="21" t="str">
        <f t="shared" si="14"/>
        <v>[217] = {wayshrines={249,249,249,}, dlcId=DLC_ORSINIUM</v>
      </c>
      <c r="AZ184" s="21" t="str">
        <f t="shared" si="18"/>
        <v>, zoneIds={677}, veteran=false</v>
      </c>
      <c r="BA184" s="21" t="str">
        <f t="shared" si="15"/>
        <v>, setType=LIBSETS_SETTYPE_ARENA</v>
      </c>
      <c r="BB184" s="21" t="str">
        <f t="shared" si="16"/>
        <v>, dropMechanic={LIBSETS_DROP_MECHANIC_ARENA_STAGE_CHEST}},</v>
      </c>
      <c r="BC184" s="21" t="str">
        <f t="shared" si="17"/>
        <v xml:space="preserve"> --Winterborn / Winterkind   [Maelstrom Arena]</v>
      </c>
    </row>
    <row r="185" spans="1:55" x14ac:dyDescent="0.25">
      <c r="A185" s="12">
        <v>218</v>
      </c>
      <c r="B185" t="s">
        <v>1028</v>
      </c>
      <c r="C185" t="s">
        <v>2636</v>
      </c>
      <c r="D185" s="3">
        <f t="shared" si="13"/>
        <v>218</v>
      </c>
      <c r="G185" s="8" t="s">
        <v>1499</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1581</v>
      </c>
      <c r="V185" s="43" t="str">
        <f>IF(U185&lt;&gt;"",IF(U185&lt;&gt;"LIBSETS_DROP_MECHANIC_MONSTER_NAME",VLOOKUP(U185,'LibSets constants'!$I$4:$L$1003,3,FALSE),""),"")</f>
        <v>Delve bosses have a chance to drop a waist or feet.</v>
      </c>
      <c r="W185" s="43" t="str">
        <f>IF(U185&lt;&gt;"",IF(U185&lt;&gt;"LIBSETS_DROP_MECHANIC_MONSTER_NAME",VLOOKUP(U185,'LibSets constants'!$I$4:$L$1003,4,FALSE),""),"")</f>
        <v>Bosse in Gewölben haben die Chance, eine Taille oder Füße fallen zu lassen.</v>
      </c>
      <c r="Y185" s="3" t="str">
        <f>IF(G185&lt;&gt;"LIBSETS_SETTYPE_BATTLEGROUND",IF(G185&lt;&gt;"LIBSETS_SETTYPE_SPECIAL",IF(X185&lt;&gt;"",X185,IF(Z185&lt;&gt;"",VLOOKUP(Z185,'ESO zone constants'!$D$3:$H$4953,5,FALSE),"")),""),"")</f>
        <v/>
      </c>
      <c r="Z185" t="str">
        <f>IF(AND(O185&lt;&gt;"",NOT(ISERROR(O185))),"",IF(AND(L185&lt;&gt;"",L185&gt;0,NOT(ISERROR(L185))),VLOOKUP(L185,'ESO dumped WayshrineInfo'!$K$3:$N$9999,4,FALSE),""))</f>
        <v/>
      </c>
      <c r="AA185" s="44" t="s">
        <v>1582</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WayshrineInfo'!$K$3:$N$9999,4,FALSE),""))</f>
        <v/>
      </c>
      <c r="AF185" s="44" t="s">
        <v>1583</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1584</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90" t="s">
        <v>2707</v>
      </c>
      <c r="AY185" s="21" t="str">
        <f t="shared" si="14"/>
        <v>[218] = {wayshrines={-1,-1,-1,}, dlcId=DLC_ORSINIUM</v>
      </c>
      <c r="AZ185" s="21" t="str">
        <f t="shared" si="18"/>
        <v>, zoneIds={684}, veteran=false</v>
      </c>
      <c r="BA185" s="21" t="str">
        <f t="shared" si="15"/>
        <v>, setType=LIBSETS_SETTYPE_OVERLAND</v>
      </c>
      <c r="BB185" s="21" t="str">
        <f t="shared" si="16"/>
        <v>, dropMechanic={LIBSETS_DROP_MECHANIC_OVERLAND_BOSS_DELVE,LIBSETS_DROP_MECHANIC_OVERLAND_WORLDBOSS,LIBSETS_DROP_MECHANIC_OVERLAND_BOSS_PUBLIC_DUNGEON,LIBSETS_DROP_MECHANIC_OVERLAND_CHEST}},</v>
      </c>
      <c r="BC185" s="21" t="str">
        <f t="shared" si="17"/>
        <v xml:space="preserve"> --Trinimac\'s Valor / Trinimacs Heldenmut   [Wrothgar]</v>
      </c>
    </row>
    <row r="186" spans="1:55" x14ac:dyDescent="0.25">
      <c r="A186" s="5">
        <v>219</v>
      </c>
      <c r="B186" t="s">
        <v>1029</v>
      </c>
      <c r="C186" t="s">
        <v>1029</v>
      </c>
      <c r="D186" s="3">
        <f t="shared" si="13"/>
        <v>219</v>
      </c>
      <c r="G186" s="8" t="s">
        <v>1493</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43" t="str">
        <f>IF(U186&lt;&gt;"",IF(U186&lt;&gt;"LIBSETS_DROP_MECHANIC_MONSTER_NAME",VLOOKUP(U186,'LibSets constants'!$I$4:$L$1003,3,FALSE),""),"")</f>
        <v/>
      </c>
      <c r="W186" s="39" t="str">
        <f>IF(U186&lt;&gt;"",IF(U186&lt;&gt;"LIBSETS_DROP_MECHANIC_MONSTER_NAME",VLOOKUP(U186,'LibSets constants'!$I$4:$L$1003,4,FALSE),""),"")</f>
        <v/>
      </c>
      <c r="Y186" s="3">
        <f>IF(G186&lt;&gt;"LIBSETS_SETTYPE_BATTLEGROUND",IF(G186&lt;&gt;"LIBSETS_SETTYPE_SPECIAL",IF(X186&lt;&gt;"",X186,IF(Z186&lt;&gt;"",VLOOKUP(Z186,'ESO zone constants'!$D$3:$H$4953,5,FALSE),"")),""),"")</f>
        <v>684</v>
      </c>
      <c r="Z186" t="str">
        <f>IF(AND(O186&lt;&gt;"",NOT(ISERROR(O186))),"",IF(AND(L186&lt;&gt;"",L186&gt;0,NOT(ISERROR(L186))),VLOOKUP(L186,'ESO dumped WayshrineInfo'!$K$3:$N$9999,4,FALSE),""))</f>
        <v>Wrothgar</v>
      </c>
      <c r="AA186" s="44"/>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WayshrineInfo'!$K$3:$N$9999,4,FALSE),""))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90" t="s">
        <v>2707</v>
      </c>
      <c r="AY186" s="21" t="str">
        <f t="shared" si="14"/>
        <v>[219] = {wayshrines={237,237,237,}, traitsNeeded=9, dlcId=DLC_ORSINIUM</v>
      </c>
      <c r="AZ186" s="21" t="str">
        <f t="shared" si="18"/>
        <v>, zoneIds={684,684,684}, veteran=false</v>
      </c>
      <c r="BA186" s="21" t="str">
        <f t="shared" si="15"/>
        <v>, setType=LIBSETS_SETTYPE_CRAFTED</v>
      </c>
      <c r="BB186" s="21" t="str">
        <f t="shared" si="16"/>
        <v>},</v>
      </c>
      <c r="BC186" s="21" t="str">
        <f t="shared" si="17"/>
        <v xml:space="preserve"> --Morkuldin / Morkuldin   [Wrothgar, Wrothgar, Wrothgar]</v>
      </c>
    </row>
    <row r="187" spans="1:55" x14ac:dyDescent="0.25">
      <c r="A187" s="5">
        <v>224</v>
      </c>
      <c r="B187" t="s">
        <v>1030</v>
      </c>
      <c r="C187" t="s">
        <v>2637</v>
      </c>
      <c r="D187" s="3">
        <f t="shared" si="13"/>
        <v>224</v>
      </c>
      <c r="G187" s="8" t="s">
        <v>1493</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43" t="str">
        <f>IF(U187&lt;&gt;"",IF(U187&lt;&gt;"LIBSETS_DROP_MECHANIC_MONSTER_NAME",VLOOKUP(U187,'LibSets constants'!$I$4:$L$1003,3,FALSE),""),"")</f>
        <v/>
      </c>
      <c r="W187" s="39" t="str">
        <f>IF(U187&lt;&gt;"",IF(U187&lt;&gt;"LIBSETS_DROP_MECHANIC_MONSTER_NAME",VLOOKUP(U187,'LibSets constants'!$I$4:$L$1003,4,FALSE),""),"")</f>
        <v/>
      </c>
      <c r="Y187" s="3">
        <f>IF(G187&lt;&gt;"LIBSETS_SETTYPE_BATTLEGROUND",IF(G187&lt;&gt;"LIBSETS_SETTYPE_SPECIAL",IF(X187&lt;&gt;"",X187,IF(Z187&lt;&gt;"",VLOOKUP(Z187,'ESO zone constants'!$D$3:$H$4953,5,FALSE),"")),""),"")</f>
        <v>816</v>
      </c>
      <c r="Z187" t="str">
        <f>IF(AND(O187&lt;&gt;"",NOT(ISERROR(O187))),"",IF(AND(L187&lt;&gt;"",L187&gt;0,NOT(ISERROR(L187))),VLOOKUP(L187,'ESO dumped WayshrineInfo'!$K$3:$N$9999,4,FALSE),""))</f>
        <v>Hew's Bane</v>
      </c>
      <c r="AA187" s="44"/>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WayshrineInfo'!$K$3:$N$9999,4,FALSE),""))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90" t="s">
        <v>2707</v>
      </c>
      <c r="AY187" s="21" t="str">
        <f t="shared" si="14"/>
        <v>[224] = {wayshrines={257,257,257,}, traitsNeeded=5, dlcId=DLC_THIEVES_GUILD</v>
      </c>
      <c r="AZ187" s="21" t="str">
        <f t="shared" si="18"/>
        <v>, zoneIds={816,816,816}, veteran=false</v>
      </c>
      <c r="BA187" s="21" t="str">
        <f t="shared" si="15"/>
        <v>, setType=LIBSETS_SETTYPE_CRAFTED</v>
      </c>
      <c r="BB187" s="21" t="str">
        <f t="shared" si="16"/>
        <v>},</v>
      </c>
      <c r="BC187" s="21" t="str">
        <f t="shared" si="17"/>
        <v xml:space="preserve"> --Tava\'s Favor / Tavas Gunst   [Hew's Bane, Hew's Bane, Hew's Bane]</v>
      </c>
    </row>
    <row r="188" spans="1:55" x14ac:dyDescent="0.25">
      <c r="A188" s="5">
        <v>225</v>
      </c>
      <c r="B188" t="s">
        <v>1031</v>
      </c>
      <c r="C188" t="s">
        <v>1032</v>
      </c>
      <c r="D188" s="3">
        <f t="shared" si="13"/>
        <v>225</v>
      </c>
      <c r="G188" s="8" t="s">
        <v>1493</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9" t="str">
        <f>IF(U188&lt;&gt;"",IF(U188&lt;&gt;"LIBSETS_DROP_MECHANIC_MONSTER_NAME",VLOOKUP(U188,'LibSets constants'!$I$4:$L$1003,4,FALSE),""),"")</f>
        <v/>
      </c>
      <c r="Y188" s="3">
        <f>IF(G188&lt;&gt;"LIBSETS_SETTYPE_BATTLEGROUND",IF(G188&lt;&gt;"LIBSETS_SETTYPE_SPECIAL",IF(X188&lt;&gt;"",X188,IF(Z188&lt;&gt;"",VLOOKUP(Z188,'ESO zone constants'!$D$3:$H$4953,5,FALSE),"")),""),"")</f>
        <v>816</v>
      </c>
      <c r="Z188" t="str">
        <f>IF(AND(O188&lt;&gt;"",NOT(ISERROR(O188))),"",IF(AND(L188&lt;&gt;"",L188&gt;0,NOT(ISERROR(L188))),VLOOKUP(L188,'ESO dumped WayshrineInfo'!$K$3:$N$9999,4,FALSE),""))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WayshrineInfo'!$K$3:$N$9999,4,FALSE),""))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90" t="s">
        <v>2707</v>
      </c>
      <c r="AY188" s="21" t="str">
        <f t="shared" si="14"/>
        <v>[225] = {wayshrines={257,257,257,}, traitsNeeded=7, dlcId=DLC_THIEVES_GUILD</v>
      </c>
      <c r="AZ188" s="21" t="str">
        <f t="shared" si="18"/>
        <v>, zoneIds={816,816,816}, veteran=false</v>
      </c>
      <c r="BA188" s="21" t="str">
        <f t="shared" si="15"/>
        <v>, setType=LIBSETS_SETTYPE_CRAFTED</v>
      </c>
      <c r="BB188" s="21" t="str">
        <f t="shared" si="16"/>
        <v>},</v>
      </c>
      <c r="BC188" s="21" t="str">
        <f t="shared" si="17"/>
        <v xml:space="preserve"> --Clever Alchemist / Schlauer Alchemist   [Hew's Bane, Hew's Bane, Hew's Bane]</v>
      </c>
    </row>
    <row r="189" spans="1:55" x14ac:dyDescent="0.25">
      <c r="A189" s="5">
        <v>226</v>
      </c>
      <c r="B189" t="s">
        <v>1033</v>
      </c>
      <c r="C189" t="s">
        <v>1034</v>
      </c>
      <c r="D189" s="3">
        <f t="shared" si="13"/>
        <v>226</v>
      </c>
      <c r="G189" s="8" t="s">
        <v>1493</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9" t="str">
        <f>IF(U189&lt;&gt;"",IF(U189&lt;&gt;"LIBSETS_DROP_MECHANIC_MONSTER_NAME",VLOOKUP(U189,'LibSets constants'!$I$4:$L$1003,4,FALSE),""),"")</f>
        <v/>
      </c>
      <c r="Y189" s="3">
        <f>IF(G189&lt;&gt;"LIBSETS_SETTYPE_BATTLEGROUND",IF(G189&lt;&gt;"LIBSETS_SETTYPE_SPECIAL",IF(X189&lt;&gt;"",X189,IF(Z189&lt;&gt;"",VLOOKUP(Z189,'ESO zone constants'!$D$3:$H$4953,5,FALSE),"")),""),"")</f>
        <v>816</v>
      </c>
      <c r="Z189" t="str">
        <f>IF(AND(O189&lt;&gt;"",NOT(ISERROR(O189))),"",IF(AND(L189&lt;&gt;"",L189&gt;0,NOT(ISERROR(L189))),VLOOKUP(L189,'ESO dumped WayshrineInfo'!$K$3:$N$9999,4,FALSE),""))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WayshrineInfo'!$K$3:$N$9999,4,FALSE),""))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90" t="s">
        <v>2707</v>
      </c>
      <c r="AY189" s="21" t="str">
        <f t="shared" si="14"/>
        <v>[226] = {wayshrines={255,255,255,}, traitsNeeded=9, dlcId=DLC_THIEVES_GUILD</v>
      </c>
      <c r="AZ189" s="21" t="str">
        <f t="shared" si="18"/>
        <v>, zoneIds={816,816,816}, veteran=false</v>
      </c>
      <c r="BA189" s="21" t="str">
        <f t="shared" si="15"/>
        <v>, setType=LIBSETS_SETTYPE_CRAFTED</v>
      </c>
      <c r="BB189" s="21" t="str">
        <f t="shared" si="16"/>
        <v>},</v>
      </c>
      <c r="BC189" s="21" t="str">
        <f t="shared" si="17"/>
        <v xml:space="preserve"> --Eternal Hunt / Ewige Jagd   [Hew's Bane, Hew's Bane, Hew's Bane]</v>
      </c>
    </row>
    <row r="190" spans="1:55" x14ac:dyDescent="0.25">
      <c r="A190" s="12">
        <v>227</v>
      </c>
      <c r="B190" t="s">
        <v>1035</v>
      </c>
      <c r="C190" t="s">
        <v>2638</v>
      </c>
      <c r="D190" s="3">
        <f t="shared" si="13"/>
        <v>227</v>
      </c>
      <c r="G190" s="8" t="s">
        <v>1499</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1581</v>
      </c>
      <c r="V190" s="43" t="str">
        <f>IF(U190&lt;&gt;"",IF(U190&lt;&gt;"LIBSETS_DROP_MECHANIC_MONSTER_NAME",VLOOKUP(U190,'LibSets constants'!$I$4:$L$1003,3,FALSE),""),"")</f>
        <v>Delve bosses have a chance to drop a waist or feet.</v>
      </c>
      <c r="W190" s="43" t="str">
        <f>IF(U190&lt;&gt;"",IF(U190&lt;&gt;"LIBSETS_DROP_MECHANIC_MONSTER_NAME",VLOOKUP(U190,'LibSets constants'!$I$4:$L$1003,4,FALSE),""),"")</f>
        <v>Bosse in Gewölben haben die Chance, eine Taille oder Füße fallen zu lassen.</v>
      </c>
      <c r="Y190" s="3" t="str">
        <f>IF(G190&lt;&gt;"LIBSETS_SETTYPE_BATTLEGROUND",IF(G190&lt;&gt;"LIBSETS_SETTYPE_SPECIAL",IF(X190&lt;&gt;"",X190,IF(Z190&lt;&gt;"",VLOOKUP(Z190,'ESO zone constants'!$D$3:$H$4953,5,FALSE),"")),""),"")</f>
        <v/>
      </c>
      <c r="Z190" t="str">
        <f>IF(AND(O190&lt;&gt;"",NOT(ISERROR(O190))),"",IF(AND(L190&lt;&gt;"",L190&gt;0,NOT(ISERROR(L190))),VLOOKUP(L190,'ESO dumped WayshrineInfo'!$K$3:$N$9999,4,FALSE),""))</f>
        <v/>
      </c>
      <c r="AA190" s="44" t="s">
        <v>1582</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WayshrineInfo'!$K$3:$N$9999,4,FALSE),""))</f>
        <v/>
      </c>
      <c r="AF190" s="44" t="s">
        <v>1583</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1584</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90" t="s">
        <v>2708</v>
      </c>
      <c r="AY190" s="21" t="str">
        <f t="shared" si="14"/>
        <v>[227] = {wayshrines={-1,-1,-1,}, dlcId=DLC_THIEVES_GUILD</v>
      </c>
      <c r="AZ190" s="21" t="str">
        <f t="shared" si="18"/>
        <v>, zoneIds={816}, veteran=false</v>
      </c>
      <c r="BA190" s="21" t="str">
        <f t="shared" si="15"/>
        <v>, setType=LIBSETS_SETTYPE_OVERLAND</v>
      </c>
      <c r="BB190" s="21" t="str">
        <f t="shared" si="16"/>
        <v>, isProcSetAllowedInPvP=1, dropMechanic={LIBSETS_DROP_MECHANIC_OVERLAND_BOSS_DELVE,LIBSETS_DROP_MECHANIC_OVERLAND_WORLDBOSS,LIBSETS_DROP_MECHANIC_OVERLAND_BOSS_PUBLIC_DUNGEON,LIBSETS_DROP_MECHANIC_OVERLAND_CHEST}},</v>
      </c>
      <c r="BC190" s="21" t="str">
        <f t="shared" si="17"/>
        <v xml:space="preserve"> --Bahraha\'s Curse / Bahrahas Fluch   [Hew's Bane]</v>
      </c>
    </row>
    <row r="191" spans="1:55" x14ac:dyDescent="0.25">
      <c r="A191" s="12">
        <v>228</v>
      </c>
      <c r="B191" t="s">
        <v>1036</v>
      </c>
      <c r="C191" t="s">
        <v>2639</v>
      </c>
      <c r="D191" s="3">
        <f t="shared" si="13"/>
        <v>228</v>
      </c>
      <c r="G191" s="8" t="s">
        <v>1499</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1581</v>
      </c>
      <c r="V191" s="43" t="str">
        <f>IF(U191&lt;&gt;"",IF(U191&lt;&gt;"LIBSETS_DROP_MECHANIC_MONSTER_NAME",VLOOKUP(U191,'LibSets constants'!$I$4:$L$1003,3,FALSE),""),"")</f>
        <v>Delve bosses have a chance to drop a waist or feet.</v>
      </c>
      <c r="W191" s="43" t="str">
        <f>IF(U191&lt;&gt;"",IF(U191&lt;&gt;"LIBSETS_DROP_MECHANIC_MONSTER_NAME",VLOOKUP(U191,'LibSets constants'!$I$4:$L$1003,4,FALSE),""),"")</f>
        <v>Bosse in Gewölben haben die Chance, eine Taille oder Füße fallen zu lassen.</v>
      </c>
      <c r="Y191" s="3" t="str">
        <f>IF(G191&lt;&gt;"LIBSETS_SETTYPE_BATTLEGROUND",IF(G191&lt;&gt;"LIBSETS_SETTYPE_SPECIAL",IF(X191&lt;&gt;"",X191,IF(Z191&lt;&gt;"",VLOOKUP(Z191,'ESO zone constants'!$D$3:$H$4953,5,FALSE),"")),""),"")</f>
        <v/>
      </c>
      <c r="Z191" t="str">
        <f>IF(AND(O191&lt;&gt;"",NOT(ISERROR(O191))),"",IF(AND(L191&lt;&gt;"",L191&gt;0,NOT(ISERROR(L191))),VLOOKUP(L191,'ESO dumped WayshrineInfo'!$K$3:$N$9999,4,FALSE),""))</f>
        <v/>
      </c>
      <c r="AA191" s="44" t="s">
        <v>1582</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WayshrineInfo'!$K$3:$N$9999,4,FALSE),""))</f>
        <v/>
      </c>
      <c r="AF191" s="44" t="s">
        <v>1583</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1584</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90" t="s">
        <v>2708</v>
      </c>
      <c r="AY191" s="21" t="str">
        <f t="shared" si="14"/>
        <v>[228] = {wayshrines={-1,-1,-1,}, dlcId=DLC_THIEVES_GUILD</v>
      </c>
      <c r="AZ191" s="21" t="str">
        <f t="shared" si="18"/>
        <v>, zoneIds={816}, veteran=false</v>
      </c>
      <c r="BA191" s="21" t="str">
        <f t="shared" si="15"/>
        <v>, setType=LIBSETS_SETTYPE_OVERLAND</v>
      </c>
      <c r="BB191" s="21" t="str">
        <f t="shared" si="16"/>
        <v>, isProcSetAllowedInPvP=1, dropMechanic={LIBSETS_DROP_MECHANIC_OVERLAND_BOSS_DELVE,LIBSETS_DROP_MECHANIC_OVERLAND_WORLDBOSS,LIBSETS_DROP_MECHANIC_OVERLAND_BOSS_PUBLIC_DUNGEON,LIBSETS_DROP_MECHANIC_OVERLAND_CHEST}},</v>
      </c>
      <c r="BC191" s="21" t="str">
        <f t="shared" si="17"/>
        <v xml:space="preserve"> --Syvarra\'s Scales / Syvarras Schuppen   [Hew's Bane]</v>
      </c>
    </row>
    <row r="192" spans="1:55" x14ac:dyDescent="0.25">
      <c r="A192" s="12">
        <v>229</v>
      </c>
      <c r="B192" t="s">
        <v>1037</v>
      </c>
      <c r="C192" t="s">
        <v>1038</v>
      </c>
      <c r="D192" s="3">
        <f t="shared" si="13"/>
        <v>229</v>
      </c>
      <c r="G192" s="8" t="s">
        <v>1500</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1565</v>
      </c>
      <c r="V192" s="39"/>
      <c r="W192" s="39"/>
      <c r="Y192" s="3" t="str">
        <f>IF(G192&lt;&gt;"LIBSETS_SETTYPE_BATTLEGROUND",IF(G192&lt;&gt;"LIBSETS_SETTYPE_SPECIAL",IF(X192&lt;&gt;"",X192,IF(Z192&lt;&gt;"",VLOOKUP(Z192,'ESO zone constants'!$D$3:$H$4953,5,FALSE),"")),""),"")</f>
        <v/>
      </c>
      <c r="Z192" t="str">
        <f>IF(AND(O192&lt;&gt;"",NOT(ISERROR(O192))),"",IF(AND(L192&lt;&gt;"",L192&gt;0,NOT(ISERROR(L192))),VLOOKUP(L192,'ESO dumped WayshrineInfo'!$K$3:$N$9999,4,FALSE),""))</f>
        <v/>
      </c>
      <c r="AA192" s="39"/>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WayshrineInfo'!$K$3:$N$9999,4,FALSE),""))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90" t="s">
        <v>2707</v>
      </c>
      <c r="AY192" s="21" t="str">
        <f t="shared" si="14"/>
        <v>[229] = {wayshrines={258,258,258,}, dlcId=DLC_THIEVES_GUILD</v>
      </c>
      <c r="AZ192" s="21" t="str">
        <f t="shared" si="18"/>
        <v>, zoneIds={725}, veteran=false</v>
      </c>
      <c r="BA192" s="21" t="str">
        <f t="shared" si="15"/>
        <v>, setType=LIBSETS_SETTYPE_TRIAL</v>
      </c>
      <c r="BB192" s="21" t="str">
        <f t="shared" si="16"/>
        <v>, dropMechanic={LIBSETS_DROP_MECHANIC_MONSTER_NAME}, dropMechanicNames={}},</v>
      </c>
      <c r="BC192" s="21" t="str">
        <f t="shared" si="17"/>
        <v xml:space="preserve"> --Twilight Remedy / Zwielichtgenesung   [Maw of Lorkhaj]</v>
      </c>
    </row>
    <row r="193" spans="1:55" x14ac:dyDescent="0.25">
      <c r="A193" s="12">
        <v>230</v>
      </c>
      <c r="B193" t="s">
        <v>1039</v>
      </c>
      <c r="C193" t="s">
        <v>1040</v>
      </c>
      <c r="D193" s="3">
        <f t="shared" si="13"/>
        <v>230</v>
      </c>
      <c r="G193" s="8" t="s">
        <v>1500</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1565</v>
      </c>
      <c r="V193" s="39"/>
      <c r="W193" s="39"/>
      <c r="Y193" s="3" t="str">
        <f>IF(G193&lt;&gt;"LIBSETS_SETTYPE_BATTLEGROUND",IF(G193&lt;&gt;"LIBSETS_SETTYPE_SPECIAL",IF(X193&lt;&gt;"",X193,IF(Z193&lt;&gt;"",VLOOKUP(Z193,'ESO zone constants'!$D$3:$H$4953,5,FALSE),"")),""),"")</f>
        <v/>
      </c>
      <c r="Z193" t="str">
        <f>IF(AND(O193&lt;&gt;"",NOT(ISERROR(O193))),"",IF(AND(L193&lt;&gt;"",L193&gt;0,NOT(ISERROR(L193))),VLOOKUP(L193,'ESO dumped WayshrineInfo'!$K$3:$N$9999,4,FALSE),""))</f>
        <v/>
      </c>
      <c r="AA193" s="39"/>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WayshrineInfo'!$K$3:$N$9999,4,FALSE),""))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90" t="s">
        <v>2707</v>
      </c>
      <c r="AY193" s="21" t="str">
        <f t="shared" si="14"/>
        <v>[230] = {wayshrines={258,258,258,}, dlcId=DLC_THIEVES_GUILD</v>
      </c>
      <c r="AZ193" s="21" t="str">
        <f t="shared" si="18"/>
        <v>, zoneIds={725}, veteran=false</v>
      </c>
      <c r="BA193" s="21" t="str">
        <f t="shared" si="15"/>
        <v>, setType=LIBSETS_SETTYPE_TRIAL</v>
      </c>
      <c r="BB193" s="21" t="str">
        <f t="shared" si="16"/>
        <v>, dropMechanic={LIBSETS_DROP_MECHANIC_MONSTER_NAME}, dropMechanicNames={}},</v>
      </c>
      <c r="BC193" s="21" t="str">
        <f t="shared" si="17"/>
        <v xml:space="preserve"> --Moondancer / Mondtänzer   [Maw of Lorkhaj]</v>
      </c>
    </row>
    <row r="194" spans="1:55" x14ac:dyDescent="0.25">
      <c r="A194" s="12">
        <v>231</v>
      </c>
      <c r="B194" t="s">
        <v>1041</v>
      </c>
      <c r="C194" t="s">
        <v>1042</v>
      </c>
      <c r="D194" s="3">
        <f t="shared" si="13"/>
        <v>231</v>
      </c>
      <c r="G194" s="8" t="s">
        <v>1500</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1565</v>
      </c>
      <c r="V194" s="39"/>
      <c r="W194" s="39"/>
      <c r="Y194" s="3" t="str">
        <f>IF(G194&lt;&gt;"LIBSETS_SETTYPE_BATTLEGROUND",IF(G194&lt;&gt;"LIBSETS_SETTYPE_SPECIAL",IF(X194&lt;&gt;"",X194,IF(Z194&lt;&gt;"",VLOOKUP(Z194,'ESO zone constants'!$D$3:$H$4953,5,FALSE),"")),""),"")</f>
        <v/>
      </c>
      <c r="Z194" t="str">
        <f>IF(AND(O194&lt;&gt;"",NOT(ISERROR(O194))),"",IF(AND(L194&lt;&gt;"",L194&gt;0,NOT(ISERROR(L194))),VLOOKUP(L194,'ESO dumped WayshrineInfo'!$K$3:$N$9999,4,FALSE),""))</f>
        <v/>
      </c>
      <c r="AA194" s="39"/>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WayshrineInfo'!$K$3:$N$9999,4,FALSE),""))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90" t="s">
        <v>2707</v>
      </c>
      <c r="AY194" s="21" t="str">
        <f t="shared" si="14"/>
        <v>[231] = {wayshrines={258,258,258,}, dlcId=DLC_THIEVES_GUILD</v>
      </c>
      <c r="AZ194" s="21" t="str">
        <f t="shared" si="18"/>
        <v>, zoneIds={725}, veteran=false</v>
      </c>
      <c r="BA194" s="21" t="str">
        <f t="shared" si="15"/>
        <v>, setType=LIBSETS_SETTYPE_TRIAL</v>
      </c>
      <c r="BB194" s="21" t="str">
        <f t="shared" si="16"/>
        <v>, dropMechanic={LIBSETS_DROP_MECHANIC_MONSTER_NAME}, dropMechanicNames={}},</v>
      </c>
      <c r="BC194" s="21" t="str">
        <f t="shared" si="17"/>
        <v xml:space="preserve"> --Lunar Bastion / Mondbastion   [Maw of Lorkhaj]</v>
      </c>
    </row>
    <row r="195" spans="1:55" x14ac:dyDescent="0.25">
      <c r="A195" s="12">
        <v>232</v>
      </c>
      <c r="B195" t="s">
        <v>1043</v>
      </c>
      <c r="C195" t="s">
        <v>1044</v>
      </c>
      <c r="D195" s="3">
        <f t="shared" ref="D195:D258" si="19">A195</f>
        <v>232</v>
      </c>
      <c r="G195" s="8" t="s">
        <v>1500</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1565</v>
      </c>
      <c r="V195" s="39"/>
      <c r="W195" s="39"/>
      <c r="Y195" s="3" t="str">
        <f>IF(G195&lt;&gt;"LIBSETS_SETTYPE_BATTLEGROUND",IF(G195&lt;&gt;"LIBSETS_SETTYPE_SPECIAL",IF(X195&lt;&gt;"",X195,IF(Z195&lt;&gt;"",VLOOKUP(Z195,'ESO zone constants'!$D$3:$H$4953,5,FALSE),"")),""),"")</f>
        <v/>
      </c>
      <c r="Z195" t="str">
        <f>IF(AND(O195&lt;&gt;"",NOT(ISERROR(O195))),"",IF(AND(L195&lt;&gt;"",L195&gt;0,NOT(ISERROR(L195))),VLOOKUP(L195,'ESO dumped WayshrineInfo'!$K$3:$N$9999,4,FALSE),""))</f>
        <v/>
      </c>
      <c r="AA195" s="39"/>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WayshrineInfo'!$K$3:$N$9999,4,FALSE),""))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39"/>
      <c r="AX195" s="90" t="s">
        <v>2707</v>
      </c>
      <c r="AY195" s="21" t="str">
        <f t="shared" ref="AY195:AY258" si="20">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{wayshrines={258,258,258,}, dlcId=DLC_THIEVES_GUILD</v>
      </c>
      <c r="AZ195" s="21" t="str">
        <f t="shared" si="18"/>
        <v>, zoneIds={725}, veteran=false</v>
      </c>
      <c r="BA195" s="21" t="str">
        <f t="shared" ref="BA195:BA258" si="21">IF(F195&lt;&gt;"Not in the game (anymore)",IF(A195&lt;&gt;"",", setType="&amp;G195,"")&amp;IF(J195="true",", multiTrialSet=true",""),"")</f>
        <v>, setType=LIBSETS_SETTYPE_TRIAL</v>
      </c>
      <c r="BB195" s="21" t="str">
        <f t="shared" ref="BB195:BB258" si="22">IF(AX195&lt;&gt;"",", isProcSetAllowedInPvP="&amp; AX195,"") &amp; IF(F195&lt;&gt;"Not in the game (anymore)",IF(U195&lt;&gt;"",", dropMechanic={"&amp;U195&amp;IF(AA195&lt;&gt;"",","&amp;AA195,"")&amp;IF(AF195&lt;&gt;"",","&amp;AF195,"")&amp;IF(AK195&lt;&gt;"",","&amp;AK195,"")&amp;IF(AP195&lt;&gt;"",","&amp;AP195,"")&amp;IF(AU195&lt;&gt;"",","&amp;AU195,"")&amp;"}"&amp;IF(U195="LIBSETS_DROP_MECHANIC_MONSTER_NAME",", dropMechanicNames={" &amp; IF(V195&lt;&gt;"","['en']='"&amp;V195&amp;"'","") &amp; IF(W195&lt;&gt;"",", ['de']='" &amp; W195&amp;"'","") &amp; "}",""),"")&amp;"},","")</f>
        <v>, dropMechanic={LIBSETS_DROP_MECHANIC_MONSTER_NAME}, dropMechanicNames={}},</v>
      </c>
      <c r="BC195" s="21" t="str">
        <f t="shared" ref="BC195:BC258" si="23">IF(F195&lt;&gt;"Not in the game (anymore)",IF(C195&lt;&gt;"",CONCATENATE(" --",C195," / ",B195,"   [",IF(Q195&lt;&gt;"",Q195,""),IF(Z195&lt;&gt;"",", "&amp;Z195,""),IF(AE195&lt;&gt;"",", "&amp;AE195,""),IF(AJ195&lt;&gt;"",", "&amp;AJ195,""),IF(AO195&lt;&gt;"",", "&amp;AO195,""),IF(AT195&lt;&gt;"",", "&amp;AT195,""),"]")),"")</f>
        <v xml:space="preserve"> --Roar of Alkosh / Brüllen von Alkosh   [Maw of Lorkhaj]</v>
      </c>
    </row>
    <row r="196" spans="1:55" x14ac:dyDescent="0.25">
      <c r="A196" s="12">
        <v>234</v>
      </c>
      <c r="B196" t="s">
        <v>1045</v>
      </c>
      <c r="C196" t="s">
        <v>2640</v>
      </c>
      <c r="D196" s="3">
        <f t="shared" si="19"/>
        <v>234</v>
      </c>
      <c r="F196" t="s">
        <v>1445</v>
      </c>
      <c r="G196" s="8" t="s">
        <v>1494</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1562</v>
      </c>
      <c r="V196" s="4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Y196" s="3" t="str">
        <f>IF(G196&lt;&gt;"LIBSETS_SETTYPE_BATTLEGROUND",IF(G196&lt;&gt;"LIBSETS_SETTYPE_SPECIAL",IF(X196&lt;&gt;"",X196,IF(Z196&lt;&gt;"",VLOOKUP(Z196,'ESO zone constants'!$D$3:$H$4953,5,FALSE),"")),""),"")</f>
        <v/>
      </c>
      <c r="Z196" t="str">
        <f>IF(AND(O196&lt;&gt;"",NOT(ISERROR(O196))),"",IF(AND(L196&lt;&gt;"",L196&gt;0,NOT(ISERROR(L196))),VLOOKUP(L196,'ESO dumped WayshrineInfo'!$K$3:$N$9999,4,FALSE),""))</f>
        <v/>
      </c>
      <c r="AA196" s="44" t="s">
        <v>1553</v>
      </c>
      <c r="AB196" s="43" t="str">
        <f>IF(AA196&lt;&gt;"",IF(AA196&lt;&gt;"LIBSETS_DROP_MECHANIC_MONSTER_NAME",VLOOKUP(AA196,'LibSets constants'!$I$4:$L$1003,3,FALSE),""),"")</f>
        <v>City Bruma (quartermaster)</v>
      </c>
      <c r="AC196" s="43" t="str">
        <f>IF(AA196&lt;&gt;"",IF(AA196&lt;&gt;"LIBSETS_DROP_MECHANIC_MONSTER_NAME",VLOOKUP(AA196,'LibSets constants'!$I$4:$L$1003,4,FALSE),""),"")</f>
        <v>Stadt Bruma (Quartiermeister)</v>
      </c>
      <c r="AD196" s="3" t="str">
        <f>IF(G196&lt;&gt;"LIBSETS_SETTYPE_BATTLEGROUND",IF(G196&lt;&gt;"LIBSETS_SETTYPE_SPECIAL",IF(AE196&lt;&gt;"",VLOOKUP(AE196,'ESO zone constants'!$D$3:$H$4953,5,FALSE),""),""),"")</f>
        <v/>
      </c>
      <c r="AE196" t="str">
        <f>IF(AND(O196&lt;&gt;"",NOT(ISERROR(O196))),"",IF(AND(M196&lt;&gt;"",M196&gt;0,NOT(ISERROR(M196))),VLOOKUP(M196,'ESO dumped WayshrineInfo'!$K$3:$N$9999,4,FALSE),""))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90" t="s">
        <v>2708</v>
      </c>
      <c r="AY196" s="21" t="str">
        <f t="shared" si="20"/>
        <v>[234] = {wayshrines={-1,-1,-1,}, dlcId=DLC_BASE_GAME</v>
      </c>
      <c r="AZ196" s="21" t="str">
        <f t="shared" si="18"/>
        <v>, zoneIds={181}, veteran=false</v>
      </c>
      <c r="BA196" s="21" t="str">
        <f t="shared" si="21"/>
        <v>, setType=LIBSETS_SETTYPE_CYRODIIL</v>
      </c>
      <c r="BB196" s="21" t="str">
        <f t="shared" si="22"/>
        <v>, isProcSetAllowedInPvP=1, dropMechanic={LIBSETS_DROP_MECHANIC_MAIL_PVP_REWARDS_FOR_THE_WORTHY,LIBSETS_DROP_MECHANIC_CITY_CYRODIIL_BRUMA}},</v>
      </c>
      <c r="BC196" s="21" t="str">
        <f t="shared" si="23"/>
        <v xml:space="preserve"> --Marksman\'s Crest / Wappen des Meisterschützen   [Cyrodiil]</v>
      </c>
    </row>
    <row r="197" spans="1:55" x14ac:dyDescent="0.25">
      <c r="A197" s="12">
        <v>235</v>
      </c>
      <c r="B197" t="s">
        <v>1046</v>
      </c>
      <c r="C197" t="s">
        <v>1047</v>
      </c>
      <c r="D197" s="3">
        <f t="shared" si="19"/>
        <v>235</v>
      </c>
      <c r="F197" t="s">
        <v>1445</v>
      </c>
      <c r="G197" s="8" t="s">
        <v>1494</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1562</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Y197" s="3" t="str">
        <f>IF(G197&lt;&gt;"LIBSETS_SETTYPE_BATTLEGROUND",IF(G197&lt;&gt;"LIBSETS_SETTYPE_SPECIAL",IF(X197&lt;&gt;"",X197,IF(Z197&lt;&gt;"",VLOOKUP(Z197,'ESO zone constants'!$D$3:$H$4953,5,FALSE),"")),""),"")</f>
        <v/>
      </c>
      <c r="Z197" t="str">
        <f>IF(AND(O197&lt;&gt;"",NOT(ISERROR(O197))),"",IF(AND(L197&lt;&gt;"",L197&gt;0,NOT(ISERROR(L197))),VLOOKUP(L197,'ESO dumped WayshrineInfo'!$K$3:$N$9999,4,FALSE),""))</f>
        <v/>
      </c>
      <c r="AA197" s="33" t="s">
        <v>1552</v>
      </c>
      <c r="AB197" s="3" t="str">
        <f>IF(AA197&lt;&gt;"",IF(AA197&lt;&gt;"LIBSETS_DROP_MECHANIC_MONSTER_NAME",VLOOKUP(AA197,'LibSets constants'!$I$4:$L$1003,3,FALSE),""),"")</f>
        <v>City Erntefurt (quartermaster)</v>
      </c>
      <c r="AC197" s="3" t="str">
        <f>IF(AA197&lt;&gt;"",IF(AA197&lt;&gt;"LIBSETS_DROP_MECHANIC_MONSTER_NAME",VLOOKUP(AA197,'LibSets constants'!$I$4:$L$1003,4,FALSE),""),"")</f>
        <v>Stadt Erntefurt (Quartiermeister)</v>
      </c>
      <c r="AD197" s="3" t="str">
        <f>IF(G197&lt;&gt;"LIBSETS_SETTYPE_BATTLEGROUND",IF(G197&lt;&gt;"LIBSETS_SETTYPE_SPECIAL",IF(AE197&lt;&gt;"",VLOOKUP(AE197,'ESO zone constants'!$D$3:$H$4953,5,FALSE),""),""),"")</f>
        <v/>
      </c>
      <c r="AE197" t="str">
        <f>IF(AND(O197&lt;&gt;"",NOT(ISERROR(O197))),"",IF(AND(M197&lt;&gt;"",M197&gt;0,NOT(ISERROR(M197))),VLOOKUP(M197,'ESO dumped WayshrineInfo'!$K$3:$N$9999,4,FALSE),""))</f>
        <v/>
      </c>
      <c r="AG197" s="3" t="str">
        <f>IF(AF197&lt;&gt;"",IF(AF197&lt;&gt;"LIBSETS_DROP_MECHANIC_MONSTER_NAME",VLOOKUP(AF197,'LibSets constants'!$I$4:$L$1003,3,FALSE),""),"")</f>
        <v/>
      </c>
      <c r="AH197" s="3" t="str">
        <f>IF(AF197&lt;&gt;"",IF(AF197&lt;&gt;"LIBSETS_DROP_MECHANIC_MONSTER_NAME",VLOOKUP(AF197,'LibSets constants'!$I$4:$L$1003,4,FALSE),""),"")</f>
        <v/>
      </c>
      <c r="AI197" s="3" t="str">
        <f>IF(G197&lt;&gt;"LIBSETS_SETTYPE_BATTLEGROUND",IF(G197&lt;&gt;"LIBSETS_SETTYPE_SPECIAL",IF(AJ197&lt;&gt;"",VLOOKUP(AJ197,'ESO zone constants'!$D$3:$H$4953,5,FALSE),""),""),"")</f>
        <v/>
      </c>
      <c r="AL197" s="3" t="str">
        <f>IF(AK197&lt;&gt;"",IF(AK197&lt;&gt;"LIBSETS_DROP_MECHANIC_MONSTER_NAME",VLOOKUP(AK197,'LibSets constants'!$I$4:$L$1003,3,FALSE),""),"")</f>
        <v/>
      </c>
      <c r="AM197" s="3" t="str">
        <f>IF(AK197&lt;&gt;"",IF(AK197&lt;&gt;"LIBSETS_DROP_MECHANIC_MONSTER_NAME",VLOOKUP(AK197,'LibSets constants'!$I$4:$L$1003,4,FALSE),""),"")</f>
        <v/>
      </c>
      <c r="AN197" s="3" t="str">
        <f>IF(G197&lt;&gt;"LIBSETS_SETTYPE_BATTLEGROUND",IF(G197&lt;&gt;"LIBSETS_SETTYPE_SPECIAL",IF(AO197&lt;&gt;"",VLOOKUP(AO197,'ESO zone constants'!$D$3:$H$4953,5,FALSE),""),""),"")</f>
        <v/>
      </c>
      <c r="AQ197" s="3" t="str">
        <f>IF(AP197&lt;&gt;"",IF(AP197&lt;&gt;"LIBSETS_DROP_MECHANIC_MONSTER_NAME",VLOOKUP(AP197,'LibSets constants'!$I$4:$L$1003,3,FALSE),""),"")</f>
        <v/>
      </c>
      <c r="AR197" s="3" t="str">
        <f>IF(AP197&lt;&gt;"",IF(AP197&lt;&gt;"LIBSETS_DROP_MECHANIC_MONSTER_NAME",VLOOKUP(AP197,'LibSets constants'!$I$4:$L$1003,4,FALSE),""),"")</f>
        <v/>
      </c>
      <c r="AS197" s="3" t="str">
        <f>IF(G197&lt;&gt;"LIBSETS_SETTYPE_BATTLEGROUND",IF(G197&lt;&gt;"LIBSETS_SETTYPE_SPECIAL",IF(AT197&lt;&gt;"",VLOOKUP(AT197,'ESO zone constants'!$D$3:$H$4953,5,FALSE),""),""),"")</f>
        <v/>
      </c>
      <c r="AV197" s="3" t="str">
        <f>IF(AU197&lt;&gt;"",IF(AU197&lt;&gt;"LIBSETS_DROP_MECHANIC_MONSTER_NAME",VLOOKUP(AU197,'LibSets constants'!$I$4:$L$1003,3,FALSE),""),"")</f>
        <v/>
      </c>
      <c r="AW197" s="3" t="str">
        <f>IF(AU197&lt;&gt;"",IF(AU197&lt;&gt;"LIBSETS_DROP_MECHANIC_MONSTER_NAME",VLOOKUP(AU197,'LibSets constants'!$I$4:$L$1003,4,FALSE),""),"")</f>
        <v/>
      </c>
      <c r="AX197" s="90" t="s">
        <v>2707</v>
      </c>
      <c r="AY197" s="21" t="str">
        <f t="shared" si="20"/>
        <v>[235] = {wayshrines={-1,-1,-1,}, dlcId=DLC_BASE_GAME</v>
      </c>
      <c r="AZ197" s="21" t="str">
        <f t="shared" si="18"/>
        <v>, zoneIds={181}, veteran=false</v>
      </c>
      <c r="BA197" s="21" t="str">
        <f t="shared" si="21"/>
        <v>, setType=LIBSETS_SETTYPE_CYRODIIL</v>
      </c>
      <c r="BB197" s="21" t="str">
        <f t="shared" si="22"/>
        <v>, dropMechanic={LIBSETS_DROP_MECHANIC_MAIL_PVP_REWARDS_FOR_THE_WORTHY,LIBSETS_DROP_MECHANIC_CITY_CYRODIIL_ERNTEFURT}},</v>
      </c>
      <c r="BC197" s="21" t="str">
        <f t="shared" si="23"/>
        <v xml:space="preserve"> --Robes of Transmutation / Roben der Transmutation   [Cyrodiil]</v>
      </c>
    </row>
    <row r="198" spans="1:55" x14ac:dyDescent="0.25">
      <c r="A198" s="12">
        <v>236</v>
      </c>
      <c r="B198" t="s">
        <v>1048</v>
      </c>
      <c r="C198" t="s">
        <v>1049</v>
      </c>
      <c r="D198" s="3">
        <f t="shared" si="19"/>
        <v>236</v>
      </c>
      <c r="F198" t="s">
        <v>1445</v>
      </c>
      <c r="G198" s="8" t="s">
        <v>1494</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1562</v>
      </c>
      <c r="V198" s="43" t="str">
        <f>IF(U198&lt;&gt;"",IF(U198&lt;&gt;"LIBSETS_DROP_MECHANIC_MONSTER_NAME",VLOOKUP(U198,'LibSets constants'!$I$4:$L$1003,3,FALSE),""),"")</f>
        <v>Rewards for the worthy (Cyrodiil/Battleground mail)</v>
      </c>
      <c r="W198" s="3" t="str">
        <f>IF(U198&lt;&gt;"",IF(U198&lt;&gt;"LIBSETS_DROP_MECHANIC_MONSTER_NAME",VLOOKUP(U198,'LibSets constants'!$I$4:$L$1003,4,FALSE),""),"")</f>
        <v>Gerechter Lohn (Cyrodiil/Schlachtfeld Mail)</v>
      </c>
      <c r="Y198" s="3" t="str">
        <f>IF(G198&lt;&gt;"LIBSETS_SETTYPE_BATTLEGROUND",IF(G198&lt;&gt;"LIBSETS_SETTYPE_SPECIAL",IF(X198&lt;&gt;"",X198,IF(Z198&lt;&gt;"",VLOOKUP(Z198,'ESO zone constants'!$D$3:$H$4953,5,FALSE),"")),""),"")</f>
        <v/>
      </c>
      <c r="Z198" t="str">
        <f>IF(AND(O198&lt;&gt;"",NOT(ISERROR(O198))),"",IF(AND(L198&lt;&gt;"",L198&gt;0,NOT(ISERROR(L198))),VLOOKUP(L198,'ESO dumped WayshrineInfo'!$K$3:$N$9999,4,FALSE),""))</f>
        <v/>
      </c>
      <c r="AA198" s="44" t="s">
        <v>1552</v>
      </c>
      <c r="AB198" s="43" t="str">
        <f>IF(AA198&lt;&gt;"",IF(AA198&lt;&gt;"LIBSETS_DROP_MECHANIC_MONSTER_NAME",VLOOKUP(AA198,'LibSets constants'!$I$4:$L$1003,3,FALSE),""),"")</f>
        <v>City Erntefurt (quartermaster)</v>
      </c>
      <c r="AC198" s="43" t="str">
        <f>IF(AA198&lt;&gt;"",IF(AA198&lt;&gt;"LIBSETS_DROP_MECHANIC_MONSTER_NAME",VLOOKUP(AA198,'LibSets constants'!$I$4:$L$1003,4,FALSE),""),"")</f>
        <v>Stadt Erntefurt (Quartiermeister)</v>
      </c>
      <c r="AD198" s="3" t="str">
        <f>IF(G198&lt;&gt;"LIBSETS_SETTYPE_BATTLEGROUND",IF(G198&lt;&gt;"LIBSETS_SETTYPE_SPECIAL",IF(AE198&lt;&gt;"",VLOOKUP(AE198,'ESO zone constants'!$D$3:$H$4953,5,FALSE),""),""),"")</f>
        <v/>
      </c>
      <c r="AE198" t="str">
        <f>IF(AND(O198&lt;&gt;"",NOT(ISERROR(O198))),"",IF(AND(M198&lt;&gt;"",M198&gt;0,NOT(ISERROR(M198))),VLOOKUP(M198,'ESO dumped WayshrineInfo'!$K$3:$N$9999,4,FALSE),""))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90" t="s">
        <v>2707</v>
      </c>
      <c r="AY198" s="21" t="str">
        <f t="shared" si="20"/>
        <v>[236] = {wayshrines={-1,-1,-1,}, dlcId=DLC_BASE_GAME</v>
      </c>
      <c r="AZ198" s="21" t="str">
        <f t="shared" si="18"/>
        <v>, zoneIds={181}, veteran=false</v>
      </c>
      <c r="BA198" s="21" t="str">
        <f t="shared" si="21"/>
        <v>, setType=LIBSETS_SETTYPE_CYRODIIL</v>
      </c>
      <c r="BB198" s="21" t="str">
        <f t="shared" si="22"/>
        <v>, dropMechanic={LIBSETS_DROP_MECHANIC_MAIL_PVP_REWARDS_FOR_THE_WORTHY,LIBSETS_DROP_MECHANIC_CITY_CYRODIIL_ERNTEFURT}},</v>
      </c>
      <c r="BC198" s="21" t="str">
        <f t="shared" si="23"/>
        <v xml:space="preserve"> --Vicious Death / Grausamer Tod   [Cyrodiil]</v>
      </c>
    </row>
    <row r="199" spans="1:55" x14ac:dyDescent="0.25">
      <c r="A199" s="12">
        <v>237</v>
      </c>
      <c r="B199" t="s">
        <v>1050</v>
      </c>
      <c r="C199" t="s">
        <v>2641</v>
      </c>
      <c r="D199" s="3">
        <f t="shared" si="19"/>
        <v>237</v>
      </c>
      <c r="F199" t="s">
        <v>1445</v>
      </c>
      <c r="G199" s="8" t="s">
        <v>1494</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1562</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Y199" s="3" t="str">
        <f>IF(G199&lt;&gt;"LIBSETS_SETTYPE_BATTLEGROUND",IF(G199&lt;&gt;"LIBSETS_SETTYPE_SPECIAL",IF(X199&lt;&gt;"",X199,IF(Z199&lt;&gt;"",VLOOKUP(Z199,'ESO zone constants'!$D$3:$H$4953,5,FALSE),"")),""),"")</f>
        <v/>
      </c>
      <c r="Z199" t="str">
        <f>IF(AND(O199&lt;&gt;"",NOT(ISERROR(O199))),"",IF(AND(L199&lt;&gt;"",L199&gt;0,NOT(ISERROR(L199))),VLOOKUP(L199,'ESO dumped WayshrineInfo'!$K$3:$N$9999,4,FALSE),""))</f>
        <v/>
      </c>
      <c r="AA199" s="33" t="s">
        <v>1553</v>
      </c>
      <c r="AB199" s="3" t="str">
        <f>IF(AA199&lt;&gt;"",IF(AA199&lt;&gt;"LIBSETS_DROP_MECHANIC_MONSTER_NAME",VLOOKUP(AA199,'LibSets constants'!$I$4:$L$1003,3,FALSE),""),"")</f>
        <v>City Bruma (quartermaster)</v>
      </c>
      <c r="AC199" s="3" t="str">
        <f>IF(AA199&lt;&gt;"",IF(AA199&lt;&gt;"LIBSETS_DROP_MECHANIC_MONSTER_NAME",VLOOKUP(AA199,'LibSets constants'!$I$4:$L$1003,4,FALSE),""),"")</f>
        <v>Stadt Bruma (Quartiermeister)</v>
      </c>
      <c r="AD199" s="3" t="str">
        <f>IF(G199&lt;&gt;"LIBSETS_SETTYPE_BATTLEGROUND",IF(G199&lt;&gt;"LIBSETS_SETTYPE_SPECIAL",IF(AE199&lt;&gt;"",VLOOKUP(AE199,'ESO zone constants'!$D$3:$H$4953,5,FALSE),""),""),"")</f>
        <v/>
      </c>
      <c r="AE199" t="str">
        <f>IF(AND(O199&lt;&gt;"",NOT(ISERROR(O199))),"",IF(AND(M199&lt;&gt;"",M199&gt;0,NOT(ISERROR(M199))),VLOOKUP(M199,'ESO dumped WayshrineInfo'!$K$3:$N$9999,4,FALSE),""))</f>
        <v/>
      </c>
      <c r="AG199" s="3" t="str">
        <f>IF(AF199&lt;&gt;"",IF(AF199&lt;&gt;"LIBSETS_DROP_MECHANIC_MONSTER_NAME",VLOOKUP(AF199,'LibSets constants'!$I$4:$L$1003,3,FALSE),""),"")</f>
        <v/>
      </c>
      <c r="AH199" s="3" t="str">
        <f>IF(AF199&lt;&gt;"",IF(AF199&lt;&gt;"LIBSETS_DROP_MECHANIC_MONSTER_NAME",VLOOKUP(AF199,'LibSets constants'!$I$4:$L$1003,4,FALSE),""),"")</f>
        <v/>
      </c>
      <c r="AI199" s="3" t="str">
        <f>IF(G199&lt;&gt;"LIBSETS_SETTYPE_BATTLEGROUND",IF(G199&lt;&gt;"LIBSETS_SETTYPE_SPECIAL",IF(AJ199&lt;&gt;"",VLOOKUP(AJ199,'ESO zone constants'!$D$3:$H$4953,5,FALSE),""),""),"")</f>
        <v/>
      </c>
      <c r="AL199" s="3" t="str">
        <f>IF(AK199&lt;&gt;"",IF(AK199&lt;&gt;"LIBSETS_DROP_MECHANIC_MONSTER_NAME",VLOOKUP(AK199,'LibSets constants'!$I$4:$L$1003,3,FALSE),""),"")</f>
        <v/>
      </c>
      <c r="AM199" s="3" t="str">
        <f>IF(AK199&lt;&gt;"",IF(AK199&lt;&gt;"LIBSETS_DROP_MECHANIC_MONSTER_NAME",VLOOKUP(AK199,'LibSets constants'!$I$4:$L$1003,4,FALSE),""),"")</f>
        <v/>
      </c>
      <c r="AN199" s="3" t="str">
        <f>IF(G199&lt;&gt;"LIBSETS_SETTYPE_BATTLEGROUND",IF(G199&lt;&gt;"LIBSETS_SETTYPE_SPECIAL",IF(AO199&lt;&gt;"",VLOOKUP(AO199,'ESO zone constants'!$D$3:$H$4953,5,FALSE),""),""),"")</f>
        <v/>
      </c>
      <c r="AQ199" s="3" t="str">
        <f>IF(AP199&lt;&gt;"",IF(AP199&lt;&gt;"LIBSETS_DROP_MECHANIC_MONSTER_NAME",VLOOKUP(AP199,'LibSets constants'!$I$4:$L$1003,3,FALSE),""),"")</f>
        <v/>
      </c>
      <c r="AR199" s="3" t="str">
        <f>IF(AP199&lt;&gt;"",IF(AP199&lt;&gt;"LIBSETS_DROP_MECHANIC_MONSTER_NAME",VLOOKUP(AP199,'LibSets constants'!$I$4:$L$1003,4,FALSE),""),"")</f>
        <v/>
      </c>
      <c r="AS199" s="3" t="str">
        <f>IF(G199&lt;&gt;"LIBSETS_SETTYPE_BATTLEGROUND",IF(G199&lt;&gt;"LIBSETS_SETTYPE_SPECIAL",IF(AT199&lt;&gt;"",VLOOKUP(AT199,'ESO zone constants'!$D$3:$H$4953,5,FALSE),""),""),"")</f>
        <v/>
      </c>
      <c r="AV199" s="3" t="str">
        <f>IF(AU199&lt;&gt;"",IF(AU199&lt;&gt;"LIBSETS_DROP_MECHANIC_MONSTER_NAME",VLOOKUP(AU199,'LibSets constants'!$I$4:$L$1003,3,FALSE),""),"")</f>
        <v/>
      </c>
      <c r="AW199" s="3" t="str">
        <f>IF(AU199&lt;&gt;"",IF(AU199&lt;&gt;"LIBSETS_DROP_MECHANIC_MONSTER_NAME",VLOOKUP(AU199,'LibSets constants'!$I$4:$L$1003,4,FALSE),""),"")</f>
        <v/>
      </c>
      <c r="AX199" s="90" t="s">
        <v>2708</v>
      </c>
      <c r="AY199" s="21" t="str">
        <f t="shared" si="20"/>
        <v>[237] = {wayshrines={-1,-1,-1,}, dlcId=DLC_BASE_GAME</v>
      </c>
      <c r="AZ199" s="21" t="str">
        <f t="shared" si="18"/>
        <v>, zoneIds={181}, veteran=false</v>
      </c>
      <c r="BA199" s="21" t="str">
        <f t="shared" si="21"/>
        <v>, setType=LIBSETS_SETTYPE_CYRODIIL</v>
      </c>
      <c r="BB199" s="21" t="str">
        <f t="shared" si="22"/>
        <v>, isProcSetAllowedInPvP=1, dropMechanic={LIBSETS_DROP_MECHANIC_MAIL_PVP_REWARDS_FOR_THE_WORTHY,LIBSETS_DROP_MECHANIC_CITY_CYRODIIL_BRUMA}},</v>
      </c>
      <c r="BC199" s="21" t="str">
        <f t="shared" si="23"/>
        <v xml:space="preserve"> --Leki\'s Focus / Lekis Fokus   [Cyrodiil]</v>
      </c>
    </row>
    <row r="200" spans="1:55" x14ac:dyDescent="0.25">
      <c r="A200" s="12">
        <v>238</v>
      </c>
      <c r="B200" t="s">
        <v>1051</v>
      </c>
      <c r="C200" t="s">
        <v>2642</v>
      </c>
      <c r="D200" s="3">
        <f t="shared" si="19"/>
        <v>238</v>
      </c>
      <c r="F200" t="s">
        <v>1445</v>
      </c>
      <c r="G200" s="8" t="s">
        <v>1494</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1562</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Y200" s="3" t="str">
        <f>IF(G200&lt;&gt;"LIBSETS_SETTYPE_BATTLEGROUND",IF(G200&lt;&gt;"LIBSETS_SETTYPE_SPECIAL",IF(X200&lt;&gt;"",X200,IF(Z200&lt;&gt;"",VLOOKUP(Z200,'ESO zone constants'!$D$3:$H$4953,5,FALSE),"")),""),"")</f>
        <v/>
      </c>
      <c r="Z200" t="str">
        <f>IF(AND(O200&lt;&gt;"",NOT(ISERROR(O200))),"",IF(AND(L200&lt;&gt;"",L200&gt;0,NOT(ISERROR(L200))),VLOOKUP(L200,'ESO dumped WayshrineInfo'!$K$3:$N$9999,4,FALSE),""))</f>
        <v/>
      </c>
      <c r="AA200" s="33" t="s">
        <v>1555</v>
      </c>
      <c r="AB200" s="3" t="str">
        <f>IF(AA200&lt;&gt;"",IF(AA200&lt;&gt;"LIBSETS_DROP_MECHANIC_MONSTER_NAME",VLOOKUP(AA200,'LibSets constants'!$I$4:$L$1003,3,FALSE),""),"")</f>
        <v>City Vlastarus (quartermaster)</v>
      </c>
      <c r="AC200" s="3" t="str">
        <f>IF(AA200&lt;&gt;"",IF(AA200&lt;&gt;"LIBSETS_DROP_MECHANIC_MONSTER_NAME",VLOOKUP(AA200,'LibSets constants'!$I$4:$L$1003,4,FALSE),""),"")</f>
        <v>Stadt Vlastarus (Quartiermeister)</v>
      </c>
      <c r="AD200" s="3" t="str">
        <f>IF(G200&lt;&gt;"LIBSETS_SETTYPE_BATTLEGROUND",IF(G200&lt;&gt;"LIBSETS_SETTYPE_SPECIAL",IF(AE200&lt;&gt;"",VLOOKUP(AE200,'ESO zone constants'!$D$3:$H$4953,5,FALSE),""),""),"")</f>
        <v/>
      </c>
      <c r="AE200" t="str">
        <f>IF(AND(O200&lt;&gt;"",NOT(ISERROR(O200))),"",IF(AND(M200&lt;&gt;"",M200&gt;0,NOT(ISERROR(M200))),VLOOKUP(M200,'ESO dumped WayshrineInfo'!$K$3:$N$9999,4,FALSE),""))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90" t="s">
        <v>2707</v>
      </c>
      <c r="AY200" s="21" t="str">
        <f t="shared" si="20"/>
        <v>[238] = {wayshrines={-1,-1,-1,}, dlcId=DLC_BASE_GAME</v>
      </c>
      <c r="AZ200" s="21" t="str">
        <f t="shared" si="18"/>
        <v>, zoneIds={181}, veteran=false</v>
      </c>
      <c r="BA200" s="21" t="str">
        <f t="shared" si="21"/>
        <v>, setType=LIBSETS_SETTYPE_CYRODIIL</v>
      </c>
      <c r="BB200" s="21" t="str">
        <f t="shared" si="22"/>
        <v>, dropMechanic={LIBSETS_DROP_MECHANIC_MAIL_PVP_REWARDS_FOR_THE_WORTHY,LIBSETS_DROP_MECHANIC_CITY_CYRODIIL_VLASTARUS}},</v>
      </c>
      <c r="BC200" s="21" t="str">
        <f t="shared" si="23"/>
        <v xml:space="preserve"> --Fasalla\'s Guile / Fasallas List   [Cyrodiil]</v>
      </c>
    </row>
    <row r="201" spans="1:55" x14ac:dyDescent="0.25">
      <c r="A201" s="12">
        <v>239</v>
      </c>
      <c r="B201" t="s">
        <v>1052</v>
      </c>
      <c r="C201" t="s">
        <v>2643</v>
      </c>
      <c r="D201" s="3">
        <f t="shared" si="19"/>
        <v>239</v>
      </c>
      <c r="F201" t="s">
        <v>1445</v>
      </c>
      <c r="G201" s="8" t="s">
        <v>1494</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1562</v>
      </c>
      <c r="V201" s="43" t="str">
        <f>IF(U201&lt;&gt;"",IF(U201&lt;&gt;"LIBSETS_DROP_MECHANIC_MONSTER_NAME",VLOOKUP(U201,'LibSets constants'!$I$4:$L$1003,3,FALSE),""),"")</f>
        <v>Rewards for the worthy (Cyrodiil/Battleground mail)</v>
      </c>
      <c r="W201" s="43" t="str">
        <f>IF(U201&lt;&gt;"",IF(U201&lt;&gt;"LIBSETS_DROP_MECHANIC_MONSTER_NAME",VLOOKUP(U201,'LibSets constants'!$I$4:$L$1003,4,FALSE),""),"")</f>
        <v>Gerechter Lohn (Cyrodiil/Schlachtfeld Mail)</v>
      </c>
      <c r="Y201" s="3" t="str">
        <f>IF(G201&lt;&gt;"LIBSETS_SETTYPE_BATTLEGROUND",IF(G201&lt;&gt;"LIBSETS_SETTYPE_SPECIAL",IF(X201&lt;&gt;"",X201,IF(Z201&lt;&gt;"",VLOOKUP(Z201,'ESO zone constants'!$D$3:$H$4953,5,FALSE),"")),""),"")</f>
        <v/>
      </c>
      <c r="Z201" t="str">
        <f>IF(AND(O201&lt;&gt;"",NOT(ISERROR(O201))),"",IF(AND(L201&lt;&gt;"",L201&gt;0,NOT(ISERROR(L201))),VLOOKUP(L201,'ESO dumped WayshrineInfo'!$K$3:$N$9999,4,FALSE),""))</f>
        <v/>
      </c>
      <c r="AA201" s="44" t="s">
        <v>1555</v>
      </c>
      <c r="AB201" s="43" t="str">
        <f>IF(AA201&lt;&gt;"",IF(AA201&lt;&gt;"LIBSETS_DROP_MECHANIC_MONSTER_NAME",VLOOKUP(AA201,'LibSets constants'!$I$4:$L$1003,3,FALSE),""),"")</f>
        <v>City Vlastarus (quartermaster)</v>
      </c>
      <c r="AC201" s="43" t="str">
        <f>IF(AA201&lt;&gt;"",IF(AA201&lt;&gt;"LIBSETS_DROP_MECHANIC_MONSTER_NAME",VLOOKUP(AA201,'LibSets constants'!$I$4:$L$1003,4,FALSE),""),"")</f>
        <v>Stadt Vlastarus (Quartiermeister)</v>
      </c>
      <c r="AD201" s="3" t="str">
        <f>IF(G201&lt;&gt;"LIBSETS_SETTYPE_BATTLEGROUND",IF(G201&lt;&gt;"LIBSETS_SETTYPE_SPECIAL",IF(AE201&lt;&gt;"",VLOOKUP(AE201,'ESO zone constants'!$D$3:$H$4953,5,FALSE),""),""),"")</f>
        <v/>
      </c>
      <c r="AE201" t="str">
        <f>IF(AND(O201&lt;&gt;"",NOT(ISERROR(O201))),"",IF(AND(M201&lt;&gt;"",M201&gt;0,NOT(ISERROR(M201))),VLOOKUP(M201,'ESO dumped WayshrineInfo'!$K$3:$N$9999,4,FALSE),""))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90" t="s">
        <v>2707</v>
      </c>
      <c r="AY201" s="21" t="str">
        <f t="shared" si="20"/>
        <v>[239] = {wayshrines={-1,-1,-1,}, dlcId=DLC_BASE_GAME</v>
      </c>
      <c r="AZ201" s="21" t="str">
        <f t="shared" si="18"/>
        <v>, zoneIds={181}, veteran=false</v>
      </c>
      <c r="BA201" s="21" t="str">
        <f t="shared" si="21"/>
        <v>, setType=LIBSETS_SETTYPE_CYRODIIL</v>
      </c>
      <c r="BB201" s="21" t="str">
        <f t="shared" si="22"/>
        <v>, dropMechanic={LIBSETS_DROP_MECHANIC_MAIL_PVP_REWARDS_FOR_THE_WORTHY,LIBSETS_DROP_MECHANIC_CITY_CYRODIIL_VLASTARUS}},</v>
      </c>
      <c r="BC201" s="21" t="str">
        <f t="shared" si="23"/>
        <v xml:space="preserve"> --Warrior\'s Fury / Raserei des Kriegers   [Cyrodiil]</v>
      </c>
    </row>
    <row r="202" spans="1:55" x14ac:dyDescent="0.25">
      <c r="A202" s="5">
        <v>240</v>
      </c>
      <c r="B202" t="s">
        <v>1053</v>
      </c>
      <c r="C202" t="s">
        <v>1054</v>
      </c>
      <c r="D202" s="3">
        <f t="shared" si="19"/>
        <v>240</v>
      </c>
      <c r="G202" s="8" t="s">
        <v>1493</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9" t="str">
        <f>IF(U202&lt;&gt;"",IF(U202&lt;&gt;"LIBSETS_DROP_MECHANIC_MONSTER_NAME",VLOOKUP(U202,'LibSets constants'!$I$4:$L$1003,4,FALSE),""),"")</f>
        <v/>
      </c>
      <c r="Y202" s="3">
        <f>IF(G202&lt;&gt;"LIBSETS_SETTYPE_BATTLEGROUND",IF(G202&lt;&gt;"LIBSETS_SETTYPE_SPECIAL",IF(X202&lt;&gt;"",X202,IF(Z202&lt;&gt;"",VLOOKUP(Z202,'ESO zone constants'!$D$3:$H$4953,5,FALSE),"")),""),"")</f>
        <v>823</v>
      </c>
      <c r="Z202" t="str">
        <f>IF(AND(O202&lt;&gt;"",NOT(ISERROR(O202))),"",IF(AND(L202&lt;&gt;"",L202&gt;0,NOT(ISERROR(L202))),VLOOKUP(L202,'ESO dumped WayshrineInfo'!$K$3:$N$9999,4,FALSE),""))</f>
        <v>Gold Coast</v>
      </c>
      <c r="AB202" s="3" t="str">
        <f>IF(AA202&lt;&gt;"",IF(AA202&lt;&gt;"LIBSETS_DROP_MECHANIC_MONSTER_NAME",VLOOKUP(AA202,'LibSets constants'!$I$4:$L$1003,3,FALSE),""),"")</f>
        <v/>
      </c>
      <c r="AC202" s="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WayshrineInfo'!$K$3:$N$9999,4,FALSE),""))</f>
        <v>Gold Coast</v>
      </c>
      <c r="AG202" s="3" t="str">
        <f>IF(AF202&lt;&gt;"",IF(AF202&lt;&gt;"LIBSETS_DROP_MECHANIC_MONSTER_NAME",VLOOKUP(AF202,'LibSets constants'!$I$4:$L$1003,3,FALSE),""),"")</f>
        <v/>
      </c>
      <c r="AH202" s="3" t="str">
        <f>IF(AF202&lt;&gt;"",IF(AF202&lt;&gt;"LIBSETS_DROP_MECHANIC_MONSTER_NAME",VLOOKUP(AF202,'LibSets constants'!$I$4:$L$1003,4,FALSE),""),"")</f>
        <v/>
      </c>
      <c r="AI202" s="3" t="str">
        <f>IF(G202&lt;&gt;"LIBSETS_SETTYPE_BATTLEGROUND",IF(G202&lt;&gt;"LIBSETS_SETTYPE_SPECIAL",IF(AJ202&lt;&gt;"",VLOOKUP(AJ202,'ESO zone constants'!$D$3:$H$4953,5,FALSE),""),""),"")</f>
        <v/>
      </c>
      <c r="AL202" s="3" t="str">
        <f>IF(AK202&lt;&gt;"",IF(AK202&lt;&gt;"LIBSETS_DROP_MECHANIC_MONSTER_NAME",VLOOKUP(AK202,'LibSets constants'!$I$4:$L$1003,3,FALSE),""),"")</f>
        <v/>
      </c>
      <c r="AM202" s="3" t="str">
        <f>IF(AK202&lt;&gt;"",IF(AK202&lt;&gt;"LIBSETS_DROP_MECHANIC_MONSTER_NAME",VLOOKUP(AK202,'LibSets constants'!$I$4:$L$1003,4,FALSE),""),"")</f>
        <v/>
      </c>
      <c r="AN202" s="3" t="str">
        <f>IF(G202&lt;&gt;"LIBSETS_SETTYPE_BATTLEGROUND",IF(G202&lt;&gt;"LIBSETS_SETTYPE_SPECIAL",IF(AO202&lt;&gt;"",VLOOKUP(AO202,'ESO zone constants'!$D$3:$H$4953,5,FALSE),""),""),"")</f>
        <v/>
      </c>
      <c r="AQ202" s="3" t="str">
        <f>IF(AP202&lt;&gt;"",IF(AP202&lt;&gt;"LIBSETS_DROP_MECHANIC_MONSTER_NAME",VLOOKUP(AP202,'LibSets constants'!$I$4:$L$1003,3,FALSE),""),"")</f>
        <v/>
      </c>
      <c r="AR202" s="3" t="str">
        <f>IF(AP202&lt;&gt;"",IF(AP202&lt;&gt;"LIBSETS_DROP_MECHANIC_MONSTER_NAME",VLOOKUP(AP202,'LibSets constants'!$I$4:$L$1003,4,FALSE),""),"")</f>
        <v/>
      </c>
      <c r="AS202" s="3" t="str">
        <f>IF(G202&lt;&gt;"LIBSETS_SETTYPE_BATTLEGROUND",IF(G202&lt;&gt;"LIBSETS_SETTYPE_SPECIAL",IF(AT202&lt;&gt;"",VLOOKUP(AT202,'ESO zone constants'!$D$3:$H$4953,5,FALSE),""),""),"")</f>
        <v/>
      </c>
      <c r="AV202" s="3" t="str">
        <f>IF(AU202&lt;&gt;"",IF(AU202&lt;&gt;"LIBSETS_DROP_MECHANIC_MONSTER_NAME",VLOOKUP(AU202,'LibSets constants'!$I$4:$L$1003,3,FALSE),""),"")</f>
        <v/>
      </c>
      <c r="AW202" s="3" t="str">
        <f>IF(AU202&lt;&gt;"",IF(AU202&lt;&gt;"LIBSETS_DROP_MECHANIC_MONSTER_NAME",VLOOKUP(AU202,'LibSets constants'!$I$4:$L$1003,4,FALSE),""),"")</f>
        <v/>
      </c>
      <c r="AX202" s="90" t="s">
        <v>2708</v>
      </c>
      <c r="AY202" s="21" t="str">
        <f t="shared" si="20"/>
        <v>[240] = {wayshrines={254,254,254,}, traitsNeeded=5, dlcId=DLC_DARK_BROTHERHOOD</v>
      </c>
      <c r="AZ202" s="21" t="str">
        <f t="shared" si="18"/>
        <v>, zoneIds={823,823,823}, veteran=false</v>
      </c>
      <c r="BA202" s="21" t="str">
        <f t="shared" si="21"/>
        <v>, setType=LIBSETS_SETTYPE_CRAFTED</v>
      </c>
      <c r="BB202" s="21" t="str">
        <f t="shared" si="22"/>
        <v>, isProcSetAllowedInPvP=1},</v>
      </c>
      <c r="BC202" s="21" t="str">
        <f t="shared" si="23"/>
        <v xml:space="preserve"> --Kvatch Gladiator / Gladiator von Kvatch   [Gold Coast, Gold Coast, Gold Coast]</v>
      </c>
    </row>
    <row r="203" spans="1:55" x14ac:dyDescent="0.25">
      <c r="A203" s="5">
        <v>241</v>
      </c>
      <c r="B203" t="s">
        <v>1055</v>
      </c>
      <c r="C203" t="s">
        <v>2644</v>
      </c>
      <c r="D203" s="3">
        <f t="shared" si="19"/>
        <v>241</v>
      </c>
      <c r="G203" s="8" t="s">
        <v>1493</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43" t="str">
        <f>IF(U203&lt;&gt;"",IF(U203&lt;&gt;"LIBSETS_DROP_MECHANIC_MONSTER_NAME",VLOOKUP(U203,'LibSets constants'!$I$4:$L$1003,3,FALSE),""),"")</f>
        <v/>
      </c>
      <c r="W203" s="39" t="str">
        <f>IF(U203&lt;&gt;"",IF(U203&lt;&gt;"LIBSETS_DROP_MECHANIC_MONSTER_NAME",VLOOKUP(U203,'LibSets constants'!$I$4:$L$1003,4,FALSE),""),"")</f>
        <v/>
      </c>
      <c r="Y203" s="3">
        <f>IF(G203&lt;&gt;"LIBSETS_SETTYPE_BATTLEGROUND",IF(G203&lt;&gt;"LIBSETS_SETTYPE_SPECIAL",IF(X203&lt;&gt;"",X203,IF(Z203&lt;&gt;"",VLOOKUP(Z203,'ESO zone constants'!$D$3:$H$4953,5,FALSE),"")),""),"")</f>
        <v>823</v>
      </c>
      <c r="Z203" t="str">
        <f>IF(AND(O203&lt;&gt;"",NOT(ISERROR(O203))),"",IF(AND(L203&lt;&gt;"",L203&gt;0,NOT(ISERROR(L203))),VLOOKUP(L203,'ESO dumped WayshrineInfo'!$K$3:$N$9999,4,FALSE),""))</f>
        <v>Gold Coast</v>
      </c>
      <c r="AA203" s="44"/>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WayshrineInfo'!$K$3:$N$9999,4,FALSE),""))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90" t="s">
        <v>2707</v>
      </c>
      <c r="AY203" s="21" t="str">
        <f t="shared" si="20"/>
        <v>[241] = {wayshrines={251,251,251,}, traitsNeeded=7, dlcId=DLC_DARK_BROTHERHOOD</v>
      </c>
      <c r="AZ203" s="21" t="str">
        <f t="shared" si="18"/>
        <v>, zoneIds={823,823,823}, veteran=false</v>
      </c>
      <c r="BA203" s="21" t="str">
        <f t="shared" si="21"/>
        <v>, setType=LIBSETS_SETTYPE_CRAFTED</v>
      </c>
      <c r="BB203" s="21" t="str">
        <f t="shared" si="22"/>
        <v>},</v>
      </c>
      <c r="BC203" s="21" t="str">
        <f t="shared" si="23"/>
        <v xml:space="preserve"> --Varen\'s Legacy / Varens Erbe   [Gold Coast, Gold Coast, Gold Coast]</v>
      </c>
    </row>
    <row r="204" spans="1:55" x14ac:dyDescent="0.25">
      <c r="A204" s="5">
        <v>242</v>
      </c>
      <c r="B204" t="s">
        <v>1056</v>
      </c>
      <c r="C204" t="s">
        <v>2645</v>
      </c>
      <c r="D204" s="3">
        <f t="shared" si="19"/>
        <v>242</v>
      </c>
      <c r="G204" s="8" t="s">
        <v>1493</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43" t="str">
        <f>IF(U204&lt;&gt;"",IF(U204&lt;&gt;"LIBSETS_DROP_MECHANIC_MONSTER_NAME",VLOOKUP(U204,'LibSets constants'!$I$4:$L$1003,3,FALSE),""),"")</f>
        <v/>
      </c>
      <c r="W204" s="39" t="str">
        <f>IF(U204&lt;&gt;"",IF(U204&lt;&gt;"LIBSETS_DROP_MECHANIC_MONSTER_NAME",VLOOKUP(U204,'LibSets constants'!$I$4:$L$1003,4,FALSE),""),"")</f>
        <v/>
      </c>
      <c r="Y204" s="3">
        <f>IF(G204&lt;&gt;"LIBSETS_SETTYPE_BATTLEGROUND",IF(G204&lt;&gt;"LIBSETS_SETTYPE_SPECIAL",IF(X204&lt;&gt;"",X204,IF(Z204&lt;&gt;"",VLOOKUP(Z204,'ESO zone constants'!$D$3:$H$4953,5,FALSE),"")),""),"")</f>
        <v>823</v>
      </c>
      <c r="Z204" t="str">
        <f>IF(AND(O204&lt;&gt;"",NOT(ISERROR(O204))),"",IF(AND(L204&lt;&gt;"",L204&gt;0,NOT(ISERROR(L204))),VLOOKUP(L204,'ESO dumped WayshrineInfo'!$K$3:$N$9999,4,FALSE),""))</f>
        <v>Gold Coast</v>
      </c>
      <c r="AA204" s="44"/>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WayshrineInfo'!$K$3:$N$9999,4,FALSE),""))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90" t="s">
        <v>2707</v>
      </c>
      <c r="AY204" s="21" t="str">
        <f t="shared" si="20"/>
        <v>[242] = {wayshrines={254,254,254,}, traitsNeeded=9, dlcId=DLC_DARK_BROTHERHOOD</v>
      </c>
      <c r="AZ204" s="21" t="str">
        <f t="shared" si="18"/>
        <v>, zoneIds={823,823,823}, veteran=false</v>
      </c>
      <c r="BA204" s="21" t="str">
        <f t="shared" si="21"/>
        <v>, setType=LIBSETS_SETTYPE_CRAFTED</v>
      </c>
      <c r="BB204" s="21" t="str">
        <f t="shared" si="22"/>
        <v>},</v>
      </c>
      <c r="BC204" s="21" t="str">
        <f t="shared" si="23"/>
        <v xml:space="preserve"> --Pelinal\'s Aptitude / Pelinals Talent   [Gold Coast, Gold Coast, Gold Coast]</v>
      </c>
    </row>
    <row r="205" spans="1:55" x14ac:dyDescent="0.25">
      <c r="A205" s="12">
        <v>243</v>
      </c>
      <c r="B205" t="s">
        <v>1057</v>
      </c>
      <c r="C205" t="s">
        <v>1058</v>
      </c>
      <c r="D205" s="3">
        <f t="shared" si="19"/>
        <v>243</v>
      </c>
      <c r="G205" s="8" t="s">
        <v>1499</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1581</v>
      </c>
      <c r="V205" s="43" t="str">
        <f>IF(U205&lt;&gt;"",IF(U205&lt;&gt;"LIBSETS_DROP_MECHANIC_MONSTER_NAME",VLOOKUP(U205,'LibSets constants'!$I$4:$L$1003,3,FALSE),""),"")</f>
        <v>Delve bosses have a chance to drop a waist or feet.</v>
      </c>
      <c r="W205" s="43" t="str">
        <f>IF(U205&lt;&gt;"",IF(U205&lt;&gt;"LIBSETS_DROP_MECHANIC_MONSTER_NAME",VLOOKUP(U205,'LibSets constants'!$I$4:$L$1003,4,FALSE),""),"")</f>
        <v>Bosse in Gewölben haben die Chance, eine Taille oder Füße fallen zu lassen.</v>
      </c>
      <c r="Y205" s="3" t="str">
        <f>IF(G205&lt;&gt;"LIBSETS_SETTYPE_BATTLEGROUND",IF(G205&lt;&gt;"LIBSETS_SETTYPE_SPECIAL",IF(X205&lt;&gt;"",X205,IF(Z205&lt;&gt;"",VLOOKUP(Z205,'ESO zone constants'!$D$3:$H$4953,5,FALSE),"")),""),"")</f>
        <v/>
      </c>
      <c r="Z205" t="str">
        <f>IF(AND(O205&lt;&gt;"",NOT(ISERROR(O205))),"",IF(AND(L205&lt;&gt;"",L205&gt;0,NOT(ISERROR(L205))),VLOOKUP(L205,'ESO dumped WayshrineInfo'!$K$3:$N$9999,4,FALSE),""))</f>
        <v/>
      </c>
      <c r="AA205" s="44" t="s">
        <v>1582</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WayshrineInfo'!$K$3:$N$9999,4,FALSE),""))</f>
        <v/>
      </c>
      <c r="AF205" s="44" t="s">
        <v>1583</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1584</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90" t="s">
        <v>2707</v>
      </c>
      <c r="AY205" s="21" t="str">
        <f t="shared" si="20"/>
        <v>[243] = {wayshrines={-1,-1,-1,}, dlcId=DLC_DARK_BROTHERHOOD</v>
      </c>
      <c r="AZ205" s="21" t="str">
        <f t="shared" ref="AZ205:AZ268" si="24">IF(F205&lt;&gt;"Not in the game (anymore)",IF(A205&lt;&gt;"",IF(P205&lt;&gt;"",CONCATENATE(", zoneIds={",P205),"")&amp;IF(Y205&lt;&gt;"",CONCATENATE(",",Y205),"")&amp;IF(AD205&lt;&gt;"",CONCATENATE(",",AD205),"")&amp;IF(AI205&lt;&gt;"",CONCATENATE(",",AI205),"")&amp;IF(AN205&lt;&gt;"",CONCATENATE(",",AN205),"")&amp;IF(AS205&lt;&gt;"",CONCATENATE(",",AS205),"")&amp;IF(P205&lt;&gt;"",CONCATENATE("}",""),"")&amp;IF(OR(I205="true",I205="false",I205&lt;&gt;""), CONCATENATE(", veteran=", I205), ""),""),"")</f>
        <v>, zoneIds={823}, veteran=false</v>
      </c>
      <c r="BA205" s="21" t="str">
        <f t="shared" si="21"/>
        <v>, setType=LIBSETS_SETTYPE_OVERLAND</v>
      </c>
      <c r="BB205" s="21" t="str">
        <f t="shared" si="22"/>
        <v>, dropMechanic={LIBSETS_DROP_MECHANIC_OVERLAND_BOSS_DELVE,LIBSETS_DROP_MECHANIC_OVERLAND_WORLDBOSS,LIBSETS_DROP_MECHANIC_OVERLAND_BOSS_PUBLIC_DUNGEON,LIBSETS_DROP_MECHANIC_OVERLAND_CHEST}},</v>
      </c>
      <c r="BC205" s="21" t="str">
        <f t="shared" si="23"/>
        <v xml:space="preserve"> --Hide of Morihaus / Haut von Morihaus   [Gold Coast]</v>
      </c>
    </row>
    <row r="206" spans="1:55" x14ac:dyDescent="0.25">
      <c r="A206" s="12">
        <v>244</v>
      </c>
      <c r="B206" t="s">
        <v>1059</v>
      </c>
      <c r="C206" t="s">
        <v>1060</v>
      </c>
      <c r="D206" s="3">
        <f t="shared" si="19"/>
        <v>244</v>
      </c>
      <c r="G206" s="8" t="s">
        <v>1499</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1581</v>
      </c>
      <c r="V206" s="43" t="str">
        <f>IF(U206&lt;&gt;"",IF(U206&lt;&gt;"LIBSETS_DROP_MECHANIC_MONSTER_NAME",VLOOKUP(U206,'LibSets constants'!$I$4:$L$1003,3,FALSE),""),"")</f>
        <v>Delve bosses have a chance to drop a waist or feet.</v>
      </c>
      <c r="W206" s="43" t="str">
        <f>IF(U206&lt;&gt;"",IF(U206&lt;&gt;"LIBSETS_DROP_MECHANIC_MONSTER_NAME",VLOOKUP(U206,'LibSets constants'!$I$4:$L$1003,4,FALSE),""),"")</f>
        <v>Bosse in Gewölben haben die Chance, eine Taille oder Füße fallen zu lassen.</v>
      </c>
      <c r="Y206" s="3" t="str">
        <f>IF(G206&lt;&gt;"LIBSETS_SETTYPE_BATTLEGROUND",IF(G206&lt;&gt;"LIBSETS_SETTYPE_SPECIAL",IF(X206&lt;&gt;"",X206,IF(Z206&lt;&gt;"",VLOOKUP(Z206,'ESO zone constants'!$D$3:$H$4953,5,FALSE),"")),""),"")</f>
        <v/>
      </c>
      <c r="Z206" t="str">
        <f>IF(AND(O206&lt;&gt;"",NOT(ISERROR(O206))),"",IF(AND(L206&lt;&gt;"",L206&gt;0,NOT(ISERROR(L206))),VLOOKUP(L206,'ESO dumped WayshrineInfo'!$K$3:$N$9999,4,FALSE),""))</f>
        <v/>
      </c>
      <c r="AA206" s="44" t="s">
        <v>1582</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WayshrineInfo'!$K$3:$N$9999,4,FALSE),""))</f>
        <v/>
      </c>
      <c r="AF206" s="44" t="s">
        <v>1583</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1584</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90" t="s">
        <v>2708</v>
      </c>
      <c r="AY206" s="21" t="str">
        <f t="shared" si="20"/>
        <v>[244] = {wayshrines={-1,-1,-1,}, dlcId=DLC_DARK_BROTHERHOOD</v>
      </c>
      <c r="AZ206" s="21" t="str">
        <f t="shared" si="24"/>
        <v>, zoneIds={823}, veteran=false</v>
      </c>
      <c r="BA206" s="21" t="str">
        <f t="shared" si="21"/>
        <v>, setType=LIBSETS_SETTYPE_OVERLAND</v>
      </c>
      <c r="BB206" s="21" t="str">
        <f t="shared" si="22"/>
        <v>, isProcSetAllowedInPvP=1, dropMechanic={LIBSETS_DROP_MECHANIC_OVERLAND_BOSS_DELVE,LIBSETS_DROP_MECHANIC_OVERLAND_WORLDBOSS,LIBSETS_DROP_MECHANIC_OVERLAND_BOSS_PUBLIC_DUNGEON,LIBSETS_DROP_MECHANIC_OVERLAND_CHEST}},</v>
      </c>
      <c r="BC206" s="21" t="str">
        <f t="shared" si="23"/>
        <v xml:space="preserve"> --Flanking Strategist / Flankierender Stratege   [Gold Coast]</v>
      </c>
    </row>
    <row r="207" spans="1:55" x14ac:dyDescent="0.25">
      <c r="A207" s="12">
        <v>245</v>
      </c>
      <c r="B207" t="s">
        <v>1061</v>
      </c>
      <c r="C207" t="s">
        <v>2646</v>
      </c>
      <c r="D207" s="3">
        <f t="shared" si="19"/>
        <v>245</v>
      </c>
      <c r="G207" s="8" t="s">
        <v>1499</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1581</v>
      </c>
      <c r="V207" s="40" t="str">
        <f>IF(U207&lt;&gt;"",IF(U207&lt;&gt;"LIBSETS_DROP_MECHANIC_MONSTER_NAME",VLOOKUP(U207,'LibSets constants'!$I$4:$L$1003,3,FALSE),""),"")</f>
        <v>Delve bosses have a chance to drop a waist or feet.</v>
      </c>
      <c r="W207" s="43" t="str">
        <f>IF(U207&lt;&gt;"",IF(U207&lt;&gt;"LIBSETS_DROP_MECHANIC_MONSTER_NAME",VLOOKUP(U207,'LibSets constants'!$I$4:$L$1003,4,FALSE),""),"")</f>
        <v>Bosse in Gewölben haben die Chance, eine Taille oder Füße fallen zu lassen.</v>
      </c>
      <c r="Y207" s="3" t="str">
        <f>IF(G207&lt;&gt;"LIBSETS_SETTYPE_BATTLEGROUND",IF(G207&lt;&gt;"LIBSETS_SETTYPE_SPECIAL",IF(X207&lt;&gt;"",X207,IF(Z207&lt;&gt;"",VLOOKUP(Z207,'ESO zone constants'!$D$3:$H$4953,5,FALSE),"")),""),"")</f>
        <v/>
      </c>
      <c r="Z207" t="str">
        <f>IF(AND(O207&lt;&gt;"",NOT(ISERROR(O207))),"",IF(AND(L207&lt;&gt;"",L207&gt;0,NOT(ISERROR(L207))),VLOOKUP(L207,'ESO dumped WayshrineInfo'!$K$3:$N$9999,4,FALSE),""))</f>
        <v/>
      </c>
      <c r="AA207" s="41" t="s">
        <v>1582</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WayshrineInfo'!$K$3:$N$9999,4,FALSE),""))</f>
        <v/>
      </c>
      <c r="AF207" s="41" t="s">
        <v>1583</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1584</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90" t="s">
        <v>2707</v>
      </c>
      <c r="AY207" s="21" t="str">
        <f t="shared" si="20"/>
        <v>[245] = {wayshrines={-1,-1,-1,}, dlcId=DLC_DARK_BROTHERHOOD</v>
      </c>
      <c r="AZ207" s="21" t="str">
        <f t="shared" si="24"/>
        <v>, zoneIds={823}, veteran=false</v>
      </c>
      <c r="BA207" s="21" t="str">
        <f t="shared" si="21"/>
        <v>, setType=LIBSETS_SETTYPE_OVERLAND</v>
      </c>
      <c r="BB207" s="21" t="str">
        <f t="shared" si="22"/>
        <v>, dropMechanic={LIBSETS_DROP_MECHANIC_OVERLAND_BOSS_DELVE,LIBSETS_DROP_MECHANIC_OVERLAND_WORLDBOSS,LIBSETS_DROP_MECHANIC_OVERLAND_BOSS_PUBLIC_DUNGEON,LIBSETS_DROP_MECHANIC_OVERLAND_CHEST}},</v>
      </c>
      <c r="BC207" s="21" t="str">
        <f t="shared" si="23"/>
        <v xml:space="preserve"> --Sithis\' Touch / Sithis' Berührung   [Gold Coast]</v>
      </c>
    </row>
    <row r="208" spans="1:55" x14ac:dyDescent="0.25">
      <c r="A208" s="12">
        <v>246</v>
      </c>
      <c r="B208" t="s">
        <v>1062</v>
      </c>
      <c r="C208" t="s">
        <v>2647</v>
      </c>
      <c r="D208" s="3">
        <f t="shared" si="19"/>
        <v>246</v>
      </c>
      <c r="F208" t="s">
        <v>39</v>
      </c>
      <c r="G208" s="8" t="s">
        <v>1497</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V208" s="40" t="str">
        <f>IF(U208&lt;&gt;"",IF(U208&lt;&gt;"LIBSETS_DROP_MECHANIC_MONSTER_NAME",VLOOKUP(U208,'LibSets constants'!$I$4:$L$1003,3,FALSE),""),"")</f>
        <v/>
      </c>
      <c r="W208" s="39" t="str">
        <f>IF(U208&lt;&gt;"",IF(U208&lt;&gt;"LIBSETS_DROP_MECHANIC_MONSTER_NAME",VLOOKUP(U208,'LibSets constants'!$I$4:$L$1003,4,FALSE),""),"")</f>
        <v/>
      </c>
      <c r="Y208" s="3" t="str">
        <f>IF(G208&lt;&gt;"LIBSETS_SETTYPE_BATTLEGROUND",IF(G208&lt;&gt;"LIBSETS_SETTYPE_SPECIAL",IF(X208&lt;&gt;"",X208,IF(Z208&lt;&gt;"",VLOOKUP(Z208,'ESO zone constants'!$D$3:$H$4953,5,FALSE),"")),""),"")</f>
        <v/>
      </c>
      <c r="Z208" t="str">
        <f>IF(AND(O208&lt;&gt;"",NOT(ISERROR(O208))),"",IF(AND(L208&lt;&gt;"",L208&gt;0,NOT(ISERROR(L208))),VLOOKUP(L208,'ESO dumped WayshrineInfo'!$K$3:$N$9999,4,FALSE),""))</f>
        <v/>
      </c>
      <c r="AA208" s="41"/>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WayshrineInfo'!$K$3:$N$9999,4,FALSE),""))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90" t="s">
        <v>2707</v>
      </c>
      <c r="AY208" s="21" t="str">
        <f t="shared" si="20"/>
        <v>[246] = {wayshrines={-1,-1,-1,}, dlcId=DLC_IMPERIAL_CITY</v>
      </c>
      <c r="AZ208" s="21" t="str">
        <f t="shared" si="24"/>
        <v>, zoneIds={643}, veteran=false</v>
      </c>
      <c r="BA208" s="21" t="str">
        <f t="shared" si="21"/>
        <v>, setType=LIBSETS_SETTYPE_IMPERIALCITY</v>
      </c>
      <c r="BB208" s="21" t="str">
        <f t="shared" si="22"/>
        <v>},</v>
      </c>
      <c r="BC208" s="21" t="str">
        <f t="shared" si="23"/>
        <v xml:space="preserve"> --Galerion\'s Revenge / Galerions Revanche   [Imperial Sewers]</v>
      </c>
    </row>
    <row r="209" spans="1:55" x14ac:dyDescent="0.25">
      <c r="A209" s="12">
        <v>247</v>
      </c>
      <c r="B209" t="s">
        <v>1063</v>
      </c>
      <c r="C209" t="s">
        <v>1064</v>
      </c>
      <c r="D209" s="3">
        <f t="shared" si="19"/>
        <v>247</v>
      </c>
      <c r="F209" t="s">
        <v>39</v>
      </c>
      <c r="G209" s="8" t="s">
        <v>1497</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V209" s="40" t="str">
        <f>IF(U209&lt;&gt;"",IF(U209&lt;&gt;"LIBSETS_DROP_MECHANIC_MONSTER_NAME",VLOOKUP(U209,'LibSets constants'!$I$4:$L$1003,3,FALSE),""),"")</f>
        <v/>
      </c>
      <c r="W209" s="39" t="str">
        <f>IF(U209&lt;&gt;"",IF(U209&lt;&gt;"LIBSETS_DROP_MECHANIC_MONSTER_NAME",VLOOKUP(U209,'LibSets constants'!$I$4:$L$1003,4,FALSE),""),"")</f>
        <v/>
      </c>
      <c r="Y209" s="3" t="str">
        <f>IF(G209&lt;&gt;"LIBSETS_SETTYPE_BATTLEGROUND",IF(G209&lt;&gt;"LIBSETS_SETTYPE_SPECIAL",IF(X209&lt;&gt;"",X209,IF(Z209&lt;&gt;"",VLOOKUP(Z209,'ESO zone constants'!$D$3:$H$4953,5,FALSE),"")),""),"")</f>
        <v/>
      </c>
      <c r="Z209" t="str">
        <f>IF(AND(O209&lt;&gt;"",NOT(ISERROR(O209))),"",IF(AND(L209&lt;&gt;"",L209&gt;0,NOT(ISERROR(L209))),VLOOKUP(L209,'ESO dumped WayshrineInfo'!$K$3:$N$9999,4,FALSE),""))</f>
        <v/>
      </c>
      <c r="AA209" s="41"/>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WayshrineInfo'!$K$3:$N$9999,4,FALSE),""))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90" t="s">
        <v>2707</v>
      </c>
      <c r="AY209" s="21" t="str">
        <f t="shared" si="20"/>
        <v>[247] = {wayshrines={-1,-1,-1,}, dlcId=DLC_IMPERIAL_CITY</v>
      </c>
      <c r="AZ209" s="21" t="str">
        <f t="shared" si="24"/>
        <v>, zoneIds={643}, veteran=false</v>
      </c>
      <c r="BA209" s="21" t="str">
        <f t="shared" si="21"/>
        <v>, setType=LIBSETS_SETTYPE_IMPERIALCITY</v>
      </c>
      <c r="BB209" s="21" t="str">
        <f t="shared" si="22"/>
        <v>},</v>
      </c>
      <c r="BC209" s="21" t="str">
        <f t="shared" si="23"/>
        <v xml:space="preserve"> --Vicecanon of Venom / Vizekanoniker des Gifts   [Imperial Sewers]</v>
      </c>
    </row>
    <row r="210" spans="1:55" x14ac:dyDescent="0.25">
      <c r="A210" s="12">
        <v>248</v>
      </c>
      <c r="B210" t="s">
        <v>1065</v>
      </c>
      <c r="C210" t="s">
        <v>1066</v>
      </c>
      <c r="D210" s="3">
        <f t="shared" si="19"/>
        <v>248</v>
      </c>
      <c r="F210" t="s">
        <v>39</v>
      </c>
      <c r="G210" s="8" t="s">
        <v>1497</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V210" s="40" t="str">
        <f>IF(U210&lt;&gt;"",IF(U210&lt;&gt;"LIBSETS_DROP_MECHANIC_MONSTER_NAME",VLOOKUP(U210,'LibSets constants'!$I$4:$L$1003,3,FALSE),""),"")</f>
        <v/>
      </c>
      <c r="W210" s="39" t="str">
        <f>IF(U210&lt;&gt;"",IF(U210&lt;&gt;"LIBSETS_DROP_MECHANIC_MONSTER_NAME",VLOOKUP(U210,'LibSets constants'!$I$4:$L$1003,4,FALSE),""),"")</f>
        <v/>
      </c>
      <c r="Y210" s="3" t="str">
        <f>IF(G210&lt;&gt;"LIBSETS_SETTYPE_BATTLEGROUND",IF(G210&lt;&gt;"LIBSETS_SETTYPE_SPECIAL",IF(X210&lt;&gt;"",X210,IF(Z210&lt;&gt;"",VLOOKUP(Z210,'ESO zone constants'!$D$3:$H$4953,5,FALSE),"")),""),"")</f>
        <v/>
      </c>
      <c r="Z210" t="str">
        <f>IF(AND(O210&lt;&gt;"",NOT(ISERROR(O210))),"",IF(AND(L210&lt;&gt;"",L210&gt;0,NOT(ISERROR(L210))),VLOOKUP(L210,'ESO dumped WayshrineInfo'!$K$3:$N$9999,4,FALSE),""))</f>
        <v/>
      </c>
      <c r="AA210" s="41"/>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WayshrineInfo'!$K$3:$N$9999,4,FALSE),""))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90" t="s">
        <v>2707</v>
      </c>
      <c r="AY210" s="21" t="str">
        <f t="shared" si="20"/>
        <v>[248] = {wayshrines={-1,-1,-1,}, dlcId=DLC_IMPERIAL_CITY</v>
      </c>
      <c r="AZ210" s="21" t="str">
        <f t="shared" si="24"/>
        <v>, zoneIds={643}, veteran=false</v>
      </c>
      <c r="BA210" s="21" t="str">
        <f t="shared" si="21"/>
        <v>, setType=LIBSETS_SETTYPE_IMPERIALCITY</v>
      </c>
      <c r="BB210" s="21" t="str">
        <f t="shared" si="22"/>
        <v>},</v>
      </c>
      <c r="BC210" s="21" t="str">
        <f t="shared" si="23"/>
        <v xml:space="preserve"> --Thews of the Harbinger / Muskeln des Vorboten   [Imperial Sewers]</v>
      </c>
    </row>
    <row r="211" spans="1:55" x14ac:dyDescent="0.25">
      <c r="A211" s="12">
        <v>253</v>
      </c>
      <c r="B211" t="s">
        <v>1067</v>
      </c>
      <c r="C211" t="s">
        <v>1068</v>
      </c>
      <c r="D211" s="3">
        <f t="shared" si="19"/>
        <v>253</v>
      </c>
      <c r="F211" t="s">
        <v>39</v>
      </c>
      <c r="G211" s="8" t="s">
        <v>1497</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V211" s="40" t="str">
        <f>IF(U211&lt;&gt;"",IF(U211&lt;&gt;"LIBSETS_DROP_MECHANIC_MONSTER_NAME",VLOOKUP(U211,'LibSets constants'!$I$4:$L$1003,3,FALSE),""),"")</f>
        <v/>
      </c>
      <c r="W211" s="39" t="str">
        <f>IF(U211&lt;&gt;"",IF(U211&lt;&gt;"LIBSETS_DROP_MECHANIC_MONSTER_NAME",VLOOKUP(U211,'LibSets constants'!$I$4:$L$1003,4,FALSE),""),"")</f>
        <v/>
      </c>
      <c r="Y211" s="3" t="str">
        <f>IF(G211&lt;&gt;"LIBSETS_SETTYPE_BATTLEGROUND",IF(G211&lt;&gt;"LIBSETS_SETTYPE_SPECIAL",IF(X211&lt;&gt;"",X211,IF(Z211&lt;&gt;"",VLOOKUP(Z211,'ESO zone constants'!$D$3:$H$4953,5,FALSE),"")),""),"")</f>
        <v/>
      </c>
      <c r="Z211" t="str">
        <f>IF(AND(O211&lt;&gt;"",NOT(ISERROR(O211))),"",IF(AND(L211&lt;&gt;"",L211&gt;0,NOT(ISERROR(L211))),VLOOKUP(L211,'ESO dumped WayshrineInfo'!$K$3:$N$9999,4,FALSE),""))</f>
        <v/>
      </c>
      <c r="AA211" s="41"/>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WayshrineInfo'!$K$3:$N$9999,4,FALSE),""))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90" t="s">
        <v>2707</v>
      </c>
      <c r="AY211" s="21" t="str">
        <f t="shared" si="20"/>
        <v>[253] = {wayshrines={-1,-1,-1,}, dlcId=DLC_IMPERIAL_CITY</v>
      </c>
      <c r="AZ211" s="21" t="str">
        <f t="shared" si="24"/>
        <v>, zoneIds={643}, veteran=false</v>
      </c>
      <c r="BA211" s="21" t="str">
        <f t="shared" si="21"/>
        <v>, setType=LIBSETS_SETTYPE_IMPERIALCITY</v>
      </c>
      <c r="BB211" s="21" t="str">
        <f t="shared" si="22"/>
        <v>},</v>
      </c>
      <c r="BC211" s="21" t="str">
        <f t="shared" si="23"/>
        <v xml:space="preserve"> --Imperial Physique / Kaiserliche Physis   [Imperial Sewers]</v>
      </c>
    </row>
    <row r="212" spans="1:55" x14ac:dyDescent="0.25">
      <c r="A212" s="5">
        <v>256</v>
      </c>
      <c r="B212" t="s">
        <v>1069</v>
      </c>
      <c r="C212" t="s">
        <v>13</v>
      </c>
      <c r="D212" s="3">
        <f t="shared" si="19"/>
        <v>256</v>
      </c>
      <c r="G212" s="8" t="s">
        <v>1498</v>
      </c>
      <c r="H212">
        <v>3</v>
      </c>
      <c r="I212" t="s">
        <v>1485</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1565</v>
      </c>
      <c r="V212" s="42" t="s">
        <v>1377</v>
      </c>
      <c r="W212" s="39" t="s">
        <v>1658</v>
      </c>
      <c r="Y212" s="3" t="str">
        <f>IF(G212&lt;&gt;"LIBSETS_SETTYPE_BATTLEGROUND",IF(G212&lt;&gt;"LIBSETS_SETTYPE_SPECIAL",IF(X212&lt;&gt;"",X212,IF(Z212&lt;&gt;"",VLOOKUP(Z212,'ESO zone constants'!$D$3:$H$4953,5,FALSE),"")),""),"")</f>
        <v/>
      </c>
      <c r="Z212" t="str">
        <f>IF(AND(O212&lt;&gt;"",NOT(ISERROR(O212))),"",IF(AND(L212&lt;&gt;"",L212&gt;0,NOT(ISERROR(L212))),VLOOKUP(L212,'ESO dumped WayshrineInfo'!$K$3:$N$9999,4,FALSE),""))</f>
        <v/>
      </c>
      <c r="AA212" s="42"/>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WayshrineInfo'!$K$3:$N$9999,4,FALSE),""))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90" t="s">
        <v>2707</v>
      </c>
      <c r="AY212" s="21" t="str">
        <f t="shared" si="20"/>
        <v>[256] = {wayshrines={260,260,260,}, dlcId=DLC_SHADOWS_OF_THE_HIST</v>
      </c>
      <c r="AZ212" s="21" t="str">
        <f t="shared" si="24"/>
        <v>, zoneIds={843}, veteran={[EQUIP_TYPE_HEAD]=true, [EQUIP_TYPE_SHOULDERS]=false}</v>
      </c>
      <c r="BA212" s="21" t="str">
        <f t="shared" si="21"/>
        <v>, setType=LIBSETS_SETTYPE_MONSTER</v>
      </c>
      <c r="BB212" s="21" t="str">
        <f t="shared" si="22"/>
        <v>, dropMechanic={LIBSETS_DROP_MECHANIC_MONSTER_NAME}, dropMechanicNames={['en']='Tree-Minder Na-Kesh', ['de']='Baumhirtin Na-Kesh'}},</v>
      </c>
      <c r="BC212" s="21" t="str">
        <f t="shared" si="23"/>
        <v xml:space="preserve"> --Mighty Chudan / Mächtiger Chudan   [Ruins of Mazzatun]</v>
      </c>
    </row>
    <row r="213" spans="1:55" x14ac:dyDescent="0.25">
      <c r="A213" s="5">
        <v>257</v>
      </c>
      <c r="B213" t="s">
        <v>32</v>
      </c>
      <c r="C213" t="s">
        <v>32</v>
      </c>
      <c r="D213" s="3">
        <f t="shared" si="19"/>
        <v>257</v>
      </c>
      <c r="G213" s="8" t="s">
        <v>1498</v>
      </c>
      <c r="H213">
        <v>3</v>
      </c>
      <c r="I213" t="s">
        <v>1485</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1565</v>
      </c>
      <c r="V213" s="42" t="s">
        <v>32</v>
      </c>
      <c r="W213" s="39" t="s">
        <v>32</v>
      </c>
      <c r="Y213" s="3" t="str">
        <f>IF(G213&lt;&gt;"LIBSETS_SETTYPE_BATTLEGROUND",IF(G213&lt;&gt;"LIBSETS_SETTYPE_SPECIAL",IF(X213&lt;&gt;"",X213,IF(Z213&lt;&gt;"",VLOOKUP(Z213,'ESO zone constants'!$D$3:$H$4953,5,FALSE),"")),""),"")</f>
        <v/>
      </c>
      <c r="Z213" t="str">
        <f>IF(AND(O213&lt;&gt;"",NOT(ISERROR(O213))),"",IF(AND(L213&lt;&gt;"",L213&gt;0,NOT(ISERROR(L213))),VLOOKUP(L213,'ESO dumped WayshrineInfo'!$K$3:$N$9999,4,FALSE),""))</f>
        <v/>
      </c>
      <c r="AA213" s="42"/>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WayshrineInfo'!$K$3:$N$9999,4,FALSE),""))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90" t="s">
        <v>2707</v>
      </c>
      <c r="AY213" s="21" t="str">
        <f t="shared" si="20"/>
        <v>[257] = {wayshrines={261,261,261,}, dlcId=DLC_SHADOWS_OF_THE_HIST</v>
      </c>
      <c r="AZ213" s="21" t="str">
        <f t="shared" si="24"/>
        <v>, zoneIds={848}, veteran={[EQUIP_TYPE_HEAD]=true, [EQUIP_TYPE_SHOULDERS]=false}</v>
      </c>
      <c r="BA213" s="21" t="str">
        <f t="shared" si="21"/>
        <v>, setType=LIBSETS_SETTYPE_MONSTER</v>
      </c>
      <c r="BB213" s="21" t="str">
        <f t="shared" si="22"/>
        <v>, dropMechanic={LIBSETS_DROP_MECHANIC_MONSTER_NAME}, dropMechanicNames={['en']='Velidreth', ['de']='Velidreth'}},</v>
      </c>
      <c r="BC213" s="21" t="str">
        <f t="shared" si="23"/>
        <v xml:space="preserve"> --Velidreth / Velidreth   [Cradle of Shadows]</v>
      </c>
    </row>
    <row r="214" spans="1:55" x14ac:dyDescent="0.25">
      <c r="A214" s="12">
        <v>258</v>
      </c>
      <c r="B214" t="s">
        <v>1070</v>
      </c>
      <c r="C214" t="s">
        <v>1071</v>
      </c>
      <c r="D214" s="3">
        <f t="shared" si="19"/>
        <v>258</v>
      </c>
      <c r="G214" s="8" t="s">
        <v>1496</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40" t="str">
        <f>IF(U214&lt;&gt;"",IF(U214&lt;&gt;"LIBSETS_DROP_MECHANIC_MONSTER_NAME",VLOOKUP(U214,'LibSets constants'!$I$4:$L$1003,3,FALSE),""),"")</f>
        <v/>
      </c>
      <c r="W214" s="39" t="str">
        <f>IF(U214&lt;&gt;"",IF(U214&lt;&gt;"LIBSETS_DROP_MECHANIC_MONSTER_NAME",VLOOKUP(U214,'LibSets constants'!$I$4:$L$1003,4,FALSE),""),"")</f>
        <v/>
      </c>
      <c r="Y214" s="3" t="str">
        <f>IF(G214&lt;&gt;"LIBSETS_SETTYPE_BATTLEGROUND",IF(G214&lt;&gt;"LIBSETS_SETTYPE_SPECIAL",IF(X214&lt;&gt;"",X214,IF(Z214&lt;&gt;"",VLOOKUP(Z214,'ESO zone constants'!$D$3:$H$4953,5,FALSE),"")),""),"")</f>
        <v/>
      </c>
      <c r="Z214" t="str">
        <f>IF(AND(O214&lt;&gt;"",NOT(ISERROR(O214))),"",IF(AND(L214&lt;&gt;"",L214&gt;0,NOT(ISERROR(L214))),VLOOKUP(L214,'ESO dumped WayshrineInfo'!$K$3:$N$9999,4,FALSE),""))</f>
        <v/>
      </c>
      <c r="AA214" s="41"/>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WayshrineInfo'!$K$3:$N$9999,4,FALSE),""))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90" t="s">
        <v>2708</v>
      </c>
      <c r="AY214" s="21" t="str">
        <f t="shared" si="20"/>
        <v>[258] = {wayshrines={260,260,260,}, dlcId=DLC_SHADOWS_OF_THE_HIST</v>
      </c>
      <c r="AZ214" s="21" t="str">
        <f t="shared" si="24"/>
        <v>, zoneIds={843}, veteran=false</v>
      </c>
      <c r="BA214" s="21" t="str">
        <f t="shared" si="21"/>
        <v>, setType=LIBSETS_SETTYPE_DUNGEON</v>
      </c>
      <c r="BB214" s="21" t="str">
        <f t="shared" si="22"/>
        <v>, isProcSetAllowedInPvP=1},</v>
      </c>
      <c r="BC214" s="21" t="str">
        <f t="shared" si="23"/>
        <v xml:space="preserve"> --Amber Plasm / Bernsteinplasma   [Ruins of Mazzatun]</v>
      </c>
    </row>
    <row r="215" spans="1:55" x14ac:dyDescent="0.25">
      <c r="A215" s="12">
        <v>259</v>
      </c>
      <c r="B215" t="s">
        <v>1072</v>
      </c>
      <c r="C215" t="s">
        <v>2648</v>
      </c>
      <c r="D215" s="3">
        <f t="shared" si="19"/>
        <v>259</v>
      </c>
      <c r="G215" s="8" t="s">
        <v>1496</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40" t="str">
        <f>IF(U215&lt;&gt;"",IF(U215&lt;&gt;"LIBSETS_DROP_MECHANIC_MONSTER_NAME",VLOOKUP(U215,'LibSets constants'!$I$4:$L$1003,3,FALSE),""),"")</f>
        <v/>
      </c>
      <c r="W215" s="39" t="str">
        <f>IF(U215&lt;&gt;"",IF(U215&lt;&gt;"LIBSETS_DROP_MECHANIC_MONSTER_NAME",VLOOKUP(U215,'LibSets constants'!$I$4:$L$1003,4,FALSE),""),"")</f>
        <v/>
      </c>
      <c r="Y215" s="3" t="str">
        <f>IF(G215&lt;&gt;"LIBSETS_SETTYPE_BATTLEGROUND",IF(G215&lt;&gt;"LIBSETS_SETTYPE_SPECIAL",IF(X215&lt;&gt;"",X215,IF(Z215&lt;&gt;"",VLOOKUP(Z215,'ESO zone constants'!$D$3:$H$4953,5,FALSE),"")),""),"")</f>
        <v/>
      </c>
      <c r="Z215" t="str">
        <f>IF(AND(O215&lt;&gt;"",NOT(ISERROR(O215))),"",IF(AND(L215&lt;&gt;"",L215&gt;0,NOT(ISERROR(L215))),VLOOKUP(L215,'ESO dumped WayshrineInfo'!$K$3:$N$9999,4,FALSE),""))</f>
        <v/>
      </c>
      <c r="AA215" s="41"/>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WayshrineInfo'!$K$3:$N$9999,4,FALSE),""))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90" t="s">
        <v>2707</v>
      </c>
      <c r="AY215" s="21" t="str">
        <f t="shared" si="20"/>
        <v>[259] = {wayshrines={260,260,260,}, dlcId=DLC_SHADOWS_OF_THE_HIST</v>
      </c>
      <c r="AZ215" s="21" t="str">
        <f t="shared" si="24"/>
        <v>, zoneIds={843}, veteran=false</v>
      </c>
      <c r="BA215" s="21" t="str">
        <f t="shared" si="21"/>
        <v>, setType=LIBSETS_SETTYPE_DUNGEON</v>
      </c>
      <c r="BB215" s="21" t="str">
        <f t="shared" si="22"/>
        <v>},</v>
      </c>
      <c r="BC215" s="21" t="str">
        <f t="shared" si="23"/>
        <v xml:space="preserve"> --Heem-Jas\' Retribution / Heem-Jas' Vergeltung   [Ruins of Mazzatun]</v>
      </c>
    </row>
    <row r="216" spans="1:55" x14ac:dyDescent="0.25">
      <c r="A216" s="12">
        <v>260</v>
      </c>
      <c r="B216" t="s">
        <v>1073</v>
      </c>
      <c r="C216" t="s">
        <v>1074</v>
      </c>
      <c r="D216" s="3">
        <f t="shared" si="19"/>
        <v>260</v>
      </c>
      <c r="G216" s="8" t="s">
        <v>1496</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40" t="str">
        <f>IF(U216&lt;&gt;"",IF(U216&lt;&gt;"LIBSETS_DROP_MECHANIC_MONSTER_NAME",VLOOKUP(U216,'LibSets constants'!$I$4:$L$1003,3,FALSE),""),"")</f>
        <v/>
      </c>
      <c r="W216" s="39" t="str">
        <f>IF(U216&lt;&gt;"",IF(U216&lt;&gt;"LIBSETS_DROP_MECHANIC_MONSTER_NAME",VLOOKUP(U216,'LibSets constants'!$I$4:$L$1003,4,FALSE),""),"")</f>
        <v/>
      </c>
      <c r="Y216" s="3" t="str">
        <f>IF(G216&lt;&gt;"LIBSETS_SETTYPE_BATTLEGROUND",IF(G216&lt;&gt;"LIBSETS_SETTYPE_SPECIAL",IF(X216&lt;&gt;"",X216,IF(Z216&lt;&gt;"",VLOOKUP(Z216,'ESO zone constants'!$D$3:$H$4953,5,FALSE),"")),""),"")</f>
        <v/>
      </c>
      <c r="Z216" t="str">
        <f>IF(AND(O216&lt;&gt;"",NOT(ISERROR(O216))),"",IF(AND(L216&lt;&gt;"",L216&gt;0,NOT(ISERROR(L216))),VLOOKUP(L216,'ESO dumped WayshrineInfo'!$K$3:$N$9999,4,FALSE),""))</f>
        <v/>
      </c>
      <c r="AA216" s="41"/>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WayshrineInfo'!$K$3:$N$9999,4,FALSE),""))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90" t="s">
        <v>2707</v>
      </c>
      <c r="AY216" s="21" t="str">
        <f t="shared" si="20"/>
        <v>[260] = {wayshrines={260,260,260,}, dlcId=DLC_SHADOWS_OF_THE_HIST</v>
      </c>
      <c r="AZ216" s="21" t="str">
        <f t="shared" si="24"/>
        <v>, zoneIds={843}, veteran=false</v>
      </c>
      <c r="BA216" s="21" t="str">
        <f t="shared" si="21"/>
        <v>, setType=LIBSETS_SETTYPE_DUNGEON</v>
      </c>
      <c r="BB216" s="21" t="str">
        <f t="shared" si="22"/>
        <v>},</v>
      </c>
      <c r="BC216" s="21" t="str">
        <f t="shared" si="23"/>
        <v xml:space="preserve"> --Aspect of Mazzatun / Aspekt von Mazzatun   [Ruins of Mazzatun]</v>
      </c>
    </row>
    <row r="217" spans="1:55" x14ac:dyDescent="0.25">
      <c r="A217" s="12">
        <v>261</v>
      </c>
      <c r="B217" t="s">
        <v>1075</v>
      </c>
      <c r="C217" t="s">
        <v>1076</v>
      </c>
      <c r="D217" s="3">
        <f t="shared" si="19"/>
        <v>261</v>
      </c>
      <c r="G217" s="8" t="s">
        <v>1496</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40" t="str">
        <f>IF(U217&lt;&gt;"",IF(U217&lt;&gt;"LIBSETS_DROP_MECHANIC_MONSTER_NAME",VLOOKUP(U217,'LibSets constants'!$I$4:$L$1003,3,FALSE),""),"")</f>
        <v/>
      </c>
      <c r="W217" s="39" t="str">
        <f>IF(U217&lt;&gt;"",IF(U217&lt;&gt;"LIBSETS_DROP_MECHANIC_MONSTER_NAME",VLOOKUP(U217,'LibSets constants'!$I$4:$L$1003,4,FALSE),""),"")</f>
        <v/>
      </c>
      <c r="Y217" s="3" t="str">
        <f>IF(G217&lt;&gt;"LIBSETS_SETTYPE_BATTLEGROUND",IF(G217&lt;&gt;"LIBSETS_SETTYPE_SPECIAL",IF(X217&lt;&gt;"",X217,IF(Z217&lt;&gt;"",VLOOKUP(Z217,'ESO zone constants'!$D$3:$H$4953,5,FALSE),"")),""),"")</f>
        <v/>
      </c>
      <c r="Z217" t="str">
        <f>IF(AND(O217&lt;&gt;"",NOT(ISERROR(O217))),"",IF(AND(L217&lt;&gt;"",L217&gt;0,NOT(ISERROR(L217))),VLOOKUP(L217,'ESO dumped WayshrineInfo'!$K$3:$N$9999,4,FALSE),""))</f>
        <v/>
      </c>
      <c r="AA217" s="41"/>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WayshrineInfo'!$K$3:$N$9999,4,FALSE),""))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90" t="s">
        <v>2707</v>
      </c>
      <c r="AY217" s="21" t="str">
        <f t="shared" si="20"/>
        <v>[261] = {wayshrines={261,261,261,}, dlcId=DLC_SHADOWS_OF_THE_HIST</v>
      </c>
      <c r="AZ217" s="21" t="str">
        <f t="shared" si="24"/>
        <v>, zoneIds={848}, veteran=false</v>
      </c>
      <c r="BA217" s="21" t="str">
        <f t="shared" si="21"/>
        <v>, setType=LIBSETS_SETTYPE_DUNGEON</v>
      </c>
      <c r="BB217" s="21" t="str">
        <f t="shared" si="22"/>
        <v>},</v>
      </c>
      <c r="BC217" s="21" t="str">
        <f t="shared" si="23"/>
        <v xml:space="preserve"> --Gossamer / Gespinst   [Cradle of Shadows]</v>
      </c>
    </row>
    <row r="218" spans="1:55" x14ac:dyDescent="0.25">
      <c r="A218" s="12">
        <v>262</v>
      </c>
      <c r="B218" t="s">
        <v>1077</v>
      </c>
      <c r="C218" t="s">
        <v>1078</v>
      </c>
      <c r="D218" s="3">
        <f t="shared" si="19"/>
        <v>262</v>
      </c>
      <c r="G218" s="8" t="s">
        <v>1496</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40" t="str">
        <f>IF(U218&lt;&gt;"",IF(U218&lt;&gt;"LIBSETS_DROP_MECHANIC_MONSTER_NAME",VLOOKUP(U218,'LibSets constants'!$I$4:$L$1003,3,FALSE),""),"")</f>
        <v/>
      </c>
      <c r="W218" s="39" t="str">
        <f>IF(U218&lt;&gt;"",IF(U218&lt;&gt;"LIBSETS_DROP_MECHANIC_MONSTER_NAME",VLOOKUP(U218,'LibSets constants'!$I$4:$L$1003,4,FALSE),""),"")</f>
        <v/>
      </c>
      <c r="Y218" s="3" t="str">
        <f>IF(G218&lt;&gt;"LIBSETS_SETTYPE_BATTLEGROUND",IF(G218&lt;&gt;"LIBSETS_SETTYPE_SPECIAL",IF(X218&lt;&gt;"",X218,IF(Z218&lt;&gt;"",VLOOKUP(Z218,'ESO zone constants'!$D$3:$H$4953,5,FALSE),"")),""),"")</f>
        <v/>
      </c>
      <c r="Z218" t="str">
        <f>IF(AND(O218&lt;&gt;"",NOT(ISERROR(O218))),"",IF(AND(L218&lt;&gt;"",L218&gt;0,NOT(ISERROR(L218))),VLOOKUP(L218,'ESO dumped WayshrineInfo'!$K$3:$N$9999,4,FALSE),""))</f>
        <v/>
      </c>
      <c r="AA218" s="41"/>
      <c r="AB218" s="40" t="str">
        <f>IF(AA218&lt;&gt;"",IF(AA218&lt;&gt;"LIBSETS_DROP_MECHANIC_MONSTER_NAME",VLOOKUP(AA218,'LibSets constants'!$I$4:$L$1003,3,FALSE),""),"")</f>
        <v/>
      </c>
      <c r="AC218" s="40" t="str">
        <f>IF(AA218&lt;&gt;"",IF(AA218&lt;&gt;"LIBSETS_DROP_MECHANIC_MONSTER_NAME",VLOOKUP(AA218,'LibSets constants'!$I$4:$L$1003,4,FALSE),""),"")</f>
        <v/>
      </c>
      <c r="AD218" s="3" t="str">
        <f>IF(G218&lt;&gt;"LIBSETS_SETTYPE_BATTLEGROUND",IF(G218&lt;&gt;"LIBSETS_SETTYPE_SPECIAL",IF(AE218&lt;&gt;"",VLOOKUP(AE218,'ESO zone constants'!$D$3:$H$4953,5,FALSE),""),""),"")</f>
        <v/>
      </c>
      <c r="AE218" t="str">
        <f>IF(AND(O218&lt;&gt;"",NOT(ISERROR(O218))),"",IF(AND(M218&lt;&gt;"",M218&gt;0,NOT(ISERROR(M218))),VLOOKUP(M218,'ESO dumped WayshrineInfo'!$K$3:$N$9999,4,FALSE),""))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90" t="s">
        <v>2707</v>
      </c>
      <c r="AY218" s="21" t="str">
        <f t="shared" si="20"/>
        <v>[262] = {wayshrines={261,261,261,}, dlcId=DLC_SHADOWS_OF_THE_HIST</v>
      </c>
      <c r="AZ218" s="21" t="str">
        <f t="shared" si="24"/>
        <v>, zoneIds={848}, veteran=false</v>
      </c>
      <c r="BA218" s="21" t="str">
        <f t="shared" si="21"/>
        <v>, setType=LIBSETS_SETTYPE_DUNGEON</v>
      </c>
      <c r="BB218" s="21" t="str">
        <f t="shared" si="22"/>
        <v>},</v>
      </c>
      <c r="BC218" s="21" t="str">
        <f t="shared" si="23"/>
        <v xml:space="preserve"> --Widowmaker / Witwenmacher   [Cradle of Shadows]</v>
      </c>
    </row>
    <row r="219" spans="1:55" s="28" customFormat="1" x14ac:dyDescent="0.25">
      <c r="A219" s="12">
        <v>263</v>
      </c>
      <c r="B219" t="s">
        <v>1079</v>
      </c>
      <c r="C219" t="s">
        <v>1080</v>
      </c>
      <c r="D219" s="3">
        <f t="shared" si="19"/>
        <v>263</v>
      </c>
      <c r="E219"/>
      <c r="F219"/>
      <c r="G219" s="8" t="s">
        <v>1496</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43" t="str">
        <f>IF(U219&lt;&gt;"",IF(U219&lt;&gt;"LIBSETS_DROP_MECHANIC_MONSTER_NAME",VLOOKUP(U219,'LibSets constants'!$I$4:$L$1003,3,FALSE),""),"")</f>
        <v/>
      </c>
      <c r="W219" s="39" t="str">
        <f>IF(U219&lt;&gt;"",IF(U219&lt;&gt;"LIBSETS_DROP_MECHANIC_MONSTER_NAME",VLOOKUP(U219,'LibSets constants'!$I$4:$L$1003,4,FALSE),""),"")</f>
        <v/>
      </c>
      <c r="X219" s="65"/>
      <c r="Y219" s="3" t="str">
        <f>IF(G219&lt;&gt;"LIBSETS_SETTYPE_BATTLEGROUND",IF(G219&lt;&gt;"LIBSETS_SETTYPE_SPECIAL",IF(X219&lt;&gt;"",X219,IF(Z219&lt;&gt;"",VLOOKUP(Z219,'ESO zone constants'!$D$3:$H$4953,5,FALSE),"")),""),"")</f>
        <v/>
      </c>
      <c r="Z219" t="str">
        <f>IF(AND(O219&lt;&gt;"",NOT(ISERROR(O219))),"",IF(AND(L219&lt;&gt;"",L219&gt;0,NOT(ISERROR(L219))),VLOOKUP(L219,'ESO dumped WayshrineInfo'!$K$3:$N$9999,4,FALSE),""))</f>
        <v/>
      </c>
      <c r="AA219" s="44"/>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WayshrineInfo'!$K$3:$N$9999,4,FALSE),""))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90" t="s">
        <v>2707</v>
      </c>
      <c r="AY219" s="21" t="str">
        <f t="shared" si="20"/>
        <v>[263] = {wayshrines={261,261,261,}, dlcId=DLC_SHADOWS_OF_THE_HIST</v>
      </c>
      <c r="AZ219" s="21" t="str">
        <f t="shared" si="24"/>
        <v>, zoneIds={848}, veteran=false</v>
      </c>
      <c r="BA219" s="21" t="str">
        <f t="shared" si="21"/>
        <v>, setType=LIBSETS_SETTYPE_DUNGEON</v>
      </c>
      <c r="BB219" s="21" t="str">
        <f t="shared" si="22"/>
        <v>},</v>
      </c>
      <c r="BC219" s="21" t="str">
        <f t="shared" si="23"/>
        <v xml:space="preserve"> --Hand of Mephala / Hand von Mephala   [Cradle of Shadows]</v>
      </c>
    </row>
    <row r="220" spans="1:55" s="14" customFormat="1" x14ac:dyDescent="0.25">
      <c r="A220" s="16">
        <v>264</v>
      </c>
      <c r="B220" s="14" t="s">
        <v>1081</v>
      </c>
      <c r="C220" s="14" t="s">
        <v>1082</v>
      </c>
      <c r="D220" s="25">
        <f t="shared" si="19"/>
        <v>264</v>
      </c>
      <c r="E220" s="14" t="s">
        <v>1486</v>
      </c>
      <c r="F220" s="14" t="s">
        <v>1483</v>
      </c>
      <c r="G220" s="27" t="s">
        <v>1498</v>
      </c>
      <c r="I220" s="14" t="s">
        <v>1485</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40" t="str">
        <f>IF(U220&lt;&gt;"",IF(U220&lt;&gt;"LIBSETS_DROP_MECHANIC_MONSTER_NAME",VLOOKUP(U220,'LibSets constants'!$I$4:$L$1003,3,FALSE),""),"")</f>
        <v/>
      </c>
      <c r="W220" s="39" t="str">
        <f>IF(U220&lt;&gt;"",IF(U220&lt;&gt;"LIBSETS_DROP_MECHANIC_MONSTER_NAME",VLOOKUP(U220,'LibSets constants'!$I$4:$L$1003,4,FALSE),""),"")</f>
        <v/>
      </c>
      <c r="X220" s="65"/>
      <c r="Y220" s="3" t="str">
        <f>IF(G220&lt;&gt;"LIBSETS_SETTYPE_BATTLEGROUND",IF(G220&lt;&gt;"LIBSETS_SETTYPE_SPECIAL",IF(X220&lt;&gt;"",X220,IF(Z220&lt;&gt;"",VLOOKUP(Z220,'ESO zone constants'!$D$3:$H$4953,5,FALSE),"")),""),"")</f>
        <v/>
      </c>
      <c r="Z220" t="str">
        <f>IF(AND(O220&lt;&gt;"",NOT(ISERROR(O220))),"",IF(AND(L220&lt;&gt;"",L220&gt;0,NOT(ISERROR(L220))),VLOOKUP(L220,'ESO dumped WayshrineInfo'!$K$3:$N$9999,4,FALSE),""))</f>
        <v/>
      </c>
      <c r="AA220" s="41"/>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WayshrineInfo'!$K$3:$N$9999,4,FALSE),""))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90" t="s">
        <v>2707</v>
      </c>
      <c r="AY220" s="21" t="str">
        <f t="shared" si="20"/>
        <v/>
      </c>
      <c r="AZ220" s="21" t="str">
        <f t="shared" si="24"/>
        <v/>
      </c>
      <c r="BA220" s="21" t="str">
        <f t="shared" si="21"/>
        <v/>
      </c>
      <c r="BB220" s="21" t="str">
        <f t="shared" si="22"/>
        <v/>
      </c>
      <c r="BC220" s="21" t="str">
        <f t="shared" si="23"/>
        <v/>
      </c>
    </row>
    <row r="221" spans="1:55" x14ac:dyDescent="0.25">
      <c r="A221" s="5">
        <v>265</v>
      </c>
      <c r="B221" t="s">
        <v>1083</v>
      </c>
      <c r="C221" t="s">
        <v>22</v>
      </c>
      <c r="D221" s="3">
        <f t="shared" si="19"/>
        <v>265</v>
      </c>
      <c r="G221" s="8" t="s">
        <v>1498</v>
      </c>
      <c r="H221">
        <v>2</v>
      </c>
      <c r="I221" t="s">
        <v>1485</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1565</v>
      </c>
      <c r="V221" s="42" t="s">
        <v>1376</v>
      </c>
      <c r="W221" s="39" t="s">
        <v>1663</v>
      </c>
      <c r="Y221" s="3" t="str">
        <f>IF(G221&lt;&gt;"LIBSETS_SETTYPE_BATTLEGROUND",IF(G221&lt;&gt;"LIBSETS_SETTYPE_SPECIAL",IF(X221&lt;&gt;"",X221,IF(Z221&lt;&gt;"",VLOOKUP(Z221,'ESO zone constants'!$D$3:$H$4953,5,FALSE),"")),""),"")</f>
        <v/>
      </c>
      <c r="Z221" t="str">
        <f>IF(AND(O221&lt;&gt;"",NOT(ISERROR(O221))),"",IF(AND(L221&lt;&gt;"",L221&gt;0,NOT(ISERROR(L221))),VLOOKUP(L221,'ESO dumped WayshrineInfo'!$K$3:$N$9999,4,FALSE),""))</f>
        <v/>
      </c>
      <c r="AA221" s="42"/>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WayshrineInfo'!$K$3:$N$9999,4,FALSE),""))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90" t="s">
        <v>2707</v>
      </c>
      <c r="AY221" s="21" t="str">
        <f t="shared" si="20"/>
        <v>[265] = {wayshrines={194,194,194,}, dlcId=DLC_BASE_GAME</v>
      </c>
      <c r="AZ221" s="21" t="str">
        <f t="shared" si="24"/>
        <v>, zoneIds={380}, veteran={[EQUIP_TYPE_HEAD]=true, [EQUIP_TYPE_SHOULDERS]=false}</v>
      </c>
      <c r="BA221" s="21" t="str">
        <f t="shared" si="21"/>
        <v>, setType=LIBSETS_SETTYPE_MONSTER</v>
      </c>
      <c r="BB221" s="21" t="str">
        <f t="shared" si="22"/>
        <v>, dropMechanic={LIBSETS_DROP_MECHANIC_MONSTER_NAME}, dropMechanicNames={['en']='High Kinlord Rilis', ['de']='Sippenhochfürst Rilis'}},</v>
      </c>
      <c r="BC221" s="21" t="str">
        <f t="shared" si="23"/>
        <v xml:space="preserve"> --Shadowrend / Schattenriss   [The Banished Cells I]</v>
      </c>
    </row>
    <row r="222" spans="1:55" x14ac:dyDescent="0.25">
      <c r="A222" s="5">
        <v>266</v>
      </c>
      <c r="B222" t="s">
        <v>10</v>
      </c>
      <c r="C222" t="s">
        <v>2649</v>
      </c>
      <c r="D222" s="3">
        <f t="shared" si="19"/>
        <v>266</v>
      </c>
      <c r="G222" s="8" t="s">
        <v>1498</v>
      </c>
      <c r="H222">
        <v>2</v>
      </c>
      <c r="I222" t="s">
        <v>1485</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1565</v>
      </c>
      <c r="V222" s="42" t="s">
        <v>1579</v>
      </c>
      <c r="W222" s="39" t="s">
        <v>1656</v>
      </c>
      <c r="Y222" s="3" t="str">
        <f>IF(G222&lt;&gt;"LIBSETS_SETTYPE_BATTLEGROUND",IF(G222&lt;&gt;"LIBSETS_SETTYPE_SPECIAL",IF(X222&lt;&gt;"",X222,IF(Z222&lt;&gt;"",VLOOKUP(Z222,'ESO zone constants'!$D$3:$H$4953,5,FALSE),"")),""),"")</f>
        <v/>
      </c>
      <c r="Z222" t="str">
        <f>IF(AND(O222&lt;&gt;"",NOT(ISERROR(O222))),"",IF(AND(L222&lt;&gt;"",L222&gt;0,NOT(ISERROR(L222))),VLOOKUP(L222,'ESO dumped WayshrineInfo'!$K$3:$N$9999,4,FALSE),""))</f>
        <v/>
      </c>
      <c r="AA222" s="42"/>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WayshrineInfo'!$K$3:$N$9999,4,FALSE),""))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90" t="s">
        <v>2707</v>
      </c>
      <c r="AY222" s="21" t="str">
        <f t="shared" si="20"/>
        <v>[266] = {wayshrines={98,98,98,}, dlcId=DLC_BASE_GAME</v>
      </c>
      <c r="AZ222" s="21" t="str">
        <f t="shared" si="24"/>
        <v>, zoneIds={283}, veteran={[EQUIP_TYPE_HEAD]=true, [EQUIP_TYPE_SHOULDERS]=false}</v>
      </c>
      <c r="BA222" s="21" t="str">
        <f t="shared" si="21"/>
        <v>, setType=LIBSETS_SETTYPE_MONSTER</v>
      </c>
      <c r="BB222" s="21" t="str">
        <f t="shared" si="22"/>
        <v>, dropMechanic={LIBSETS_DROP_MECHANIC_MONSTER_NAME}, dropMechanicNames={['en']='Kra\'gh the Dreugh King', ['de']='Kra\'gh der Dreughkönig'}},</v>
      </c>
      <c r="BC222" s="21" t="str">
        <f t="shared" si="23"/>
        <v xml:space="preserve"> --Kra\'gh / Kra'gh   [Fungal Grotto I]</v>
      </c>
    </row>
    <row r="223" spans="1:55" x14ac:dyDescent="0.25">
      <c r="A223" s="5">
        <v>267</v>
      </c>
      <c r="B223" t="s">
        <v>1084</v>
      </c>
      <c r="C223" t="s">
        <v>27</v>
      </c>
      <c r="D223" s="3">
        <f t="shared" si="19"/>
        <v>267</v>
      </c>
      <c r="G223" s="8" t="s">
        <v>1498</v>
      </c>
      <c r="H223">
        <v>2</v>
      </c>
      <c r="I223" t="s">
        <v>1485</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1565</v>
      </c>
      <c r="V223" s="42" t="s">
        <v>1568</v>
      </c>
      <c r="W223" s="39" t="s">
        <v>1660</v>
      </c>
      <c r="Y223" s="3" t="str">
        <f>IF(G223&lt;&gt;"LIBSETS_SETTYPE_BATTLEGROUND",IF(G223&lt;&gt;"LIBSETS_SETTYPE_SPECIAL",IF(X223&lt;&gt;"",X223,IF(Z223&lt;&gt;"",VLOOKUP(Z223,'ESO zone constants'!$D$3:$H$4953,5,FALSE),"")),""),"")</f>
        <v/>
      </c>
      <c r="Z223" t="str">
        <f>IF(AND(O223&lt;&gt;"",NOT(ISERROR(O223))),"",IF(AND(L223&lt;&gt;"",L223&gt;0,NOT(ISERROR(L223))),VLOOKUP(L223,'ESO dumped WayshrineInfo'!$K$3:$N$9999,4,FALSE),""))</f>
        <v/>
      </c>
      <c r="AA223" s="42"/>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WayshrineInfo'!$K$3:$N$9999,4,FALSE),""))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90" t="s">
        <v>2707</v>
      </c>
      <c r="AY223" s="21" t="str">
        <f t="shared" si="20"/>
        <v>[267] = {wayshrines={193,193,193,}, dlcId=DLC_BASE_GAME</v>
      </c>
      <c r="AZ223" s="21" t="str">
        <f t="shared" si="24"/>
        <v>, zoneIds={144}, veteran={[EQUIP_TYPE_HEAD]=true, [EQUIP_TYPE_SHOULDERS]=false}</v>
      </c>
      <c r="BA223" s="21" t="str">
        <f t="shared" si="21"/>
        <v>, setType=LIBSETS_SETTYPE_MONSTER</v>
      </c>
      <c r="BB223" s="21" t="str">
        <f t="shared" si="22"/>
        <v>, dropMechanic={LIBSETS_DROP_MECHANIC_MONSTER_NAME}, dropMechanicNames={['en']='The Whisperer', ['de']='Die Flüsterin'}},</v>
      </c>
      <c r="BC223" s="21" t="str">
        <f t="shared" si="23"/>
        <v xml:space="preserve"> --Swarm Mother / Schwarmmutter   [Spindleclutch I]</v>
      </c>
    </row>
    <row r="224" spans="1:55" x14ac:dyDescent="0.25">
      <c r="A224" s="5">
        <v>268</v>
      </c>
      <c r="B224" t="s">
        <v>1085</v>
      </c>
      <c r="C224" t="s">
        <v>21</v>
      </c>
      <c r="D224" s="3">
        <f t="shared" si="19"/>
        <v>268</v>
      </c>
      <c r="G224" s="8" t="s">
        <v>1498</v>
      </c>
      <c r="H224">
        <v>2</v>
      </c>
      <c r="I224" t="s">
        <v>1485</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1565</v>
      </c>
      <c r="V224" s="42" t="s">
        <v>21</v>
      </c>
      <c r="W224" s="39" t="s">
        <v>1085</v>
      </c>
      <c r="Y224" s="3" t="str">
        <f>IF(G224&lt;&gt;"LIBSETS_SETTYPE_BATTLEGROUND",IF(G224&lt;&gt;"LIBSETS_SETTYPE_SPECIAL",IF(X224&lt;&gt;"",X224,IF(Z224&lt;&gt;"",VLOOKUP(Z224,'ESO zone constants'!$D$3:$H$4953,5,FALSE),"")),""),"")</f>
        <v/>
      </c>
      <c r="Z224" t="str">
        <f>IF(AND(O224&lt;&gt;"",NOT(ISERROR(O224))),"",IF(AND(L224&lt;&gt;"",L224&gt;0,NOT(ISERROR(L224))),VLOOKUP(L224,'ESO dumped WayshrineInfo'!$K$3:$N$9999,4,FALSE),""))</f>
        <v/>
      </c>
      <c r="AA224" s="42"/>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WayshrineInfo'!$K$3:$N$9999,4,FALSE),""))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90" t="s">
        <v>2707</v>
      </c>
      <c r="AY224" s="21" t="str">
        <f t="shared" si="20"/>
        <v>[268] = {wayshrines={198,198,198,}, dlcId=DLC_BASE_GAME</v>
      </c>
      <c r="AZ224" s="21" t="str">
        <f t="shared" si="24"/>
        <v>, zoneIds={63}, veteran={[EQUIP_TYPE_HEAD]=true, [EQUIP_TYPE_SHOULDERS]=false}</v>
      </c>
      <c r="BA224" s="21" t="str">
        <f t="shared" si="21"/>
        <v>, setType=LIBSETS_SETTYPE_MONSTER</v>
      </c>
      <c r="BB224" s="21" t="str">
        <f t="shared" si="22"/>
        <v>, dropMechanic={LIBSETS_DROP_MECHANIC_MONSTER_NAME}, dropMechanicNames={['en']='Sentinel of Rkugamz', ['de']='Wachposten von Rkugamz'}},</v>
      </c>
      <c r="BC224" s="21" t="str">
        <f t="shared" si="23"/>
        <v xml:space="preserve"> --Sentinel of Rkugamz / Wachposten von Rkugamz   [Darkshade Caverns I]</v>
      </c>
    </row>
    <row r="225" spans="1:55" x14ac:dyDescent="0.25">
      <c r="A225" s="5">
        <v>269</v>
      </c>
      <c r="B225" t="s">
        <v>1086</v>
      </c>
      <c r="C225" t="s">
        <v>2</v>
      </c>
      <c r="D225" s="3">
        <f t="shared" si="19"/>
        <v>269</v>
      </c>
      <c r="G225" s="8" t="s">
        <v>1498</v>
      </c>
      <c r="H225">
        <v>2</v>
      </c>
      <c r="I225" t="s">
        <v>1485</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1565</v>
      </c>
      <c r="V225" s="42" t="s">
        <v>1569</v>
      </c>
      <c r="W225" s="39" t="s">
        <v>1666</v>
      </c>
      <c r="Y225" s="3" t="str">
        <f>IF(G225&lt;&gt;"LIBSETS_SETTYPE_BATTLEGROUND",IF(G225&lt;&gt;"LIBSETS_SETTYPE_SPECIAL",IF(X225&lt;&gt;"",X225,IF(Z225&lt;&gt;"",VLOOKUP(Z225,'ESO zone constants'!$D$3:$H$4953,5,FALSE),"")),""),"")</f>
        <v/>
      </c>
      <c r="Z225" t="str">
        <f>IF(AND(O225&lt;&gt;"",NOT(ISERROR(O225))),"",IF(AND(L225&lt;&gt;"",L225&gt;0,NOT(ISERROR(L225))),VLOOKUP(L225,'ESO dumped WayshrineInfo'!$K$3:$N$9999,4,FALSE),""))</f>
        <v/>
      </c>
      <c r="AA225" s="42"/>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WayshrineInfo'!$K$3:$N$9999,4,FALSE),""))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90" t="s">
        <v>2707</v>
      </c>
      <c r="AY225" s="21" t="str">
        <f t="shared" si="20"/>
        <v>[269] = {wayshrines={191,191,191,}, dlcId=DLC_BASE_GAME</v>
      </c>
      <c r="AZ225" s="21" t="str">
        <f t="shared" si="24"/>
        <v>, zoneIds={126}, veteran={[EQUIP_TYPE_HEAD]=true, [EQUIP_TYPE_SHOULDERS]=false}</v>
      </c>
      <c r="BA225" s="21" t="str">
        <f t="shared" si="21"/>
        <v>, setType=LIBSETS_SETTYPE_MONSTER</v>
      </c>
      <c r="BB225" s="21" t="str">
        <f t="shared" si="22"/>
        <v>, dropMechanic={LIBSETS_DROP_MECHANIC_MONSTER_NAME}, dropMechanicNames={['en']='Canonreeve Oraneth', ['de']='Stiftsvogt Oraneth'}},</v>
      </c>
      <c r="BC225" s="21" t="str">
        <f t="shared" si="23"/>
        <v xml:space="preserve"> --Chokethorn / Würgedorn   [Elden Hollow I]</v>
      </c>
    </row>
    <row r="226" spans="1:55" x14ac:dyDescent="0.25">
      <c r="A226" s="5">
        <v>270</v>
      </c>
      <c r="B226" t="s">
        <v>1087</v>
      </c>
      <c r="C226" t="s">
        <v>23</v>
      </c>
      <c r="D226" s="3">
        <f t="shared" si="19"/>
        <v>270</v>
      </c>
      <c r="G226" s="8" t="s">
        <v>1498</v>
      </c>
      <c r="H226">
        <v>2</v>
      </c>
      <c r="I226" t="s">
        <v>1485</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1565</v>
      </c>
      <c r="V226" s="42" t="s">
        <v>1669</v>
      </c>
      <c r="W226" s="39" t="s">
        <v>1670</v>
      </c>
      <c r="Y226" s="3" t="str">
        <f>IF(G226&lt;&gt;"LIBSETS_SETTYPE_BATTLEGROUND",IF(G226&lt;&gt;"LIBSETS_SETTYPE_SPECIAL",IF(X226&lt;&gt;"",X226,IF(Z226&lt;&gt;"",VLOOKUP(Z226,'ESO zone constants'!$D$3:$H$4953,5,FALSE),"")),""),"")</f>
        <v/>
      </c>
      <c r="Z226" t="str">
        <f>IF(AND(O226&lt;&gt;"",NOT(ISERROR(O226))),"",IF(AND(L226&lt;&gt;"",L226&gt;0,NOT(ISERROR(L226))),VLOOKUP(L226,'ESO dumped WayshrineInfo'!$K$3:$N$9999,4,FALSE),""))</f>
        <v/>
      </c>
      <c r="AA226" s="42"/>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WayshrineInfo'!$K$3:$N$9999,4,FALSE),""))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90" t="s">
        <v>2707</v>
      </c>
      <c r="AY226" s="21" t="str">
        <f t="shared" si="20"/>
        <v>[270] = {wayshrines={189,189,189,}, dlcId=DLC_BASE_GAME</v>
      </c>
      <c r="AZ226" s="21" t="str">
        <f t="shared" si="24"/>
        <v>, zoneIds={146}, veteran={[EQUIP_TYPE_HEAD]=true, [EQUIP_TYPE_SHOULDERS]=false}</v>
      </c>
      <c r="BA226" s="21" t="str">
        <f t="shared" si="21"/>
        <v>, setType=LIBSETS_SETTYPE_MONSTER</v>
      </c>
      <c r="BB226" s="21" t="str">
        <f t="shared" si="22"/>
        <v>, dropMechanic={LIBSETS_DROP_MECHANIC_MONSTER_NAME}, dropMechanicNames={['en']='Varaine and Allene Pellingare', ['de']='Varaine und Allene Pellingare'}},</v>
      </c>
      <c r="BC226" s="21" t="str">
        <f t="shared" si="23"/>
        <v xml:space="preserve"> --Slimecraw / Schleimkropf   [Wayrest Sewers I]</v>
      </c>
    </row>
    <row r="227" spans="1:55" x14ac:dyDescent="0.25">
      <c r="A227" s="5">
        <v>271</v>
      </c>
      <c r="B227" t="s">
        <v>20</v>
      </c>
      <c r="C227" t="s">
        <v>20</v>
      </c>
      <c r="D227" s="3">
        <f t="shared" si="19"/>
        <v>271</v>
      </c>
      <c r="G227" s="8" t="s">
        <v>1498</v>
      </c>
      <c r="H227">
        <v>1</v>
      </c>
      <c r="I227" t="s">
        <v>1485</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1565</v>
      </c>
      <c r="V227" s="42" t="s">
        <v>1570</v>
      </c>
      <c r="W227" s="39" t="s">
        <v>1648</v>
      </c>
      <c r="Y227" s="3" t="str">
        <f>IF(G227&lt;&gt;"LIBSETS_SETTYPE_BATTLEGROUND",IF(G227&lt;&gt;"LIBSETS_SETTYPE_SPECIAL",IF(X227&lt;&gt;"",X227,IF(Z227&lt;&gt;"",VLOOKUP(Z227,'ESO zone constants'!$D$3:$H$4953,5,FALSE),"")),""),"")</f>
        <v/>
      </c>
      <c r="Z227" t="str">
        <f>IF(AND(O227&lt;&gt;"",NOT(ISERROR(O227))),"",IF(AND(L227&lt;&gt;"",L227&gt;0,NOT(ISERROR(L227))),VLOOKUP(L227,'ESO dumped WayshrineInfo'!$K$3:$N$9999,4,FALSE),""))</f>
        <v/>
      </c>
      <c r="AA227" s="42"/>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WayshrineInfo'!$K$3:$N$9999,4,FALSE),""))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90" t="s">
        <v>2707</v>
      </c>
      <c r="AY227" s="21" t="str">
        <f t="shared" si="20"/>
        <v>[271] = {wayshrines={192,192,192,}, dlcId=DLC_BASE_GAME</v>
      </c>
      <c r="AZ227" s="21" t="str">
        <f t="shared" si="24"/>
        <v>, zoneIds={148}, veteran={[EQUIP_TYPE_HEAD]=true, [EQUIP_TYPE_SHOULDERS]=false}</v>
      </c>
      <c r="BA227" s="21" t="str">
        <f t="shared" si="21"/>
        <v>, setType=LIBSETS_SETTYPE_MONSTER</v>
      </c>
      <c r="BB227" s="21" t="str">
        <f t="shared" si="22"/>
        <v>, dropMechanic={LIBSETS_DROP_MECHANIC_MONSTER_NAME}, dropMechanicNames={['en']='Sellistrix the Lamia Queen', ['de']='Sellistrix die Lamienkönigin'}},</v>
      </c>
      <c r="BC227" s="21" t="str">
        <f t="shared" si="23"/>
        <v xml:space="preserve"> --Sellistrix / Sellistrix   [Arx Corinium]</v>
      </c>
    </row>
    <row r="228" spans="1:55" x14ac:dyDescent="0.25">
      <c r="A228" s="5">
        <v>272</v>
      </c>
      <c r="B228" t="s">
        <v>1088</v>
      </c>
      <c r="C228" t="s">
        <v>9</v>
      </c>
      <c r="D228" s="3">
        <f t="shared" si="19"/>
        <v>272</v>
      </c>
      <c r="G228" s="8" t="s">
        <v>1498</v>
      </c>
      <c r="H228">
        <v>1</v>
      </c>
      <c r="I228" t="s">
        <v>1485</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1565</v>
      </c>
      <c r="V228" s="42" t="s">
        <v>1571</v>
      </c>
      <c r="W228" s="39" t="s">
        <v>1662</v>
      </c>
      <c r="Y228" s="3" t="str">
        <f>IF(G228&lt;&gt;"LIBSETS_SETTYPE_BATTLEGROUND",IF(G228&lt;&gt;"LIBSETS_SETTYPE_SPECIAL",IF(X228&lt;&gt;"",X228,IF(Z228&lt;&gt;"",VLOOKUP(Z228,'ESO zone constants'!$D$3:$H$4953,5,FALSE),"")),""),"")</f>
        <v/>
      </c>
      <c r="Z228" t="str">
        <f>IF(AND(O228&lt;&gt;"",NOT(ISERROR(O228))),"",IF(AND(L228&lt;&gt;"",L228&gt;0,NOT(ISERROR(L228))),VLOOKUP(L228,'ESO dumped WayshrineInfo'!$K$3:$N$9999,4,FALSE),""))</f>
        <v/>
      </c>
      <c r="AA228" s="42"/>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WayshrineInfo'!$K$3:$N$9999,4,FALSE),""))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90" t="s">
        <v>2707</v>
      </c>
      <c r="AY228" s="21" t="str">
        <f t="shared" si="20"/>
        <v>[272] = {wayshrines={197,197,197,}, dlcId=DLC_BASE_GAME</v>
      </c>
      <c r="AZ228" s="21" t="str">
        <f t="shared" si="24"/>
        <v>, zoneIds={176}, veteran={[EQUIP_TYPE_HEAD]=true, [EQUIP_TYPE_SHOULDERS]=false}</v>
      </c>
      <c r="BA228" s="21" t="str">
        <f t="shared" si="21"/>
        <v>, setType=LIBSETS_SETTYPE_MONSTER</v>
      </c>
      <c r="BB228" s="21" t="str">
        <f t="shared" si="22"/>
        <v>, dropMechanic={LIBSETS_DROP_MECHANIC_MONSTER_NAME}, dropMechanicNames={['en']='Razor Master Erthas', ['de']='Klingenmeister Erthas'}},</v>
      </c>
      <c r="BC228" s="21" t="str">
        <f t="shared" si="23"/>
        <v xml:space="preserve"> --Infernal Guardian / Infernaler Wächter   [City of Ash I]</v>
      </c>
    </row>
    <row r="229" spans="1:55" x14ac:dyDescent="0.25">
      <c r="A229" s="5">
        <v>273</v>
      </c>
      <c r="B229" t="s">
        <v>8</v>
      </c>
      <c r="C229" t="s">
        <v>8</v>
      </c>
      <c r="D229" s="3">
        <f t="shared" si="19"/>
        <v>273</v>
      </c>
      <c r="G229" s="8" t="s">
        <v>1498</v>
      </c>
      <c r="H229">
        <v>1</v>
      </c>
      <c r="I229" t="s">
        <v>1485</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1565</v>
      </c>
      <c r="V229" s="42" t="s">
        <v>1375</v>
      </c>
      <c r="W229" s="39" t="s">
        <v>1654</v>
      </c>
      <c r="Y229" s="3" t="str">
        <f>IF(G229&lt;&gt;"LIBSETS_SETTYPE_BATTLEGROUND",IF(G229&lt;&gt;"LIBSETS_SETTYPE_SPECIAL",IF(X229&lt;&gt;"",X229,IF(Z229&lt;&gt;"",VLOOKUP(Z229,'ESO zone constants'!$D$3:$H$4953,5,FALSE),"")),""),"")</f>
        <v/>
      </c>
      <c r="Z229" t="str">
        <f>IF(AND(O229&lt;&gt;"",NOT(ISERROR(O229))),"",IF(AND(L229&lt;&gt;"",L229&gt;0,NOT(ISERROR(L229))),VLOOKUP(L229,'ESO dumped WayshrineInfo'!$K$3:$N$9999,4,FALSE),""))</f>
        <v/>
      </c>
      <c r="AA229" s="42"/>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WayshrineInfo'!$K$3:$N$9999,4,FALSE),""))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90" t="s">
        <v>2707</v>
      </c>
      <c r="AY229" s="21" t="str">
        <f t="shared" si="20"/>
        <v>[273] = {wayshrines={190,190,190,}, dlcId=DLC_BASE_GAME</v>
      </c>
      <c r="AZ229" s="21" t="str">
        <f t="shared" si="24"/>
        <v>, zoneIds={130}, veteran={[EQUIP_TYPE_HEAD]=true, [EQUIP_TYPE_SHOULDERS]=false}</v>
      </c>
      <c r="BA229" s="21" t="str">
        <f t="shared" si="21"/>
        <v>, setType=LIBSETS_SETTYPE_MONSTER</v>
      </c>
      <c r="BB229" s="21" t="str">
        <f t="shared" si="22"/>
        <v>, dropMechanic={LIBSETS_DROP_MECHANIC_MONSTER_NAME}, dropMechanicNames={['en']='Ilambris-Athor or Ilambris-Zaven', ['de']='Ilambris Zwillinge'}},</v>
      </c>
      <c r="BC229" s="21" t="str">
        <f t="shared" si="23"/>
        <v xml:space="preserve"> --Ilambris / Ilambris   [Crypt of Hearts I]</v>
      </c>
    </row>
    <row r="230" spans="1:55" x14ac:dyDescent="0.25">
      <c r="A230" s="5">
        <v>274</v>
      </c>
      <c r="B230" t="s">
        <v>1089</v>
      </c>
      <c r="C230" t="s">
        <v>7</v>
      </c>
      <c r="D230" s="3">
        <f t="shared" si="19"/>
        <v>274</v>
      </c>
      <c r="G230" s="8" t="s">
        <v>1498</v>
      </c>
      <c r="H230">
        <v>1</v>
      </c>
      <c r="I230" t="s">
        <v>1485</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1565</v>
      </c>
      <c r="V230" s="42" t="s">
        <v>1572</v>
      </c>
      <c r="W230" s="39" t="s">
        <v>1649</v>
      </c>
      <c r="Y230" s="3" t="str">
        <f>IF(G230&lt;&gt;"LIBSETS_SETTYPE_BATTLEGROUND",IF(G230&lt;&gt;"LIBSETS_SETTYPE_SPECIAL",IF(X230&lt;&gt;"",X230,IF(Z230&lt;&gt;"",VLOOKUP(Z230,'ESO zone constants'!$D$3:$H$4953,5,FALSE),"")),""),"")</f>
        <v/>
      </c>
      <c r="Z230" t="str">
        <f>IF(AND(O230&lt;&gt;"",NOT(ISERROR(O230))),"",IF(AND(L230&lt;&gt;"",L230&gt;0,NOT(ISERROR(L230))),VLOOKUP(L230,'ESO dumped WayshrineInfo'!$K$3:$N$9999,4,FALSE),""))</f>
        <v/>
      </c>
      <c r="AA230" s="42"/>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WayshrineInfo'!$K$3:$N$9999,4,FALSE),""))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90" t="s">
        <v>2707</v>
      </c>
      <c r="AY230" s="21" t="str">
        <f t="shared" si="20"/>
        <v>[274] = {wayshrines={195,195,195,}, dlcId=DLC_BASE_GAME</v>
      </c>
      <c r="AZ230" s="21" t="str">
        <f t="shared" si="24"/>
        <v>, zoneIds={449}, veteran={[EQUIP_TYPE_HEAD]=true, [EQUIP_TYPE_SHOULDERS]=false}</v>
      </c>
      <c r="BA230" s="21" t="str">
        <f t="shared" si="21"/>
        <v>, setType=LIBSETS_SETTYPE_MONSTER</v>
      </c>
      <c r="BB230" s="21" t="str">
        <f t="shared" si="22"/>
        <v>, dropMechanic={LIBSETS_DROP_MECHANIC_MONSTER_NAME}, dropMechanicNames={['en']='Drodda of Icereach', ['de']='Drodda von Eiskap'}},</v>
      </c>
      <c r="BC230" s="21" t="str">
        <f t="shared" si="23"/>
        <v xml:space="preserve"> --Iceheart / Eisherz   [Direfrost Keep]</v>
      </c>
    </row>
    <row r="231" spans="1:55" x14ac:dyDescent="0.25">
      <c r="A231" s="5">
        <v>275</v>
      </c>
      <c r="B231" t="s">
        <v>1090</v>
      </c>
      <c r="C231" t="s">
        <v>26</v>
      </c>
      <c r="D231" s="3">
        <f t="shared" si="19"/>
        <v>275</v>
      </c>
      <c r="G231" s="8" t="s">
        <v>1498</v>
      </c>
      <c r="H231">
        <v>1</v>
      </c>
      <c r="I231" t="s">
        <v>1485</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1565</v>
      </c>
      <c r="V231" s="42" t="s">
        <v>1573</v>
      </c>
      <c r="W231" s="39" t="s">
        <v>1668</v>
      </c>
      <c r="Y231" s="3" t="str">
        <f>IF(G231&lt;&gt;"LIBSETS_SETTYPE_BATTLEGROUND",IF(G231&lt;&gt;"LIBSETS_SETTYPE_SPECIAL",IF(X231&lt;&gt;"",X231,IF(Z231&lt;&gt;"",VLOOKUP(Z231,'ESO zone constants'!$D$3:$H$4953,5,FALSE),"")),""),"")</f>
        <v/>
      </c>
      <c r="Z231" t="str">
        <f>IF(AND(O231&lt;&gt;"",NOT(ISERROR(O231))),"",IF(AND(L231&lt;&gt;"",L231&gt;0,NOT(ISERROR(L231))),VLOOKUP(L231,'ESO dumped WayshrineInfo'!$K$3:$N$9999,4,FALSE),""))</f>
        <v/>
      </c>
      <c r="AA231" s="42"/>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WayshrineInfo'!$K$3:$N$9999,4,FALSE),""))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90" t="s">
        <v>2707</v>
      </c>
      <c r="AY231" s="21" t="str">
        <f t="shared" si="20"/>
        <v>[275] = {wayshrines={188,188,188,}, dlcId=DLC_BASE_GAME</v>
      </c>
      <c r="AZ231" s="21" t="str">
        <f t="shared" si="24"/>
        <v>, zoneIds={131}, veteran={[EQUIP_TYPE_HEAD]=true, [EQUIP_TYPE_SHOULDERS]=false}</v>
      </c>
      <c r="BA231" s="21" t="str">
        <f t="shared" si="21"/>
        <v>, setType=LIBSETS_SETTYPE_MONSTER</v>
      </c>
      <c r="BB231" s="21" t="str">
        <f t="shared" si="22"/>
        <v>, dropMechanic={LIBSETS_DROP_MECHANIC_MONSTER_NAME}, dropMechanicNames={['en']='Stormreeve Neidir', ['de']='Sturmvogt Neidir'}},</v>
      </c>
      <c r="BC231" s="21" t="str">
        <f t="shared" si="23"/>
        <v xml:space="preserve"> --Stormfist / Sturmfaust   [Tempest Island]</v>
      </c>
    </row>
    <row r="232" spans="1:55" x14ac:dyDescent="0.25">
      <c r="A232" s="5">
        <v>276</v>
      </c>
      <c r="B232" t="s">
        <v>1091</v>
      </c>
      <c r="C232" t="s">
        <v>29</v>
      </c>
      <c r="D232" s="3">
        <f t="shared" si="19"/>
        <v>276</v>
      </c>
      <c r="G232" s="8" t="s">
        <v>1498</v>
      </c>
      <c r="H232">
        <v>1</v>
      </c>
      <c r="I232" t="s">
        <v>1485</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1565</v>
      </c>
      <c r="V232" s="42" t="s">
        <v>1379</v>
      </c>
      <c r="W232" s="39" t="s">
        <v>1644</v>
      </c>
      <c r="Y232" s="3" t="str">
        <f>IF(G232&lt;&gt;"LIBSETS_SETTYPE_BATTLEGROUND",IF(G232&lt;&gt;"LIBSETS_SETTYPE_SPECIAL",IF(X232&lt;&gt;"",X232,IF(Z232&lt;&gt;"",VLOOKUP(Z232,'ESO zone constants'!$D$3:$H$4953,5,FALSE),"")),""),"")</f>
        <v/>
      </c>
      <c r="Z232" t="str">
        <f>IF(AND(O232&lt;&gt;"",NOT(ISERROR(O232))),"",IF(AND(L232&lt;&gt;"",L232&gt;0,NOT(ISERROR(L232))),VLOOKUP(L232,'ESO dumped WayshrineInfo'!$K$3:$N$9999,4,FALSE),""))</f>
        <v/>
      </c>
      <c r="AA232" s="42"/>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WayshrineInfo'!$K$3:$N$9999,4,FALSE),""))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90" t="s">
        <v>2707</v>
      </c>
      <c r="AY232" s="21" t="str">
        <f t="shared" si="20"/>
        <v>[276] = {wayshrines={196,196,196,}, dlcId=DLC_BASE_GAME</v>
      </c>
      <c r="AZ232" s="21" t="str">
        <f t="shared" si="24"/>
        <v>, zoneIds={22}, veteran={[EQUIP_TYPE_HEAD]=true, [EQUIP_TYPE_SHOULDERS]=false}</v>
      </c>
      <c r="BA232" s="21" t="str">
        <f t="shared" si="21"/>
        <v>, setType=LIBSETS_SETTYPE_MONSTER</v>
      </c>
      <c r="BB232" s="21" t="str">
        <f t="shared" si="22"/>
        <v>, dropMechanic={LIBSETS_DROP_MECHANIC_MONSTER_NAME}, dropMechanicNames={['en']='The Guardian Council', ['de']='Die Wächter'}},</v>
      </c>
      <c r="BC232" s="21" t="str">
        <f t="shared" si="23"/>
        <v xml:space="preserve"> --Tremorscale / Bebenschuppe   [Volenfell]</v>
      </c>
    </row>
    <row r="233" spans="1:55" x14ac:dyDescent="0.25">
      <c r="A233" s="5">
        <v>277</v>
      </c>
      <c r="B233" t="s">
        <v>1092</v>
      </c>
      <c r="C233" t="s">
        <v>17</v>
      </c>
      <c r="D233" s="3">
        <f t="shared" si="19"/>
        <v>277</v>
      </c>
      <c r="G233" s="8" t="s">
        <v>1498</v>
      </c>
      <c r="H233">
        <v>1</v>
      </c>
      <c r="I233" t="s">
        <v>1485</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1565</v>
      </c>
      <c r="V233" s="42" t="s">
        <v>1378</v>
      </c>
      <c r="W233" s="39" t="s">
        <v>1659</v>
      </c>
      <c r="Y233" s="3" t="str">
        <f>IF(G233&lt;&gt;"LIBSETS_SETTYPE_BATTLEGROUND",IF(G233&lt;&gt;"LIBSETS_SETTYPE_SPECIAL",IF(X233&lt;&gt;"",X233,IF(Z233&lt;&gt;"",VLOOKUP(Z233,'ESO zone constants'!$D$3:$H$4953,5,FALSE),"")),""),"")</f>
        <v/>
      </c>
      <c r="Z233" t="str">
        <f>IF(AND(O233&lt;&gt;"",NOT(ISERROR(O233))),"",IF(AND(L233&lt;&gt;"",L233&gt;0,NOT(ISERROR(L233))),VLOOKUP(L233,'ESO dumped WayshrineInfo'!$K$3:$N$9999,4,FALSE),""))</f>
        <v/>
      </c>
      <c r="AA233" s="42"/>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WayshrineInfo'!$K$3:$N$9999,4,FALSE),""))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90" t="s">
        <v>2707</v>
      </c>
      <c r="AY233" s="21" t="str">
        <f t="shared" si="20"/>
        <v>[277] = {wayshrines={186,186,186,}, dlcId=DLC_BASE_GAME</v>
      </c>
      <c r="AZ233" s="21" t="str">
        <f t="shared" si="24"/>
        <v>, zoneIds={38}, veteran={[EQUIP_TYPE_HEAD]=true, [EQUIP_TYPE_SHOULDERS]=false}</v>
      </c>
      <c r="BA233" s="21" t="str">
        <f t="shared" si="21"/>
        <v>, setType=LIBSETS_SETTYPE_MONSTER</v>
      </c>
      <c r="BB233" s="21" t="str">
        <f t="shared" si="22"/>
        <v>, dropMechanic={LIBSETS_DROP_MECHANIC_MONSTER_NAME}, dropMechanicNames={['en']='Captain Blackheart', ['de']='Kapitän Schwarzherz'}},</v>
      </c>
      <c r="BC233" s="21" t="str">
        <f t="shared" si="23"/>
        <v xml:space="preserve"> --Pirate Skeleton / Piratenskelett   [Blackheart Haven]</v>
      </c>
    </row>
    <row r="234" spans="1:55" x14ac:dyDescent="0.25">
      <c r="A234" s="5">
        <v>278</v>
      </c>
      <c r="B234" t="s">
        <v>1093</v>
      </c>
      <c r="C234" t="s">
        <v>1094</v>
      </c>
      <c r="D234" s="3">
        <f t="shared" si="19"/>
        <v>278</v>
      </c>
      <c r="G234" s="8" t="s">
        <v>1498</v>
      </c>
      <c r="H234">
        <v>1</v>
      </c>
      <c r="I234" t="s">
        <v>1485</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1565</v>
      </c>
      <c r="V234" s="42" t="s">
        <v>1646</v>
      </c>
      <c r="W234" s="39" t="s">
        <v>1647</v>
      </c>
      <c r="Y234" s="3" t="str">
        <f>IF(G234&lt;&gt;"LIBSETS_SETTYPE_BATTLEGROUND",IF(G234&lt;&gt;"LIBSETS_SETTYPE_SPECIAL",IF(X234&lt;&gt;"",X234,IF(Z234&lt;&gt;"",VLOOKUP(Z234,'ESO zone constants'!$D$3:$H$4953,5,FALSE),"")),""),"")</f>
        <v/>
      </c>
      <c r="Z234" t="str">
        <f>IF(AND(O234&lt;&gt;"",NOT(ISERROR(O234))),"",IF(AND(L234&lt;&gt;"",L234&gt;0,NOT(ISERROR(L234))),VLOOKUP(L234,'ESO dumped WayshrineInfo'!$K$3:$N$9999,4,FALSE),""))</f>
        <v/>
      </c>
      <c r="AA234" s="42"/>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WayshrineInfo'!$K$3:$N$9999,4,FALSE),""))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90" t="s">
        <v>2707</v>
      </c>
      <c r="AY234" s="21" t="str">
        <f t="shared" si="20"/>
        <v>[278] = {wayshrines={187,187,187,}, dlcId=DLC_BASE_GAME</v>
      </c>
      <c r="AZ234" s="21" t="str">
        <f t="shared" si="24"/>
        <v>, zoneIds={64}, veteran={[EQUIP_TYPE_HEAD]=true, [EQUIP_TYPE_SHOULDERS]=false}</v>
      </c>
      <c r="BA234" s="21" t="str">
        <f t="shared" si="21"/>
        <v>, setType=LIBSETS_SETTYPE_MONSTER</v>
      </c>
      <c r="BB234" s="21" t="str">
        <f t="shared" si="22"/>
        <v>, dropMechanic={LIBSETS_DROP_MECHANIC_MONSTER_NAME}, dropMechanicNames={['en']='The Lava Queen', ['de']='Die Lavakönigin'}},</v>
      </c>
      <c r="BC234" s="21" t="str">
        <f t="shared" si="23"/>
        <v xml:space="preserve"> --The Troll King / Trollkönig   [Blessed Crucible]</v>
      </c>
    </row>
    <row r="235" spans="1:55" x14ac:dyDescent="0.25">
      <c r="A235" s="5">
        <v>279</v>
      </c>
      <c r="B235" t="s">
        <v>19</v>
      </c>
      <c r="C235" t="s">
        <v>19</v>
      </c>
      <c r="D235" s="3">
        <f t="shared" si="19"/>
        <v>279</v>
      </c>
      <c r="G235" s="8" t="s">
        <v>1498</v>
      </c>
      <c r="H235">
        <v>1</v>
      </c>
      <c r="I235" t="s">
        <v>1485</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1565</v>
      </c>
      <c r="V235" s="39" t="s">
        <v>19</v>
      </c>
      <c r="W235" s="39" t="s">
        <v>19</v>
      </c>
      <c r="Y235" s="3" t="str">
        <f>IF(G235&lt;&gt;"LIBSETS_SETTYPE_BATTLEGROUND",IF(G235&lt;&gt;"LIBSETS_SETTYPE_SPECIAL",IF(X235&lt;&gt;"",X235,IF(Z235&lt;&gt;"",VLOOKUP(Z235,'ESO zone constants'!$D$3:$H$4953,5,FALSE),"")),""),"")</f>
        <v/>
      </c>
      <c r="Z235" t="str">
        <f>IF(AND(O235&lt;&gt;"",NOT(ISERROR(O235))),"",IF(AND(L235&lt;&gt;"",L235&gt;0,NOT(ISERROR(L235))),VLOOKUP(L235,'ESO dumped WayshrineInfo'!$K$3:$N$9999,4,FALSE),""))</f>
        <v/>
      </c>
      <c r="AA235" s="42"/>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WayshrineInfo'!$K$3:$N$9999,4,FALSE),""))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90" t="s">
        <v>2707</v>
      </c>
      <c r="AY235" s="21" t="str">
        <f t="shared" si="20"/>
        <v>[279] = {wayshrines={185,185,185,}, dlcId=DLC_BASE_GAME</v>
      </c>
      <c r="AZ235" s="21" t="str">
        <f t="shared" si="24"/>
        <v>, zoneIds={31}, veteran={[EQUIP_TYPE_HEAD]=true, [EQUIP_TYPE_SHOULDERS]=false}</v>
      </c>
      <c r="BA235" s="21" t="str">
        <f t="shared" si="21"/>
        <v>, setType=LIBSETS_SETTYPE_MONSTER</v>
      </c>
      <c r="BB235" s="21" t="str">
        <f t="shared" si="22"/>
        <v>, dropMechanic={LIBSETS_DROP_MECHANIC_MONSTER_NAME}, dropMechanicNames={['en']='Selene', ['de']='Selene'}},</v>
      </c>
      <c r="BC235" s="21" t="str">
        <f t="shared" si="23"/>
        <v xml:space="preserve"> --Selene / Selene   [Selene's Web]</v>
      </c>
    </row>
    <row r="236" spans="1:55" x14ac:dyDescent="0.25">
      <c r="A236" s="5">
        <v>280</v>
      </c>
      <c r="B236" t="s">
        <v>6</v>
      </c>
      <c r="C236" t="s">
        <v>6</v>
      </c>
      <c r="D236" s="3">
        <f t="shared" si="19"/>
        <v>280</v>
      </c>
      <c r="G236" s="8" t="s">
        <v>1498</v>
      </c>
      <c r="H236">
        <v>1</v>
      </c>
      <c r="I236" t="s">
        <v>1485</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1565</v>
      </c>
      <c r="V236" s="42" t="s">
        <v>1574</v>
      </c>
      <c r="W236" s="42" t="s">
        <v>1653</v>
      </c>
      <c r="Y236" s="3" t="str">
        <f>IF(G236&lt;&gt;"LIBSETS_SETTYPE_BATTLEGROUND",IF(G236&lt;&gt;"LIBSETS_SETTYPE_SPECIAL",IF(X236&lt;&gt;"",X236,IF(Z236&lt;&gt;"",VLOOKUP(Z236,'ESO zone constants'!$D$3:$H$4953,5,FALSE),"")),""),"")</f>
        <v/>
      </c>
      <c r="Z236" t="str">
        <f>IF(AND(O236&lt;&gt;"",NOT(ISERROR(O236))),"",IF(AND(L236&lt;&gt;"",L236&gt;0,NOT(ISERROR(L236))),VLOOKUP(L236,'ESO dumped WayshrineInfo'!$K$3:$N$9999,4,FALSE),""))</f>
        <v/>
      </c>
      <c r="AA236" s="42"/>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WayshrineInfo'!$K$3:$N$9999,4,FALSE),""))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90" t="s">
        <v>2707</v>
      </c>
      <c r="AY236" s="21" t="str">
        <f t="shared" si="20"/>
        <v>[280] = {wayshrines={184,184,184,}, dlcId=DLC_BASE_GAME</v>
      </c>
      <c r="AZ236" s="21" t="str">
        <f t="shared" si="24"/>
        <v>, zoneIds={11}, veteran={[EQUIP_TYPE_HEAD]=true, [EQUIP_TYPE_SHOULDERS]=false}</v>
      </c>
      <c r="BA236" s="21" t="str">
        <f t="shared" si="21"/>
        <v>, setType=LIBSETS_SETTYPE_MONSTER</v>
      </c>
      <c r="BB236" s="21" t="str">
        <f t="shared" si="22"/>
        <v>, dropMechanic={LIBSETS_DROP_MECHANIC_MONSTER_NAME}, dropMechanicNames={['en']='Mad Architect', ['de']='Der Verrückte Architekt'}},</v>
      </c>
      <c r="BC236" s="21" t="str">
        <f t="shared" si="23"/>
        <v xml:space="preserve"> --Grothdarr / Grothdarr   [Vaults of Madness]</v>
      </c>
    </row>
    <row r="237" spans="1:55" x14ac:dyDescent="0.25">
      <c r="A237" s="12">
        <v>281</v>
      </c>
      <c r="B237" t="s">
        <v>1095</v>
      </c>
      <c r="C237" t="s">
        <v>1096</v>
      </c>
      <c r="D237" s="3">
        <f t="shared" si="19"/>
        <v>281</v>
      </c>
      <c r="G237" s="8" t="s">
        <v>1499</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1581</v>
      </c>
      <c r="V237" s="40" t="str">
        <f>IF(U237&lt;&gt;"",IF(U237&lt;&gt;"LIBSETS_DROP_MECHANIC_MONSTER_NAME",VLOOKUP(U237,'LibSets constants'!$I$4:$L$1003,3,FALSE),""),"")</f>
        <v>Delve bosses have a chance to drop a waist or feet.</v>
      </c>
      <c r="W237" s="40" t="str">
        <f>IF(U237&lt;&gt;"",IF(U237&lt;&gt;"LIBSETS_DROP_MECHANIC_MONSTER_NAME",VLOOKUP(U237,'LibSets constants'!$I$4:$L$1003,4,FALSE),""),"")</f>
        <v>Bosse in Gewölben haben die Chance, eine Taille oder Füße fallen zu lassen.</v>
      </c>
      <c r="Y237" s="3" t="str">
        <f>IF(G237&lt;&gt;"LIBSETS_SETTYPE_BATTLEGROUND",IF(G237&lt;&gt;"LIBSETS_SETTYPE_SPECIAL",IF(X237&lt;&gt;"",X237,IF(Z237&lt;&gt;"",VLOOKUP(Z237,'ESO zone constants'!$D$3:$H$4953,5,FALSE),"")),""),"")</f>
        <v/>
      </c>
      <c r="Z237" t="str">
        <f>IF(AND(O237&lt;&gt;"",NOT(ISERROR(O237))),"",IF(AND(L237&lt;&gt;"",L237&gt;0,NOT(ISERROR(L237))),VLOOKUP(L237,'ESO dumped WayshrineInfo'!$K$3:$N$9999,4,FALSE),""))</f>
        <v/>
      </c>
      <c r="AA237" s="41" t="s">
        <v>1582</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WayshrineInfo'!$K$3:$N$9999,4,FALSE),""))</f>
        <v/>
      </c>
      <c r="AF237" s="41" t="s">
        <v>1583</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1584</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203</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203</v>
      </c>
      <c r="AU237" s="61"/>
      <c r="AV237" s="40" t="str">
        <f>IF(AU237&lt;&gt;"",IF(AU237&lt;&gt;"LIBSETS_DROP_MECHANIC_MONSTER_NAME",VLOOKUP(AU237,'LibSets constants'!$I$4:$L$1003,3,FALSE),""),"")</f>
        <v/>
      </c>
      <c r="AW237" s="40" t="str">
        <f>IF(AU237&lt;&gt;"",IF(AU237&lt;&gt;"LIBSETS_DROP_MECHANIC_MONSTER_NAME",VLOOKUP(AU237,'LibSets constants'!$I$4:$L$1003,4,FALSE),""),"")</f>
        <v/>
      </c>
      <c r="AX237" s="90" t="s">
        <v>2708</v>
      </c>
      <c r="AY237" s="21" t="str">
        <f t="shared" si="20"/>
        <v>[281] = {wayshrines={-1,-1,-1,}, dlcId=DLC_BASE_GAME</v>
      </c>
      <c r="AZ237" s="21" t="str">
        <f t="shared" si="24"/>
        <v>, zoneIds={534,280,280}, veteran=false</v>
      </c>
      <c r="BA237" s="21" t="str">
        <f t="shared" si="21"/>
        <v>, setType=LIBSETS_SETTYPE_OVERLAND</v>
      </c>
      <c r="BB237" s="21" t="str">
        <f t="shared" si="22"/>
        <v>, isProcSetAllowedInPvP=1, dropMechanic={LIBSETS_DROP_MECHANIC_OVERLAND_BOSS_DELVE,LIBSETS_DROP_MECHANIC_OVERLAND_WORLDBOSS,LIBSETS_DROP_MECHANIC_OVERLAND_BOSS_PUBLIC_DUNGEON,LIBSETS_DROP_MECHANIC_OVERLAND_CHEST}},</v>
      </c>
      <c r="BC237" s="21" t="str">
        <f t="shared" si="23"/>
        <v xml:space="preserve"> --Armor of the Trainee / Rüstung des Auszubildenden   [Stros M'Kai, Bleakrock Isle, Bleakrock Isle]</v>
      </c>
    </row>
    <row r="238" spans="1:55" x14ac:dyDescent="0.25">
      <c r="A238" s="12">
        <v>282</v>
      </c>
      <c r="B238" t="s">
        <v>1097</v>
      </c>
      <c r="C238" t="s">
        <v>1098</v>
      </c>
      <c r="D238" s="3">
        <f t="shared" si="19"/>
        <v>282</v>
      </c>
      <c r="G238" s="8" t="s">
        <v>1499</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1581</v>
      </c>
      <c r="V238" s="40" t="str">
        <f>IF(U238&lt;&gt;"",IF(U238&lt;&gt;"LIBSETS_DROP_MECHANIC_MONSTER_NAME",VLOOKUP(U238,'LibSets constants'!$I$4:$L$1003,3,FALSE),""),"")</f>
        <v>Delve bosses have a chance to drop a waist or feet.</v>
      </c>
      <c r="W238" s="40" t="str">
        <f>IF(U238&lt;&gt;"",IF(U238&lt;&gt;"LIBSETS_DROP_MECHANIC_MONSTER_NAME",VLOOKUP(U238,'LibSets constants'!$I$4:$L$1003,4,FALSE),""),"")</f>
        <v>Bosse in Gewölben haben die Chance, eine Taille oder Füße fallen zu lassen.</v>
      </c>
      <c r="Y238" s="3" t="str">
        <f>IF(G238&lt;&gt;"LIBSETS_SETTYPE_BATTLEGROUND",IF(G238&lt;&gt;"LIBSETS_SETTYPE_SPECIAL",IF(X238&lt;&gt;"",X238,IF(Z238&lt;&gt;"",VLOOKUP(Z238,'ESO zone constants'!$D$3:$H$4953,5,FALSE),"")),""),"")</f>
        <v/>
      </c>
      <c r="Z238" t="str">
        <f>IF(AND(O238&lt;&gt;"",NOT(ISERROR(O238))),"",IF(AND(L238&lt;&gt;"",L238&gt;0,NOT(ISERROR(L238))),VLOOKUP(L238,'ESO dumped WayshrineInfo'!$K$3:$N$9999,4,FALSE),""))</f>
        <v/>
      </c>
      <c r="AA238" s="41" t="s">
        <v>1582</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WayshrineInfo'!$K$3:$N$9999,4,FALSE),""))</f>
        <v/>
      </c>
      <c r="AF238" s="41" t="s">
        <v>1583</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1584</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90" t="s">
        <v>2707</v>
      </c>
      <c r="AY238" s="21" t="str">
        <f t="shared" si="20"/>
        <v>[282] = {wayshrines={-1,-1,-1,}, dlcId=DLC_BASE_GAME</v>
      </c>
      <c r="AZ238" s="21" t="str">
        <f t="shared" si="24"/>
        <v>, zoneIds={20}, veteran=false</v>
      </c>
      <c r="BA238" s="21" t="str">
        <f t="shared" si="21"/>
        <v>, setType=LIBSETS_SETTYPE_OVERLAND</v>
      </c>
      <c r="BB238" s="21" t="str">
        <f t="shared" si="22"/>
        <v>, dropMechanic={LIBSETS_DROP_MECHANIC_OVERLAND_BOSS_DELVE,LIBSETS_DROP_MECHANIC_OVERLAND_WORLDBOSS,LIBSETS_DROP_MECHANIC_OVERLAND_BOSS_PUBLIC_DUNGEON,LIBSETS_DROP_MECHANIC_OVERLAND_CHEST}},</v>
      </c>
      <c r="BC238" s="21" t="str">
        <f t="shared" si="23"/>
        <v xml:space="preserve"> --Vampire Cloak / Vampirumhang   [Rivenspire]</v>
      </c>
    </row>
    <row r="239" spans="1:55" x14ac:dyDescent="0.25">
      <c r="A239" s="12">
        <v>283</v>
      </c>
      <c r="B239" t="s">
        <v>1099</v>
      </c>
      <c r="C239" t="s">
        <v>1100</v>
      </c>
      <c r="D239" s="3">
        <f t="shared" si="19"/>
        <v>283</v>
      </c>
      <c r="G239" s="8" t="s">
        <v>1499</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1581</v>
      </c>
      <c r="V239" s="40" t="str">
        <f>IF(U239&lt;&gt;"",IF(U239&lt;&gt;"LIBSETS_DROP_MECHANIC_MONSTER_NAME",VLOOKUP(U239,'LibSets constants'!$I$4:$L$1003,3,FALSE),""),"")</f>
        <v>Delve bosses have a chance to drop a waist or feet.</v>
      </c>
      <c r="W239" s="40" t="str">
        <f>IF(U239&lt;&gt;"",IF(U239&lt;&gt;"LIBSETS_DROP_MECHANIC_MONSTER_NAME",VLOOKUP(U239,'LibSets constants'!$I$4:$L$1003,4,FALSE),""),"")</f>
        <v>Bosse in Gewölben haben die Chance, eine Taille oder Füße fallen zu lassen.</v>
      </c>
      <c r="Y239" s="3" t="str">
        <f>IF(G239&lt;&gt;"LIBSETS_SETTYPE_BATTLEGROUND",IF(G239&lt;&gt;"LIBSETS_SETTYPE_SPECIAL",IF(X239&lt;&gt;"",X239,IF(Z239&lt;&gt;"",VLOOKUP(Z239,'ESO zone constants'!$D$3:$H$4953,5,FALSE),"")),""),"")</f>
        <v/>
      </c>
      <c r="Z239" t="str">
        <f>IF(AND(O239&lt;&gt;"",NOT(ISERROR(O239))),"",IF(AND(L239&lt;&gt;"",L239&gt;0,NOT(ISERROR(L239))),VLOOKUP(L239,'ESO dumped WayshrineInfo'!$K$3:$N$9999,4,FALSE),""))</f>
        <v/>
      </c>
      <c r="AA239" s="41" t="s">
        <v>1582</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WayshrineInfo'!$K$3:$N$9999,4,FALSE),""))</f>
        <v/>
      </c>
      <c r="AF239" s="41" t="s">
        <v>1583</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1584</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90" t="s">
        <v>2708</v>
      </c>
      <c r="AY239" s="21" t="str">
        <f t="shared" si="20"/>
        <v>[283] = {wayshrines={-1,-1,-1,}, dlcId=DLC_BASE_GAME</v>
      </c>
      <c r="AZ239" s="21" t="str">
        <f t="shared" si="24"/>
        <v>, zoneIds={104}, veteran=false</v>
      </c>
      <c r="BA239" s="21" t="str">
        <f t="shared" si="21"/>
        <v>, setType=LIBSETS_SETTYPE_OVERLAND</v>
      </c>
      <c r="BB239" s="21" t="str">
        <f t="shared" si="22"/>
        <v>, isProcSetAllowedInPvP=1, dropMechanic={LIBSETS_DROP_MECHANIC_OVERLAND_BOSS_DELVE,LIBSETS_DROP_MECHANIC_OVERLAND_WORLDBOSS,LIBSETS_DROP_MECHANIC_OVERLAND_BOSS_PUBLIC_DUNGEON,LIBSETS_DROP_MECHANIC_OVERLAND_CHEST}},</v>
      </c>
      <c r="BC239" s="21" t="str">
        <f t="shared" si="23"/>
        <v xml:space="preserve"> --Sword-Singer / Schwertsänger   [Alik'r Desert]</v>
      </c>
    </row>
    <row r="240" spans="1:55" x14ac:dyDescent="0.25">
      <c r="A240" s="12">
        <v>284</v>
      </c>
      <c r="B240" t="s">
        <v>1101</v>
      </c>
      <c r="C240" t="s">
        <v>1102</v>
      </c>
      <c r="D240" s="3">
        <f t="shared" si="19"/>
        <v>284</v>
      </c>
      <c r="G240" s="8" t="s">
        <v>1499</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1581</v>
      </c>
      <c r="V240" s="40" t="str">
        <f>IF(U240&lt;&gt;"",IF(U240&lt;&gt;"LIBSETS_DROP_MECHANIC_MONSTER_NAME",VLOOKUP(U240,'LibSets constants'!$I$4:$L$1003,3,FALSE),""),"")</f>
        <v>Delve bosses have a chance to drop a waist or feet.</v>
      </c>
      <c r="W240" s="40" t="str">
        <f>IF(U240&lt;&gt;"",IF(U240&lt;&gt;"LIBSETS_DROP_MECHANIC_MONSTER_NAME",VLOOKUP(U240,'LibSets constants'!$I$4:$L$1003,4,FALSE),""),"")</f>
        <v>Bosse in Gewölben haben die Chance, eine Taille oder Füße fallen zu lassen.</v>
      </c>
      <c r="Y240" s="3" t="str">
        <f>IF(G240&lt;&gt;"LIBSETS_SETTYPE_BATTLEGROUND",IF(G240&lt;&gt;"LIBSETS_SETTYPE_SPECIAL",IF(X240&lt;&gt;"",X240,IF(Z240&lt;&gt;"",VLOOKUP(Z240,'ESO zone constants'!$D$3:$H$4953,5,FALSE),"")),""),"")</f>
        <v/>
      </c>
      <c r="Z240" t="str">
        <f>IF(AND(O240&lt;&gt;"",NOT(ISERROR(O240))),"",IF(AND(L240&lt;&gt;"",L240&gt;0,NOT(ISERROR(L240))),VLOOKUP(L240,'ESO dumped WayshrineInfo'!$K$3:$N$9999,4,FALSE),""))</f>
        <v/>
      </c>
      <c r="AA240" s="41" t="s">
        <v>1582</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WayshrineInfo'!$K$3:$N$9999,4,FALSE),""))</f>
        <v/>
      </c>
      <c r="AF240" s="41" t="s">
        <v>1583</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1584</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90" t="s">
        <v>2707</v>
      </c>
      <c r="AY240" s="21" t="str">
        <f t="shared" si="20"/>
        <v>[284] = {wayshrines={-1,-1,-1,}, dlcId=DLC_BASE_GAME</v>
      </c>
      <c r="AZ240" s="21" t="str">
        <f t="shared" si="24"/>
        <v>, zoneIds={104}, veteran=false</v>
      </c>
      <c r="BA240" s="21" t="str">
        <f t="shared" si="21"/>
        <v>, setType=LIBSETS_SETTYPE_OVERLAND</v>
      </c>
      <c r="BB240" s="21" t="str">
        <f t="shared" si="22"/>
        <v>, dropMechanic={LIBSETS_DROP_MECHANIC_OVERLAND_BOSS_DELVE,LIBSETS_DROP_MECHANIC_OVERLAND_WORLDBOSS,LIBSETS_DROP_MECHANIC_OVERLAND_BOSS_PUBLIC_DUNGEON,LIBSETS_DROP_MECHANIC_OVERLAND_CHEST}},</v>
      </c>
      <c r="BC240" s="21" t="str">
        <f t="shared" si="23"/>
        <v xml:space="preserve"> --Order of Diagna / Orden von Diagna   [Alik'r Desert]</v>
      </c>
    </row>
    <row r="241" spans="1:55" x14ac:dyDescent="0.25">
      <c r="A241" s="12">
        <v>285</v>
      </c>
      <c r="B241" t="s">
        <v>1103</v>
      </c>
      <c r="C241" t="s">
        <v>1104</v>
      </c>
      <c r="D241" s="3">
        <f t="shared" si="19"/>
        <v>285</v>
      </c>
      <c r="G241" s="8" t="s">
        <v>1499</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1581</v>
      </c>
      <c r="V241" s="40" t="str">
        <f>IF(U241&lt;&gt;"",IF(U241&lt;&gt;"LIBSETS_DROP_MECHANIC_MONSTER_NAME",VLOOKUP(U241,'LibSets constants'!$I$4:$L$1003,3,FALSE),""),"")</f>
        <v>Delve bosses have a chance to drop a waist or feet.</v>
      </c>
      <c r="W241" s="40" t="str">
        <f>IF(U241&lt;&gt;"",IF(U241&lt;&gt;"LIBSETS_DROP_MECHANIC_MONSTER_NAME",VLOOKUP(U241,'LibSets constants'!$I$4:$L$1003,4,FALSE),""),"")</f>
        <v>Bosse in Gewölben haben die Chance, eine Taille oder Füße fallen zu lassen.</v>
      </c>
      <c r="Y241" s="3" t="str">
        <f>IF(G241&lt;&gt;"LIBSETS_SETTYPE_BATTLEGROUND",IF(G241&lt;&gt;"LIBSETS_SETTYPE_SPECIAL",IF(X241&lt;&gt;"",X241,IF(Z241&lt;&gt;"",VLOOKUP(Z241,'ESO zone constants'!$D$3:$H$4953,5,FALSE),"")),""),"")</f>
        <v/>
      </c>
      <c r="Z241" t="str">
        <f>IF(AND(O241&lt;&gt;"",NOT(ISERROR(O241))),"",IF(AND(L241&lt;&gt;"",L241&gt;0,NOT(ISERROR(L241))),VLOOKUP(L241,'ESO dumped WayshrineInfo'!$K$3:$N$9999,4,FALSE),""))</f>
        <v/>
      </c>
      <c r="AA241" s="41" t="s">
        <v>1582</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WayshrineInfo'!$K$3:$N$9999,4,FALSE),""))</f>
        <v/>
      </c>
      <c r="AF241" s="41" t="s">
        <v>1583</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1584</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90" t="s">
        <v>2707</v>
      </c>
      <c r="AY241" s="21" t="str">
        <f t="shared" si="20"/>
        <v>[285] = {wayshrines={-1,-1,-1,}, dlcId=DLC_BASE_GAME</v>
      </c>
      <c r="AZ241" s="21" t="str">
        <f t="shared" si="24"/>
        <v>, zoneIds={92}, veteran=false</v>
      </c>
      <c r="BA241" s="21" t="str">
        <f t="shared" si="21"/>
        <v>, setType=LIBSETS_SETTYPE_OVERLAND</v>
      </c>
      <c r="BB241" s="21" t="str">
        <f t="shared" si="22"/>
        <v>, dropMechanic={LIBSETS_DROP_MECHANIC_OVERLAND_BOSS_DELVE,LIBSETS_DROP_MECHANIC_OVERLAND_WORLDBOSS,LIBSETS_DROP_MECHANIC_OVERLAND_BOSS_PUBLIC_DUNGEON,LIBSETS_DROP_MECHANIC_OVERLAND_CHEST}},</v>
      </c>
      <c r="BC241" s="21" t="str">
        <f t="shared" si="23"/>
        <v xml:space="preserve"> --Vampire Lord / Vampirfürst   [Bangkorai]</v>
      </c>
    </row>
    <row r="242" spans="1:55" x14ac:dyDescent="0.25">
      <c r="A242" s="12">
        <v>286</v>
      </c>
      <c r="B242" t="s">
        <v>1105</v>
      </c>
      <c r="C242" t="s">
        <v>2585</v>
      </c>
      <c r="D242" s="3">
        <f t="shared" si="19"/>
        <v>286</v>
      </c>
      <c r="G242" s="8" t="s">
        <v>1499</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1581</v>
      </c>
      <c r="V242" s="40" t="str">
        <f>IF(U242&lt;&gt;"",IF(U242&lt;&gt;"LIBSETS_DROP_MECHANIC_MONSTER_NAME",VLOOKUP(U242,'LibSets constants'!$I$4:$L$1003,3,FALSE),""),"")</f>
        <v>Delve bosses have a chance to drop a waist or feet.</v>
      </c>
      <c r="W242" s="40" t="str">
        <f>IF(U242&lt;&gt;"",IF(U242&lt;&gt;"LIBSETS_DROP_MECHANIC_MONSTER_NAME",VLOOKUP(U242,'LibSets constants'!$I$4:$L$1003,4,FALSE),""),"")</f>
        <v>Bosse in Gewölben haben die Chance, eine Taille oder Füße fallen zu lassen.</v>
      </c>
      <c r="Y242" s="3" t="str">
        <f>IF(G242&lt;&gt;"LIBSETS_SETTYPE_BATTLEGROUND",IF(G242&lt;&gt;"LIBSETS_SETTYPE_SPECIAL",IF(X242&lt;&gt;"",X242,IF(Z242&lt;&gt;"",VLOOKUP(Z242,'ESO zone constants'!$D$3:$H$4953,5,FALSE),"")),""),"")</f>
        <v/>
      </c>
      <c r="Z242" t="str">
        <f>IF(AND(O242&lt;&gt;"",NOT(ISERROR(O242))),"",IF(AND(L242&lt;&gt;"",L242&gt;0,NOT(ISERROR(L242))),VLOOKUP(L242,'ESO dumped WayshrineInfo'!$K$3:$N$9999,4,FALSE),""))</f>
        <v/>
      </c>
      <c r="AA242" s="41" t="s">
        <v>1582</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WayshrineInfo'!$K$3:$N$9999,4,FALSE),""))</f>
        <v/>
      </c>
      <c r="AF242" s="41" t="s">
        <v>1583</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1584</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90" t="s">
        <v>2708</v>
      </c>
      <c r="AY242" s="21" t="str">
        <f t="shared" si="20"/>
        <v>[286] = {wayshrines={-1,-1,-1,}, dlcId=DLC_BASE_GAME</v>
      </c>
      <c r="AZ242" s="21" t="str">
        <f t="shared" si="24"/>
        <v>, zoneIds={92}, veteran=false</v>
      </c>
      <c r="BA242" s="21" t="str">
        <f t="shared" si="21"/>
        <v>, setType=LIBSETS_SETTYPE_OVERLAND</v>
      </c>
      <c r="BB242" s="21" t="str">
        <f t="shared" si="22"/>
        <v>, isProcSetAllowedInPvP=1, dropMechanic={LIBSETS_DROP_MECHANIC_OVERLAND_BOSS_DELVE,LIBSETS_DROP_MECHANIC_OVERLAND_WORLDBOSS,LIBSETS_DROP_MECHANIC_OVERLAND_BOSS_PUBLIC_DUNGEON,LIBSETS_DROP_MECHANIC_OVERLAND_CHEST}},</v>
      </c>
      <c r="BC242" s="21" t="str">
        <f t="shared" si="23"/>
        <v xml:space="preserve"> --Spriggan\'s Thorns / Dornen des Zweiglings   [Bangkorai]</v>
      </c>
    </row>
    <row r="243" spans="1:55" x14ac:dyDescent="0.25">
      <c r="A243" s="12">
        <v>287</v>
      </c>
      <c r="B243" t="s">
        <v>1106</v>
      </c>
      <c r="C243" t="s">
        <v>1107</v>
      </c>
      <c r="D243" s="3">
        <f t="shared" si="19"/>
        <v>287</v>
      </c>
      <c r="G243" s="8" t="s">
        <v>1499</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1581</v>
      </c>
      <c r="V243" s="40" t="str">
        <f>IF(U243&lt;&gt;"",IF(U243&lt;&gt;"LIBSETS_DROP_MECHANIC_MONSTER_NAME",VLOOKUP(U243,'LibSets constants'!$I$4:$L$1003,3,FALSE),""),"")</f>
        <v>Delve bosses have a chance to drop a waist or feet.</v>
      </c>
      <c r="W243" s="40" t="str">
        <f>IF(U243&lt;&gt;"",IF(U243&lt;&gt;"LIBSETS_DROP_MECHANIC_MONSTER_NAME",VLOOKUP(U243,'LibSets constants'!$I$4:$L$1003,4,FALSE),""),"")</f>
        <v>Bosse in Gewölben haben die Chance, eine Taille oder Füße fallen zu lassen.</v>
      </c>
      <c r="Y243" s="3" t="str">
        <f>IF(G243&lt;&gt;"LIBSETS_SETTYPE_BATTLEGROUND",IF(G243&lt;&gt;"LIBSETS_SETTYPE_SPECIAL",IF(X243&lt;&gt;"",X243,IF(Z243&lt;&gt;"",VLOOKUP(Z243,'ESO zone constants'!$D$3:$H$4953,5,FALSE),"")),""),"")</f>
        <v/>
      </c>
      <c r="Z243" t="str">
        <f>IF(AND(O243&lt;&gt;"",NOT(ISERROR(O243))),"",IF(AND(L243&lt;&gt;"",L243&gt;0,NOT(ISERROR(L243))),VLOOKUP(L243,'ESO dumped WayshrineInfo'!$K$3:$N$9999,4,FALSE),""))</f>
        <v/>
      </c>
      <c r="AA243" s="41" t="s">
        <v>1582</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WayshrineInfo'!$K$3:$N$9999,4,FALSE),""))</f>
        <v/>
      </c>
      <c r="AF243" s="41" t="s">
        <v>1583</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1584</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90" t="s">
        <v>2707</v>
      </c>
      <c r="AY243" s="21" t="str">
        <f t="shared" si="20"/>
        <v>[287] = {wayshrines={-1,-1,-1,}, dlcId=DLC_BASE_GAME</v>
      </c>
      <c r="AZ243" s="21" t="str">
        <f t="shared" si="24"/>
        <v>, zoneIds={383}, veteran=false</v>
      </c>
      <c r="BA243" s="21" t="str">
        <f t="shared" si="21"/>
        <v>, setType=LIBSETS_SETTYPE_OVERLAND</v>
      </c>
      <c r="BB243" s="21" t="str">
        <f t="shared" si="22"/>
        <v>, dropMechanic={LIBSETS_DROP_MECHANIC_OVERLAND_BOSS_DELVE,LIBSETS_DROP_MECHANIC_OVERLAND_WORLDBOSS,LIBSETS_DROP_MECHANIC_OVERLAND_BOSS_PUBLIC_DUNGEON,LIBSETS_DROP_MECHANIC_OVERLAND_CHEST}},</v>
      </c>
      <c r="BC243" s="21" t="str">
        <f t="shared" si="23"/>
        <v xml:space="preserve"> --Green Pact / Der Grüne Pakt   [Grahtwood]</v>
      </c>
    </row>
    <row r="244" spans="1:55" s="14" customFormat="1" x14ac:dyDescent="0.25">
      <c r="A244" s="12">
        <v>288</v>
      </c>
      <c r="B244" t="s">
        <v>1108</v>
      </c>
      <c r="C244" t="s">
        <v>2650</v>
      </c>
      <c r="D244" s="3">
        <f t="shared" si="19"/>
        <v>288</v>
      </c>
      <c r="E244" s="42"/>
      <c r="F244"/>
      <c r="G244" s="8" t="s">
        <v>1499</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1581</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65"/>
      <c r="Y244" s="3" t="str">
        <f>IF(G244&lt;&gt;"LIBSETS_SETTYPE_BATTLEGROUND",IF(G244&lt;&gt;"LIBSETS_SETTYPE_SPECIAL",IF(X244&lt;&gt;"",X244,IF(Z244&lt;&gt;"",VLOOKUP(Z244,'ESO zone constants'!$D$3:$H$4953,5,FALSE),"")),""),"")</f>
        <v/>
      </c>
      <c r="Z244" t="str">
        <f>IF(AND(O244&lt;&gt;"",NOT(ISERROR(O244))),"",IF(AND(L244&lt;&gt;"",L244&gt;0,NOT(ISERROR(L244))),VLOOKUP(L244,'ESO dumped WayshrineInfo'!$K$3:$N$9999,4,FALSE),""))</f>
        <v/>
      </c>
      <c r="AA244" s="33" t="s">
        <v>1582</v>
      </c>
      <c r="AB244" s="3" t="str">
        <f>IF(AA244&lt;&gt;"",IF(AA244&lt;&gt;"LIBSETS_DROP_MECHANIC_MONSTER_NAME",VLOOKUP(AA244,'LibSets constants'!$I$4:$L$1003,3,FALSE),""),"")</f>
        <v>Overland group bosses have a 100% chance to drop head, chest, legs, or weapon.</v>
      </c>
      <c r="AC244" s="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WayshrineInfo'!$K$3:$N$9999,4,FALSE),""))</f>
        <v/>
      </c>
      <c r="AF244" s="33" t="s">
        <v>1583</v>
      </c>
      <c r="AG244" s="3" t="str">
        <f>IF(AF244&lt;&gt;"",IF(AF244&lt;&gt;"LIBSETS_DROP_MECHANIC_MONSTER_NAME",VLOOKUP(AF244,'LibSets constants'!$I$4:$L$1003,3,FALSE),""),"")</f>
        <v>Public dungeon bosses have a chance to drop a shoulder, hand, or weapon.</v>
      </c>
      <c r="AH244" s="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33" t="s">
        <v>1584</v>
      </c>
      <c r="AL244" s="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33"/>
      <c r="AQ244" s="3" t="str">
        <f>IF(AP244&lt;&gt;"",IF(AP244&lt;&gt;"LIBSETS_DROP_MECHANIC_MONSTER_NAME",VLOOKUP(AP244,'LibSets constants'!$I$4:$L$1003,3,FALSE),""),"")</f>
        <v/>
      </c>
      <c r="AR244" s="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33"/>
      <c r="AV244" s="3" t="str">
        <f>IF(AU244&lt;&gt;"",IF(AU244&lt;&gt;"LIBSETS_DROP_MECHANIC_MONSTER_NAME",VLOOKUP(AU244,'LibSets constants'!$I$4:$L$1003,3,FALSE),""),"")</f>
        <v/>
      </c>
      <c r="AW244" s="3" t="str">
        <f>IF(AU244&lt;&gt;"",IF(AU244&lt;&gt;"LIBSETS_DROP_MECHANIC_MONSTER_NAME",VLOOKUP(AU244,'LibSets constants'!$I$4:$L$1003,4,FALSE),""),"")</f>
        <v/>
      </c>
      <c r="AX244" s="90" t="s">
        <v>2708</v>
      </c>
      <c r="AY244" s="21" t="str">
        <f t="shared" si="20"/>
        <v>[288] = {wayshrines={-1,-1,-1,}, dlcId=DLC_BASE_GAME</v>
      </c>
      <c r="AZ244" s="21" t="str">
        <f t="shared" si="24"/>
        <v>, zoneIds={108}, veteran=false</v>
      </c>
      <c r="BA244" s="21" t="str">
        <f t="shared" si="21"/>
        <v>, setType=LIBSETS_SETTYPE_OVERLAND</v>
      </c>
      <c r="BB244" s="21" t="str">
        <f t="shared" si="22"/>
        <v>, isProcSetAllowedInPvP=1, dropMechanic={LIBSETS_DROP_MECHANIC_OVERLAND_BOSS_DELVE,LIBSETS_DROP_MECHANIC_OVERLAND_WORLDBOSS,LIBSETS_DROP_MECHANIC_OVERLAND_BOSS_PUBLIC_DUNGEON,LIBSETS_DROP_MECHANIC_OVERLAND_CHEST}},</v>
      </c>
      <c r="BC244" s="21" t="str">
        <f t="shared" si="23"/>
        <v xml:space="preserve"> --Beekeeper\'s Gear / Werkzeug des Bienenhüters   [Greenshade]</v>
      </c>
    </row>
    <row r="245" spans="1:55" x14ac:dyDescent="0.25">
      <c r="A245" s="12">
        <v>289</v>
      </c>
      <c r="B245" t="s">
        <v>1109</v>
      </c>
      <c r="C245" t="s">
        <v>2584</v>
      </c>
      <c r="D245" s="3">
        <f t="shared" si="19"/>
        <v>289</v>
      </c>
      <c r="G245" s="8" t="s">
        <v>1499</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1581</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Y245" s="3" t="str">
        <f>IF(G245&lt;&gt;"LIBSETS_SETTYPE_BATTLEGROUND",IF(G245&lt;&gt;"LIBSETS_SETTYPE_SPECIAL",IF(X245&lt;&gt;"",X245,IF(Z245&lt;&gt;"",VLOOKUP(Z245,'ESO zone constants'!$D$3:$H$4953,5,FALSE),"")),""),"")</f>
        <v/>
      </c>
      <c r="Z245" t="str">
        <f>IF(AND(O245&lt;&gt;"",NOT(ISERROR(O245))),"",IF(AND(L245&lt;&gt;"",L245&gt;0,NOT(ISERROR(L245))),VLOOKUP(L245,'ESO dumped WayshrineInfo'!$K$3:$N$9999,4,FALSE),""))</f>
        <v/>
      </c>
      <c r="AA245" s="33" t="s">
        <v>1582</v>
      </c>
      <c r="AB245" s="3" t="str">
        <f>IF(AA245&lt;&gt;"",IF(AA245&lt;&gt;"LIBSETS_DROP_MECHANIC_MONSTER_NAME",VLOOKUP(AA245,'LibSets constants'!$I$4:$L$1003,3,FALSE),""),"")</f>
        <v>Overland group bosses have a 100% chance to drop head, chest, legs, or weapon.</v>
      </c>
      <c r="AC245" s="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WayshrineInfo'!$K$3:$N$9999,4,FALSE),""))</f>
        <v/>
      </c>
      <c r="AF245" s="33" t="s">
        <v>1583</v>
      </c>
      <c r="AG245" s="3" t="str">
        <f>IF(AF245&lt;&gt;"",IF(AF245&lt;&gt;"LIBSETS_DROP_MECHANIC_MONSTER_NAME",VLOOKUP(AF245,'LibSets constants'!$I$4:$L$1003,3,FALSE),""),"")</f>
        <v>Public dungeon bosses have a chance to drop a shoulder, hand, or weapon.</v>
      </c>
      <c r="AH245" s="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33" t="s">
        <v>1584</v>
      </c>
      <c r="AL245" s="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Q245" s="3" t="str">
        <f>IF(AP245&lt;&gt;"",IF(AP245&lt;&gt;"LIBSETS_DROP_MECHANIC_MONSTER_NAME",VLOOKUP(AP245,'LibSets constants'!$I$4:$L$1003,3,FALSE),""),"")</f>
        <v/>
      </c>
      <c r="AR245" s="3" t="str">
        <f>IF(AP245&lt;&gt;"",IF(AP245&lt;&gt;"LIBSETS_DROP_MECHANIC_MONSTER_NAME",VLOOKUP(AP245,'LibSets constants'!$I$4:$L$1003,4,FALSE),""),"")</f>
        <v/>
      </c>
      <c r="AS245" s="3" t="str">
        <f>IF(G245&lt;&gt;"LIBSETS_SETTYPE_BATTLEGROUND",IF(G245&lt;&gt;"LIBSETS_SETTYPE_SPECIAL",IF(AT245&lt;&gt;"",VLOOKUP(AT245,'ESO zone constants'!$D$3:$H$4953,5,FALSE),""),""),"")</f>
        <v/>
      </c>
      <c r="AV245" s="3" t="str">
        <f>IF(AU245&lt;&gt;"",IF(AU245&lt;&gt;"LIBSETS_DROP_MECHANIC_MONSTER_NAME",VLOOKUP(AU245,'LibSets constants'!$I$4:$L$1003,3,FALSE),""),"")</f>
        <v/>
      </c>
      <c r="AW245" s="3" t="str">
        <f>IF(AU245&lt;&gt;"",IF(AU245&lt;&gt;"LIBSETS_DROP_MECHANIC_MONSTER_NAME",VLOOKUP(AU245,'LibSets constants'!$I$4:$L$1003,4,FALSE),""),"")</f>
        <v/>
      </c>
      <c r="AX245" s="90" t="s">
        <v>2708</v>
      </c>
      <c r="AY245" s="21" t="str">
        <f t="shared" si="20"/>
        <v>[289] = {wayshrines={-1,-1,-1,}, dlcId=DLC_BASE_GAME</v>
      </c>
      <c r="AZ245" s="21" t="str">
        <f t="shared" si="24"/>
        <v>, zoneIds={58}, veteran=false</v>
      </c>
      <c r="BA245" s="21" t="str">
        <f t="shared" si="21"/>
        <v>, setType=LIBSETS_SETTYPE_OVERLAND</v>
      </c>
      <c r="BB245" s="21" t="str">
        <f t="shared" si="22"/>
        <v>, isProcSetAllowedInPvP=1, dropMechanic={LIBSETS_DROP_MECHANIC_OVERLAND_BOSS_DELVE,LIBSETS_DROP_MECHANIC_OVERLAND_WORLDBOSS,LIBSETS_DROP_MECHANIC_OVERLAND_BOSS_PUBLIC_DUNGEON,LIBSETS_DROP_MECHANIC_OVERLAND_CHEST}},</v>
      </c>
      <c r="BC245" s="21" t="str">
        <f t="shared" si="23"/>
        <v xml:space="preserve"> --Spinner\'s Garments / Gewänder des Webers   [Malabal Tor]</v>
      </c>
    </row>
    <row r="246" spans="1:55" x14ac:dyDescent="0.25">
      <c r="A246" s="12">
        <v>290</v>
      </c>
      <c r="B246" t="s">
        <v>1110</v>
      </c>
      <c r="C246" t="s">
        <v>1111</v>
      </c>
      <c r="D246" s="3">
        <f t="shared" si="19"/>
        <v>290</v>
      </c>
      <c r="G246" s="8" t="s">
        <v>1499</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1581</v>
      </c>
      <c r="V246" s="43" t="str">
        <f>IF(U246&lt;&gt;"",IF(U246&lt;&gt;"LIBSETS_DROP_MECHANIC_MONSTER_NAME",VLOOKUP(U246,'LibSets constants'!$I$4:$L$1003,3,FALSE),""),"")</f>
        <v>Delve bosses have a chance to drop a waist or feet.</v>
      </c>
      <c r="W246" s="43" t="str">
        <f>IF(U246&lt;&gt;"",IF(U246&lt;&gt;"LIBSETS_DROP_MECHANIC_MONSTER_NAME",VLOOKUP(U246,'LibSets constants'!$I$4:$L$1003,4,FALSE),""),"")</f>
        <v>Bosse in Gewölben haben die Chance, eine Taille oder Füße fallen zu lassen.</v>
      </c>
      <c r="Y246" s="3" t="str">
        <f>IF(G246&lt;&gt;"LIBSETS_SETTYPE_BATTLEGROUND",IF(G246&lt;&gt;"LIBSETS_SETTYPE_SPECIAL",IF(X246&lt;&gt;"",X246,IF(Z246&lt;&gt;"",VLOOKUP(Z246,'ESO zone constants'!$D$3:$H$4953,5,FALSE),"")),""),"")</f>
        <v/>
      </c>
      <c r="Z246" t="str">
        <f>IF(AND(O246&lt;&gt;"",NOT(ISERROR(O246))),"",IF(AND(L246&lt;&gt;"",L246&gt;0,NOT(ISERROR(L246))),VLOOKUP(L246,'ESO dumped WayshrineInfo'!$K$3:$N$9999,4,FALSE),""))</f>
        <v/>
      </c>
      <c r="AA246" s="44" t="s">
        <v>1582</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WayshrineInfo'!$K$3:$N$9999,4,FALSE),""))</f>
        <v/>
      </c>
      <c r="AF246" s="44" t="s">
        <v>1583</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1584</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90" t="s">
        <v>2707</v>
      </c>
      <c r="AY246" s="21" t="str">
        <f t="shared" si="20"/>
        <v>[290] = {wayshrines={-1,-1,-1,}, dlcId=DLC_BASE_GAME</v>
      </c>
      <c r="AZ246" s="21" t="str">
        <f t="shared" si="24"/>
        <v>, zoneIds={382}, veteran=false</v>
      </c>
      <c r="BA246" s="21" t="str">
        <f t="shared" si="21"/>
        <v>, setType=LIBSETS_SETTYPE_OVERLAND</v>
      </c>
      <c r="BB246" s="21" t="str">
        <f t="shared" si="22"/>
        <v>, dropMechanic={LIBSETS_DROP_MECHANIC_OVERLAND_BOSS_DELVE,LIBSETS_DROP_MECHANIC_OVERLAND_WORLDBOSS,LIBSETS_DROP_MECHANIC_OVERLAND_BOSS_PUBLIC_DUNGEON,LIBSETS_DROP_MECHANIC_OVERLAND_CHEST}},</v>
      </c>
      <c r="BC246" s="21" t="str">
        <f t="shared" si="23"/>
        <v xml:space="preserve"> --Skooma Smuggler / Skoomaschmuggler   [Reaper's March]</v>
      </c>
    </row>
    <row r="247" spans="1:55" x14ac:dyDescent="0.25">
      <c r="A247" s="12">
        <v>291</v>
      </c>
      <c r="B247" t="s">
        <v>1112</v>
      </c>
      <c r="C247" t="s">
        <v>1113</v>
      </c>
      <c r="D247" s="3">
        <f t="shared" si="19"/>
        <v>291</v>
      </c>
      <c r="G247" s="8" t="s">
        <v>1499</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1581</v>
      </c>
      <c r="V247" s="43" t="str">
        <f>IF(U247&lt;&gt;"",IF(U247&lt;&gt;"LIBSETS_DROP_MECHANIC_MONSTER_NAME",VLOOKUP(U247,'LibSets constants'!$I$4:$L$1003,3,FALSE),""),"")</f>
        <v>Delve bosses have a chance to drop a waist or feet.</v>
      </c>
      <c r="W247" s="43" t="str">
        <f>IF(U247&lt;&gt;"",IF(U247&lt;&gt;"LIBSETS_DROP_MECHANIC_MONSTER_NAME",VLOOKUP(U247,'LibSets constants'!$I$4:$L$1003,4,FALSE),""),"")</f>
        <v>Bosse in Gewölben haben die Chance, eine Taille oder Füße fallen zu lassen.</v>
      </c>
      <c r="Y247" s="3" t="str">
        <f>IF(G247&lt;&gt;"LIBSETS_SETTYPE_BATTLEGROUND",IF(G247&lt;&gt;"LIBSETS_SETTYPE_SPECIAL",IF(X247&lt;&gt;"",X247,IF(Z247&lt;&gt;"",VLOOKUP(Z247,'ESO zone constants'!$D$3:$H$4953,5,FALSE),"")),""),"")</f>
        <v/>
      </c>
      <c r="Z247" t="str">
        <f>IF(AND(O247&lt;&gt;"",NOT(ISERROR(O247))),"",IF(AND(L247&lt;&gt;"",L247&gt;0,NOT(ISERROR(L247))),VLOOKUP(L247,'ESO dumped WayshrineInfo'!$K$3:$N$9999,4,FALSE),""))</f>
        <v/>
      </c>
      <c r="AA247" s="44" t="s">
        <v>1582</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WayshrineInfo'!$K$3:$N$9999,4,FALSE),""))</f>
        <v/>
      </c>
      <c r="AF247" s="44" t="s">
        <v>1583</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1584</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90" t="s">
        <v>2707</v>
      </c>
      <c r="AY247" s="21" t="str">
        <f t="shared" si="20"/>
        <v>[291] = {wayshrines={-1,-1,-1,}, dlcId=DLC_BASE_GAME</v>
      </c>
      <c r="AZ247" s="21" t="str">
        <f t="shared" si="24"/>
        <v>, zoneIds={41}, veteran=false</v>
      </c>
      <c r="BA247" s="21" t="str">
        <f t="shared" si="21"/>
        <v>, setType=LIBSETS_SETTYPE_OVERLAND</v>
      </c>
      <c r="BB247" s="21" t="str">
        <f t="shared" si="22"/>
        <v>, dropMechanic={LIBSETS_DROP_MECHANIC_OVERLAND_BOSS_DELVE,LIBSETS_DROP_MECHANIC_OVERLAND_WORLDBOSS,LIBSETS_DROP_MECHANIC_OVERLAND_BOSS_PUBLIC_DUNGEON,LIBSETS_DROP_MECHANIC_OVERLAND_CHEST}},</v>
      </c>
      <c r="BC247" s="21" t="str">
        <f t="shared" si="23"/>
        <v xml:space="preserve"> --Shalk Exoskeleton / Schröterpanzer   [Stonefalls]</v>
      </c>
    </row>
    <row r="248" spans="1:55" x14ac:dyDescent="0.25">
      <c r="A248" s="12">
        <v>292</v>
      </c>
      <c r="B248" t="s">
        <v>1114</v>
      </c>
      <c r="C248" t="s">
        <v>2651</v>
      </c>
      <c r="D248" s="3">
        <f t="shared" si="19"/>
        <v>292</v>
      </c>
      <c r="G248" s="8" t="s">
        <v>1499</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1581</v>
      </c>
      <c r="V248" s="43" t="str">
        <f>IF(U248&lt;&gt;"",IF(U248&lt;&gt;"LIBSETS_DROP_MECHANIC_MONSTER_NAME",VLOOKUP(U248,'LibSets constants'!$I$4:$L$1003,3,FALSE),""),"")</f>
        <v>Delve bosses have a chance to drop a waist or feet.</v>
      </c>
      <c r="W248" s="43" t="str">
        <f>IF(U248&lt;&gt;"",IF(U248&lt;&gt;"LIBSETS_DROP_MECHANIC_MONSTER_NAME",VLOOKUP(U248,'LibSets constants'!$I$4:$L$1003,4,FALSE),""),"")</f>
        <v>Bosse in Gewölben haben die Chance, eine Taille oder Füße fallen zu lassen.</v>
      </c>
      <c r="Y248" s="3" t="str">
        <f>IF(G248&lt;&gt;"LIBSETS_SETTYPE_BATTLEGROUND",IF(G248&lt;&gt;"LIBSETS_SETTYPE_SPECIAL",IF(X248&lt;&gt;"",X248,IF(Z248&lt;&gt;"",VLOOKUP(Z248,'ESO zone constants'!$D$3:$H$4953,5,FALSE),"")),""),"")</f>
        <v/>
      </c>
      <c r="Z248" t="str">
        <f>IF(AND(O248&lt;&gt;"",NOT(ISERROR(O248))),"",IF(AND(L248&lt;&gt;"",L248&gt;0,NOT(ISERROR(L248))),VLOOKUP(L248,'ESO dumped WayshrineInfo'!$K$3:$N$9999,4,FALSE),""))</f>
        <v/>
      </c>
      <c r="AA248" s="44" t="s">
        <v>1582</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WayshrineInfo'!$K$3:$N$9999,4,FALSE),""))</f>
        <v/>
      </c>
      <c r="AF248" s="44" t="s">
        <v>1583</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1584</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90" t="s">
        <v>2707</v>
      </c>
      <c r="AY248" s="21" t="str">
        <f t="shared" si="20"/>
        <v>[292] = {wayshrines={-1,-1,-1,}, dlcId=DLC_BASE_GAME</v>
      </c>
      <c r="AZ248" s="21" t="str">
        <f t="shared" si="24"/>
        <v>, zoneIds={57}, veteran=false</v>
      </c>
      <c r="BA248" s="21" t="str">
        <f t="shared" si="21"/>
        <v>, setType=LIBSETS_SETTYPE_OVERLAND</v>
      </c>
      <c r="BB248" s="21" t="str">
        <f t="shared" si="22"/>
        <v>, dropMechanic={LIBSETS_DROP_MECHANIC_OVERLAND_BOSS_DELVE,LIBSETS_DROP_MECHANIC_OVERLAND_WORLDBOSS,LIBSETS_DROP_MECHANIC_OVERLAND_BOSS_PUBLIC_DUNGEON,LIBSETS_DROP_MECHANIC_OVERLAND_CHEST}},</v>
      </c>
      <c r="BC248" s="21" t="str">
        <f t="shared" si="23"/>
        <v xml:space="preserve"> --Mother\'s Sorrow / Muttertränen   [Deshaan]</v>
      </c>
    </row>
    <row r="249" spans="1:55" x14ac:dyDescent="0.25">
      <c r="A249" s="12">
        <v>293</v>
      </c>
      <c r="B249" t="s">
        <v>1115</v>
      </c>
      <c r="C249" t="s">
        <v>1116</v>
      </c>
      <c r="D249" s="3">
        <f t="shared" si="19"/>
        <v>293</v>
      </c>
      <c r="G249" s="8" t="s">
        <v>1499</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1581</v>
      </c>
      <c r="V249" s="43" t="str">
        <f>IF(U249&lt;&gt;"",IF(U249&lt;&gt;"LIBSETS_DROP_MECHANIC_MONSTER_NAME",VLOOKUP(U249,'LibSets constants'!$I$4:$L$1003,3,FALSE),""),"")</f>
        <v>Delve bosses have a chance to drop a waist or feet.</v>
      </c>
      <c r="W249" s="43" t="str">
        <f>IF(U249&lt;&gt;"",IF(U249&lt;&gt;"LIBSETS_DROP_MECHANIC_MONSTER_NAME",VLOOKUP(U249,'LibSets constants'!$I$4:$L$1003,4,FALSE),""),"")</f>
        <v>Bosse in Gewölben haben die Chance, eine Taille oder Füße fallen zu lassen.</v>
      </c>
      <c r="Y249" s="3" t="str">
        <f>IF(G249&lt;&gt;"LIBSETS_SETTYPE_BATTLEGROUND",IF(G249&lt;&gt;"LIBSETS_SETTYPE_SPECIAL",IF(X249&lt;&gt;"",X249,IF(Z249&lt;&gt;"",VLOOKUP(Z249,'ESO zone constants'!$D$3:$H$4953,5,FALSE),"")),""),"")</f>
        <v/>
      </c>
      <c r="Z249" t="str">
        <f>IF(AND(O249&lt;&gt;"",NOT(ISERROR(O249))),"",IF(AND(L249&lt;&gt;"",L249&gt;0,NOT(ISERROR(L249))),VLOOKUP(L249,'ESO dumped WayshrineInfo'!$K$3:$N$9999,4,FALSE),""))</f>
        <v/>
      </c>
      <c r="AA249" s="44" t="s">
        <v>1582</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WayshrineInfo'!$K$3:$N$9999,4,FALSE),""))</f>
        <v/>
      </c>
      <c r="AF249" s="44" t="s">
        <v>1583</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1584</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90" t="s">
        <v>2708</v>
      </c>
      <c r="AY249" s="21" t="str">
        <f t="shared" si="20"/>
        <v>[293] = {wayshrines={-1,-1,-1,}, dlcId=DLC_BASE_GAME</v>
      </c>
      <c r="AZ249" s="21" t="str">
        <f t="shared" si="24"/>
        <v>, zoneIds={57}, veteran=false</v>
      </c>
      <c r="BA249" s="21" t="str">
        <f t="shared" si="21"/>
        <v>, setType=LIBSETS_SETTYPE_OVERLAND</v>
      </c>
      <c r="BB249" s="21" t="str">
        <f t="shared" si="22"/>
        <v>, isProcSetAllowedInPvP=1, dropMechanic={LIBSETS_DROP_MECHANIC_OVERLAND_BOSS_DELVE,LIBSETS_DROP_MECHANIC_OVERLAND_WORLDBOSS,LIBSETS_DROP_MECHANIC_OVERLAND_BOSS_PUBLIC_DUNGEON,LIBSETS_DROP_MECHANIC_OVERLAND_CHEST}},</v>
      </c>
      <c r="BC249" s="21" t="str">
        <f t="shared" si="23"/>
        <v xml:space="preserve"> --Plague Doctor / Seuchendoktor   [Deshaan]</v>
      </c>
    </row>
    <row r="250" spans="1:55" x14ac:dyDescent="0.25">
      <c r="A250" s="12">
        <v>294</v>
      </c>
      <c r="B250" t="s">
        <v>1117</v>
      </c>
      <c r="C250" t="s">
        <v>2652</v>
      </c>
      <c r="D250" s="3">
        <f t="shared" si="19"/>
        <v>294</v>
      </c>
      <c r="G250" s="8" t="s">
        <v>1499</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1581</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Y250" s="3" t="str">
        <f>IF(G250&lt;&gt;"LIBSETS_SETTYPE_BATTLEGROUND",IF(G250&lt;&gt;"LIBSETS_SETTYPE_SPECIAL",IF(X250&lt;&gt;"",X250,IF(Z250&lt;&gt;"",VLOOKUP(Z250,'ESO zone constants'!$D$3:$H$4953,5,FALSE),"")),""),"")</f>
        <v/>
      </c>
      <c r="Z250" t="str">
        <f>IF(AND(O250&lt;&gt;"",NOT(ISERROR(O250))),"",IF(AND(L250&lt;&gt;"",L250&gt;0,NOT(ISERROR(L250))),VLOOKUP(L250,'ESO dumped WayshrineInfo'!$K$3:$N$9999,4,FALSE),""))</f>
        <v/>
      </c>
      <c r="AA250" s="44" t="s">
        <v>1582</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WayshrineInfo'!$K$3:$N$9999,4,FALSE),""))</f>
        <v/>
      </c>
      <c r="AF250" s="44" t="s">
        <v>1583</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1584</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90" t="s">
        <v>2708</v>
      </c>
      <c r="AY250" s="21" t="str">
        <f t="shared" si="20"/>
        <v>[294] = {wayshrines={-1,-1,-1,}, dlcId=DLC_BASE_GAME</v>
      </c>
      <c r="AZ250" s="21" t="str">
        <f t="shared" si="24"/>
        <v>, zoneIds={103}, veteran=false</v>
      </c>
      <c r="BA250" s="21" t="str">
        <f t="shared" si="21"/>
        <v>, setType=LIBSETS_SETTYPE_OVERLAND</v>
      </c>
      <c r="BB250" s="21" t="str">
        <f t="shared" si="22"/>
        <v>, isProcSetAllowedInPvP=1, dropMechanic={LIBSETS_DROP_MECHANIC_OVERLAND_BOSS_DELVE,LIBSETS_DROP_MECHANIC_OVERLAND_WORLDBOSS,LIBSETS_DROP_MECHANIC_OVERLAND_BOSS_PUBLIC_DUNGEON,LIBSETS_DROP_MECHANIC_OVERLAND_CHEST}},</v>
      </c>
      <c r="BC250" s="21" t="str">
        <f t="shared" si="23"/>
        <v xml:space="preserve"> --Ysgramor\'s Birthright / Ysgramors Geburtsrecht   [The Rift]</v>
      </c>
    </row>
    <row r="251" spans="1:55" x14ac:dyDescent="0.25">
      <c r="A251" s="12">
        <v>295</v>
      </c>
      <c r="B251" t="s">
        <v>1118</v>
      </c>
      <c r="C251" t="s">
        <v>1119</v>
      </c>
      <c r="D251" s="3">
        <f t="shared" si="19"/>
        <v>295</v>
      </c>
      <c r="G251" s="8" t="s">
        <v>1496</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43" t="str">
        <f>IF(U251&lt;&gt;"",IF(U251&lt;&gt;"LIBSETS_DROP_MECHANIC_MONSTER_NAME",VLOOKUP(U251,'LibSets constants'!$I$4:$L$1003,3,FALSE),""),"")</f>
        <v/>
      </c>
      <c r="W251" s="43" t="str">
        <f>IF(U251&lt;&gt;"",IF(U251&lt;&gt;"LIBSETS_DROP_MECHANIC_MONSTER_NAME",VLOOKUP(U251,'LibSets constants'!$I$4:$L$1003,4,FALSE),""),"")</f>
        <v/>
      </c>
      <c r="X251" s="65">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WayshrineInfo'!$K$3:$N$9999,4,FALSE),""))</f>
        <v/>
      </c>
      <c r="AA251" s="44"/>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WayshrineInfo'!$K$3:$N$9999,4,FALSE),""))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90" t="s">
        <v>2707</v>
      </c>
      <c r="AY251" s="21" t="str">
        <f t="shared" si="20"/>
        <v>[295] = {wayshrines={194,194,194,}, dlcId=DLC_BASE_GAME</v>
      </c>
      <c r="AZ251" s="21" t="str">
        <f t="shared" si="24"/>
        <v>, zoneIds={380,935}, veteran=false</v>
      </c>
      <c r="BA251" s="21" t="str">
        <f t="shared" si="21"/>
        <v>, setType=LIBSETS_SETTYPE_DUNGEON</v>
      </c>
      <c r="BB251" s="21" t="str">
        <f t="shared" si="22"/>
        <v>},</v>
      </c>
      <c r="BC251" s="21" t="str">
        <f t="shared" si="23"/>
        <v xml:space="preserve"> --Jailbreaker / Ausbrecher   [The Banished Cells I]</v>
      </c>
    </row>
    <row r="252" spans="1:55" x14ac:dyDescent="0.25">
      <c r="A252" s="12">
        <v>296</v>
      </c>
      <c r="B252" t="s">
        <v>1120</v>
      </c>
      <c r="C252" t="s">
        <v>1121</v>
      </c>
      <c r="D252" s="3">
        <f t="shared" si="19"/>
        <v>296</v>
      </c>
      <c r="G252" s="8" t="s">
        <v>1496</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43" t="str">
        <f>IF(U252&lt;&gt;"",IF(U252&lt;&gt;"LIBSETS_DROP_MECHANIC_MONSTER_NAME",VLOOKUP(U252,'LibSets constants'!$I$4:$L$1003,3,FALSE),""),"")</f>
        <v/>
      </c>
      <c r="W252" s="3" t="str">
        <f>IF(U252&lt;&gt;"",IF(U252&lt;&gt;"LIBSETS_DROP_MECHANIC_MONSTER_NAME",VLOOKUP(U252,'LibSets constants'!$I$4:$L$1003,4,FALSE),""),"")</f>
        <v/>
      </c>
      <c r="X252" s="65">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WayshrineInfo'!$K$3:$N$9999,4,FALSE),""))</f>
        <v/>
      </c>
      <c r="AA252" s="44"/>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WayshrineInfo'!$K$3:$N$9999,4,FALSE),""))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90" t="s">
        <v>2707</v>
      </c>
      <c r="AY252" s="21" t="str">
        <f t="shared" si="20"/>
        <v>[296] = {wayshrines={193,193,193,}, dlcId=DLC_BASE_GAME</v>
      </c>
      <c r="AZ252" s="21" t="str">
        <f t="shared" si="24"/>
        <v>, zoneIds={144,936}, veteran=false</v>
      </c>
      <c r="BA252" s="21" t="str">
        <f t="shared" si="21"/>
        <v>, setType=LIBSETS_SETTYPE_DUNGEON</v>
      </c>
      <c r="BB252" s="21" t="str">
        <f t="shared" si="22"/>
        <v>},</v>
      </c>
      <c r="BC252" s="21" t="str">
        <f t="shared" si="23"/>
        <v xml:space="preserve"> --Spelunker / Höhlenforscher   [Spindleclutch I]</v>
      </c>
    </row>
    <row r="253" spans="1:55" x14ac:dyDescent="0.25">
      <c r="A253" s="12">
        <v>297</v>
      </c>
      <c r="B253" t="s">
        <v>1122</v>
      </c>
      <c r="C253" t="s">
        <v>1123</v>
      </c>
      <c r="D253" s="3">
        <f t="shared" si="19"/>
        <v>297</v>
      </c>
      <c r="G253" s="8" t="s">
        <v>1496</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43" t="str">
        <f>IF(U253&lt;&gt;"",IF(U253&lt;&gt;"LIBSETS_DROP_MECHANIC_MONSTER_NAME",VLOOKUP(U253,'LibSets constants'!$I$4:$L$1003,3,FALSE),""),"")</f>
        <v/>
      </c>
      <c r="W253" s="3" t="str">
        <f>IF(U253&lt;&gt;"",IF(U253&lt;&gt;"LIBSETS_DROP_MECHANIC_MONSTER_NAME",VLOOKUP(U253,'LibSets constants'!$I$4:$L$1003,4,FALSE),""),"")</f>
        <v/>
      </c>
      <c r="X253" s="65">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WayshrineInfo'!$K$3:$N$9999,4,FALSE),""))</f>
        <v/>
      </c>
      <c r="AA253" s="44"/>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WayshrineInfo'!$K$3:$N$9999,4,FALSE),""))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90" t="s">
        <v>2708</v>
      </c>
      <c r="AY253" s="21" t="str">
        <f t="shared" si="20"/>
        <v>[297] = {wayshrines={98,98,98,}, dlcId=DLC_BASE_GAME</v>
      </c>
      <c r="AZ253" s="21" t="str">
        <f t="shared" si="24"/>
        <v>, zoneIds={283,934}, veteran=false</v>
      </c>
      <c r="BA253" s="21" t="str">
        <f t="shared" si="21"/>
        <v>, setType=LIBSETS_SETTYPE_DUNGEON</v>
      </c>
      <c r="BB253" s="21" t="str">
        <f t="shared" si="22"/>
        <v>, isProcSetAllowedInPvP=1},</v>
      </c>
      <c r="BC253" s="21" t="str">
        <f t="shared" si="23"/>
        <v xml:space="preserve"> --Spider Cultist Cowl / Spinnenkultistenkutte   [Fungal Grotto I]</v>
      </c>
    </row>
    <row r="254" spans="1:55" x14ac:dyDescent="0.25">
      <c r="A254" s="12">
        <v>298</v>
      </c>
      <c r="B254" t="s">
        <v>1124</v>
      </c>
      <c r="C254" t="s">
        <v>1125</v>
      </c>
      <c r="D254" s="3">
        <f t="shared" si="19"/>
        <v>298</v>
      </c>
      <c r="G254" s="8" t="s">
        <v>1496</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43" t="str">
        <f>IF(U254&lt;&gt;"",IF(U254&lt;&gt;"LIBSETS_DROP_MECHANIC_MONSTER_NAME",VLOOKUP(U254,'LibSets constants'!$I$4:$L$1003,3,FALSE),""),"")</f>
        <v/>
      </c>
      <c r="W254" s="43" t="str">
        <f>IF(U254&lt;&gt;"",IF(U254&lt;&gt;"LIBSETS_DROP_MECHANIC_MONSTER_NAME",VLOOKUP(U254,'LibSets constants'!$I$4:$L$1003,4,FALSE),""),"")</f>
        <v/>
      </c>
      <c r="X254" s="65">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WayshrineInfo'!$K$3:$N$9999,4,FALSE),""))</f>
        <v/>
      </c>
      <c r="AA254" s="44"/>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WayshrineInfo'!$K$3:$N$9999,4,FALSE),""))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90" t="s">
        <v>2708</v>
      </c>
      <c r="AY254" s="21" t="str">
        <f t="shared" si="20"/>
        <v>[298] = {wayshrines={191,191,191,}, dlcId=DLC_BASE_GAME</v>
      </c>
      <c r="AZ254" s="21" t="str">
        <f t="shared" si="24"/>
        <v>, zoneIds={126,931}, veteran=false</v>
      </c>
      <c r="BA254" s="21" t="str">
        <f t="shared" si="21"/>
        <v>, setType=LIBSETS_SETTYPE_DUNGEON</v>
      </c>
      <c r="BB254" s="21" t="str">
        <f t="shared" si="22"/>
        <v>, isProcSetAllowedInPvP=1},</v>
      </c>
      <c r="BC254" s="21" t="str">
        <f t="shared" si="23"/>
        <v xml:space="preserve"> --Light Speaker / Lichtsprecher   [Elden Hollow I]</v>
      </c>
    </row>
    <row r="255" spans="1:55" x14ac:dyDescent="0.25">
      <c r="A255" s="12">
        <v>299</v>
      </c>
      <c r="B255" t="s">
        <v>1126</v>
      </c>
      <c r="C255" t="s">
        <v>1127</v>
      </c>
      <c r="D255" s="3">
        <f t="shared" si="19"/>
        <v>299</v>
      </c>
      <c r="G255" s="8" t="s">
        <v>1496</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43" t="str">
        <f>IF(U255&lt;&gt;"",IF(U255&lt;&gt;"LIBSETS_DROP_MECHANIC_MONSTER_NAME",VLOOKUP(U255,'LibSets constants'!$I$4:$L$1003,3,FALSE),""),"")</f>
        <v/>
      </c>
      <c r="W255" s="43" t="str">
        <f>IF(U255&lt;&gt;"",IF(U255&lt;&gt;"LIBSETS_DROP_MECHANIC_MONSTER_NAME",VLOOKUP(U255,'LibSets constants'!$I$4:$L$1003,4,FALSE),""),"")</f>
        <v/>
      </c>
      <c r="X255" s="65">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WayshrineInfo'!$K$3:$N$9999,4,FALSE),""))</f>
        <v/>
      </c>
      <c r="AA255" s="44"/>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WayshrineInfo'!$K$3:$N$9999,4,FALSE),""))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90" t="s">
        <v>2707</v>
      </c>
      <c r="AY255" s="21" t="str">
        <f t="shared" si="20"/>
        <v>[299] = {wayshrines={189,189,189,}, dlcId=DLC_BASE_GAME</v>
      </c>
      <c r="AZ255" s="21" t="str">
        <f t="shared" si="24"/>
        <v>, zoneIds={146,933}, veteran=false</v>
      </c>
      <c r="BA255" s="21" t="str">
        <f t="shared" si="21"/>
        <v>, setType=LIBSETS_SETTYPE_DUNGEON</v>
      </c>
      <c r="BB255" s="21" t="str">
        <f t="shared" si="22"/>
        <v>},</v>
      </c>
      <c r="BC255" s="21" t="str">
        <f t="shared" si="23"/>
        <v xml:space="preserve"> --Toothrow / Zahnreihe   [Wayrest Sewers I]</v>
      </c>
    </row>
    <row r="256" spans="1:55" x14ac:dyDescent="0.25">
      <c r="A256" s="12">
        <v>300</v>
      </c>
      <c r="B256" t="s">
        <v>1128</v>
      </c>
      <c r="C256" t="s">
        <v>2653</v>
      </c>
      <c r="D256" s="3">
        <f t="shared" si="19"/>
        <v>300</v>
      </c>
      <c r="G256" s="8" t="s">
        <v>1496</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43" t="str">
        <f>IF(U256&lt;&gt;"",IF(U256&lt;&gt;"LIBSETS_DROP_MECHANIC_MONSTER_NAME",VLOOKUP(U256,'LibSets constants'!$I$4:$L$1003,3,FALSE),""),"")</f>
        <v/>
      </c>
      <c r="W256" s="43" t="str">
        <f>IF(U256&lt;&gt;"",IF(U256&lt;&gt;"LIBSETS_DROP_MECHANIC_MONSTER_NAME",VLOOKUP(U256,'LibSets constants'!$I$4:$L$1003,4,FALSE),""),"")</f>
        <v/>
      </c>
      <c r="X256" s="65">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WayshrineInfo'!$K$3:$N$9999,4,FALSE),""))</f>
        <v/>
      </c>
      <c r="AA256" s="44"/>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WayshrineInfo'!$K$3:$N$9999,4,FALSE),""))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90" t="s">
        <v>2708</v>
      </c>
      <c r="AY256" s="21" t="str">
        <f t="shared" si="20"/>
        <v>[300] = {wayshrines={198,198,198,}, dlcId=DLC_BASE_GAME</v>
      </c>
      <c r="AZ256" s="21" t="str">
        <f t="shared" si="24"/>
        <v>, zoneIds={63,930}, veteran=false</v>
      </c>
      <c r="BA256" s="21" t="str">
        <f t="shared" si="21"/>
        <v>, setType=LIBSETS_SETTYPE_DUNGEON</v>
      </c>
      <c r="BB256" s="21" t="str">
        <f t="shared" si="22"/>
        <v>, isProcSetAllowedInPvP=1},</v>
      </c>
      <c r="BC256" s="21" t="str">
        <f t="shared" si="23"/>
        <v xml:space="preserve"> --Netch\'s Touch / Berührung des Netch   [Darkshade Caverns I]</v>
      </c>
    </row>
    <row r="257" spans="1:55" x14ac:dyDescent="0.25">
      <c r="A257" s="12">
        <v>301</v>
      </c>
      <c r="B257" t="s">
        <v>1129</v>
      </c>
      <c r="C257" t="s">
        <v>1130</v>
      </c>
      <c r="D257" s="3">
        <f t="shared" si="19"/>
        <v>301</v>
      </c>
      <c r="G257" s="8" t="s">
        <v>1496</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43" t="str">
        <f>IF(U257&lt;&gt;"",IF(U257&lt;&gt;"LIBSETS_DROP_MECHANIC_MONSTER_NAME",VLOOKUP(U257,'LibSets constants'!$I$4:$L$1003,3,FALSE),""),"")</f>
        <v/>
      </c>
      <c r="W257" s="43" t="str">
        <f>IF(U257&lt;&gt;"",IF(U257&lt;&gt;"LIBSETS_DROP_MECHANIC_MONSTER_NAME",VLOOKUP(U257,'LibSets constants'!$I$4:$L$1003,4,FALSE),""),"")</f>
        <v/>
      </c>
      <c r="X257" s="65">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WayshrineInfo'!$K$3:$N$9999,4,FALSE),""))</f>
        <v/>
      </c>
      <c r="AA257" s="44"/>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WayshrineInfo'!$K$3:$N$9999,4,FALSE),""))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90" t="s">
        <v>2708</v>
      </c>
      <c r="AY257" s="21" t="str">
        <f t="shared" si="20"/>
        <v>[301] = {wayshrines={198,198,198,}, dlcId=DLC_BASE_GAME</v>
      </c>
      <c r="AZ257" s="21" t="str">
        <f t="shared" si="24"/>
        <v>, zoneIds={63,930}, veteran=false</v>
      </c>
      <c r="BA257" s="21" t="str">
        <f t="shared" si="21"/>
        <v>, setType=LIBSETS_SETTYPE_DUNGEON</v>
      </c>
      <c r="BB257" s="21" t="str">
        <f t="shared" si="22"/>
        <v>, isProcSetAllowedInPvP=1},</v>
      </c>
      <c r="BC257" s="21" t="str">
        <f t="shared" si="23"/>
        <v xml:space="preserve"> --Strength of the Automaton / Stärke des Automaten   [Darkshade Caverns I]</v>
      </c>
    </row>
    <row r="258" spans="1:55" x14ac:dyDescent="0.25">
      <c r="A258" s="12">
        <v>302</v>
      </c>
      <c r="B258" t="s">
        <v>1131</v>
      </c>
      <c r="C258" t="s">
        <v>1131</v>
      </c>
      <c r="D258" s="3">
        <f t="shared" si="19"/>
        <v>302</v>
      </c>
      <c r="G258" s="8" t="s">
        <v>1496</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43" t="str">
        <f>IF(U258&lt;&gt;"",IF(U258&lt;&gt;"LIBSETS_DROP_MECHANIC_MONSTER_NAME",VLOOKUP(U258,'LibSets constants'!$I$4:$L$1003,3,FALSE),""),"")</f>
        <v/>
      </c>
      <c r="W258" s="3" t="str">
        <f>IF(U258&lt;&gt;"",IF(U258&lt;&gt;"LIBSETS_DROP_MECHANIC_MONSTER_NAME",VLOOKUP(U258,'LibSets constants'!$I$4:$L$1003,4,FALSE),""),"")</f>
        <v/>
      </c>
      <c r="X258" s="65">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WayshrineInfo'!$K$3:$N$9999,4,FALSE),""))</f>
        <v/>
      </c>
      <c r="AA258" s="44"/>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WayshrineInfo'!$K$3:$N$9999,4,FALSE),""))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90" t="s">
        <v>2708</v>
      </c>
      <c r="AY258" s="21" t="str">
        <f t="shared" si="20"/>
        <v>[302] = {wayshrines={190,190,190,}, dlcId=DLC_BASE_GAME</v>
      </c>
      <c r="AZ258" s="21" t="str">
        <f t="shared" si="24"/>
        <v>, zoneIds={130,932}, veteran=false</v>
      </c>
      <c r="BA258" s="21" t="str">
        <f t="shared" si="21"/>
        <v>, setType=LIBSETS_SETTYPE_DUNGEON</v>
      </c>
      <c r="BB258" s="21" t="str">
        <f t="shared" si="22"/>
        <v>, isProcSetAllowedInPvP=1},</v>
      </c>
      <c r="BC258" s="21" t="str">
        <f t="shared" si="23"/>
        <v xml:space="preserve"> --Leviathan / Leviathan   [Crypt of Hearts I]</v>
      </c>
    </row>
    <row r="259" spans="1:55" x14ac:dyDescent="0.25">
      <c r="A259" s="12">
        <v>303</v>
      </c>
      <c r="B259" t="s">
        <v>1132</v>
      </c>
      <c r="C259" t="s">
        <v>2654</v>
      </c>
      <c r="D259" s="3">
        <f t="shared" ref="D259:D269" si="25">A259</f>
        <v>303</v>
      </c>
      <c r="G259" s="8" t="s">
        <v>1496</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43" t="str">
        <f>IF(U259&lt;&gt;"",IF(U259&lt;&gt;"LIBSETS_DROP_MECHANIC_MONSTER_NAME",VLOOKUP(U259,'LibSets constants'!$I$4:$L$1003,3,FALSE),""),"")</f>
        <v/>
      </c>
      <c r="W259" s="3" t="str">
        <f>IF(U259&lt;&gt;"",IF(U259&lt;&gt;"LIBSETS_DROP_MECHANIC_MONSTER_NAME",VLOOKUP(U259,'LibSets constants'!$I$4:$L$1003,4,FALSE),""),"")</f>
        <v/>
      </c>
      <c r="Y259" s="3" t="str">
        <f>IF(G259&lt;&gt;"LIBSETS_SETTYPE_BATTLEGROUND",IF(G259&lt;&gt;"LIBSETS_SETTYPE_SPECIAL",IF(X259&lt;&gt;"",X259,IF(Z259&lt;&gt;"",VLOOKUP(Z259,'ESO zone constants'!$D$3:$H$4953,5,FALSE),"")),""),"")</f>
        <v/>
      </c>
      <c r="Z259" t="str">
        <f>IF(AND(O259&lt;&gt;"",NOT(ISERROR(O259))),"",IF(AND(L259&lt;&gt;"",L259&gt;0,NOT(ISERROR(L259))),VLOOKUP(L259,'ESO dumped WayshrineInfo'!$K$3:$N$9999,4,FALSE),""))</f>
        <v/>
      </c>
      <c r="AA259" s="44"/>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WayshrineInfo'!$K$3:$N$9999,4,FALSE),""))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90" t="s">
        <v>2707</v>
      </c>
      <c r="AY259" s="21" t="str">
        <f t="shared" ref="AY259:AY322" si="26">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{wayshrines={192,192,192,}, dlcId=DLC_BASE_GAME</v>
      </c>
      <c r="AZ259" s="21" t="str">
        <f t="shared" si="24"/>
        <v>, zoneIds={148}, veteran=false</v>
      </c>
      <c r="BA259" s="21" t="str">
        <f t="shared" ref="BA259:BA322" si="27">IF(F259&lt;&gt;"Not in the game (anymore)",IF(A259&lt;&gt;"",", setType="&amp;G259,"")&amp;IF(J259="true",", multiTrialSet=true",""),"")</f>
        <v>, setType=LIBSETS_SETTYPE_DUNGEON</v>
      </c>
      <c r="BB259" s="21" t="str">
        <f t="shared" ref="BB259:BB322" si="28">IF(AX259&lt;&gt;"",", isProcSetAllowedInPvP="&amp; AX259,"") &amp; IF(F259&lt;&gt;"Not in the game (anymore)",IF(U259&lt;&gt;"",", dropMechanic={"&amp;U259&amp;IF(AA259&lt;&gt;"",","&amp;AA259,"")&amp;IF(AF259&lt;&gt;"",","&amp;AF259,"")&amp;IF(AK259&lt;&gt;"",","&amp;AK259,"")&amp;IF(AP259&lt;&gt;"",","&amp;AP259,"")&amp;IF(AU259&lt;&gt;"",","&amp;AU259,"")&amp;"}"&amp;IF(U259="LIBSETS_DROP_MECHANIC_MONSTER_NAME",", dropMechanicNames={" &amp; IF(V259&lt;&gt;"","['en']='"&amp;V259&amp;"'","") &amp; IF(W259&lt;&gt;"",", ['de']='" &amp; W259&amp;"'","") &amp; "}",""),"")&amp;"},","")</f>
        <v>},</v>
      </c>
      <c r="BC259" s="21" t="str">
        <f t="shared" ref="BC259:BC322" si="29">IF(F259&lt;&gt;"Not in the game (anymore)",IF(C259&lt;&gt;"",CONCATENATE(" --",C259," / ",B259,"   [",IF(Q259&lt;&gt;"",Q259,""),IF(Z259&lt;&gt;"",", "&amp;Z259,""),IF(AE259&lt;&gt;"",", "&amp;AE259,""),IF(AJ259&lt;&gt;"",", "&amp;AJ259,""),IF(AO259&lt;&gt;"",", "&amp;AO259,""),IF(AT259&lt;&gt;"",", "&amp;AT259,""),"]")),"")</f>
        <v xml:space="preserve"> --Lamia\'s Song / Lied der Lamie   [Arx Corinium]</v>
      </c>
    </row>
    <row r="260" spans="1:55" x14ac:dyDescent="0.25">
      <c r="A260" s="12">
        <v>304</v>
      </c>
      <c r="B260" t="s">
        <v>1133</v>
      </c>
      <c r="C260" t="s">
        <v>1134</v>
      </c>
      <c r="D260" s="3">
        <f t="shared" si="25"/>
        <v>304</v>
      </c>
      <c r="G260" s="8" t="s">
        <v>1496</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43" t="str">
        <f>IF(U260&lt;&gt;"",IF(U260&lt;&gt;"LIBSETS_DROP_MECHANIC_MONSTER_NAME",VLOOKUP(U260,'LibSets constants'!$I$4:$L$1003,3,FALSE),""),"")</f>
        <v/>
      </c>
      <c r="W260" s="3" t="str">
        <f>IF(U260&lt;&gt;"",IF(U260&lt;&gt;"LIBSETS_DROP_MECHANIC_MONSTER_NAME",VLOOKUP(U260,'LibSets constants'!$I$4:$L$1003,4,FALSE),""),"")</f>
        <v/>
      </c>
      <c r="Y260" s="3" t="str">
        <f>IF(G260&lt;&gt;"LIBSETS_SETTYPE_BATTLEGROUND",IF(G260&lt;&gt;"LIBSETS_SETTYPE_SPECIAL",IF(X260&lt;&gt;"",X260,IF(Z260&lt;&gt;"",VLOOKUP(Z260,'ESO zone constants'!$D$3:$H$4953,5,FALSE),"")),""),"")</f>
        <v/>
      </c>
      <c r="Z260" t="str">
        <f>IF(AND(O260&lt;&gt;"",NOT(ISERROR(O260))),"",IF(AND(L260&lt;&gt;"",L260&gt;0,NOT(ISERROR(L260))),VLOOKUP(L260,'ESO dumped WayshrineInfo'!$K$3:$N$9999,4,FALSE),""))</f>
        <v/>
      </c>
      <c r="AA260" s="44"/>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WayshrineInfo'!$K$3:$N$9999,4,FALSE),""))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90" t="s">
        <v>2707</v>
      </c>
      <c r="AY260" s="21" t="str">
        <f t="shared" si="26"/>
        <v>[304] = {wayshrines={192,192,192,}, dlcId=DLC_BASE_GAME</v>
      </c>
      <c r="AZ260" s="21" t="str">
        <f t="shared" si="24"/>
        <v>, zoneIds={148}, veteran=false</v>
      </c>
      <c r="BA260" s="21" t="str">
        <f t="shared" si="27"/>
        <v>, setType=LIBSETS_SETTYPE_DUNGEON</v>
      </c>
      <c r="BB260" s="21" t="str">
        <f t="shared" si="28"/>
        <v>},</v>
      </c>
      <c r="BC260" s="21" t="str">
        <f t="shared" si="29"/>
        <v xml:space="preserve"> --Medusa / Versteinernder Blick   [Arx Corinium]</v>
      </c>
    </row>
    <row r="261" spans="1:55" x14ac:dyDescent="0.25">
      <c r="A261" s="12">
        <v>305</v>
      </c>
      <c r="B261" t="s">
        <v>1135</v>
      </c>
      <c r="C261" t="s">
        <v>1136</v>
      </c>
      <c r="D261" s="3">
        <f t="shared" si="25"/>
        <v>305</v>
      </c>
      <c r="G261" s="8" t="s">
        <v>1496</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43" t="str">
        <f>IF(U261&lt;&gt;"",IF(U261&lt;&gt;"LIBSETS_DROP_MECHANIC_MONSTER_NAME",VLOOKUP(U261,'LibSets constants'!$I$4:$L$1003,3,FALSE),""),"")</f>
        <v/>
      </c>
      <c r="W261" s="43" t="str">
        <f>IF(U261&lt;&gt;"",IF(U261&lt;&gt;"LIBSETS_DROP_MECHANIC_MONSTER_NAME",VLOOKUP(U261,'LibSets constants'!$I$4:$L$1003,4,FALSE),""),"")</f>
        <v/>
      </c>
      <c r="Y261" s="3" t="str">
        <f>IF(G261&lt;&gt;"LIBSETS_SETTYPE_BATTLEGROUND",IF(G261&lt;&gt;"LIBSETS_SETTYPE_SPECIAL",IF(X261&lt;&gt;"",X261,IF(Z261&lt;&gt;"",VLOOKUP(Z261,'ESO zone constants'!$D$3:$H$4953,5,FALSE),"")),""),"")</f>
        <v/>
      </c>
      <c r="Z261" t="str">
        <f>IF(AND(O261&lt;&gt;"",NOT(ISERROR(O261))),"",IF(AND(L261&lt;&gt;"",L261&gt;0,NOT(ISERROR(L261))),VLOOKUP(L261,'ESO dumped WayshrineInfo'!$K$3:$N$9999,4,FALSE),""))</f>
        <v/>
      </c>
      <c r="AA261" s="44"/>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WayshrineInfo'!$K$3:$N$9999,4,FALSE),""))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90" t="s">
        <v>2707</v>
      </c>
      <c r="AY261" s="21" t="str">
        <f t="shared" si="26"/>
        <v>[305] = {wayshrines={196,196,196,}, dlcId=DLC_BASE_GAME</v>
      </c>
      <c r="AZ261" s="21" t="str">
        <f t="shared" si="24"/>
        <v>, zoneIds={22}, veteran=false</v>
      </c>
      <c r="BA261" s="21" t="str">
        <f t="shared" si="27"/>
        <v>, setType=LIBSETS_SETTYPE_DUNGEON</v>
      </c>
      <c r="BB261" s="21" t="str">
        <f t="shared" si="28"/>
        <v>},</v>
      </c>
      <c r="BC261" s="21" t="str">
        <f t="shared" si="29"/>
        <v xml:space="preserve"> --Treasure Hunter / Schatzjäger   [Volenfell]</v>
      </c>
    </row>
    <row r="262" spans="1:55" x14ac:dyDescent="0.25">
      <c r="A262" s="12">
        <v>307</v>
      </c>
      <c r="B262" t="s">
        <v>1137</v>
      </c>
      <c r="C262" t="s">
        <v>1138</v>
      </c>
      <c r="D262" s="3">
        <f t="shared" si="25"/>
        <v>307</v>
      </c>
      <c r="G262" s="8" t="s">
        <v>1496</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43" t="str">
        <f>IF(U262&lt;&gt;"",IF(U262&lt;&gt;"LIBSETS_DROP_MECHANIC_MONSTER_NAME",VLOOKUP(U262,'LibSets constants'!$I$4:$L$1003,3,FALSE),""),"")</f>
        <v/>
      </c>
      <c r="W262" s="3" t="str">
        <f>IF(U262&lt;&gt;"",IF(U262&lt;&gt;"LIBSETS_DROP_MECHANIC_MONSTER_NAME",VLOOKUP(U262,'LibSets constants'!$I$4:$L$1003,4,FALSE),""),"")</f>
        <v/>
      </c>
      <c r="Y262" s="3" t="str">
        <f>IF(G262&lt;&gt;"LIBSETS_SETTYPE_BATTLEGROUND",IF(G262&lt;&gt;"LIBSETS_SETTYPE_SPECIAL",IF(X262&lt;&gt;"",X262,IF(Z262&lt;&gt;"",VLOOKUP(Z262,'ESO zone constants'!$D$3:$H$4953,5,FALSE),"")),""),"")</f>
        <v/>
      </c>
      <c r="Z262" t="str">
        <f>IF(AND(O262&lt;&gt;"",NOT(ISERROR(O262))),"",IF(AND(L262&lt;&gt;"",L262&gt;0,NOT(ISERROR(L262))),VLOOKUP(L262,'ESO dumped WayshrineInfo'!$K$3:$N$9999,4,FALSE),""))</f>
        <v/>
      </c>
      <c r="AA262" s="44"/>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WayshrineInfo'!$K$3:$N$9999,4,FALSE),""))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90" t="s">
        <v>2708</v>
      </c>
      <c r="AY262" s="21" t="str">
        <f t="shared" si="26"/>
        <v>[307] = {wayshrines={195,195,195,}, dlcId=DLC_BASE_GAME</v>
      </c>
      <c r="AZ262" s="21" t="str">
        <f t="shared" si="24"/>
        <v>, zoneIds={449}, veteran=false</v>
      </c>
      <c r="BA262" s="21" t="str">
        <f t="shared" si="27"/>
        <v>, setType=LIBSETS_SETTYPE_DUNGEON</v>
      </c>
      <c r="BB262" s="21" t="str">
        <f t="shared" si="28"/>
        <v>, isProcSetAllowedInPvP=1},</v>
      </c>
      <c r="BC262" s="21" t="str">
        <f t="shared" si="29"/>
        <v xml:space="preserve"> --Draugr Hulk / Schwerfälliger Draugr   [Direfrost Keep]</v>
      </c>
    </row>
    <row r="263" spans="1:55" x14ac:dyDescent="0.25">
      <c r="A263" s="12">
        <v>308</v>
      </c>
      <c r="B263" t="s">
        <v>1139</v>
      </c>
      <c r="C263" t="s">
        <v>2655</v>
      </c>
      <c r="D263" s="3">
        <f t="shared" si="25"/>
        <v>308</v>
      </c>
      <c r="E263" s="42"/>
      <c r="G263" s="8" t="s">
        <v>1496</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43" t="str">
        <f>IF(U263&lt;&gt;"",IF(U263&lt;&gt;"LIBSETS_DROP_MECHANIC_MONSTER_NAME",VLOOKUP(U263,'LibSets constants'!$I$4:$L$1003,3,FALSE),""),"")</f>
        <v/>
      </c>
      <c r="W263" s="3" t="str">
        <f>IF(U263&lt;&gt;"",IF(U263&lt;&gt;"LIBSETS_DROP_MECHANIC_MONSTER_NAME",VLOOKUP(U263,'LibSets constants'!$I$4:$L$1003,4,FALSE),""),"")</f>
        <v/>
      </c>
      <c r="Y263" s="3" t="str">
        <f>IF(G263&lt;&gt;"LIBSETS_SETTYPE_BATTLEGROUND",IF(G263&lt;&gt;"LIBSETS_SETTYPE_SPECIAL",IF(X263&lt;&gt;"",X263,IF(Z263&lt;&gt;"",VLOOKUP(Z263,'ESO zone constants'!$D$3:$H$4953,5,FALSE),"")),""),"")</f>
        <v/>
      </c>
      <c r="Z263" t="str">
        <f>IF(AND(O263&lt;&gt;"",NOT(ISERROR(O263))),"",IF(AND(L263&lt;&gt;"",L263&gt;0,NOT(ISERROR(L263))),VLOOKUP(L263,'ESO dumped WayshrineInfo'!$K$3:$N$9999,4,FALSE),""))</f>
        <v/>
      </c>
      <c r="AA263" s="44"/>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WayshrineInfo'!$K$3:$N$9999,4,FALSE),""))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90" t="s">
        <v>2707</v>
      </c>
      <c r="AY263" s="21" t="str">
        <f t="shared" si="26"/>
        <v>[308] = {wayshrines={186,186,186,}, dlcId=DLC_BASE_GAME</v>
      </c>
      <c r="AZ263" s="21" t="str">
        <f t="shared" si="24"/>
        <v>, zoneIds={38}, veteran=false</v>
      </c>
      <c r="BA263" s="21" t="str">
        <f t="shared" si="27"/>
        <v>, setType=LIBSETS_SETTYPE_DUNGEON</v>
      </c>
      <c r="BB263" s="21" t="str">
        <f t="shared" si="28"/>
        <v>},</v>
      </c>
      <c r="BC263" s="21" t="str">
        <f t="shared" si="29"/>
        <v xml:space="preserve"> --Bone Pirate\'s Tatters / Lumpen des Knochenpiraten   [Blackheart Haven]</v>
      </c>
    </row>
    <row r="264" spans="1:55" x14ac:dyDescent="0.25">
      <c r="A264" s="12">
        <v>309</v>
      </c>
      <c r="B264" t="s">
        <v>1140</v>
      </c>
      <c r="C264" t="s">
        <v>2656</v>
      </c>
      <c r="D264" s="3">
        <f t="shared" si="25"/>
        <v>309</v>
      </c>
      <c r="E264" s="42"/>
      <c r="G264" s="8" t="s">
        <v>1496</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43" t="str">
        <f>IF(U264&lt;&gt;"",IF(U264&lt;&gt;"LIBSETS_DROP_MECHANIC_MONSTER_NAME",VLOOKUP(U264,'LibSets constants'!$I$4:$L$1003,3,FALSE),""),"")</f>
        <v/>
      </c>
      <c r="W264" s="3" t="str">
        <f>IF(U264&lt;&gt;"",IF(U264&lt;&gt;"LIBSETS_DROP_MECHANIC_MONSTER_NAME",VLOOKUP(U264,'LibSets constants'!$I$4:$L$1003,4,FALSE),""),"")</f>
        <v/>
      </c>
      <c r="Y264" s="3" t="str">
        <f>IF(G264&lt;&gt;"LIBSETS_SETTYPE_BATTLEGROUND",IF(G264&lt;&gt;"LIBSETS_SETTYPE_SPECIAL",IF(X264&lt;&gt;"",X264,IF(Z264&lt;&gt;"",VLOOKUP(Z264,'ESO zone constants'!$D$3:$H$4953,5,FALSE),"")),""),"")</f>
        <v/>
      </c>
      <c r="Z264" t="str">
        <f>IF(AND(O264&lt;&gt;"",NOT(ISERROR(O264))),"",IF(AND(L264&lt;&gt;"",L264&gt;0,NOT(ISERROR(L264))),VLOOKUP(L264,'ESO dumped WayshrineInfo'!$K$3:$N$9999,4,FALSE),""))</f>
        <v/>
      </c>
      <c r="AA264" s="44"/>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WayshrineInfo'!$K$3:$N$9999,4,FALSE),""))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90" t="s">
        <v>2707</v>
      </c>
      <c r="AY264" s="21" t="str">
        <f t="shared" si="26"/>
        <v>[309] = {wayshrines={186,186,186,}, dlcId=DLC_BASE_GAME</v>
      </c>
      <c r="AZ264" s="21" t="str">
        <f t="shared" si="24"/>
        <v>, zoneIds={38}, veteran=false</v>
      </c>
      <c r="BA264" s="21" t="str">
        <f t="shared" si="27"/>
        <v>, setType=LIBSETS_SETTYPE_DUNGEON</v>
      </c>
      <c r="BB264" s="21" t="str">
        <f t="shared" si="28"/>
        <v>},</v>
      </c>
      <c r="BC264" s="21" t="str">
        <f t="shared" si="29"/>
        <v xml:space="preserve"> --Knight-errant\'s Mail / Platten des Wanderritters   [Blackheart Haven]</v>
      </c>
    </row>
    <row r="265" spans="1:55" x14ac:dyDescent="0.25">
      <c r="A265" s="12">
        <v>310</v>
      </c>
      <c r="B265" t="s">
        <v>1141</v>
      </c>
      <c r="C265" t="s">
        <v>1142</v>
      </c>
      <c r="D265" s="3">
        <f t="shared" si="25"/>
        <v>310</v>
      </c>
      <c r="E265" s="42"/>
      <c r="G265" s="8" t="s">
        <v>1496</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43" t="str">
        <f>IF(U265&lt;&gt;"",IF(U265&lt;&gt;"LIBSETS_DROP_MECHANIC_MONSTER_NAME",VLOOKUP(U265,'LibSets constants'!$I$4:$L$1003,3,FALSE),""),"")</f>
        <v/>
      </c>
      <c r="W265" s="43" t="str">
        <f>IF(U265&lt;&gt;"",IF(U265&lt;&gt;"LIBSETS_DROP_MECHANIC_MONSTER_NAME",VLOOKUP(U265,'LibSets constants'!$I$4:$L$1003,4,FALSE),""),"")</f>
        <v/>
      </c>
      <c r="Y265" s="3" t="str">
        <f>IF(G265&lt;&gt;"LIBSETS_SETTYPE_BATTLEGROUND",IF(G265&lt;&gt;"LIBSETS_SETTYPE_SPECIAL",IF(X265&lt;&gt;"",X265,IF(Z265&lt;&gt;"",VLOOKUP(Z265,'ESO zone constants'!$D$3:$H$4953,5,FALSE),"")),""),"")</f>
        <v/>
      </c>
      <c r="Z265" t="str">
        <f>IF(AND(O265&lt;&gt;"",NOT(ISERROR(O265))),"",IF(AND(L265&lt;&gt;"",L265&gt;0,NOT(ISERROR(L265))),VLOOKUP(L265,'ESO dumped WayshrineInfo'!$K$3:$N$9999,4,FALSE),""))</f>
        <v/>
      </c>
      <c r="AA265" s="44"/>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WayshrineInfo'!$K$3:$N$9999,4,FALSE),""))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90" t="s">
        <v>2708</v>
      </c>
      <c r="AY265" s="21" t="str">
        <f t="shared" si="26"/>
        <v>[310] = {wayshrines={187,187,187,}, dlcId=DLC_BASE_GAME</v>
      </c>
      <c r="AZ265" s="21" t="str">
        <f t="shared" si="24"/>
        <v>, zoneIds={64}, veteran=false</v>
      </c>
      <c r="BA265" s="21" t="str">
        <f t="shared" si="27"/>
        <v>, setType=LIBSETS_SETTYPE_DUNGEON</v>
      </c>
      <c r="BB265" s="21" t="str">
        <f t="shared" si="28"/>
        <v>, isProcSetAllowedInPvP=1},</v>
      </c>
      <c r="BC265" s="21" t="str">
        <f t="shared" si="29"/>
        <v xml:space="preserve"> --Sword Dancer / Schwerttänzer   [Blessed Crucible]</v>
      </c>
    </row>
    <row r="266" spans="1:55" x14ac:dyDescent="0.25">
      <c r="A266" s="12">
        <v>311</v>
      </c>
      <c r="B266" t="s">
        <v>1143</v>
      </c>
      <c r="C266" t="s">
        <v>1144</v>
      </c>
      <c r="D266" s="3">
        <f t="shared" si="25"/>
        <v>311</v>
      </c>
      <c r="G266" s="8" t="s">
        <v>1496</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43" t="str">
        <f>IF(U266&lt;&gt;"",IF(U266&lt;&gt;"LIBSETS_DROP_MECHANIC_MONSTER_NAME",VLOOKUP(U266,'LibSets constants'!$I$4:$L$1003,3,FALSE),""),"")</f>
        <v/>
      </c>
      <c r="W266" s="43" t="str">
        <f>IF(U266&lt;&gt;"",IF(U266&lt;&gt;"LIBSETS_DROP_MECHANIC_MONSTER_NAME",VLOOKUP(U266,'LibSets constants'!$I$4:$L$1003,4,FALSE),""),"")</f>
        <v/>
      </c>
      <c r="Y266" s="3" t="str">
        <f>IF(G266&lt;&gt;"LIBSETS_SETTYPE_BATTLEGROUND",IF(G266&lt;&gt;"LIBSETS_SETTYPE_SPECIAL",IF(X266&lt;&gt;"",X266,IF(Z266&lt;&gt;"",VLOOKUP(Z266,'ESO zone constants'!$D$3:$H$4953,5,FALSE),"")),""),"")</f>
        <v/>
      </c>
      <c r="Z266" t="str">
        <f>IF(AND(O266&lt;&gt;"",NOT(ISERROR(O266))),"",IF(AND(L266&lt;&gt;"",L266&gt;0,NOT(ISERROR(L266))),VLOOKUP(L266,'ESO dumped WayshrineInfo'!$K$3:$N$9999,4,FALSE),""))</f>
        <v/>
      </c>
      <c r="AA266" s="44"/>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WayshrineInfo'!$K$3:$N$9999,4,FALSE),""))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90" t="s">
        <v>2707</v>
      </c>
      <c r="AY266" s="21" t="str">
        <f t="shared" si="26"/>
        <v>[311] = {wayshrines={184,184,184,}, dlcId=DLC_BASE_GAME</v>
      </c>
      <c r="AZ266" s="21" t="str">
        <f t="shared" si="24"/>
        <v>, zoneIds={11}, veteran=false</v>
      </c>
      <c r="BA266" s="21" t="str">
        <f t="shared" si="27"/>
        <v>, setType=LIBSETS_SETTYPE_DUNGEON</v>
      </c>
      <c r="BB266" s="21" t="str">
        <f t="shared" si="28"/>
        <v>},</v>
      </c>
      <c r="BC266" s="21" t="str">
        <f t="shared" si="29"/>
        <v xml:space="preserve"> --Rattlecage / Klapperkäfig   [Vaults of Madness]</v>
      </c>
    </row>
    <row r="267" spans="1:55" x14ac:dyDescent="0.25">
      <c r="A267" s="12">
        <v>313</v>
      </c>
      <c r="B267" t="s">
        <v>1145</v>
      </c>
      <c r="C267" t="s">
        <v>1146</v>
      </c>
      <c r="D267" s="3">
        <f t="shared" si="25"/>
        <v>313</v>
      </c>
      <c r="G267" s="8" t="s">
        <v>1491</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1577</v>
      </c>
      <c r="V267" s="43" t="str">
        <f>IF(U267&lt;&gt;"",IF(U267&lt;&gt;"LIBSETS_DROP_MECHANIC_MONSTER_NAME",VLOOKUP(U267,'LibSets constants'!$I$4:$L$1003,3,FALSE),""),"")</f>
        <v>Arena stage chest</v>
      </c>
      <c r="W267" s="3" t="str">
        <f>IF(U267&lt;&gt;"",IF(U267&lt;&gt;"LIBSETS_DROP_MECHANIC_MONSTER_NAME",VLOOKUP(U267,'LibSets constants'!$I$4:$L$1003,4,FALSE),""),"")</f>
        <v>Arena-Phasen Schatztruhe</v>
      </c>
      <c r="Y267" s="3" t="str">
        <f>IF(G267&lt;&gt;"LIBSETS_SETTYPE_BATTLEGROUND",IF(G267&lt;&gt;"LIBSETS_SETTYPE_SPECIAL",IF(X267&lt;&gt;"",X267,IF(Z267&lt;&gt;"",VLOOKUP(Z267,'ESO zone constants'!$D$3:$H$4953,5,FALSE),"")),""),"")</f>
        <v/>
      </c>
      <c r="Z267" t="str">
        <f>IF(AND(O267&lt;&gt;"",NOT(ISERROR(O267))),"",IF(AND(L267&lt;&gt;"",L267&gt;0,NOT(ISERROR(L267))),VLOOKUP(L267,'ESO dumped WayshrineInfo'!$K$3:$N$9999,4,FALSE),""))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WayshrineInfo'!$K$3:$N$9999,4,FALSE),""))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90" t="s">
        <v>2707</v>
      </c>
      <c r="AY267" s="21" t="str">
        <f t="shared" si="26"/>
        <v>[313] = {wayshrines={270,270,270,}, dlcId=DLC_BASE_GAME</v>
      </c>
      <c r="AZ267" s="21" t="str">
        <f t="shared" si="24"/>
        <v>, zoneIds={635}, veteran=false</v>
      </c>
      <c r="BA267" s="21" t="str">
        <f t="shared" si="27"/>
        <v>, setType=LIBSETS_SETTYPE_ARENA</v>
      </c>
      <c r="BB267" s="21" t="str">
        <f t="shared" si="28"/>
        <v>, dropMechanic={LIBSETS_DROP_MECHANIC_ARENA_STAGE_CHEST}},</v>
      </c>
      <c r="BC267" s="21" t="str">
        <f t="shared" si="29"/>
        <v xml:space="preserve"> --Titanic Cleave / Titanisches Trennen   [Dragonstar Arena]</v>
      </c>
    </row>
    <row r="268" spans="1:55" x14ac:dyDescent="0.25">
      <c r="A268" s="12">
        <v>314</v>
      </c>
      <c r="B268" t="s">
        <v>1147</v>
      </c>
      <c r="C268" t="s">
        <v>1148</v>
      </c>
      <c r="D268" s="3">
        <f t="shared" si="25"/>
        <v>314</v>
      </c>
      <c r="G268" s="8" t="s">
        <v>1491</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1577</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Y268" s="3" t="str">
        <f>IF(G268&lt;&gt;"LIBSETS_SETTYPE_BATTLEGROUND",IF(G268&lt;&gt;"LIBSETS_SETTYPE_SPECIAL",IF(X268&lt;&gt;"",X268,IF(Z268&lt;&gt;"",VLOOKUP(Z268,'ESO zone constants'!$D$3:$H$4953,5,FALSE),"")),""),"")</f>
        <v/>
      </c>
      <c r="Z268" t="str">
        <f>IF(AND(O268&lt;&gt;"",NOT(ISERROR(O268))),"",IF(AND(L268&lt;&gt;"",L268&gt;0,NOT(ISERROR(L268))),VLOOKUP(L268,'ESO dumped WayshrineInfo'!$K$3:$N$9999,4,FALSE),""))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WayshrineInfo'!$K$3:$N$9999,4,FALSE),""))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90" t="s">
        <v>2707</v>
      </c>
      <c r="AY268" s="21" t="str">
        <f t="shared" si="26"/>
        <v>[314] = {wayshrines={270,270,270,}, dlcId=DLC_BASE_GAME</v>
      </c>
      <c r="AZ268" s="21" t="str">
        <f t="shared" si="24"/>
        <v>, zoneIds={635}, veteran=false</v>
      </c>
      <c r="BA268" s="21" t="str">
        <f t="shared" si="27"/>
        <v>, setType=LIBSETS_SETTYPE_ARENA</v>
      </c>
      <c r="BB268" s="21" t="str">
        <f t="shared" si="28"/>
        <v>, dropMechanic={LIBSETS_DROP_MECHANIC_ARENA_STAGE_CHEST}},</v>
      </c>
      <c r="BC268" s="21" t="str">
        <f t="shared" si="29"/>
        <v xml:space="preserve"> --Puncturing Remedy / Durchschlagende Genesung   [Dragonstar Arena]</v>
      </c>
    </row>
    <row r="269" spans="1:55" x14ac:dyDescent="0.25">
      <c r="A269" s="12">
        <v>315</v>
      </c>
      <c r="B269" t="s">
        <v>1149</v>
      </c>
      <c r="C269" t="s">
        <v>1150</v>
      </c>
      <c r="D269" s="3">
        <f t="shared" si="25"/>
        <v>315</v>
      </c>
      <c r="G269" s="8" t="s">
        <v>1491</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1577</v>
      </c>
      <c r="V269" s="43" t="str">
        <f>IF(U269&lt;&gt;"",IF(U269&lt;&gt;"LIBSETS_DROP_MECHANIC_MONSTER_NAME",VLOOKUP(U269,'LibSets constants'!$I$4:$L$1003,3,FALSE),""),"")</f>
        <v>Arena stage chest</v>
      </c>
      <c r="W269" s="43" t="str">
        <f>IF(U269&lt;&gt;"",IF(U269&lt;&gt;"LIBSETS_DROP_MECHANIC_MONSTER_NAME",VLOOKUP(U269,'LibSets constants'!$I$4:$L$1003,4,FALSE),""),"")</f>
        <v>Arena-Phasen Schatztruhe</v>
      </c>
      <c r="Y269" s="3" t="str">
        <f>IF(G269&lt;&gt;"LIBSETS_SETTYPE_BATTLEGROUND",IF(G269&lt;&gt;"LIBSETS_SETTYPE_SPECIAL",IF(X269&lt;&gt;"",X269,IF(Z269&lt;&gt;"",VLOOKUP(Z269,'ESO zone constants'!$D$3:$H$4953,5,FALSE),"")),""),"")</f>
        <v/>
      </c>
      <c r="Z269" t="str">
        <f>IF(AND(O269&lt;&gt;"",NOT(ISERROR(O269))),"",IF(AND(L269&lt;&gt;"",L269&gt;0,NOT(ISERROR(L269))),VLOOKUP(L269,'ESO dumped WayshrineInfo'!$K$3:$N$9999,4,FALSE),""))</f>
        <v/>
      </c>
      <c r="AA269" s="44"/>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WayshrineInfo'!$K$3:$N$9999,4,FALSE),""))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90" t="s">
        <v>2707</v>
      </c>
      <c r="AY269" s="21" t="str">
        <f t="shared" si="26"/>
        <v>[315] = {wayshrines={270,270,270,}, dlcId=DLC_BASE_GAME</v>
      </c>
      <c r="AZ269" s="21" t="str">
        <f t="shared" ref="AZ269:AZ332" si="30">IF(F269&lt;&gt;"Not in the game (anymore)",IF(A269&lt;&gt;"",IF(P269&lt;&gt;"",CONCATENATE(", zoneIds={",P269),"")&amp;IF(Y269&lt;&gt;"",CONCATENATE(",",Y269),"")&amp;IF(AD269&lt;&gt;"",CONCATENATE(",",AD269),"")&amp;IF(AI269&lt;&gt;"",CONCATENATE(",",AI269),"")&amp;IF(AN269&lt;&gt;"",CONCATENATE(",",AN269),"")&amp;IF(AS269&lt;&gt;"",CONCATENATE(",",AS269),"")&amp;IF(P269&lt;&gt;"",CONCATENATE("}",""),"")&amp;IF(OR(I269="true",I269="false",I269&lt;&gt;""), CONCATENATE(", veteran=", I269), ""),""),"")</f>
        <v>, zoneIds={635}, veteran=false</v>
      </c>
      <c r="BA269" s="21" t="str">
        <f t="shared" si="27"/>
        <v>, setType=LIBSETS_SETTYPE_ARENA</v>
      </c>
      <c r="BB269" s="21" t="str">
        <f t="shared" si="28"/>
        <v>, dropMechanic={LIBSETS_DROP_MECHANIC_ARENA_STAGE_CHEST}},</v>
      </c>
      <c r="BC269" s="21" t="str">
        <f t="shared" si="29"/>
        <v xml:space="preserve"> --Stinging Slashes / Stechende Schnitte   [Dragonstar Arena]</v>
      </c>
    </row>
    <row r="270" spans="1:55" x14ac:dyDescent="0.25">
      <c r="A270" s="12">
        <v>316</v>
      </c>
      <c r="B270" t="s">
        <v>1151</v>
      </c>
      <c r="C270" t="s">
        <v>1152</v>
      </c>
      <c r="D270" s="3">
        <f t="shared" ref="D270:D301" si="31">A270</f>
        <v>316</v>
      </c>
      <c r="E270" s="42"/>
      <c r="G270" s="8" t="s">
        <v>1491</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1577</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Y270" s="3" t="str">
        <f>IF(G270&lt;&gt;"LIBSETS_SETTYPE_BATTLEGROUND",IF(G270&lt;&gt;"LIBSETS_SETTYPE_SPECIAL",IF(X270&lt;&gt;"",X270,IF(Z270&lt;&gt;"",VLOOKUP(Z270,'ESO zone constants'!$D$3:$H$4953,5,FALSE),"")),""),"")</f>
        <v/>
      </c>
      <c r="Z270" t="str">
        <f>IF(AND(O270&lt;&gt;"",NOT(ISERROR(O270))),"",IF(AND(L270&lt;&gt;"",L270&gt;0,NOT(ISERROR(L270))),VLOOKUP(L270,'ESO dumped WayshrineInfo'!$K$3:$N$9999,4,FALSE),""))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WayshrineInfo'!$K$3:$N$9999,4,FALSE),""))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90">
        <v>0</v>
      </c>
      <c r="AY270" s="21" t="str">
        <f t="shared" si="26"/>
        <v>[316] = {wayshrines={270,270,270,}, dlcId=DLC_BASE_GAME</v>
      </c>
      <c r="AZ270" s="21" t="str">
        <f t="shared" si="30"/>
        <v>, zoneIds={635}, veteran=false</v>
      </c>
      <c r="BA270" s="21" t="str">
        <f t="shared" si="27"/>
        <v>, setType=LIBSETS_SETTYPE_ARENA</v>
      </c>
      <c r="BB270" s="21" t="str">
        <f t="shared" si="28"/>
        <v>, isProcSetAllowedInPvP=0, dropMechanic={LIBSETS_DROP_MECHANIC_ARENA_STAGE_CHEST}},</v>
      </c>
      <c r="BC270" s="21" t="str">
        <f t="shared" si="29"/>
        <v xml:space="preserve"> --Caustic Arrow / Beißender Pfeil   [Dragonstar Arena]</v>
      </c>
    </row>
    <row r="271" spans="1:55" x14ac:dyDescent="0.25">
      <c r="A271" s="12">
        <v>317</v>
      </c>
      <c r="B271" t="s">
        <v>1153</v>
      </c>
      <c r="C271" t="s">
        <v>1154</v>
      </c>
      <c r="D271" s="3">
        <f t="shared" si="31"/>
        <v>317</v>
      </c>
      <c r="G271" s="8" t="s">
        <v>1491</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1577</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Y271" s="3" t="str">
        <f>IF(G271&lt;&gt;"LIBSETS_SETTYPE_BATTLEGROUND",IF(G271&lt;&gt;"LIBSETS_SETTYPE_SPECIAL",IF(X271&lt;&gt;"",X271,IF(Z271&lt;&gt;"",VLOOKUP(Z271,'ESO zone constants'!$D$3:$H$4953,5,FALSE),"")),""),"")</f>
        <v/>
      </c>
      <c r="Z271" t="str">
        <f>IF(AND(O271&lt;&gt;"",NOT(ISERROR(O271))),"",IF(AND(L271&lt;&gt;"",L271&gt;0,NOT(ISERROR(L271))),VLOOKUP(L271,'ESO dumped WayshrineInfo'!$K$3:$N$9999,4,FALSE),""))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WayshrineInfo'!$K$3:$N$9999,4,FALSE),""))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90" t="s">
        <v>2707</v>
      </c>
      <c r="AY271" s="21" t="str">
        <f t="shared" si="26"/>
        <v>[317] = {wayshrines={270,270,270,}, dlcId=DLC_BASE_GAME</v>
      </c>
      <c r="AZ271" s="21" t="str">
        <f t="shared" si="30"/>
        <v>, zoneIds={635}, veteran=false</v>
      </c>
      <c r="BA271" s="21" t="str">
        <f t="shared" si="27"/>
        <v>, setType=LIBSETS_SETTYPE_ARENA</v>
      </c>
      <c r="BB271" s="21" t="str">
        <f t="shared" si="28"/>
        <v>, dropMechanic={LIBSETS_DROP_MECHANIC_ARENA_STAGE_CHEST}},</v>
      </c>
      <c r="BC271" s="21" t="str">
        <f t="shared" si="29"/>
        <v xml:space="preserve"> --Destructive Impact / Zerstörerischer Einschlag   [Dragonstar Arena]</v>
      </c>
    </row>
    <row r="272" spans="1:55" x14ac:dyDescent="0.25">
      <c r="A272" s="12">
        <v>318</v>
      </c>
      <c r="B272" t="s">
        <v>1155</v>
      </c>
      <c r="C272" t="s">
        <v>1156</v>
      </c>
      <c r="D272" s="3">
        <f t="shared" si="31"/>
        <v>318</v>
      </c>
      <c r="G272" s="8" t="s">
        <v>1491</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1577</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Y272" s="3" t="str">
        <f>IF(G272&lt;&gt;"LIBSETS_SETTYPE_BATTLEGROUND",IF(G272&lt;&gt;"LIBSETS_SETTYPE_SPECIAL",IF(X272&lt;&gt;"",X272,IF(Z272&lt;&gt;"",VLOOKUP(Z272,'ESO zone constants'!$D$3:$H$4953,5,FALSE),"")),""),"")</f>
        <v/>
      </c>
      <c r="Z272" t="str">
        <f>IF(AND(O272&lt;&gt;"",NOT(ISERROR(O272))),"",IF(AND(L272&lt;&gt;"",L272&gt;0,NOT(ISERROR(L272))),VLOOKUP(L272,'ESO dumped WayshrineInfo'!$K$3:$N$9999,4,FALSE),""))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WayshrineInfo'!$K$3:$N$9999,4,FALSE),""))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90" t="s">
        <v>2707</v>
      </c>
      <c r="AY272" s="21" t="str">
        <f t="shared" si="26"/>
        <v>[318] = {wayshrines={270,270,270,}, dlcId=DLC_BASE_GAME</v>
      </c>
      <c r="AZ272" s="21" t="str">
        <f t="shared" si="30"/>
        <v>, zoneIds={635}, veteran=false</v>
      </c>
      <c r="BA272" s="21" t="str">
        <f t="shared" si="27"/>
        <v>, setType=LIBSETS_SETTYPE_ARENA</v>
      </c>
      <c r="BB272" s="21" t="str">
        <f t="shared" si="28"/>
        <v>, dropMechanic={LIBSETS_DROP_MECHANIC_ARENA_STAGE_CHEST}},</v>
      </c>
      <c r="BC272" s="21" t="str">
        <f t="shared" si="29"/>
        <v xml:space="preserve"> --Grand Rejuvenation / Große Verjüngung   [Dragonstar Arena]</v>
      </c>
    </row>
    <row r="273" spans="1:55" x14ac:dyDescent="0.25">
      <c r="A273" s="12">
        <v>320</v>
      </c>
      <c r="B273" t="s">
        <v>1157</v>
      </c>
      <c r="C273" t="s">
        <v>1158</v>
      </c>
      <c r="D273" s="3">
        <f t="shared" si="31"/>
        <v>320</v>
      </c>
      <c r="G273" s="8" t="s">
        <v>1499</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1581</v>
      </c>
      <c r="V273" s="43" t="str">
        <f>IF(U273&lt;&gt;"",IF(U273&lt;&gt;"LIBSETS_DROP_MECHANIC_MONSTER_NAME",VLOOKUP(U273,'LibSets constants'!$I$4:$L$1003,3,FALSE),""),"")</f>
        <v>Delve bosses have a chance to drop a waist or feet.</v>
      </c>
      <c r="W273" s="43" t="str">
        <f>IF(U273&lt;&gt;"",IF(U273&lt;&gt;"LIBSETS_DROP_MECHANIC_MONSTER_NAME",VLOOKUP(U273,'LibSets constants'!$I$4:$L$1003,4,FALSE),""),"")</f>
        <v>Bosse in Gewölben haben die Chance, eine Taille oder Füße fallen zu lassen.</v>
      </c>
      <c r="Y273" s="3" t="str">
        <f>IF(G273&lt;&gt;"LIBSETS_SETTYPE_BATTLEGROUND",IF(G273&lt;&gt;"LIBSETS_SETTYPE_SPECIAL",IF(X273&lt;&gt;"",X273,IF(Z273&lt;&gt;"",VLOOKUP(Z273,'ESO zone constants'!$D$3:$H$4953,5,FALSE),"")),""),"")</f>
        <v/>
      </c>
      <c r="Z273" t="str">
        <f>IF(AND(O273&lt;&gt;"",NOT(ISERROR(O273))),"",IF(AND(L273&lt;&gt;"",L273&gt;0,NOT(ISERROR(L273))),VLOOKUP(L273,'ESO dumped WayshrineInfo'!$K$3:$N$9999,4,FALSE),""))</f>
        <v/>
      </c>
      <c r="AA273" s="44" t="s">
        <v>1582</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WayshrineInfo'!$K$3:$N$9999,4,FALSE),""))</f>
        <v/>
      </c>
      <c r="AF273" s="44" t="s">
        <v>1583</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1584</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90" t="s">
        <v>2708</v>
      </c>
      <c r="AY273" s="21" t="str">
        <f t="shared" si="26"/>
        <v>[320] = {wayshrines={-1,-1,-1,}, dlcId=DLC_MORROWIND</v>
      </c>
      <c r="AZ273" s="21" t="str">
        <f t="shared" si="30"/>
        <v>, zoneIds={849}, veteran=false</v>
      </c>
      <c r="BA273" s="21" t="str">
        <f t="shared" si="27"/>
        <v>, setType=LIBSETS_SETTYPE_OVERLAND</v>
      </c>
      <c r="BB273" s="21" t="str">
        <f t="shared" si="28"/>
        <v>, isProcSetAllowedInPvP=1, dropMechanic={LIBSETS_DROP_MECHANIC_OVERLAND_BOSS_DELVE,LIBSETS_DROP_MECHANIC_OVERLAND_WORLDBOSS,LIBSETS_DROP_MECHANIC_OVERLAND_BOSS_PUBLIC_DUNGEON,LIBSETS_DROP_MECHANIC_OVERLAND_CHEST}},</v>
      </c>
      <c r="BC273" s="21" t="str">
        <f t="shared" si="29"/>
        <v xml:space="preserve"> --War Maiden / Kriegsjungfer   [Vvardenfell]</v>
      </c>
    </row>
    <row r="274" spans="1:55" x14ac:dyDescent="0.25">
      <c r="A274" s="12">
        <v>321</v>
      </c>
      <c r="B274" t="s">
        <v>1159</v>
      </c>
      <c r="C274" t="s">
        <v>1160</v>
      </c>
      <c r="D274" s="3">
        <f t="shared" si="31"/>
        <v>321</v>
      </c>
      <c r="G274" s="8" t="s">
        <v>1499</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1581</v>
      </c>
      <c r="V274" s="43" t="str">
        <f>IF(U274&lt;&gt;"",IF(U274&lt;&gt;"LIBSETS_DROP_MECHANIC_MONSTER_NAME",VLOOKUP(U274,'LibSets constants'!$I$4:$L$1003,3,FALSE),""),"")</f>
        <v>Delve bosses have a chance to drop a waist or feet.</v>
      </c>
      <c r="W274" s="43" t="str">
        <f>IF(U274&lt;&gt;"",IF(U274&lt;&gt;"LIBSETS_DROP_MECHANIC_MONSTER_NAME",VLOOKUP(U274,'LibSets constants'!$I$4:$L$1003,4,FALSE),""),"")</f>
        <v>Bosse in Gewölben haben die Chance, eine Taille oder Füße fallen zu lassen.</v>
      </c>
      <c r="Y274" s="3" t="str">
        <f>IF(G274&lt;&gt;"LIBSETS_SETTYPE_BATTLEGROUND",IF(G274&lt;&gt;"LIBSETS_SETTYPE_SPECIAL",IF(X274&lt;&gt;"",X274,IF(Z274&lt;&gt;"",VLOOKUP(Z274,'ESO zone constants'!$D$3:$H$4953,5,FALSE),"")),""),"")</f>
        <v/>
      </c>
      <c r="Z274" t="str">
        <f>IF(AND(O274&lt;&gt;"",NOT(ISERROR(O274))),"",IF(AND(L274&lt;&gt;"",L274&gt;0,NOT(ISERROR(L274))),VLOOKUP(L274,'ESO dumped WayshrineInfo'!$K$3:$N$9999,4,FALSE),""))</f>
        <v/>
      </c>
      <c r="AA274" s="44" t="s">
        <v>1582</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WayshrineInfo'!$K$3:$N$9999,4,FALSE),""))</f>
        <v/>
      </c>
      <c r="AF274" s="44" t="s">
        <v>1583</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1584</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90" t="s">
        <v>2707</v>
      </c>
      <c r="AY274" s="21" t="str">
        <f t="shared" si="26"/>
        <v>[321] = {wayshrines={-1,-1,-1,}, dlcId=DLC_MORROWIND</v>
      </c>
      <c r="AZ274" s="21" t="str">
        <f t="shared" si="30"/>
        <v>, zoneIds={849}, veteran=false</v>
      </c>
      <c r="BA274" s="21" t="str">
        <f t="shared" si="27"/>
        <v>, setType=LIBSETS_SETTYPE_OVERLAND</v>
      </c>
      <c r="BB274" s="21" t="str">
        <f t="shared" si="28"/>
        <v>, dropMechanic={LIBSETS_DROP_MECHANIC_OVERLAND_BOSS_DELVE,LIBSETS_DROP_MECHANIC_OVERLAND_WORLDBOSS,LIBSETS_DROP_MECHANIC_OVERLAND_BOSS_PUBLIC_DUNGEON,LIBSETS_DROP_MECHANIC_OVERLAND_CHEST}},</v>
      </c>
      <c r="BC274" s="21" t="str">
        <f t="shared" si="29"/>
        <v xml:space="preserve"> --Defiler / Schänder   [Vvardenfell]</v>
      </c>
    </row>
    <row r="275" spans="1:55" x14ac:dyDescent="0.25">
      <c r="A275" s="12">
        <v>322</v>
      </c>
      <c r="B275" t="s">
        <v>1161</v>
      </c>
      <c r="C275" t="s">
        <v>1162</v>
      </c>
      <c r="D275" s="3">
        <f t="shared" si="31"/>
        <v>322</v>
      </c>
      <c r="G275" s="8" t="s">
        <v>1499</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1581</v>
      </c>
      <c r="V275" s="43" t="str">
        <f>IF(U275&lt;&gt;"",IF(U275&lt;&gt;"LIBSETS_DROP_MECHANIC_MONSTER_NAME",VLOOKUP(U275,'LibSets constants'!$I$4:$L$1003,3,FALSE),""),"")</f>
        <v>Delve bosses have a chance to drop a waist or feet.</v>
      </c>
      <c r="W275" s="43" t="str">
        <f>IF(U275&lt;&gt;"",IF(U275&lt;&gt;"LIBSETS_DROP_MECHANIC_MONSTER_NAME",VLOOKUP(U275,'LibSets constants'!$I$4:$L$1003,4,FALSE),""),"")</f>
        <v>Bosse in Gewölben haben die Chance, eine Taille oder Füße fallen zu lassen.</v>
      </c>
      <c r="Y275" s="3" t="str">
        <f>IF(G275&lt;&gt;"LIBSETS_SETTYPE_BATTLEGROUND",IF(G275&lt;&gt;"LIBSETS_SETTYPE_SPECIAL",IF(X275&lt;&gt;"",X275,IF(Z275&lt;&gt;"",VLOOKUP(Z275,'ESO zone constants'!$D$3:$H$4953,5,FALSE),"")),""),"")</f>
        <v/>
      </c>
      <c r="Z275" t="str">
        <f>IF(AND(O275&lt;&gt;"",NOT(ISERROR(O275))),"",IF(AND(L275&lt;&gt;"",L275&gt;0,NOT(ISERROR(L275))),VLOOKUP(L275,'ESO dumped WayshrineInfo'!$K$3:$N$9999,4,FALSE),""))</f>
        <v/>
      </c>
      <c r="AA275" s="44" t="s">
        <v>1582</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3" t="str">
        <f>IF(G275&lt;&gt;"LIBSETS_SETTYPE_BATTLEGROUND",IF(G275&lt;&gt;"LIBSETS_SETTYPE_SPECIAL",IF(AE275&lt;&gt;"",VLOOKUP(AE275,'ESO zone constants'!$D$3:$H$4953,5,FALSE),""),""),"")</f>
        <v/>
      </c>
      <c r="AE275" t="str">
        <f>IF(AND(O275&lt;&gt;"",NOT(ISERROR(O275))),"",IF(AND(M275&lt;&gt;"",M275&gt;0,NOT(ISERROR(M275))),VLOOKUP(M275,'ESO dumped WayshrineInfo'!$K$3:$N$9999,4,FALSE),""))</f>
        <v/>
      </c>
      <c r="AF275" s="44" t="s">
        <v>1583</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3" t="str">
        <f>IF(G275&lt;&gt;"LIBSETS_SETTYPE_BATTLEGROUND",IF(G275&lt;&gt;"LIBSETS_SETTYPE_SPECIAL",IF(AJ275&lt;&gt;"",VLOOKUP(AJ275,'ESO zone constants'!$D$3:$H$4953,5,FALSE),""),""),"")</f>
        <v/>
      </c>
      <c r="AK275" s="44" t="s">
        <v>1584</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90" t="s">
        <v>2707</v>
      </c>
      <c r="AY275" s="21" t="str">
        <f t="shared" si="26"/>
        <v>[322] = {wayshrines={-1,-1,-1,}, dlcId=DLC_MORROWIND</v>
      </c>
      <c r="AZ275" s="21" t="str">
        <f t="shared" si="30"/>
        <v>, zoneIds={849}, veteran=false</v>
      </c>
      <c r="BA275" s="21" t="str">
        <f t="shared" si="27"/>
        <v>, setType=LIBSETS_SETTYPE_OVERLAND</v>
      </c>
      <c r="BB275" s="21" t="str">
        <f t="shared" si="28"/>
        <v>, dropMechanic={LIBSETS_DROP_MECHANIC_OVERLAND_BOSS_DELVE,LIBSETS_DROP_MECHANIC_OVERLAND_WORLDBOSS,LIBSETS_DROP_MECHANIC_OVERLAND_BOSS_PUBLIC_DUNGEON,LIBSETS_DROP_MECHANIC_OVERLAND_CHEST}},</v>
      </c>
      <c r="BC275" s="21" t="str">
        <f t="shared" si="29"/>
        <v xml:space="preserve"> --Warrior-Poet / Kriegerpoet   [Vvardenfell]</v>
      </c>
    </row>
    <row r="276" spans="1:55" x14ac:dyDescent="0.25">
      <c r="A276" s="5">
        <v>323</v>
      </c>
      <c r="B276" t="s">
        <v>1163</v>
      </c>
      <c r="C276" t="s">
        <v>2657</v>
      </c>
      <c r="D276" s="3">
        <f t="shared" si="31"/>
        <v>323</v>
      </c>
      <c r="G276" s="8" t="s">
        <v>1493</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Y276" s="3">
        <f>IF(G276&lt;&gt;"LIBSETS_SETTYPE_BATTLEGROUND",IF(G276&lt;&gt;"LIBSETS_SETTYPE_SPECIAL",IF(X276&lt;&gt;"",X276,IF(Z276&lt;&gt;"",VLOOKUP(Z276,'ESO zone constants'!$D$3:$H$4953,5,FALSE),"")),""),"")</f>
        <v>849</v>
      </c>
      <c r="Z276" t="str">
        <f>IF(AND(O276&lt;&gt;"",NOT(ISERROR(O276))),"",IF(AND(L276&lt;&gt;"",L276&gt;0,NOT(ISERROR(L276))),VLOOKUP(L276,'ESO dumped WayshrineInfo'!$K$3:$N$9999,4,FALSE),""))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WayshrineInfo'!$K$3:$N$9999,4,FALSE),""))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90" t="s">
        <v>2708</v>
      </c>
      <c r="AY276" s="21" t="str">
        <f t="shared" si="26"/>
        <v>[323] = {wayshrines={276,276,276,}, traitsNeeded=3, dlcId=DLC_MORROWIND</v>
      </c>
      <c r="AZ276" s="21" t="str">
        <f t="shared" si="30"/>
        <v>, zoneIds={849,849,849}, veteran=false</v>
      </c>
      <c r="BA276" s="21" t="str">
        <f t="shared" si="27"/>
        <v>, setType=LIBSETS_SETTYPE_CRAFTED</v>
      </c>
      <c r="BB276" s="21" t="str">
        <f t="shared" si="28"/>
        <v>, isProcSetAllowedInPvP=1},</v>
      </c>
      <c r="BC276" s="21" t="str">
        <f t="shared" si="29"/>
        <v xml:space="preserve"> --Assassin\'s Guile / Assassinenlist   [Vvardenfell, Vvardenfell, Vvardenfell]</v>
      </c>
    </row>
    <row r="277" spans="1:55" x14ac:dyDescent="0.25">
      <c r="A277" s="5">
        <v>324</v>
      </c>
      <c r="B277" t="s">
        <v>1164</v>
      </c>
      <c r="C277" t="s">
        <v>1165</v>
      </c>
      <c r="D277" s="3">
        <f t="shared" si="31"/>
        <v>324</v>
      </c>
      <c r="G277" s="8" t="s">
        <v>1493</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Y277" s="3">
        <f>IF(G277&lt;&gt;"LIBSETS_SETTYPE_BATTLEGROUND",IF(G277&lt;&gt;"LIBSETS_SETTYPE_SPECIAL",IF(X277&lt;&gt;"",X277,IF(Z277&lt;&gt;"",VLOOKUP(Z277,'ESO zone constants'!$D$3:$H$4953,5,FALSE),"")),""),"")</f>
        <v>849</v>
      </c>
      <c r="Z277" t="str">
        <f>IF(AND(O277&lt;&gt;"",NOT(ISERROR(O277))),"",IF(AND(L277&lt;&gt;"",L277&gt;0,NOT(ISERROR(L277))),VLOOKUP(L277,'ESO dumped WayshrineInfo'!$K$3:$N$9999,4,FALSE),""))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WayshrineInfo'!$K$3:$N$9999,4,FALSE),""))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90" t="s">
        <v>2707</v>
      </c>
      <c r="AY277" s="21" t="str">
        <f t="shared" si="26"/>
        <v>[324] = {wayshrines={329,329,329,}, traitsNeeded=8, dlcId=DLC_MORROWIND</v>
      </c>
      <c r="AZ277" s="21" t="str">
        <f t="shared" si="30"/>
        <v>, zoneIds={849,849,849}, veteran=false</v>
      </c>
      <c r="BA277" s="21" t="str">
        <f t="shared" si="27"/>
        <v>, setType=LIBSETS_SETTYPE_CRAFTED</v>
      </c>
      <c r="BB277" s="21" t="str">
        <f t="shared" si="28"/>
        <v>},</v>
      </c>
      <c r="BC277" s="21" t="str">
        <f t="shared" si="29"/>
        <v xml:space="preserve"> --Daedric Trickery / Daedrische Gaunerei   [Vvardenfell, Vvardenfell, Vvardenfell]</v>
      </c>
    </row>
    <row r="278" spans="1:55" x14ac:dyDescent="0.25">
      <c r="A278" s="5">
        <v>325</v>
      </c>
      <c r="B278" t="s">
        <v>1166</v>
      </c>
      <c r="C278" t="s">
        <v>1167</v>
      </c>
      <c r="D278" s="3">
        <f t="shared" si="31"/>
        <v>325</v>
      </c>
      <c r="G278" s="8" t="s">
        <v>1493</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Y278" s="3">
        <f>IF(G278&lt;&gt;"LIBSETS_SETTYPE_BATTLEGROUND",IF(G278&lt;&gt;"LIBSETS_SETTYPE_SPECIAL",IF(X278&lt;&gt;"",X278,IF(Z278&lt;&gt;"",VLOOKUP(Z278,'ESO zone constants'!$D$3:$H$4953,5,FALSE),"")),""),"")</f>
        <v>849</v>
      </c>
      <c r="Z278" t="str">
        <f>IF(AND(O278&lt;&gt;"",NOT(ISERROR(O278))),"",IF(AND(L278&lt;&gt;"",L278&gt;0,NOT(ISERROR(L278))),VLOOKUP(L278,'ESO dumped WayshrineInfo'!$K$3:$N$9999,4,FALSE),""))</f>
        <v>Vvardenfell</v>
      </c>
      <c r="AB278" s="3" t="str">
        <f>IF(AA278&lt;&gt;"",IF(AA278&lt;&gt;"LIBSETS_DROP_MECHANIC_MONSTER_NAME",VLOOKUP(AA278,'LibSets constants'!$I$4:$L$1003,3,FALSE),""),"")</f>
        <v/>
      </c>
      <c r="AC278" s="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WayshrineInfo'!$K$3:$N$9999,4,FALSE),""))</f>
        <v>Vvardenfell</v>
      </c>
      <c r="AG278" s="3" t="str">
        <f>IF(AF278&lt;&gt;"",IF(AF278&lt;&gt;"LIBSETS_DROP_MECHANIC_MONSTER_NAME",VLOOKUP(AF278,'LibSets constants'!$I$4:$L$1003,3,FALSE),""),"")</f>
        <v/>
      </c>
      <c r="AH278" s="3" t="str">
        <f>IF(AF278&lt;&gt;"",IF(AF278&lt;&gt;"LIBSETS_DROP_MECHANIC_MONSTER_NAME",VLOOKUP(AF278,'LibSets constants'!$I$4:$L$1003,4,FALSE),""),"")</f>
        <v/>
      </c>
      <c r="AI278" s="3" t="str">
        <f>IF(G278&lt;&gt;"LIBSETS_SETTYPE_BATTLEGROUND",IF(G278&lt;&gt;"LIBSETS_SETTYPE_SPECIAL",IF(AJ278&lt;&gt;"",VLOOKUP(AJ278,'ESO zone constants'!$D$3:$H$4953,5,FALSE),""),""),"")</f>
        <v/>
      </c>
      <c r="AL278" s="3" t="str">
        <f>IF(AK278&lt;&gt;"",IF(AK278&lt;&gt;"LIBSETS_DROP_MECHANIC_MONSTER_NAME",VLOOKUP(AK278,'LibSets constants'!$I$4:$L$1003,3,FALSE),""),"")</f>
        <v/>
      </c>
      <c r="AM278" s="3" t="str">
        <f>IF(AK278&lt;&gt;"",IF(AK278&lt;&gt;"LIBSETS_DROP_MECHANIC_MONSTER_NAME",VLOOKUP(AK278,'LibSets constants'!$I$4:$L$1003,4,FALSE),""),"")</f>
        <v/>
      </c>
      <c r="AN278" s="3" t="str">
        <f>IF(G278&lt;&gt;"LIBSETS_SETTYPE_BATTLEGROUND",IF(G278&lt;&gt;"LIBSETS_SETTYPE_SPECIAL",IF(AO278&lt;&gt;"",VLOOKUP(AO278,'ESO zone constants'!$D$3:$H$4953,5,FALSE),""),""),"")</f>
        <v/>
      </c>
      <c r="AQ278" s="3" t="str">
        <f>IF(AP278&lt;&gt;"",IF(AP278&lt;&gt;"LIBSETS_DROP_MECHANIC_MONSTER_NAME",VLOOKUP(AP278,'LibSets constants'!$I$4:$L$1003,3,FALSE),""),"")</f>
        <v/>
      </c>
      <c r="AR278" s="3" t="str">
        <f>IF(AP278&lt;&gt;"",IF(AP278&lt;&gt;"LIBSETS_DROP_MECHANIC_MONSTER_NAME",VLOOKUP(AP278,'LibSets constants'!$I$4:$L$1003,4,FALSE),""),"")</f>
        <v/>
      </c>
      <c r="AS278" s="3" t="str">
        <f>IF(G278&lt;&gt;"LIBSETS_SETTYPE_BATTLEGROUND",IF(G278&lt;&gt;"LIBSETS_SETTYPE_SPECIAL",IF(AT278&lt;&gt;"",VLOOKUP(AT278,'ESO zone constants'!$D$3:$H$4953,5,FALSE),""),""),"")</f>
        <v/>
      </c>
      <c r="AV278" s="3" t="str">
        <f>IF(AU278&lt;&gt;"",IF(AU278&lt;&gt;"LIBSETS_DROP_MECHANIC_MONSTER_NAME",VLOOKUP(AU278,'LibSets constants'!$I$4:$L$1003,3,FALSE),""),"")</f>
        <v/>
      </c>
      <c r="AW278" s="3" t="str">
        <f>IF(AU278&lt;&gt;"",IF(AU278&lt;&gt;"LIBSETS_DROP_MECHANIC_MONSTER_NAME",VLOOKUP(AU278,'LibSets constants'!$I$4:$L$1003,4,FALSE),""),"")</f>
        <v/>
      </c>
      <c r="AX278" s="90" t="s">
        <v>2708</v>
      </c>
      <c r="AY278" s="21" t="str">
        <f t="shared" si="26"/>
        <v>[325] = {wayshrines={282,282,282,}, traitsNeeded=6, dlcId=DLC_MORROWIND</v>
      </c>
      <c r="AZ278" s="21" t="str">
        <f t="shared" si="30"/>
        <v>, zoneIds={849,849,849}, veteran=false</v>
      </c>
      <c r="BA278" s="21" t="str">
        <f t="shared" si="27"/>
        <v>, setType=LIBSETS_SETTYPE_CRAFTED</v>
      </c>
      <c r="BB278" s="21" t="str">
        <f t="shared" si="28"/>
        <v>, isProcSetAllowedInPvP=1},</v>
      </c>
      <c r="BC278" s="21" t="str">
        <f t="shared" si="29"/>
        <v xml:space="preserve"> --Shacklebreaker / Kettensprenger   [Vvardenfell, Vvardenfell, Vvardenfell]</v>
      </c>
    </row>
    <row r="279" spans="1:55" x14ac:dyDescent="0.25">
      <c r="A279" s="12">
        <v>326</v>
      </c>
      <c r="B279" t="s">
        <v>1168</v>
      </c>
      <c r="C279" t="s">
        <v>2658</v>
      </c>
      <c r="D279" s="3">
        <f t="shared" si="31"/>
        <v>326</v>
      </c>
      <c r="G279" s="8" t="s">
        <v>1492</v>
      </c>
      <c r="I279" t="s">
        <v>97</v>
      </c>
      <c r="J279" t="s">
        <v>97</v>
      </c>
      <c r="K279">
        <v>-1</v>
      </c>
      <c r="L279">
        <v>-1</v>
      </c>
      <c r="M279">
        <v>-1</v>
      </c>
      <c r="N279">
        <v>0</v>
      </c>
      <c r="O279" s="66" t="s">
        <v>1533</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1597</v>
      </c>
      <c r="V279" s="43" t="str">
        <f>IF(U279&lt;&gt;"",IF(U279&lt;&gt;"LIBSETS_DROP_MECHANIC_MONSTER_NAME",VLOOKUP(U279,'LibSets constants'!$I$4:$L$1003,3,FALSE),""),"")</f>
        <v>Battlegounds reward</v>
      </c>
      <c r="W279" s="43" t="str">
        <f>IF(U279&lt;&gt;"",IF(U279&lt;&gt;"LIBSETS_DROP_MECHANIC_MONSTER_NAME",VLOOKUP(U279,'LibSets constants'!$I$4:$L$1003,4,FALSE),""),"")</f>
        <v>Belohnung in Schlachtfeldern</v>
      </c>
      <c r="Y279" s="3" t="str">
        <f>IF(G279&lt;&gt;"LIBSETS_SETTYPE_BATTLEGROUND",IF(G279&lt;&gt;"LIBSETS_SETTYPE_SPECIAL",IF(X279&lt;&gt;"",X279,IF(Z279&lt;&gt;"",VLOOKUP(Z279,'ESO zone constants'!$D$3:$H$4953,5,FALSE),"")),""),"")</f>
        <v/>
      </c>
      <c r="Z279" t="str">
        <f>IF(AND(O279&lt;&gt;"",NOT(ISERROR(O279))),"",IF(AND(L279&lt;&gt;"",L279&gt;0,NOT(ISERROR(L279))),VLOOKUP(L279,'ESO dumped WayshrineInfo'!$K$3:$N$9999,4,FALSE),""))</f>
        <v/>
      </c>
      <c r="AA279" s="44"/>
      <c r="AB279" s="43" t="str">
        <f>IF(AA279&lt;&gt;"",IF(AA279&lt;&gt;"LIBSETS_DROP_MECHANIC_MONSTER_NAME",VLOOKUP(AA279,'LibSets constants'!$I$4:$L$1003,3,FALSE),""),"")</f>
        <v/>
      </c>
      <c r="AC279" s="43" t="str">
        <f>IF(AA279&lt;&gt;"",IF(AA279&lt;&gt;"LIBSETS_DROP_MECHANIC_MONSTER_NAME",VLOOKUP(AA279,'LibSets constants'!$I$4:$L$1003,4,FALSE),""),"")</f>
        <v/>
      </c>
      <c r="AD279" s="3" t="str">
        <f>IF(G279&lt;&gt;"LIBSETS_SETTYPE_BATTLEGROUND",IF(G279&lt;&gt;"LIBSETS_SETTYPE_SPECIAL",IF(AE279&lt;&gt;"",VLOOKUP(AE279,'ESO zone constants'!$D$3:$H$4953,5,FALSE),""),""),"")</f>
        <v/>
      </c>
      <c r="AE279" t="str">
        <f>IF(AND(O279&lt;&gt;"",NOT(ISERROR(O279))),"",IF(AND(M279&lt;&gt;"",M279&gt;0,NOT(ISERROR(M279))),VLOOKUP(M279,'ESO dumped WayshrineInfo'!$K$3:$N$9999,4,FALSE),""))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90" t="s">
        <v>2707</v>
      </c>
      <c r="AY279" s="21" t="str">
        <f t="shared" si="26"/>
        <v>[326] = {wayshrines={-1,-1,-1,}, dlcId=DLC_BASE_GAME</v>
      </c>
      <c r="AZ279" s="21" t="str">
        <f t="shared" si="30"/>
        <v>, veteran=false</v>
      </c>
      <c r="BA279" s="21" t="str">
        <f t="shared" si="27"/>
        <v>, setType=LIBSETS_SETTYPE_BATTLEGROUND</v>
      </c>
      <c r="BB279" s="21" t="str">
        <f t="shared" si="28"/>
        <v>, dropMechanic={LIBSETS_DROP_MECHANIC_BATTLEGROUND_REWARD}},</v>
      </c>
      <c r="BC279" s="21" t="str">
        <f t="shared" si="29"/>
        <v xml:space="preserve"> --Vanguard\'s Challenge / Vorhutdisput   [!Battleground]</v>
      </c>
    </row>
    <row r="280" spans="1:55" x14ac:dyDescent="0.25">
      <c r="A280" s="12">
        <v>327</v>
      </c>
      <c r="B280" t="s">
        <v>1169</v>
      </c>
      <c r="C280" t="s">
        <v>2659</v>
      </c>
      <c r="D280" s="3">
        <f t="shared" si="31"/>
        <v>327</v>
      </c>
      <c r="G280" s="8" t="s">
        <v>1492</v>
      </c>
      <c r="I280" t="s">
        <v>97</v>
      </c>
      <c r="J280" t="s">
        <v>97</v>
      </c>
      <c r="K280">
        <v>-1</v>
      </c>
      <c r="L280">
        <v>-1</v>
      </c>
      <c r="M280">
        <v>-1</v>
      </c>
      <c r="N280">
        <v>0</v>
      </c>
      <c r="O280" s="66" t="s">
        <v>1533</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1597</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Y280" s="3" t="str">
        <f>IF(G280&lt;&gt;"LIBSETS_SETTYPE_BATTLEGROUND",IF(G280&lt;&gt;"LIBSETS_SETTYPE_SPECIAL",IF(X280&lt;&gt;"",X280,IF(Z280&lt;&gt;"",VLOOKUP(Z280,'ESO zone constants'!$D$3:$H$4953,5,FALSE),"")),""),"")</f>
        <v/>
      </c>
      <c r="Z280" t="str">
        <f>IF(AND(O280&lt;&gt;"",NOT(ISERROR(O280))),"",IF(AND(L280&lt;&gt;"",L280&gt;0,NOT(ISERROR(L280))),VLOOKUP(L280,'ESO dumped WayshrineInfo'!$K$3:$N$9999,4,FALSE),""))</f>
        <v/>
      </c>
      <c r="AB280" s="3" t="str">
        <f>IF(AA280&lt;&gt;"",IF(AA280&lt;&gt;"LIBSETS_DROP_MECHANIC_MONSTER_NAME",VLOOKUP(AA280,'LibSets constants'!$I$4:$L$1003,3,FALSE),""),"")</f>
        <v/>
      </c>
      <c r="AC280" s="3" t="str">
        <f>IF(AA280&lt;&gt;"",IF(AA280&lt;&gt;"LIBSETS_DROP_MECHANIC_MONSTER_NAME",VLOOKUP(AA280,'LibSets constants'!$I$4:$L$1003,4,FALSE),""),"")</f>
        <v/>
      </c>
      <c r="AD280" s="3" t="str">
        <f>IF(G280&lt;&gt;"LIBSETS_SETTYPE_BATTLEGROUND",IF(G280&lt;&gt;"LIBSETS_SETTYPE_SPECIAL",IF(AE280&lt;&gt;"",VLOOKUP(AE280,'ESO zone constants'!$D$3:$H$4953,5,FALSE),""),""),"")</f>
        <v/>
      </c>
      <c r="AE280" t="str">
        <f>IF(AND(O280&lt;&gt;"",NOT(ISERROR(O280))),"",IF(AND(M280&lt;&gt;"",M280&gt;0,NOT(ISERROR(M280))),VLOOKUP(M280,'ESO dumped WayshrineInfo'!$K$3:$N$9999,4,FALSE),""))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90" t="s">
        <v>2707</v>
      </c>
      <c r="AY280" s="21" t="str">
        <f t="shared" si="26"/>
        <v>[327] = {wayshrines={-1,-1,-1,}, dlcId=DLC_BASE_GAME</v>
      </c>
      <c r="AZ280" s="21" t="str">
        <f t="shared" si="30"/>
        <v>, veteran=false</v>
      </c>
      <c r="BA280" s="21" t="str">
        <f t="shared" si="27"/>
        <v>, setType=LIBSETS_SETTYPE_BATTLEGROUND</v>
      </c>
      <c r="BB280" s="21" t="str">
        <f t="shared" si="28"/>
        <v>, dropMechanic={LIBSETS_DROP_MECHANIC_BATTLEGROUND_REWARD}},</v>
      </c>
      <c r="BC280" s="21" t="str">
        <f t="shared" si="29"/>
        <v xml:space="preserve"> --Coward\'s Gear / Feiglingstracht   [!Battleground]</v>
      </c>
    </row>
    <row r="281" spans="1:55" x14ac:dyDescent="0.25">
      <c r="A281" s="12">
        <v>328</v>
      </c>
      <c r="B281" t="s">
        <v>1170</v>
      </c>
      <c r="C281" t="s">
        <v>1171</v>
      </c>
      <c r="D281" s="3">
        <f t="shared" si="31"/>
        <v>328</v>
      </c>
      <c r="G281" s="8" t="s">
        <v>1492</v>
      </c>
      <c r="I281" t="s">
        <v>97</v>
      </c>
      <c r="J281" t="s">
        <v>97</v>
      </c>
      <c r="K281">
        <v>-1</v>
      </c>
      <c r="L281">
        <v>-1</v>
      </c>
      <c r="M281">
        <v>-1</v>
      </c>
      <c r="N281">
        <v>0</v>
      </c>
      <c r="O281" s="66" t="s">
        <v>1533</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1597</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Y281" s="3" t="str">
        <f>IF(G281&lt;&gt;"LIBSETS_SETTYPE_BATTLEGROUND",IF(G281&lt;&gt;"LIBSETS_SETTYPE_SPECIAL",IF(X281&lt;&gt;"",X281,IF(Z281&lt;&gt;"",VLOOKUP(Z281,'ESO zone constants'!$D$3:$H$4953,5,FALSE),"")),""),"")</f>
        <v/>
      </c>
      <c r="Z281" t="str">
        <f>IF(AND(O281&lt;&gt;"",NOT(ISERROR(O281))),"",IF(AND(L281&lt;&gt;"",L281&gt;0,NOT(ISERROR(L281))),VLOOKUP(L281,'ESO dumped WayshrineInfo'!$K$3:$N$9999,4,FALSE),""))</f>
        <v/>
      </c>
      <c r="AB281" s="3" t="str">
        <f>IF(AA281&lt;&gt;"",IF(AA281&lt;&gt;"LIBSETS_DROP_MECHANIC_MONSTER_NAME",VLOOKUP(AA281,'LibSets constants'!$I$4:$L$1003,3,FALSE),""),"")</f>
        <v/>
      </c>
      <c r="AC281" s="3" t="str">
        <f>IF(AA281&lt;&gt;"",IF(AA281&lt;&gt;"LIBSETS_DROP_MECHANIC_MONSTER_NAME",VLOOKUP(AA281,'LibSets constants'!$I$4:$L$1003,4,FALSE),""),"")</f>
        <v/>
      </c>
      <c r="AD281" s="3" t="str">
        <f>IF(G281&lt;&gt;"LIBSETS_SETTYPE_BATTLEGROUND",IF(G281&lt;&gt;"LIBSETS_SETTYPE_SPECIAL",IF(AE281&lt;&gt;"",VLOOKUP(AE281,'ESO zone constants'!$D$3:$H$4953,5,FALSE),""),""),"")</f>
        <v/>
      </c>
      <c r="AE281" t="str">
        <f>IF(AND(O281&lt;&gt;"",NOT(ISERROR(O281))),"",IF(AND(M281&lt;&gt;"",M281&gt;0,NOT(ISERROR(M281))),VLOOKUP(M281,'ESO dumped WayshrineInfo'!$K$3:$N$9999,4,FALSE),""))</f>
        <v/>
      </c>
      <c r="AG281" s="3" t="str">
        <f>IF(AF281&lt;&gt;"",IF(AF281&lt;&gt;"LIBSETS_DROP_MECHANIC_MONSTER_NAME",VLOOKUP(AF281,'LibSets constants'!$I$4:$L$1003,3,FALSE),""),"")</f>
        <v/>
      </c>
      <c r="AH281" s="3" t="str">
        <f>IF(AF281&lt;&gt;"",IF(AF281&lt;&gt;"LIBSETS_DROP_MECHANIC_MONSTER_NAME",VLOOKUP(AF281,'LibSets constants'!$I$4:$L$1003,4,FALSE),""),"")</f>
        <v/>
      </c>
      <c r="AI281" s="3" t="str">
        <f>IF(G281&lt;&gt;"LIBSETS_SETTYPE_BATTLEGROUND",IF(G281&lt;&gt;"LIBSETS_SETTYPE_SPECIAL",IF(AJ281&lt;&gt;"",VLOOKUP(AJ281,'ESO zone constants'!$D$3:$H$4953,5,FALSE),""),""),"")</f>
        <v/>
      </c>
      <c r="AL281" s="3" t="str">
        <f>IF(AK281&lt;&gt;"",IF(AK281&lt;&gt;"LIBSETS_DROP_MECHANIC_MONSTER_NAME",VLOOKUP(AK281,'LibSets constants'!$I$4:$L$1003,3,FALSE),""),"")</f>
        <v/>
      </c>
      <c r="AM281" s="3" t="str">
        <f>IF(AK281&lt;&gt;"",IF(AK281&lt;&gt;"LIBSETS_DROP_MECHANIC_MONSTER_NAME",VLOOKUP(AK281,'LibSets constants'!$I$4:$L$1003,4,FALSE),""),"")</f>
        <v/>
      </c>
      <c r="AN281" s="3" t="str">
        <f>IF(G281&lt;&gt;"LIBSETS_SETTYPE_BATTLEGROUND",IF(G281&lt;&gt;"LIBSETS_SETTYPE_SPECIAL",IF(AO281&lt;&gt;"",VLOOKUP(AO281,'ESO zone constants'!$D$3:$H$4953,5,FALSE),""),""),"")</f>
        <v/>
      </c>
      <c r="AQ281" s="3" t="str">
        <f>IF(AP281&lt;&gt;"",IF(AP281&lt;&gt;"LIBSETS_DROP_MECHANIC_MONSTER_NAME",VLOOKUP(AP281,'LibSets constants'!$I$4:$L$1003,3,FALSE),""),"")</f>
        <v/>
      </c>
      <c r="AR281" s="3" t="str">
        <f>IF(AP281&lt;&gt;"",IF(AP281&lt;&gt;"LIBSETS_DROP_MECHANIC_MONSTER_NAME",VLOOKUP(AP281,'LibSets constants'!$I$4:$L$1003,4,FALSE),""),"")</f>
        <v/>
      </c>
      <c r="AS281" s="3" t="str">
        <f>IF(G281&lt;&gt;"LIBSETS_SETTYPE_BATTLEGROUND",IF(G281&lt;&gt;"LIBSETS_SETTYPE_SPECIAL",IF(AT281&lt;&gt;"",VLOOKUP(AT281,'ESO zone constants'!$D$3:$H$4953,5,FALSE),""),""),"")</f>
        <v/>
      </c>
      <c r="AV281" s="3" t="str">
        <f>IF(AU281&lt;&gt;"",IF(AU281&lt;&gt;"LIBSETS_DROP_MECHANIC_MONSTER_NAME",VLOOKUP(AU281,'LibSets constants'!$I$4:$L$1003,3,FALSE),""),"")</f>
        <v/>
      </c>
      <c r="AW281" s="3" t="str">
        <f>IF(AU281&lt;&gt;"",IF(AU281&lt;&gt;"LIBSETS_DROP_MECHANIC_MONSTER_NAME",VLOOKUP(AU281,'LibSets constants'!$I$4:$L$1003,4,FALSE),""),"")</f>
        <v/>
      </c>
      <c r="AX281" s="90" t="s">
        <v>2707</v>
      </c>
      <c r="AY281" s="21" t="str">
        <f t="shared" si="26"/>
        <v>[328] = {wayshrines={-1,-1,-1,}, dlcId=DLC_BASE_GAME</v>
      </c>
      <c r="AZ281" s="21" t="str">
        <f t="shared" si="30"/>
        <v>, veteran=false</v>
      </c>
      <c r="BA281" s="21" t="str">
        <f t="shared" si="27"/>
        <v>, setType=LIBSETS_SETTYPE_BATTLEGROUND</v>
      </c>
      <c r="BB281" s="21" t="str">
        <f t="shared" si="28"/>
        <v>, dropMechanic={LIBSETS_DROP_MECHANIC_BATTLEGROUND_REWARD}},</v>
      </c>
      <c r="BC281" s="21" t="str">
        <f t="shared" si="29"/>
        <v xml:space="preserve"> --Knight Slayer / Ritterschlächter   [!Battleground]</v>
      </c>
    </row>
    <row r="282" spans="1:55" x14ac:dyDescent="0.25">
      <c r="A282" s="12">
        <v>329</v>
      </c>
      <c r="B282" t="s">
        <v>1172</v>
      </c>
      <c r="C282" t="s">
        <v>2660</v>
      </c>
      <c r="D282" s="3">
        <f t="shared" si="31"/>
        <v>329</v>
      </c>
      <c r="G282" s="8" t="s">
        <v>1492</v>
      </c>
      <c r="I282" t="s">
        <v>97</v>
      </c>
      <c r="J282" t="s">
        <v>97</v>
      </c>
      <c r="K282">
        <v>-1</v>
      </c>
      <c r="L282">
        <v>-1</v>
      </c>
      <c r="M282">
        <v>-1</v>
      </c>
      <c r="N282">
        <v>0</v>
      </c>
      <c r="O282" s="66" t="s">
        <v>1533</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1597</v>
      </c>
      <c r="V282" s="43" t="str">
        <f>IF(U282&lt;&gt;"",IF(U282&lt;&gt;"LIBSETS_DROP_MECHANIC_MONSTER_NAME",VLOOKUP(U282,'LibSets constants'!$I$4:$L$1003,3,FALSE),""),"")</f>
        <v>Battlegounds reward</v>
      </c>
      <c r="W282" s="43" t="str">
        <f>IF(U282&lt;&gt;"",IF(U282&lt;&gt;"LIBSETS_DROP_MECHANIC_MONSTER_NAME",VLOOKUP(U282,'LibSets constants'!$I$4:$L$1003,4,FALSE),""),"")</f>
        <v>Belohnung in Schlachtfeldern</v>
      </c>
      <c r="Y282" s="3" t="str">
        <f>IF(G282&lt;&gt;"LIBSETS_SETTYPE_BATTLEGROUND",IF(G282&lt;&gt;"LIBSETS_SETTYPE_SPECIAL",IF(X282&lt;&gt;"",X282,IF(Z282&lt;&gt;"",VLOOKUP(Z282,'ESO zone constants'!$D$3:$H$4953,5,FALSE),"")),""),"")</f>
        <v/>
      </c>
      <c r="Z282" t="str">
        <f>IF(AND(O282&lt;&gt;"",NOT(ISERROR(O282))),"",IF(AND(L282&lt;&gt;"",L282&gt;0,NOT(ISERROR(L282))),VLOOKUP(L282,'ESO dumped WayshrineInfo'!$K$3:$N$9999,4,FALSE),""))</f>
        <v/>
      </c>
      <c r="AB282" s="3" t="str">
        <f>IF(AA282&lt;&gt;"",IF(AA282&lt;&gt;"LIBSETS_DROP_MECHANIC_MONSTER_NAME",VLOOKUP(AA282,'LibSets constants'!$I$4:$L$1003,3,FALSE),""),"")</f>
        <v/>
      </c>
      <c r="AC282" s="3" t="str">
        <f>IF(AA282&lt;&gt;"",IF(AA282&lt;&gt;"LIBSETS_DROP_MECHANIC_MONSTER_NAME",VLOOKUP(AA282,'LibSets constants'!$I$4:$L$1003,4,FALSE),""),"")</f>
        <v/>
      </c>
      <c r="AD282" s="3" t="str">
        <f>IF(G282&lt;&gt;"LIBSETS_SETTYPE_BATTLEGROUND",IF(G282&lt;&gt;"LIBSETS_SETTYPE_SPECIAL",IF(AE282&lt;&gt;"",VLOOKUP(AE282,'ESO zone constants'!$D$3:$H$4953,5,FALSE),""),""),"")</f>
        <v/>
      </c>
      <c r="AE282" t="str">
        <f>IF(AND(O282&lt;&gt;"",NOT(ISERROR(O282))),"",IF(AND(M282&lt;&gt;"",M282&gt;0,NOT(ISERROR(M282))),VLOOKUP(M282,'ESO dumped WayshrineInfo'!$K$3:$N$9999,4,FALSE),""))</f>
        <v/>
      </c>
      <c r="AG282" s="3" t="str">
        <f>IF(AF282&lt;&gt;"",IF(AF282&lt;&gt;"LIBSETS_DROP_MECHANIC_MONSTER_NAME",VLOOKUP(AF282,'LibSets constants'!$I$4:$L$1003,3,FALSE),""),"")</f>
        <v/>
      </c>
      <c r="AH282" s="3" t="str">
        <f>IF(AF282&lt;&gt;"",IF(AF282&lt;&gt;"LIBSETS_DROP_MECHANIC_MONSTER_NAME",VLOOKUP(AF282,'LibSets constants'!$I$4:$L$1003,4,FALSE),""),"")</f>
        <v/>
      </c>
      <c r="AI282" s="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90" t="s">
        <v>2707</v>
      </c>
      <c r="AY282" s="21" t="str">
        <f t="shared" si="26"/>
        <v>[329] = {wayshrines={-1,-1,-1,}, dlcId=DLC_BASE_GAME</v>
      </c>
      <c r="AZ282" s="21" t="str">
        <f t="shared" si="30"/>
        <v>, veteran=false</v>
      </c>
      <c r="BA282" s="21" t="str">
        <f t="shared" si="27"/>
        <v>, setType=LIBSETS_SETTYPE_BATTLEGROUND</v>
      </c>
      <c r="BB282" s="21" t="str">
        <f t="shared" si="28"/>
        <v>, dropMechanic={LIBSETS_DROP_MECHANIC_BATTLEGROUND_REWARD}},</v>
      </c>
      <c r="BC282" s="21" t="str">
        <f t="shared" si="29"/>
        <v xml:space="preserve"> --Wizard\'s Riposte / Zaubererreplik   [!Battleground]</v>
      </c>
    </row>
    <row r="283" spans="1:55" x14ac:dyDescent="0.25">
      <c r="A283" s="12">
        <v>330</v>
      </c>
      <c r="B283" t="s">
        <v>1173</v>
      </c>
      <c r="C283" t="s">
        <v>1174</v>
      </c>
      <c r="D283" s="3">
        <f t="shared" si="31"/>
        <v>330</v>
      </c>
      <c r="G283" s="8" t="s">
        <v>1500</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1565</v>
      </c>
      <c r="V283" s="39"/>
      <c r="W283" s="39"/>
      <c r="Y283" s="3" t="str">
        <f>IF(G283&lt;&gt;"LIBSETS_SETTYPE_BATTLEGROUND",IF(G283&lt;&gt;"LIBSETS_SETTYPE_SPECIAL",IF(X283&lt;&gt;"",X283,IF(Z283&lt;&gt;"",VLOOKUP(Z283,'ESO zone constants'!$D$3:$H$4953,5,FALSE),"")),""),"")</f>
        <v/>
      </c>
      <c r="Z283" t="str">
        <f>IF(AND(O283&lt;&gt;"",NOT(ISERROR(O283))),"",IF(AND(L283&lt;&gt;"",L283&gt;0,NOT(ISERROR(L283))),VLOOKUP(L283,'ESO dumped WayshrineInfo'!$K$3:$N$9999,4,FALSE),""))</f>
        <v/>
      </c>
      <c r="AA283" s="39"/>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WayshrineInfo'!$K$3:$N$9999,4,FALSE),""))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90" t="s">
        <v>2707</v>
      </c>
      <c r="AY283" s="21" t="str">
        <f t="shared" si="26"/>
        <v>[330] = {wayshrines={331,331,331,}, dlcId=DLC_CLOCKWORK_CITY</v>
      </c>
      <c r="AZ283" s="21" t="str">
        <f t="shared" si="30"/>
        <v>, zoneIds={975}, veteran=false</v>
      </c>
      <c r="BA283" s="21" t="str">
        <f t="shared" si="27"/>
        <v>, setType=LIBSETS_SETTYPE_TRIAL</v>
      </c>
      <c r="BB283" s="21" t="str">
        <f t="shared" si="28"/>
        <v>, dropMechanic={LIBSETS_DROP_MECHANIC_MONSTER_NAME}, dropMechanicNames={}},</v>
      </c>
      <c r="BC283" s="21" t="str">
        <f t="shared" si="29"/>
        <v xml:space="preserve"> --Automated Defense / Automatisierte Verteidigung   [Halls of Fabrication]</v>
      </c>
    </row>
    <row r="284" spans="1:55" x14ac:dyDescent="0.25">
      <c r="A284" s="12">
        <v>331</v>
      </c>
      <c r="B284" t="s">
        <v>1175</v>
      </c>
      <c r="C284" t="s">
        <v>1176</v>
      </c>
      <c r="D284" s="3">
        <f t="shared" si="31"/>
        <v>331</v>
      </c>
      <c r="G284" s="8" t="s">
        <v>1500</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1565</v>
      </c>
      <c r="V284" s="39"/>
      <c r="W284" s="39"/>
      <c r="Y284" s="3" t="str">
        <f>IF(G284&lt;&gt;"LIBSETS_SETTYPE_BATTLEGROUND",IF(G284&lt;&gt;"LIBSETS_SETTYPE_SPECIAL",IF(X284&lt;&gt;"",X284,IF(Z284&lt;&gt;"",VLOOKUP(Z284,'ESO zone constants'!$D$3:$H$4953,5,FALSE),"")),""),"")</f>
        <v/>
      </c>
      <c r="Z284" t="str">
        <f>IF(AND(O284&lt;&gt;"",NOT(ISERROR(O284))),"",IF(AND(L284&lt;&gt;"",L284&gt;0,NOT(ISERROR(L284))),VLOOKUP(L284,'ESO dumped WayshrineInfo'!$K$3:$N$9999,4,FALSE),""))</f>
        <v/>
      </c>
      <c r="AA284" s="39"/>
      <c r="AB284" s="39"/>
      <c r="AC284" s="39"/>
      <c r="AD284" s="3" t="str">
        <f>IF(G284&lt;&gt;"LIBSETS_SETTYPE_BATTLEGROUND",IF(G284&lt;&gt;"LIBSETS_SETTYPE_SPECIAL",IF(AE284&lt;&gt;"",VLOOKUP(AE284,'ESO zone constants'!$D$3:$H$4953,5,FALSE),""),""),"")</f>
        <v/>
      </c>
      <c r="AE284" t="str">
        <f>IF(AND(O284&lt;&gt;"",NOT(ISERROR(O284))),"",IF(AND(M284&lt;&gt;"",M284&gt;0,NOT(ISERROR(M284))),VLOOKUP(M284,'ESO dumped WayshrineInfo'!$K$3:$N$9999,4,FALSE),""))</f>
        <v/>
      </c>
      <c r="AF284" s="39"/>
      <c r="AG284" s="39"/>
      <c r="AH284" s="39"/>
      <c r="AI284" s="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90" t="s">
        <v>2707</v>
      </c>
      <c r="AY284" s="21" t="str">
        <f t="shared" si="26"/>
        <v>[331] = {wayshrines={331,331,331,}, dlcId=DLC_CLOCKWORK_CITY</v>
      </c>
      <c r="AZ284" s="21" t="str">
        <f t="shared" si="30"/>
        <v>, zoneIds={975}, veteran=false</v>
      </c>
      <c r="BA284" s="21" t="str">
        <f t="shared" si="27"/>
        <v>, setType=LIBSETS_SETTYPE_TRIAL</v>
      </c>
      <c r="BB284" s="21" t="str">
        <f t="shared" si="28"/>
        <v>, dropMechanic={LIBSETS_DROP_MECHANIC_MONSTER_NAME}, dropMechanicNames={}},</v>
      </c>
      <c r="BC284" s="21" t="str">
        <f t="shared" si="29"/>
        <v xml:space="preserve"> --War Machine / Kriegsmaschine   [Halls of Fabrication]</v>
      </c>
    </row>
    <row r="285" spans="1:55" x14ac:dyDescent="0.25">
      <c r="A285" s="12">
        <v>332</v>
      </c>
      <c r="B285" t="s">
        <v>1177</v>
      </c>
      <c r="C285" t="s">
        <v>1178</v>
      </c>
      <c r="D285" s="3">
        <f t="shared" si="31"/>
        <v>332</v>
      </c>
      <c r="G285" s="8" t="s">
        <v>1500</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1565</v>
      </c>
      <c r="V285" s="39"/>
      <c r="W285" s="39"/>
      <c r="Y285" s="3" t="str">
        <f>IF(G285&lt;&gt;"LIBSETS_SETTYPE_BATTLEGROUND",IF(G285&lt;&gt;"LIBSETS_SETTYPE_SPECIAL",IF(X285&lt;&gt;"",X285,IF(Z285&lt;&gt;"",VLOOKUP(Z285,'ESO zone constants'!$D$3:$H$4953,5,FALSE),"")),""),"")</f>
        <v/>
      </c>
      <c r="Z285" t="str">
        <f>IF(AND(O285&lt;&gt;"",NOT(ISERROR(O285))),"",IF(AND(L285&lt;&gt;"",L285&gt;0,NOT(ISERROR(L285))),VLOOKUP(L285,'ESO dumped WayshrineInfo'!$K$3:$N$9999,4,FALSE),""))</f>
        <v/>
      </c>
      <c r="AA285" s="39"/>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WayshrineInfo'!$K$3:$N$9999,4,FALSE),""))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90" t="s">
        <v>2707</v>
      </c>
      <c r="AY285" s="21" t="str">
        <f t="shared" si="26"/>
        <v>[332] = {wayshrines={331,331,331,}, dlcId=DLC_CLOCKWORK_CITY</v>
      </c>
      <c r="AZ285" s="21" t="str">
        <f t="shared" si="30"/>
        <v>, zoneIds={975}, veteran=false</v>
      </c>
      <c r="BA285" s="21" t="str">
        <f t="shared" si="27"/>
        <v>, setType=LIBSETS_SETTYPE_TRIAL</v>
      </c>
      <c r="BB285" s="21" t="str">
        <f t="shared" si="28"/>
        <v>, dropMechanic={LIBSETS_DROP_MECHANIC_MONSTER_NAME}, dropMechanicNames={}},</v>
      </c>
      <c r="BC285" s="21" t="str">
        <f t="shared" si="29"/>
        <v xml:space="preserve"> --Master Architect / Meisterarchitekt   [Halls of Fabrication]</v>
      </c>
    </row>
    <row r="286" spans="1:55" x14ac:dyDescent="0.25">
      <c r="A286" s="12">
        <v>333</v>
      </c>
      <c r="B286" t="s">
        <v>1179</v>
      </c>
      <c r="C286" t="s">
        <v>2661</v>
      </c>
      <c r="D286" s="3">
        <f t="shared" si="31"/>
        <v>333</v>
      </c>
      <c r="G286" s="8" t="s">
        <v>1500</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1565</v>
      </c>
      <c r="V286" s="39"/>
      <c r="W286" s="39"/>
      <c r="Y286" s="3" t="str">
        <f>IF(G286&lt;&gt;"LIBSETS_SETTYPE_BATTLEGROUND",IF(G286&lt;&gt;"LIBSETS_SETTYPE_SPECIAL",IF(X286&lt;&gt;"",X286,IF(Z286&lt;&gt;"",VLOOKUP(Z286,'ESO zone constants'!$D$3:$H$4953,5,FALSE),"")),""),"")</f>
        <v/>
      </c>
      <c r="Z286" t="str">
        <f>IF(AND(O286&lt;&gt;"",NOT(ISERROR(O286))),"",IF(AND(L286&lt;&gt;"",L286&gt;0,NOT(ISERROR(L286))),VLOOKUP(L286,'ESO dumped WayshrineInfo'!$K$3:$N$9999,4,FALSE),""))</f>
        <v/>
      </c>
      <c r="AA286" s="39"/>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WayshrineInfo'!$K$3:$N$9999,4,FALSE),""))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90" t="s">
        <v>2707</v>
      </c>
      <c r="AY286" s="21" t="str">
        <f t="shared" si="26"/>
        <v>[333] = {wayshrines={331,331,331,}, dlcId=DLC_CLOCKWORK_CITY</v>
      </c>
      <c r="AZ286" s="21" t="str">
        <f t="shared" si="30"/>
        <v>, zoneIds={975}, veteran=false</v>
      </c>
      <c r="BA286" s="21" t="str">
        <f t="shared" si="27"/>
        <v>, setType=LIBSETS_SETTYPE_TRIAL</v>
      </c>
      <c r="BB286" s="21" t="str">
        <f t="shared" si="28"/>
        <v>, dropMechanic={LIBSETS_DROP_MECHANIC_MONSTER_NAME}, dropMechanicNames={}},</v>
      </c>
      <c r="BC286" s="21" t="str">
        <f t="shared" si="29"/>
        <v xml:space="preserve"> --Inventor\'s Guard / Erfindergarde   [Halls of Fabrication]</v>
      </c>
    </row>
    <row r="287" spans="1:55" x14ac:dyDescent="0.25">
      <c r="A287" s="12">
        <v>334</v>
      </c>
      <c r="B287" t="s">
        <v>1180</v>
      </c>
      <c r="C287" t="s">
        <v>1181</v>
      </c>
      <c r="D287" s="3">
        <f t="shared" si="31"/>
        <v>334</v>
      </c>
      <c r="G287" s="8" t="s">
        <v>1492</v>
      </c>
      <c r="I287" t="s">
        <v>97</v>
      </c>
      <c r="J287" t="s">
        <v>97</v>
      </c>
      <c r="K287">
        <v>-1</v>
      </c>
      <c r="L287">
        <v>-1</v>
      </c>
      <c r="M287">
        <v>-1</v>
      </c>
      <c r="N287">
        <v>0</v>
      </c>
      <c r="O287" s="66" t="s">
        <v>1533</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1597</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Y287" s="3" t="str">
        <f>IF(G287&lt;&gt;"LIBSETS_SETTYPE_BATTLEGROUND",IF(G287&lt;&gt;"LIBSETS_SETTYPE_SPECIAL",IF(X287&lt;&gt;"",X287,IF(Z287&lt;&gt;"",VLOOKUP(Z287,'ESO zone constants'!$D$3:$H$4953,5,FALSE),"")),""),"")</f>
        <v/>
      </c>
      <c r="Z287" t="str">
        <f>IF(AND(O287&lt;&gt;"",NOT(ISERROR(O287))),"",IF(AND(L287&lt;&gt;"",L287&gt;0,NOT(ISERROR(L287))),VLOOKUP(L287,'ESO dumped WayshrineInfo'!$K$3:$N$9999,4,FALSE),""))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WayshrineInfo'!$K$3:$N$9999,4,FALSE),""))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3" t="str">
        <f>IF(AU287&lt;&gt;"",IF(AU287&lt;&gt;"LIBSETS_DROP_MECHANIC_MONSTER_NAME",VLOOKUP(AU287,'LibSets constants'!$I$4:$L$1003,4,FALSE),""),"")</f>
        <v/>
      </c>
      <c r="AX287" s="90" t="s">
        <v>2708</v>
      </c>
      <c r="AY287" s="21" t="str">
        <f t="shared" si="26"/>
        <v>[334] = {wayshrines={-1,-1,-1,}, dlcId=DLC_BASE_GAME</v>
      </c>
      <c r="AZ287" s="21" t="str">
        <f t="shared" si="30"/>
        <v>, veteran=false</v>
      </c>
      <c r="BA287" s="21" t="str">
        <f t="shared" si="27"/>
        <v>, setType=LIBSETS_SETTYPE_BATTLEGROUND</v>
      </c>
      <c r="BB287" s="21" t="str">
        <f t="shared" si="28"/>
        <v>, isProcSetAllowedInPvP=1, dropMechanic={LIBSETS_DROP_MECHANIC_BATTLEGROUND_REWARD}},</v>
      </c>
      <c r="BC287" s="21" t="str">
        <f t="shared" si="29"/>
        <v xml:space="preserve"> --Impregnable Armor / Unüberwindliche Rüstung   [!Battleground]</v>
      </c>
    </row>
    <row r="288" spans="1:55" x14ac:dyDescent="0.25">
      <c r="A288" s="12">
        <v>335</v>
      </c>
      <c r="B288" t="s">
        <v>1182</v>
      </c>
      <c r="C288" t="s">
        <v>2662</v>
      </c>
      <c r="D288" s="3">
        <f t="shared" si="31"/>
        <v>335</v>
      </c>
      <c r="G288" s="8" t="s">
        <v>1496</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43" t="str">
        <f>IF(U288&lt;&gt;"",IF(U288&lt;&gt;"LIBSETS_DROP_MECHANIC_MONSTER_NAME",VLOOKUP(U288,'LibSets constants'!$I$4:$L$1003,3,FALSE),""),"")</f>
        <v/>
      </c>
      <c r="W288" s="43" t="str">
        <f>IF(U288&lt;&gt;"",IF(U288&lt;&gt;"LIBSETS_DROP_MECHANIC_MONSTER_NAME",VLOOKUP(U288,'LibSets constants'!$I$4:$L$1003,4,FALSE),""),"")</f>
        <v/>
      </c>
      <c r="Y288" s="3" t="str">
        <f>IF(G288&lt;&gt;"LIBSETS_SETTYPE_BATTLEGROUND",IF(G288&lt;&gt;"LIBSETS_SETTYPE_SPECIAL",IF(X288&lt;&gt;"",X288,IF(Z288&lt;&gt;"",VLOOKUP(Z288,'ESO zone constants'!$D$3:$H$4953,5,FALSE),"")),""),"")</f>
        <v/>
      </c>
      <c r="Z288" t="str">
        <f>IF(AND(O288&lt;&gt;"",NOT(ISERROR(O288))),"",IF(AND(L288&lt;&gt;"",L288&gt;0,NOT(ISERROR(L288))),VLOOKUP(L288,'ESO dumped WayshrineInfo'!$K$3:$N$9999,4,FALSE),""))</f>
        <v/>
      </c>
      <c r="AA288" s="44"/>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WayshrineInfo'!$K$3:$N$9999,4,FALSE),""))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90" t="s">
        <v>2707</v>
      </c>
      <c r="AY288" s="21" t="str">
        <f t="shared" si="26"/>
        <v>[335] = {wayshrines={332,332,332,}, dlcId=DLC_HORNS_OF_THE_REACH</v>
      </c>
      <c r="AZ288" s="21" t="str">
        <f t="shared" si="30"/>
        <v>, zoneIds={974}, veteran=false</v>
      </c>
      <c r="BA288" s="21" t="str">
        <f t="shared" si="27"/>
        <v>, setType=LIBSETS_SETTYPE_DUNGEON</v>
      </c>
      <c r="BB288" s="21" t="str">
        <f t="shared" si="28"/>
        <v>},</v>
      </c>
      <c r="BC288" s="21" t="str">
        <f t="shared" si="29"/>
        <v xml:space="preserve"> --Draugr\'s Rest / Draugrruhe   [Falkreath Hold]</v>
      </c>
    </row>
    <row r="289" spans="1:55" x14ac:dyDescent="0.25">
      <c r="A289" s="12">
        <v>336</v>
      </c>
      <c r="B289" t="s">
        <v>1183</v>
      </c>
      <c r="C289" t="s">
        <v>1184</v>
      </c>
      <c r="D289" s="3">
        <f t="shared" si="31"/>
        <v>336</v>
      </c>
      <c r="G289" s="8" t="s">
        <v>1496</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43" t="str">
        <f>IF(U289&lt;&gt;"",IF(U289&lt;&gt;"LIBSETS_DROP_MECHANIC_MONSTER_NAME",VLOOKUP(U289,'LibSets constants'!$I$4:$L$1003,3,FALSE),""),"")</f>
        <v/>
      </c>
      <c r="W289" s="43" t="str">
        <f>IF(U289&lt;&gt;"",IF(U289&lt;&gt;"LIBSETS_DROP_MECHANIC_MONSTER_NAME",VLOOKUP(U289,'LibSets constants'!$I$4:$L$1003,4,FALSE),""),"")</f>
        <v/>
      </c>
      <c r="Y289" s="3" t="str">
        <f>IF(G289&lt;&gt;"LIBSETS_SETTYPE_BATTLEGROUND",IF(G289&lt;&gt;"LIBSETS_SETTYPE_SPECIAL",IF(X289&lt;&gt;"",X289,IF(Z289&lt;&gt;"",VLOOKUP(Z289,'ESO zone constants'!$D$3:$H$4953,5,FALSE),"")),""),"")</f>
        <v/>
      </c>
      <c r="Z289" t="str">
        <f>IF(AND(O289&lt;&gt;"",NOT(ISERROR(O289))),"",IF(AND(L289&lt;&gt;"",L289&gt;0,NOT(ISERROR(L289))),VLOOKUP(L289,'ESO dumped WayshrineInfo'!$K$3:$N$9999,4,FALSE),""))</f>
        <v/>
      </c>
      <c r="AA289" s="44"/>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WayshrineInfo'!$K$3:$N$9999,4,FALSE),""))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90" t="s">
        <v>2707</v>
      </c>
      <c r="AY289" s="21" t="str">
        <f t="shared" si="26"/>
        <v>[336] = {wayshrines={332,332,332,}, dlcId=DLC_HORNS_OF_THE_REACH</v>
      </c>
      <c r="AZ289" s="21" t="str">
        <f t="shared" si="30"/>
        <v>, zoneIds={974}, veteran=false</v>
      </c>
      <c r="BA289" s="21" t="str">
        <f t="shared" si="27"/>
        <v>, setType=LIBSETS_SETTYPE_DUNGEON</v>
      </c>
      <c r="BB289" s="21" t="str">
        <f t="shared" si="28"/>
        <v>},</v>
      </c>
      <c r="BC289" s="21" t="str">
        <f t="shared" si="29"/>
        <v xml:space="preserve"> --Pillar of Nirn / Säulen von Nirn   [Falkreath Hold]</v>
      </c>
    </row>
    <row r="290" spans="1:55" x14ac:dyDescent="0.25">
      <c r="A290" s="12">
        <v>337</v>
      </c>
      <c r="B290" t="s">
        <v>1185</v>
      </c>
      <c r="C290" t="s">
        <v>1186</v>
      </c>
      <c r="D290" s="3">
        <f t="shared" si="31"/>
        <v>337</v>
      </c>
      <c r="G290" s="8" t="s">
        <v>1496</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43" t="str">
        <f>IF(U290&lt;&gt;"",IF(U290&lt;&gt;"LIBSETS_DROP_MECHANIC_MONSTER_NAME",VLOOKUP(U290,'LibSets constants'!$I$4:$L$1003,3,FALSE),""),"")</f>
        <v/>
      </c>
      <c r="W290" s="43" t="str">
        <f>IF(U290&lt;&gt;"",IF(U290&lt;&gt;"LIBSETS_DROP_MECHANIC_MONSTER_NAME",VLOOKUP(U290,'LibSets constants'!$I$4:$L$1003,4,FALSE),""),"")</f>
        <v/>
      </c>
      <c r="Y290" s="3" t="str">
        <f>IF(G290&lt;&gt;"LIBSETS_SETTYPE_BATTLEGROUND",IF(G290&lt;&gt;"LIBSETS_SETTYPE_SPECIAL",IF(X290&lt;&gt;"",X290,IF(Z290&lt;&gt;"",VLOOKUP(Z290,'ESO zone constants'!$D$3:$H$4953,5,FALSE),"")),""),"")</f>
        <v/>
      </c>
      <c r="Z290" t="str">
        <f>IF(AND(O290&lt;&gt;"",NOT(ISERROR(O290))),"",IF(AND(L290&lt;&gt;"",L290&gt;0,NOT(ISERROR(L290))),VLOOKUP(L290,'ESO dumped WayshrineInfo'!$K$3:$N$9999,4,FALSE),""))</f>
        <v/>
      </c>
      <c r="AA290" s="44"/>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WayshrineInfo'!$K$3:$N$9999,4,FALSE),""))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90" t="s">
        <v>2707</v>
      </c>
      <c r="AY290" s="21" t="str">
        <f t="shared" si="26"/>
        <v>[337] = {wayshrines={332,332,332,}, dlcId=DLC_HORNS_OF_THE_REACH</v>
      </c>
      <c r="AZ290" s="21" t="str">
        <f t="shared" si="30"/>
        <v>, zoneIds={974}, veteran=false</v>
      </c>
      <c r="BA290" s="21" t="str">
        <f t="shared" si="27"/>
        <v>, setType=LIBSETS_SETTYPE_DUNGEON</v>
      </c>
      <c r="BB290" s="21" t="str">
        <f t="shared" si="28"/>
        <v>},</v>
      </c>
      <c r="BC290" s="21" t="str">
        <f t="shared" si="29"/>
        <v xml:space="preserve"> --Ironblood / Eisenblut   [Falkreath Hold]</v>
      </c>
    </row>
    <row r="291" spans="1:55" x14ac:dyDescent="0.25">
      <c r="A291" s="12">
        <v>338</v>
      </c>
      <c r="B291" t="s">
        <v>1187</v>
      </c>
      <c r="C291" t="s">
        <v>1188</v>
      </c>
      <c r="D291" s="3">
        <f t="shared" si="31"/>
        <v>338</v>
      </c>
      <c r="E291" s="42"/>
      <c r="G291" s="8" t="s">
        <v>1496</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43" t="str">
        <f>IF(U291&lt;&gt;"",IF(U291&lt;&gt;"LIBSETS_DROP_MECHANIC_MONSTER_NAME",VLOOKUP(U291,'LibSets constants'!$I$4:$L$1003,3,FALSE),""),"")</f>
        <v/>
      </c>
      <c r="W291" s="43" t="str">
        <f>IF(U291&lt;&gt;"",IF(U291&lt;&gt;"LIBSETS_DROP_MECHANIC_MONSTER_NAME",VLOOKUP(U291,'LibSets constants'!$I$4:$L$1003,4,FALSE),""),"")</f>
        <v/>
      </c>
      <c r="Y291" s="3" t="str">
        <f>IF(G291&lt;&gt;"LIBSETS_SETTYPE_BATTLEGROUND",IF(G291&lt;&gt;"LIBSETS_SETTYPE_SPECIAL",IF(X291&lt;&gt;"",X291,IF(Z291&lt;&gt;"",VLOOKUP(Z291,'ESO zone constants'!$D$3:$H$4953,5,FALSE),"")),""),"")</f>
        <v/>
      </c>
      <c r="Z291" t="str">
        <f>IF(AND(O291&lt;&gt;"",NOT(ISERROR(O291))),"",IF(AND(L291&lt;&gt;"",L291&gt;0,NOT(ISERROR(L291))),VLOOKUP(L291,'ESO dumped WayshrineInfo'!$K$3:$N$9999,4,FALSE),""))</f>
        <v/>
      </c>
      <c r="AA291" s="44"/>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WayshrineInfo'!$K$3:$N$9999,4,FALSE),""))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90" t="s">
        <v>2707</v>
      </c>
      <c r="AY291" s="21" t="str">
        <f t="shared" si="26"/>
        <v>[338] = {wayshrines={326,326,326,}, dlcId=DLC_HORNS_OF_THE_REACH</v>
      </c>
      <c r="AZ291" s="21" t="str">
        <f t="shared" si="30"/>
        <v>, zoneIds={973}, veteran=false</v>
      </c>
      <c r="BA291" s="21" t="str">
        <f t="shared" si="27"/>
        <v>, setType=LIBSETS_SETTYPE_DUNGEON</v>
      </c>
      <c r="BB291" s="21" t="str">
        <f t="shared" si="28"/>
        <v>},</v>
      </c>
      <c r="BC291" s="21" t="str">
        <f t="shared" si="29"/>
        <v xml:space="preserve"> --Flame Blossom / Flammenblüte   [Bloodroot Forge]</v>
      </c>
    </row>
    <row r="292" spans="1:55" x14ac:dyDescent="0.25">
      <c r="A292" s="12">
        <v>339</v>
      </c>
      <c r="B292" t="s">
        <v>1189</v>
      </c>
      <c r="C292" t="s">
        <v>1190</v>
      </c>
      <c r="D292" s="3">
        <f t="shared" si="31"/>
        <v>339</v>
      </c>
      <c r="E292" s="42"/>
      <c r="G292" s="8" t="s">
        <v>1496</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43" t="str">
        <f>IF(U292&lt;&gt;"",IF(U292&lt;&gt;"LIBSETS_DROP_MECHANIC_MONSTER_NAME",VLOOKUP(U292,'LibSets constants'!$I$4:$L$1003,3,FALSE),""),"")</f>
        <v/>
      </c>
      <c r="W292" s="43" t="str">
        <f>IF(U292&lt;&gt;"",IF(U292&lt;&gt;"LIBSETS_DROP_MECHANIC_MONSTER_NAME",VLOOKUP(U292,'LibSets constants'!$I$4:$L$1003,4,FALSE),""),"")</f>
        <v/>
      </c>
      <c r="Y292" s="3" t="str">
        <f>IF(G292&lt;&gt;"LIBSETS_SETTYPE_BATTLEGROUND",IF(G292&lt;&gt;"LIBSETS_SETTYPE_SPECIAL",IF(X292&lt;&gt;"",X292,IF(Z292&lt;&gt;"",VLOOKUP(Z292,'ESO zone constants'!$D$3:$H$4953,5,FALSE),"")),""),"")</f>
        <v/>
      </c>
      <c r="Z292" t="str">
        <f>IF(AND(O292&lt;&gt;"",NOT(ISERROR(O292))),"",IF(AND(L292&lt;&gt;"",L292&gt;0,NOT(ISERROR(L292))),VLOOKUP(L292,'ESO dumped WayshrineInfo'!$K$3:$N$9999,4,FALSE),""))</f>
        <v/>
      </c>
      <c r="AA292" s="44"/>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WayshrineInfo'!$K$3:$N$9999,4,FALSE),""))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90" t="s">
        <v>2708</v>
      </c>
      <c r="AY292" s="21" t="str">
        <f t="shared" si="26"/>
        <v>[339] = {wayshrines={326,326,326,}, dlcId=DLC_HORNS_OF_THE_REACH</v>
      </c>
      <c r="AZ292" s="21" t="str">
        <f t="shared" si="30"/>
        <v>, zoneIds={973}, veteran=false</v>
      </c>
      <c r="BA292" s="21" t="str">
        <f t="shared" si="27"/>
        <v>, setType=LIBSETS_SETTYPE_DUNGEON</v>
      </c>
      <c r="BB292" s="21" t="str">
        <f t="shared" si="28"/>
        <v>, isProcSetAllowedInPvP=1},</v>
      </c>
      <c r="BC292" s="21" t="str">
        <f t="shared" si="29"/>
        <v xml:space="preserve"> --Blooddrinker / Bluttrinker   [Bloodroot Forge]</v>
      </c>
    </row>
    <row r="293" spans="1:55" x14ac:dyDescent="0.25">
      <c r="A293" s="12">
        <v>340</v>
      </c>
      <c r="B293" t="s">
        <v>1191</v>
      </c>
      <c r="C293" t="s">
        <v>2663</v>
      </c>
      <c r="D293" s="3">
        <f t="shared" si="31"/>
        <v>340</v>
      </c>
      <c r="E293" s="42"/>
      <c r="G293" s="8" t="s">
        <v>1496</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43" t="str">
        <f>IF(U293&lt;&gt;"",IF(U293&lt;&gt;"LIBSETS_DROP_MECHANIC_MONSTER_NAME",VLOOKUP(U293,'LibSets constants'!$I$4:$L$1003,3,FALSE),""),"")</f>
        <v/>
      </c>
      <c r="W293" s="43" t="str">
        <f>IF(U293&lt;&gt;"",IF(U293&lt;&gt;"LIBSETS_DROP_MECHANIC_MONSTER_NAME",VLOOKUP(U293,'LibSets constants'!$I$4:$L$1003,4,FALSE),""),"")</f>
        <v/>
      </c>
      <c r="Y293" s="3" t="str">
        <f>IF(G293&lt;&gt;"LIBSETS_SETTYPE_BATTLEGROUND",IF(G293&lt;&gt;"LIBSETS_SETTYPE_SPECIAL",IF(X293&lt;&gt;"",X293,IF(Z293&lt;&gt;"",VLOOKUP(Z293,'ESO zone constants'!$D$3:$H$4953,5,FALSE),"")),""),"")</f>
        <v/>
      </c>
      <c r="Z293" t="str">
        <f>IF(AND(O293&lt;&gt;"",NOT(ISERROR(O293))),"",IF(AND(L293&lt;&gt;"",L293&gt;0,NOT(ISERROR(L293))),VLOOKUP(L293,'ESO dumped WayshrineInfo'!$K$3:$N$9999,4,FALSE),""))</f>
        <v/>
      </c>
      <c r="AA293" s="44"/>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WayshrineInfo'!$K$3:$N$9999,4,FALSE),""))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90" t="s">
        <v>2707</v>
      </c>
      <c r="AY293" s="21" t="str">
        <f t="shared" si="26"/>
        <v>[340] = {wayshrines={326,326,326,}, dlcId=DLC_HORNS_OF_THE_REACH</v>
      </c>
      <c r="AZ293" s="21" t="str">
        <f t="shared" si="30"/>
        <v>, zoneIds={973}, veteran=false</v>
      </c>
      <c r="BA293" s="21" t="str">
        <f t="shared" si="27"/>
        <v>, setType=LIBSETS_SETTYPE_DUNGEON</v>
      </c>
      <c r="BB293" s="21" t="str">
        <f t="shared" si="28"/>
        <v>},</v>
      </c>
      <c r="BC293" s="21" t="str">
        <f t="shared" si="29"/>
        <v xml:space="preserve"> --Hagraven\'s Garden / Vettelgarten   [Bloodroot Forge]</v>
      </c>
    </row>
    <row r="294" spans="1:55" x14ac:dyDescent="0.25">
      <c r="A294" s="5">
        <v>341</v>
      </c>
      <c r="B294" t="s">
        <v>1192</v>
      </c>
      <c r="C294" t="s">
        <v>4</v>
      </c>
      <c r="D294" s="3">
        <f t="shared" si="31"/>
        <v>341</v>
      </c>
      <c r="G294" s="8" t="s">
        <v>1498</v>
      </c>
      <c r="H294">
        <v>3</v>
      </c>
      <c r="I294" t="s">
        <v>1485</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1565</v>
      </c>
      <c r="V294" s="39" t="s">
        <v>1575</v>
      </c>
      <c r="W294" s="39" t="s">
        <v>1664</v>
      </c>
      <c r="Y294" s="3" t="str">
        <f>IF(G294&lt;&gt;"LIBSETS_SETTYPE_BATTLEGROUND",IF(G294&lt;&gt;"LIBSETS_SETTYPE_SPECIAL",IF(X294&lt;&gt;"",X294,IF(Z294&lt;&gt;"",VLOOKUP(Z294,'ESO zone constants'!$D$3:$H$4953,5,FALSE),"")),""),"")</f>
        <v/>
      </c>
      <c r="Z294" t="str">
        <f>IF(AND(O294&lt;&gt;"",NOT(ISERROR(O294))),"",IF(AND(L294&lt;&gt;"",L294&gt;0,NOT(ISERROR(L294))),VLOOKUP(L294,'ESO dumped WayshrineInfo'!$K$3:$N$9999,4,FALSE),""))</f>
        <v/>
      </c>
      <c r="AA294" s="39"/>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WayshrineInfo'!$K$3:$N$9999,4,FALSE),""))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90" t="s">
        <v>2707</v>
      </c>
      <c r="AY294" s="21" t="str">
        <f t="shared" si="26"/>
        <v>[341] = {wayshrines={326,326,326,}, dlcId=DLC_HORNS_OF_THE_REACH</v>
      </c>
      <c r="AZ294" s="21" t="str">
        <f t="shared" si="30"/>
        <v>, zoneIds={973}, veteran={[EQUIP_TYPE_HEAD]=true, [EQUIP_TYPE_SHOULDERS]=false}</v>
      </c>
      <c r="BA294" s="21" t="str">
        <f t="shared" si="27"/>
        <v>, setType=LIBSETS_SETTYPE_MONSTER</v>
      </c>
      <c r="BB294" s="21" t="str">
        <f t="shared" si="28"/>
        <v>, dropMechanic={LIBSETS_DROP_MECHANIC_MONSTER_NAME}, dropMechanicNames={['en']='Earthgore Amalgam', ['de']='Erdbluter-Amalgam'}},</v>
      </c>
      <c r="BC294" s="21" t="str">
        <f t="shared" si="29"/>
        <v xml:space="preserve"> --Earthgore / Erdbluter   [Bloodroot Forge]</v>
      </c>
    </row>
    <row r="295" spans="1:55" x14ac:dyDescent="0.25">
      <c r="A295" s="5">
        <v>342</v>
      </c>
      <c r="B295" t="s">
        <v>3</v>
      </c>
      <c r="C295" t="s">
        <v>3</v>
      </c>
      <c r="D295" s="3">
        <f t="shared" si="31"/>
        <v>342</v>
      </c>
      <c r="G295" s="8" t="s">
        <v>1498</v>
      </c>
      <c r="H295">
        <v>3</v>
      </c>
      <c r="I295" t="s">
        <v>1485</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1565</v>
      </c>
      <c r="V295" s="39" t="s">
        <v>1373</v>
      </c>
      <c r="W295" s="39" t="s">
        <v>1652</v>
      </c>
      <c r="Y295" s="3" t="str">
        <f>IF(G295&lt;&gt;"LIBSETS_SETTYPE_BATTLEGROUND",IF(G295&lt;&gt;"LIBSETS_SETTYPE_SPECIAL",IF(X295&lt;&gt;"",X295,IF(Z295&lt;&gt;"",VLOOKUP(Z295,'ESO zone constants'!$D$3:$H$4953,5,FALSE),"")),""),"")</f>
        <v/>
      </c>
      <c r="Z295" t="str">
        <f>IF(AND(O295&lt;&gt;"",NOT(ISERROR(O295))),"",IF(AND(L295&lt;&gt;"",L295&gt;0,NOT(ISERROR(L295))),VLOOKUP(L295,'ESO dumped WayshrineInfo'!$K$3:$N$9999,4,FALSE),""))</f>
        <v/>
      </c>
      <c r="AA295" s="39"/>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WayshrineInfo'!$K$3:$N$9999,4,FALSE),""))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39"/>
      <c r="AX295" s="90" t="s">
        <v>2707</v>
      </c>
      <c r="AY295" s="21" t="str">
        <f t="shared" si="26"/>
        <v>[342] = {wayshrines={332,332,332,}, dlcId=DLC_HORNS_OF_THE_REACH</v>
      </c>
      <c r="AZ295" s="21" t="str">
        <f t="shared" si="30"/>
        <v>, zoneIds={974}, veteran={[EQUIP_TYPE_HEAD]=true, [EQUIP_TYPE_SHOULDERS]=false}</v>
      </c>
      <c r="BA295" s="21" t="str">
        <f t="shared" si="27"/>
        <v>, setType=LIBSETS_SETTYPE_MONSTER</v>
      </c>
      <c r="BB295" s="21" t="str">
        <f t="shared" si="28"/>
        <v>, dropMechanic={LIBSETS_DROP_MECHANIC_MONSTER_NAME}, dropMechanicNames={['en']='Domihaus the Bloody-Hornedin', ['de']='Domihaus der Blutgehörnte'}},</v>
      </c>
      <c r="BC295" s="21" t="str">
        <f t="shared" si="29"/>
        <v xml:space="preserve"> --Domihaus / Domihaus   [Falkreath Hold]</v>
      </c>
    </row>
    <row r="296" spans="1:55" x14ac:dyDescent="0.25">
      <c r="A296" s="12">
        <v>343</v>
      </c>
      <c r="B296" t="s">
        <v>1193</v>
      </c>
      <c r="C296" t="s">
        <v>2664</v>
      </c>
      <c r="D296" s="3">
        <f t="shared" si="31"/>
        <v>343</v>
      </c>
      <c r="E296" s="42"/>
      <c r="G296" s="8" t="s">
        <v>1496</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43" t="str">
        <f>IF(U296&lt;&gt;"",IF(U296&lt;&gt;"LIBSETS_DROP_MECHANIC_MONSTER_NAME",VLOOKUP(U296,'LibSets constants'!$I$4:$L$1003,3,FALSE),""),"")</f>
        <v/>
      </c>
      <c r="W296" s="43" t="str">
        <f>IF(U296&lt;&gt;"",IF(U296&lt;&gt;"LIBSETS_DROP_MECHANIC_MONSTER_NAME",VLOOKUP(U296,'LibSets constants'!$I$4:$L$1003,4,FALSE),""),"")</f>
        <v/>
      </c>
      <c r="Y296" s="3" t="str">
        <f>IF(G296&lt;&gt;"LIBSETS_SETTYPE_BATTLEGROUND",IF(G296&lt;&gt;"LIBSETS_SETTYPE_SPECIAL",IF(X296&lt;&gt;"",X296,IF(Z296&lt;&gt;"",VLOOKUP(Z296,'ESO zone constants'!$D$3:$H$4953,5,FALSE),"")),""),"")</f>
        <v/>
      </c>
      <c r="Z296" t="str">
        <f>IF(AND(O296&lt;&gt;"",NOT(ISERROR(O296))),"",IF(AND(L296&lt;&gt;"",L296&gt;0,NOT(ISERROR(L296))),VLOOKUP(L296,'ESO dumped WayshrineInfo'!$K$3:$N$9999,4,FALSE),""))</f>
        <v/>
      </c>
      <c r="AA296" s="44"/>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WayshrineInfo'!$K$3:$N$9999,4,FALSE),""))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90" t="s">
        <v>2707</v>
      </c>
      <c r="AY296" s="21" t="str">
        <f t="shared" si="26"/>
        <v>[343] = {wayshrines={341,341,341,}, dlcId=DLC_DRAGON_BONES</v>
      </c>
      <c r="AZ296" s="21" t="str">
        <f t="shared" si="30"/>
        <v>, zoneIds={1009}, veteran=false</v>
      </c>
      <c r="BA296" s="21" t="str">
        <f t="shared" si="27"/>
        <v>, setType=LIBSETS_SETTYPE_DUNGEON</v>
      </c>
      <c r="BB296" s="21" t="str">
        <f t="shared" si="28"/>
        <v>},</v>
      </c>
      <c r="BC296" s="21" t="str">
        <f t="shared" si="29"/>
        <v xml:space="preserve"> --Caluurion\'s Legacy / Caluurions Erbe   [Fang Lair]</v>
      </c>
    </row>
    <row r="297" spans="1:55" x14ac:dyDescent="0.25">
      <c r="A297" s="12">
        <v>344</v>
      </c>
      <c r="B297" t="s">
        <v>1194</v>
      </c>
      <c r="C297" t="s">
        <v>1195</v>
      </c>
      <c r="D297" s="3">
        <f t="shared" si="31"/>
        <v>344</v>
      </c>
      <c r="G297" s="8" t="s">
        <v>1496</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43" t="str">
        <f>IF(U297&lt;&gt;"",IF(U297&lt;&gt;"LIBSETS_DROP_MECHANIC_MONSTER_NAME",VLOOKUP(U297,'LibSets constants'!$I$4:$L$1003,3,FALSE),""),"")</f>
        <v/>
      </c>
      <c r="W297" s="43" t="str">
        <f>IF(U297&lt;&gt;"",IF(U297&lt;&gt;"LIBSETS_DROP_MECHANIC_MONSTER_NAME",VLOOKUP(U297,'LibSets constants'!$I$4:$L$1003,4,FALSE),""),"")</f>
        <v/>
      </c>
      <c r="Y297" s="3" t="str">
        <f>IF(G297&lt;&gt;"LIBSETS_SETTYPE_BATTLEGROUND",IF(G297&lt;&gt;"LIBSETS_SETTYPE_SPECIAL",IF(X297&lt;&gt;"",X297,IF(Z297&lt;&gt;"",VLOOKUP(Z297,'ESO zone constants'!$D$3:$H$4953,5,FALSE),"")),""),"")</f>
        <v/>
      </c>
      <c r="Z297" t="str">
        <f>IF(AND(O297&lt;&gt;"",NOT(ISERROR(O297))),"",IF(AND(L297&lt;&gt;"",L297&gt;0,NOT(ISERROR(L297))),VLOOKUP(L297,'ESO dumped WayshrineInfo'!$K$3:$N$9999,4,FALSE),""))</f>
        <v/>
      </c>
      <c r="AA297" s="44"/>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WayshrineInfo'!$K$3:$N$9999,4,FALSE),""))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90" t="s">
        <v>2707</v>
      </c>
      <c r="AY297" s="21" t="str">
        <f t="shared" si="26"/>
        <v>[344] = {wayshrines={341,341,341,}, dlcId=DLC_DRAGON_BONES</v>
      </c>
      <c r="AZ297" s="21" t="str">
        <f t="shared" si="30"/>
        <v>, zoneIds={1009}, veteran=false</v>
      </c>
      <c r="BA297" s="21" t="str">
        <f t="shared" si="27"/>
        <v>, setType=LIBSETS_SETTYPE_DUNGEON</v>
      </c>
      <c r="BB297" s="21" t="str">
        <f t="shared" si="28"/>
        <v>},</v>
      </c>
      <c r="BC297" s="21" t="str">
        <f t="shared" si="29"/>
        <v xml:space="preserve"> --Trappings of Invigoration / Stärkungsprunk   [Fang Lair]</v>
      </c>
    </row>
    <row r="298" spans="1:55" x14ac:dyDescent="0.25">
      <c r="A298" s="12">
        <v>345</v>
      </c>
      <c r="B298" t="s">
        <v>1196</v>
      </c>
      <c r="C298" t="s">
        <v>2665</v>
      </c>
      <c r="D298" s="3">
        <f t="shared" si="31"/>
        <v>345</v>
      </c>
      <c r="G298" s="8" t="s">
        <v>1496</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43" t="str">
        <f>IF(U298&lt;&gt;"",IF(U298&lt;&gt;"LIBSETS_DROP_MECHANIC_MONSTER_NAME",VLOOKUP(U298,'LibSets constants'!$I$4:$L$1003,3,FALSE),""),"")</f>
        <v/>
      </c>
      <c r="W298" s="43" t="str">
        <f>IF(U298&lt;&gt;"",IF(U298&lt;&gt;"LIBSETS_DROP_MECHANIC_MONSTER_NAME",VLOOKUP(U298,'LibSets constants'!$I$4:$L$1003,4,FALSE),""),"")</f>
        <v/>
      </c>
      <c r="Y298" s="3" t="str">
        <f>IF(G298&lt;&gt;"LIBSETS_SETTYPE_BATTLEGROUND",IF(G298&lt;&gt;"LIBSETS_SETTYPE_SPECIAL",IF(X298&lt;&gt;"",X298,IF(Z298&lt;&gt;"",VLOOKUP(Z298,'ESO zone constants'!$D$3:$H$4953,5,FALSE),"")),""),"")</f>
        <v/>
      </c>
      <c r="Z298" t="str">
        <f>IF(AND(O298&lt;&gt;"",NOT(ISERROR(O298))),"",IF(AND(L298&lt;&gt;"",L298&gt;0,NOT(ISERROR(L298))),VLOOKUP(L298,'ESO dumped WayshrineInfo'!$K$3:$N$9999,4,FALSE),""))</f>
        <v/>
      </c>
      <c r="AA298" s="44"/>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WayshrineInfo'!$K$3:$N$9999,4,FALSE),""))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90" t="s">
        <v>2707</v>
      </c>
      <c r="AY298" s="21" t="str">
        <f t="shared" si="26"/>
        <v>[345] = {wayshrines={341,341,341,}, dlcId=DLC_DRAGON_BONES</v>
      </c>
      <c r="AZ298" s="21" t="str">
        <f t="shared" si="30"/>
        <v>, zoneIds={1009}, veteran=false</v>
      </c>
      <c r="BA298" s="21" t="str">
        <f t="shared" si="27"/>
        <v>, setType=LIBSETS_SETTYPE_DUNGEON</v>
      </c>
      <c r="BB298" s="21" t="str">
        <f t="shared" si="28"/>
        <v>},</v>
      </c>
      <c r="BC298" s="21" t="str">
        <f t="shared" si="29"/>
        <v xml:space="preserve"> --Ulfnor\'s Favor / Ulfnors Gunst   [Fang Lair]</v>
      </c>
    </row>
    <row r="299" spans="1:55" x14ac:dyDescent="0.25">
      <c r="A299" s="12">
        <v>346</v>
      </c>
      <c r="B299" t="s">
        <v>1197</v>
      </c>
      <c r="C299" t="s">
        <v>2666</v>
      </c>
      <c r="D299" s="3">
        <f t="shared" si="31"/>
        <v>346</v>
      </c>
      <c r="G299" s="8" t="s">
        <v>1496</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43" t="str">
        <f>IF(U299&lt;&gt;"",IF(U299&lt;&gt;"LIBSETS_DROP_MECHANIC_MONSTER_NAME",VLOOKUP(U299,'LibSets constants'!$I$4:$L$1003,3,FALSE),""),"")</f>
        <v/>
      </c>
      <c r="W299" s="43" t="str">
        <f>IF(U299&lt;&gt;"",IF(U299&lt;&gt;"LIBSETS_DROP_MECHANIC_MONSTER_NAME",VLOOKUP(U299,'LibSets constants'!$I$4:$L$1003,4,FALSE),""),"")</f>
        <v/>
      </c>
      <c r="Y299" s="3" t="str">
        <f>IF(G299&lt;&gt;"LIBSETS_SETTYPE_BATTLEGROUND",IF(G299&lt;&gt;"LIBSETS_SETTYPE_SPECIAL",IF(X299&lt;&gt;"",X299,IF(Z299&lt;&gt;"",VLOOKUP(Z299,'ESO zone constants'!$D$3:$H$4953,5,FALSE),"")),""),"")</f>
        <v/>
      </c>
      <c r="Z299" t="str">
        <f>IF(AND(O299&lt;&gt;"",NOT(ISERROR(O299))),"",IF(AND(L299&lt;&gt;"",L299&gt;0,NOT(ISERROR(L299))),VLOOKUP(L299,'ESO dumped WayshrineInfo'!$K$3:$N$9999,4,FALSE),""))</f>
        <v/>
      </c>
      <c r="AA299" s="44"/>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WayshrineInfo'!$K$3:$N$9999,4,FALSE),""))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90" t="s">
        <v>2708</v>
      </c>
      <c r="AY299" s="21" t="str">
        <f t="shared" si="26"/>
        <v>[346] = {wayshrines={363,363,363,}, dlcId=DLC_DRAGON_BONES</v>
      </c>
      <c r="AZ299" s="21" t="str">
        <f t="shared" si="30"/>
        <v>, zoneIds={1010}, veteran=false</v>
      </c>
      <c r="BA299" s="21" t="str">
        <f t="shared" si="27"/>
        <v>, setType=LIBSETS_SETTYPE_DUNGEON</v>
      </c>
      <c r="BB299" s="21" t="str">
        <f t="shared" si="28"/>
        <v>, isProcSetAllowedInPvP=1},</v>
      </c>
      <c r="BC299" s="21" t="str">
        <f t="shared" si="29"/>
        <v xml:space="preserve"> --Jorvuld\'s Guidance / Jorvulds Führung   [Scalecaller Peak]</v>
      </c>
    </row>
    <row r="300" spans="1:55" x14ac:dyDescent="0.25">
      <c r="A300" s="12">
        <v>347</v>
      </c>
      <c r="B300" t="s">
        <v>1198</v>
      </c>
      <c r="C300" t="s">
        <v>1199</v>
      </c>
      <c r="D300" s="3">
        <f t="shared" si="31"/>
        <v>347</v>
      </c>
      <c r="G300" s="8" t="s">
        <v>1496</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43" t="str">
        <f>IF(U300&lt;&gt;"",IF(U300&lt;&gt;"LIBSETS_DROP_MECHANIC_MONSTER_NAME",VLOOKUP(U300,'LibSets constants'!$I$4:$L$1003,3,FALSE),""),"")</f>
        <v/>
      </c>
      <c r="W300" s="43" t="str">
        <f>IF(U300&lt;&gt;"",IF(U300&lt;&gt;"LIBSETS_DROP_MECHANIC_MONSTER_NAME",VLOOKUP(U300,'LibSets constants'!$I$4:$L$1003,4,FALSE),""),"")</f>
        <v/>
      </c>
      <c r="Y300" s="3" t="str">
        <f>IF(G300&lt;&gt;"LIBSETS_SETTYPE_BATTLEGROUND",IF(G300&lt;&gt;"LIBSETS_SETTYPE_SPECIAL",IF(X300&lt;&gt;"",X300,IF(Z300&lt;&gt;"",VLOOKUP(Z300,'ESO zone constants'!$D$3:$H$4953,5,FALSE),"")),""),"")</f>
        <v/>
      </c>
      <c r="Z300" t="str">
        <f>IF(AND(O300&lt;&gt;"",NOT(ISERROR(O300))),"",IF(AND(L300&lt;&gt;"",L300&gt;0,NOT(ISERROR(L300))),VLOOKUP(L300,'ESO dumped WayshrineInfo'!$K$3:$N$9999,4,FALSE),""))</f>
        <v/>
      </c>
      <c r="AA300" s="44"/>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WayshrineInfo'!$K$3:$N$9999,4,FALSE),""))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90" t="s">
        <v>2707</v>
      </c>
      <c r="AY300" s="21" t="str">
        <f t="shared" si="26"/>
        <v>[347] = {wayshrines={363,363,363,}, dlcId=DLC_DRAGON_BONES</v>
      </c>
      <c r="AZ300" s="21" t="str">
        <f t="shared" si="30"/>
        <v>, zoneIds={1010}, veteran=false</v>
      </c>
      <c r="BA300" s="21" t="str">
        <f t="shared" si="27"/>
        <v>, setType=LIBSETS_SETTYPE_DUNGEON</v>
      </c>
      <c r="BB300" s="21" t="str">
        <f t="shared" si="28"/>
        <v>},</v>
      </c>
      <c r="BC300" s="21" t="str">
        <f t="shared" si="29"/>
        <v xml:space="preserve"> --Plague Slinger / Seuchenschleuder   [Scalecaller Peak]</v>
      </c>
    </row>
    <row r="301" spans="1:55" x14ac:dyDescent="0.25">
      <c r="A301" s="12">
        <v>348</v>
      </c>
      <c r="B301" t="s">
        <v>1200</v>
      </c>
      <c r="C301" t="s">
        <v>1201</v>
      </c>
      <c r="D301" s="3">
        <f t="shared" si="31"/>
        <v>348</v>
      </c>
      <c r="G301" s="8" t="s">
        <v>1496</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43" t="str">
        <f>IF(U301&lt;&gt;"",IF(U301&lt;&gt;"LIBSETS_DROP_MECHANIC_MONSTER_NAME",VLOOKUP(U301,'LibSets constants'!$I$4:$L$1003,3,FALSE),""),"")</f>
        <v/>
      </c>
      <c r="W301" s="43" t="str">
        <f>IF(U301&lt;&gt;"",IF(U301&lt;&gt;"LIBSETS_DROP_MECHANIC_MONSTER_NAME",VLOOKUP(U301,'LibSets constants'!$I$4:$L$1003,4,FALSE),""),"")</f>
        <v/>
      </c>
      <c r="Y301" s="3" t="str">
        <f>IF(G301&lt;&gt;"LIBSETS_SETTYPE_BATTLEGROUND",IF(G301&lt;&gt;"LIBSETS_SETTYPE_SPECIAL",IF(X301&lt;&gt;"",X301,IF(Z301&lt;&gt;"",VLOOKUP(Z301,'ESO zone constants'!$D$3:$H$4953,5,FALSE),"")),""),"")</f>
        <v/>
      </c>
      <c r="Z301" t="str">
        <f>IF(AND(O301&lt;&gt;"",NOT(ISERROR(O301))),"",IF(AND(L301&lt;&gt;"",L301&gt;0,NOT(ISERROR(L301))),VLOOKUP(L301,'ESO dumped WayshrineInfo'!$K$3:$N$9999,4,FALSE),""))</f>
        <v/>
      </c>
      <c r="AA301" s="44"/>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WayshrineInfo'!$K$3:$N$9999,4,FALSE),""))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90" t="s">
        <v>2707</v>
      </c>
      <c r="AY301" s="21" t="str">
        <f t="shared" si="26"/>
        <v>[348] = {wayshrines={363,363,363,}, dlcId=DLC_DRAGON_BONES</v>
      </c>
      <c r="AZ301" s="21" t="str">
        <f t="shared" si="30"/>
        <v>, zoneIds={1010}, veteran=false</v>
      </c>
      <c r="BA301" s="21" t="str">
        <f t="shared" si="27"/>
        <v>, setType=LIBSETS_SETTYPE_DUNGEON</v>
      </c>
      <c r="BB301" s="21" t="str">
        <f t="shared" si="28"/>
        <v>},</v>
      </c>
      <c r="BC301" s="21" t="str">
        <f t="shared" si="29"/>
        <v xml:space="preserve"> --Curse of Doylemish / Fluch von Doylemish   [Scalecaller Peak]</v>
      </c>
    </row>
    <row r="302" spans="1:55" x14ac:dyDescent="0.25">
      <c r="A302" s="5">
        <v>349</v>
      </c>
      <c r="B302" t="s">
        <v>30</v>
      </c>
      <c r="C302" t="s">
        <v>30</v>
      </c>
      <c r="D302" s="3">
        <f t="shared" ref="D302:D333" si="32">A302</f>
        <v>349</v>
      </c>
      <c r="G302" s="8" t="s">
        <v>1498</v>
      </c>
      <c r="H302">
        <v>3</v>
      </c>
      <c r="I302" t="s">
        <v>1485</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1565</v>
      </c>
      <c r="V302" s="42" t="s">
        <v>30</v>
      </c>
      <c r="W302" s="42" t="s">
        <v>30</v>
      </c>
      <c r="Y302" s="3" t="str">
        <f>IF(G302&lt;&gt;"LIBSETS_SETTYPE_BATTLEGROUND",IF(G302&lt;&gt;"LIBSETS_SETTYPE_SPECIAL",IF(X302&lt;&gt;"",X302,IF(Z302&lt;&gt;"",VLOOKUP(Z302,'ESO zone constants'!$D$3:$H$4953,5,FALSE),"")),""),"")</f>
        <v/>
      </c>
      <c r="Z302" t="str">
        <f>IF(AND(O302&lt;&gt;"",NOT(ISERROR(O302))),"",IF(AND(L302&lt;&gt;"",L302&gt;0,NOT(ISERROR(L302))),VLOOKUP(L302,'ESO dumped WayshrineInfo'!$K$3:$N$9999,4,FALSE),""))</f>
        <v/>
      </c>
      <c r="AA302" s="39"/>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WayshrineInfo'!$K$3:$N$9999,4,FALSE),""))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39"/>
      <c r="AX302" s="90" t="s">
        <v>2707</v>
      </c>
      <c r="AY302" s="21" t="str">
        <f t="shared" si="26"/>
        <v>[349] = {wayshrines={341,341,341,}, dlcId=DLC_DRAGON_BONES</v>
      </c>
      <c r="AZ302" s="21" t="str">
        <f t="shared" si="30"/>
        <v>, zoneIds={1009}, veteran={[EQUIP_TYPE_HEAD]=true, [EQUIP_TYPE_SHOULDERS]=false}</v>
      </c>
      <c r="BA302" s="21" t="str">
        <f t="shared" si="27"/>
        <v>, setType=LIBSETS_SETTYPE_MONSTER</v>
      </c>
      <c r="BB302" s="21" t="str">
        <f t="shared" si="28"/>
        <v>, dropMechanic={LIBSETS_DROP_MECHANIC_MONSTER_NAME}, dropMechanicNames={['en']='Thurvokun', ['de']='Thurvokun'}},</v>
      </c>
      <c r="BC302" s="21" t="str">
        <f t="shared" si="29"/>
        <v xml:space="preserve"> --Thurvokun / Thurvokun   [Fang Lair]</v>
      </c>
    </row>
    <row r="303" spans="1:55" x14ac:dyDescent="0.25">
      <c r="A303" s="5">
        <v>350</v>
      </c>
      <c r="B303" t="s">
        <v>34</v>
      </c>
      <c r="C303" t="s">
        <v>34</v>
      </c>
      <c r="D303" s="3">
        <f t="shared" si="32"/>
        <v>350</v>
      </c>
      <c r="G303" s="8" t="s">
        <v>1498</v>
      </c>
      <c r="H303">
        <v>3</v>
      </c>
      <c r="I303" t="s">
        <v>1485</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1565</v>
      </c>
      <c r="V303" s="42" t="s">
        <v>34</v>
      </c>
      <c r="W303" s="39" t="s">
        <v>34</v>
      </c>
      <c r="Y303" s="3" t="str">
        <f>IF(G303&lt;&gt;"LIBSETS_SETTYPE_BATTLEGROUND",IF(G303&lt;&gt;"LIBSETS_SETTYPE_SPECIAL",IF(X303&lt;&gt;"",X303,IF(Z303&lt;&gt;"",VLOOKUP(Z303,'ESO zone constants'!$D$3:$H$4953,5,FALSE),"")),""),"")</f>
        <v/>
      </c>
      <c r="Z303" t="str">
        <f>IF(AND(O303&lt;&gt;"",NOT(ISERROR(O303))),"",IF(AND(L303&lt;&gt;"",L303&gt;0,NOT(ISERROR(L303))),VLOOKUP(L303,'ESO dumped WayshrineInfo'!$K$3:$N$9999,4,FALSE),""))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WayshrineInfo'!$K$3:$N$9999,4,FALSE),""))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39"/>
      <c r="AX303" s="90" t="s">
        <v>2707</v>
      </c>
      <c r="AY303" s="21" t="str">
        <f t="shared" si="26"/>
        <v>[350] = {wayshrines={363,363,363,}, dlcId=DLC_DRAGON_BONES</v>
      </c>
      <c r="AZ303" s="21" t="str">
        <f t="shared" si="30"/>
        <v>, zoneIds={1010}, veteran={[EQUIP_TYPE_HEAD]=true, [EQUIP_TYPE_SHOULDERS]=false}</v>
      </c>
      <c r="BA303" s="21" t="str">
        <f t="shared" si="27"/>
        <v>, setType=LIBSETS_SETTYPE_MONSTER</v>
      </c>
      <c r="BB303" s="21" t="str">
        <f t="shared" si="28"/>
        <v>, dropMechanic={LIBSETS_DROP_MECHANIC_MONSTER_NAME}, dropMechanicNames={['en']='Zaan', ['de']='Zaan'}},</v>
      </c>
      <c r="BC303" s="21" t="str">
        <f t="shared" si="29"/>
        <v xml:space="preserve"> --Zaan / Zaan   [Scalecaller Peak]</v>
      </c>
    </row>
    <row r="304" spans="1:55" x14ac:dyDescent="0.25">
      <c r="A304" s="5">
        <v>351</v>
      </c>
      <c r="B304" t="s">
        <v>1202</v>
      </c>
      <c r="C304" t="s">
        <v>1203</v>
      </c>
      <c r="D304" s="3">
        <f t="shared" si="32"/>
        <v>351</v>
      </c>
      <c r="G304" s="8" t="s">
        <v>1493</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Y304" s="3">
        <f>IF(G304&lt;&gt;"LIBSETS_SETTYPE_BATTLEGROUND",IF(G304&lt;&gt;"LIBSETS_SETTYPE_SPECIAL",IF(X304&lt;&gt;"",X304,IF(Z304&lt;&gt;"",VLOOKUP(Z304,'ESO zone constants'!$D$3:$H$4953,5,FALSE),"")),""),"")</f>
        <v>980</v>
      </c>
      <c r="Z304" t="str">
        <f>IF(AND(O304&lt;&gt;"",NOT(ISERROR(O304))),"",IF(AND(L304&lt;&gt;"",L304&gt;0,NOT(ISERROR(L304))),VLOOKUP(L304,'ESO dumped WayshrineInfo'!$K$3:$N$9999,4,FALSE),""))</f>
        <v>Clockwork City</v>
      </c>
      <c r="AB304" s="3" t="str">
        <f>IF(AA304&lt;&gt;"",IF(AA304&lt;&gt;"LIBSETS_DROP_MECHANIC_MONSTER_NAME",VLOOKUP(AA304,'LibSets constants'!$I$4:$L$1003,3,FALSE),""),"")</f>
        <v/>
      </c>
      <c r="AC304" s="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WayshrineInfo'!$K$3:$N$9999,4,FALSE),""))</f>
        <v>Clockwork City</v>
      </c>
      <c r="AG304" s="3" t="str">
        <f>IF(AF304&lt;&gt;"",IF(AF304&lt;&gt;"LIBSETS_DROP_MECHANIC_MONSTER_NAME",VLOOKUP(AF304,'LibSets constants'!$I$4:$L$1003,3,FALSE),""),"")</f>
        <v/>
      </c>
      <c r="AH304" s="3" t="str">
        <f>IF(AF304&lt;&gt;"",IF(AF304&lt;&gt;"LIBSETS_DROP_MECHANIC_MONSTER_NAME",VLOOKUP(AF304,'LibSets constants'!$I$4:$L$1003,4,FALSE),""),"")</f>
        <v/>
      </c>
      <c r="AI304" s="3" t="str">
        <f>IF(G304&lt;&gt;"LIBSETS_SETTYPE_BATTLEGROUND",IF(G304&lt;&gt;"LIBSETS_SETTYPE_SPECIAL",IF(AJ304&lt;&gt;"",VLOOKUP(AJ304,'ESO zone constants'!$D$3:$H$4953,5,FALSE),""),""),"")</f>
        <v/>
      </c>
      <c r="AL304" s="3" t="str">
        <f>IF(AK304&lt;&gt;"",IF(AK304&lt;&gt;"LIBSETS_DROP_MECHANIC_MONSTER_NAME",VLOOKUP(AK304,'LibSets constants'!$I$4:$L$1003,3,FALSE),""),"")</f>
        <v/>
      </c>
      <c r="AM304" s="3" t="str">
        <f>IF(AK304&lt;&gt;"",IF(AK304&lt;&gt;"LIBSETS_DROP_MECHANIC_MONSTER_NAME",VLOOKUP(AK304,'LibSets constants'!$I$4:$L$1003,4,FALSE),""),"")</f>
        <v/>
      </c>
      <c r="AN304" s="3" t="str">
        <f>IF(G304&lt;&gt;"LIBSETS_SETTYPE_BATTLEGROUND",IF(G304&lt;&gt;"LIBSETS_SETTYPE_SPECIAL",IF(AO304&lt;&gt;"",VLOOKUP(AO304,'ESO zone constants'!$D$3:$H$4953,5,FALSE),""),""),"")</f>
        <v/>
      </c>
      <c r="AQ304" s="3" t="str">
        <f>IF(AP304&lt;&gt;"",IF(AP304&lt;&gt;"LIBSETS_DROP_MECHANIC_MONSTER_NAME",VLOOKUP(AP304,'LibSets constants'!$I$4:$L$1003,3,FALSE),""),"")</f>
        <v/>
      </c>
      <c r="AR304" s="3" t="str">
        <f>IF(AP304&lt;&gt;"",IF(AP304&lt;&gt;"LIBSETS_DROP_MECHANIC_MONSTER_NAME",VLOOKUP(AP304,'LibSets constants'!$I$4:$L$1003,4,FALSE),""),"")</f>
        <v/>
      </c>
      <c r="AS304" s="3" t="str">
        <f>IF(G304&lt;&gt;"LIBSETS_SETTYPE_BATTLEGROUND",IF(G304&lt;&gt;"LIBSETS_SETTYPE_SPECIAL",IF(AT304&lt;&gt;"",VLOOKUP(AT304,'ESO zone constants'!$D$3:$H$4953,5,FALSE),""),""),"")</f>
        <v/>
      </c>
      <c r="AV304" s="3" t="str">
        <f>IF(AU304&lt;&gt;"",IF(AU304&lt;&gt;"LIBSETS_DROP_MECHANIC_MONSTER_NAME",VLOOKUP(AU304,'LibSets constants'!$I$4:$L$1003,3,FALSE),""),"")</f>
        <v/>
      </c>
      <c r="AW304" s="3" t="str">
        <f>IF(AU304&lt;&gt;"",IF(AU304&lt;&gt;"LIBSETS_DROP_MECHANIC_MONSTER_NAME",VLOOKUP(AU304,'LibSets constants'!$I$4:$L$1003,4,FALSE),""),"")</f>
        <v/>
      </c>
      <c r="AX304" s="90" t="s">
        <v>2708</v>
      </c>
      <c r="AY304" s="21" t="str">
        <f t="shared" si="26"/>
        <v>[351] = {wayshrines={339,339,339,}, traitsNeeded=6, dlcId=DLC_CLOCKWORK_CITY</v>
      </c>
      <c r="AZ304" s="21" t="str">
        <f t="shared" si="30"/>
        <v>, zoneIds={980,980,980}, veteran=false</v>
      </c>
      <c r="BA304" s="21" t="str">
        <f t="shared" si="27"/>
        <v>, setType=LIBSETS_SETTYPE_CRAFTED</v>
      </c>
      <c r="BB304" s="21" t="str">
        <f t="shared" si="28"/>
        <v>, isProcSetAllowedInPvP=1},</v>
      </c>
      <c r="BC304" s="21" t="str">
        <f t="shared" si="29"/>
        <v xml:space="preserve"> --Innate Axiom / Kernaxiom   [Clockwork City, Clockwork City, Clockwork City]</v>
      </c>
    </row>
    <row r="305" spans="1:55" x14ac:dyDescent="0.25">
      <c r="A305" s="5">
        <v>352</v>
      </c>
      <c r="B305" t="s">
        <v>1204</v>
      </c>
      <c r="C305" t="s">
        <v>1205</v>
      </c>
      <c r="D305" s="3">
        <f t="shared" si="32"/>
        <v>352</v>
      </c>
      <c r="G305" s="8" t="s">
        <v>1493</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Y305" s="3">
        <f>IF(G305&lt;&gt;"LIBSETS_SETTYPE_BATTLEGROUND",IF(G305&lt;&gt;"LIBSETS_SETTYPE_SPECIAL",IF(X305&lt;&gt;"",X305,IF(Z305&lt;&gt;"",VLOOKUP(Z305,'ESO zone constants'!$D$3:$H$4953,5,FALSE),"")),""),"")</f>
        <v>980</v>
      </c>
      <c r="Z305" t="str">
        <f>IF(AND(O305&lt;&gt;"",NOT(ISERROR(O305))),"",IF(AND(L305&lt;&gt;"",L305&gt;0,NOT(ISERROR(L305))),VLOOKUP(L305,'ESO dumped WayshrineInfo'!$K$3:$N$9999,4,FALSE),""))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WayshrineInfo'!$K$3:$N$9999,4,FALSE),""))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90" t="s">
        <v>2708</v>
      </c>
      <c r="AY305" s="21" t="str">
        <f t="shared" si="26"/>
        <v>[352] = {wayshrines={337,337,337,}, traitsNeeded=2, dlcId=DLC_CLOCKWORK_CITY</v>
      </c>
      <c r="AZ305" s="21" t="str">
        <f t="shared" si="30"/>
        <v>, zoneIds={980,980,980}, veteran=false</v>
      </c>
      <c r="BA305" s="21" t="str">
        <f t="shared" si="27"/>
        <v>, setType=LIBSETS_SETTYPE_CRAFTED</v>
      </c>
      <c r="BB305" s="21" t="str">
        <f t="shared" si="28"/>
        <v>, isProcSetAllowedInPvP=1},</v>
      </c>
      <c r="BC305" s="21" t="str">
        <f t="shared" si="29"/>
        <v xml:space="preserve"> --Fortified Brass / Messingpanzer   [Clockwork City, Clockwork City, Clockwork City]</v>
      </c>
    </row>
    <row r="306" spans="1:55" x14ac:dyDescent="0.25">
      <c r="A306" s="5">
        <v>353</v>
      </c>
      <c r="B306" t="s">
        <v>1206</v>
      </c>
      <c r="C306" t="s">
        <v>1207</v>
      </c>
      <c r="D306" s="3">
        <f t="shared" si="32"/>
        <v>353</v>
      </c>
      <c r="G306" s="8" t="s">
        <v>1493</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Y306" s="3">
        <f>IF(G306&lt;&gt;"LIBSETS_SETTYPE_BATTLEGROUND",IF(G306&lt;&gt;"LIBSETS_SETTYPE_SPECIAL",IF(X306&lt;&gt;"",X306,IF(Z306&lt;&gt;"",VLOOKUP(Z306,'ESO zone constants'!$D$3:$H$4953,5,FALSE),"")),""),"")</f>
        <v>980</v>
      </c>
      <c r="Z306" t="str">
        <f>IF(AND(O306&lt;&gt;"",NOT(ISERROR(O306))),"",IF(AND(L306&lt;&gt;"",L306&gt;0,NOT(ISERROR(L306))),VLOOKUP(L306,'ESO dumped WayshrineInfo'!$K$3:$N$9999,4,FALSE),""))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WayshrineInfo'!$K$3:$N$9999,4,FALSE),""))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90" t="s">
        <v>2707</v>
      </c>
      <c r="AY306" s="21" t="str">
        <f t="shared" si="26"/>
        <v>[353] = {wayshrines={338,338,338,}, traitsNeeded=4, dlcId=DLC_CLOCKWORK_CITY</v>
      </c>
      <c r="AZ306" s="21" t="str">
        <f t="shared" si="30"/>
        <v>, zoneIds={980,980,980}, veteran=false</v>
      </c>
      <c r="BA306" s="21" t="str">
        <f t="shared" si="27"/>
        <v>, setType=LIBSETS_SETTYPE_CRAFTED</v>
      </c>
      <c r="BB306" s="21" t="str">
        <f t="shared" si="28"/>
        <v>},</v>
      </c>
      <c r="BC306" s="21" t="str">
        <f t="shared" si="29"/>
        <v xml:space="preserve"> --Mechanical Acuity / Mechanikblick   [Clockwork City, Clockwork City, Clockwork City]</v>
      </c>
    </row>
    <row r="307" spans="1:55" x14ac:dyDescent="0.25">
      <c r="A307" s="12">
        <v>354</v>
      </c>
      <c r="B307" t="s">
        <v>1208</v>
      </c>
      <c r="C307" t="s">
        <v>1209</v>
      </c>
      <c r="D307" s="3">
        <f t="shared" si="32"/>
        <v>354</v>
      </c>
      <c r="G307" s="8" t="s">
        <v>1499</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1581</v>
      </c>
      <c r="V307" s="43" t="str">
        <f>IF(U307&lt;&gt;"",IF(U307&lt;&gt;"LIBSETS_DROP_MECHANIC_MONSTER_NAME",VLOOKUP(U307,'LibSets constants'!$I$4:$L$1003,3,FALSE),""),"")</f>
        <v>Delve bosses have a chance to drop a waist or feet.</v>
      </c>
      <c r="W307" s="43" t="str">
        <f>IF(U307&lt;&gt;"",IF(U307&lt;&gt;"LIBSETS_DROP_MECHANIC_MONSTER_NAME",VLOOKUP(U307,'LibSets constants'!$I$4:$L$1003,4,FALSE),""),"")</f>
        <v>Bosse in Gewölben haben die Chance, eine Taille oder Füße fallen zu lassen.</v>
      </c>
      <c r="Y307" s="3" t="str">
        <f>IF(G307&lt;&gt;"LIBSETS_SETTYPE_BATTLEGROUND",IF(G307&lt;&gt;"LIBSETS_SETTYPE_SPECIAL",IF(X307&lt;&gt;"",X307,IF(Z307&lt;&gt;"",VLOOKUP(Z307,'ESO zone constants'!$D$3:$H$4953,5,FALSE),"")),""),"")</f>
        <v/>
      </c>
      <c r="Z307" t="str">
        <f>IF(AND(O307&lt;&gt;"",NOT(ISERROR(O307))),"",IF(AND(L307&lt;&gt;"",L307&gt;0,NOT(ISERROR(L307))),VLOOKUP(L307,'ESO dumped WayshrineInfo'!$K$3:$N$9999,4,FALSE),""))</f>
        <v/>
      </c>
      <c r="AA307" s="44" t="s">
        <v>1582</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WayshrineInfo'!$K$3:$N$9999,4,FALSE),""))</f>
        <v/>
      </c>
      <c r="AF307" s="44" t="s">
        <v>1583</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1584</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90" t="s">
        <v>2707</v>
      </c>
      <c r="AY307" s="21" t="str">
        <f t="shared" si="26"/>
        <v>[354] = {wayshrines={-1,-1,-1,}, dlcId=DLC_CLOCKWORK_CITY</v>
      </c>
      <c r="AZ307" s="21" t="str">
        <f t="shared" si="30"/>
        <v>, zoneIds={980}, veteran=false</v>
      </c>
      <c r="BA307" s="21" t="str">
        <f t="shared" si="27"/>
        <v>, setType=LIBSETS_SETTYPE_OVERLAND</v>
      </c>
      <c r="BB307" s="21" t="str">
        <f t="shared" si="28"/>
        <v>, dropMechanic={LIBSETS_DROP_MECHANIC_OVERLAND_BOSS_DELVE,LIBSETS_DROP_MECHANIC_OVERLAND_WORLDBOSS,LIBSETS_DROP_MECHANIC_OVERLAND_BOSS_PUBLIC_DUNGEON,LIBSETS_DROP_MECHANIC_OVERLAND_CHEST}},</v>
      </c>
      <c r="BC307" s="21" t="str">
        <f t="shared" si="29"/>
        <v xml:space="preserve"> --Mad Tinkerer / Wahntüftler   [Clockwork City]</v>
      </c>
    </row>
    <row r="308" spans="1:55" x14ac:dyDescent="0.25">
      <c r="A308" s="12">
        <v>355</v>
      </c>
      <c r="B308" t="s">
        <v>1210</v>
      </c>
      <c r="C308" t="s">
        <v>1211</v>
      </c>
      <c r="D308" s="3">
        <f t="shared" si="32"/>
        <v>355</v>
      </c>
      <c r="G308" s="8" t="s">
        <v>1499</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1581</v>
      </c>
      <c r="V308" s="43" t="str">
        <f>IF(U308&lt;&gt;"",IF(U308&lt;&gt;"LIBSETS_DROP_MECHANIC_MONSTER_NAME",VLOOKUP(U308,'LibSets constants'!$I$4:$L$1003,3,FALSE),""),"")</f>
        <v>Delve bosses have a chance to drop a waist or feet.</v>
      </c>
      <c r="W308" s="43" t="str">
        <f>IF(U308&lt;&gt;"",IF(U308&lt;&gt;"LIBSETS_DROP_MECHANIC_MONSTER_NAME",VLOOKUP(U308,'LibSets constants'!$I$4:$L$1003,4,FALSE),""),"")</f>
        <v>Bosse in Gewölben haben die Chance, eine Taille oder Füße fallen zu lassen.</v>
      </c>
      <c r="Y308" s="3" t="str">
        <f>IF(G308&lt;&gt;"LIBSETS_SETTYPE_BATTLEGROUND",IF(G308&lt;&gt;"LIBSETS_SETTYPE_SPECIAL",IF(X308&lt;&gt;"",X308,IF(Z308&lt;&gt;"",VLOOKUP(Z308,'ESO zone constants'!$D$3:$H$4953,5,FALSE),"")),""),"")</f>
        <v/>
      </c>
      <c r="Z308" t="str">
        <f>IF(AND(O308&lt;&gt;"",NOT(ISERROR(O308))),"",IF(AND(L308&lt;&gt;"",L308&gt;0,NOT(ISERROR(L308))),VLOOKUP(L308,'ESO dumped WayshrineInfo'!$K$3:$N$9999,4,FALSE),""))</f>
        <v/>
      </c>
      <c r="AA308" s="44" t="s">
        <v>1582</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WayshrineInfo'!$K$3:$N$9999,4,FALSE),""))</f>
        <v/>
      </c>
      <c r="AF308" s="44" t="s">
        <v>1583</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1584</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90" t="s">
        <v>2707</v>
      </c>
      <c r="AY308" s="21" t="str">
        <f t="shared" si="26"/>
        <v>[355] = {wayshrines={-1,-1,-1,}, dlcId=DLC_CLOCKWORK_CITY</v>
      </c>
      <c r="AZ308" s="21" t="str">
        <f t="shared" si="30"/>
        <v>, zoneIds={980}, veteran=false</v>
      </c>
      <c r="BA308" s="21" t="str">
        <f t="shared" si="27"/>
        <v>, setType=LIBSETS_SETTYPE_OVERLAND</v>
      </c>
      <c r="BB308" s="21" t="str">
        <f t="shared" si="28"/>
        <v>, dropMechanic={LIBSETS_DROP_MECHANIC_OVERLAND_BOSS_DELVE,LIBSETS_DROP_MECHANIC_OVERLAND_WORLDBOSS,LIBSETS_DROP_MECHANIC_OVERLAND_BOSS_PUBLIC_DUNGEON,LIBSETS_DROP_MECHANIC_OVERLAND_CHEST}},</v>
      </c>
      <c r="BC308" s="21" t="str">
        <f t="shared" si="29"/>
        <v xml:space="preserve"> --Unfathomable Darkness / Unermessliche Dunkelheit   [Clockwork City]</v>
      </c>
    </row>
    <row r="309" spans="1:55" x14ac:dyDescent="0.25">
      <c r="A309" s="12">
        <v>356</v>
      </c>
      <c r="B309" t="s">
        <v>1212</v>
      </c>
      <c r="C309" t="s">
        <v>1213</v>
      </c>
      <c r="D309" s="3">
        <f t="shared" si="32"/>
        <v>356</v>
      </c>
      <c r="G309" s="8" t="s">
        <v>1499</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1581</v>
      </c>
      <c r="V309" s="43" t="str">
        <f>IF(U309&lt;&gt;"",IF(U309&lt;&gt;"LIBSETS_DROP_MECHANIC_MONSTER_NAME",VLOOKUP(U309,'LibSets constants'!$I$4:$L$1003,3,FALSE),""),"")</f>
        <v>Delve bosses have a chance to drop a waist or feet.</v>
      </c>
      <c r="W309" s="43" t="str">
        <f>IF(U309&lt;&gt;"",IF(U309&lt;&gt;"LIBSETS_DROP_MECHANIC_MONSTER_NAME",VLOOKUP(U309,'LibSets constants'!$I$4:$L$1003,4,FALSE),""),"")</f>
        <v>Bosse in Gewölben haben die Chance, eine Taille oder Füße fallen zu lassen.</v>
      </c>
      <c r="Y309" s="3" t="str">
        <f>IF(G309&lt;&gt;"LIBSETS_SETTYPE_BATTLEGROUND",IF(G309&lt;&gt;"LIBSETS_SETTYPE_SPECIAL",IF(X309&lt;&gt;"",X309,IF(Z309&lt;&gt;"",VLOOKUP(Z309,'ESO zone constants'!$D$3:$H$4953,5,FALSE),"")),""),"")</f>
        <v/>
      </c>
      <c r="Z309" t="str">
        <f>IF(AND(O309&lt;&gt;"",NOT(ISERROR(O309))),"",IF(AND(L309&lt;&gt;"",L309&gt;0,NOT(ISERROR(L309))),VLOOKUP(L309,'ESO dumped WayshrineInfo'!$K$3:$N$9999,4,FALSE),""))</f>
        <v/>
      </c>
      <c r="AA309" s="44" t="s">
        <v>1582</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WayshrineInfo'!$K$3:$N$9999,4,FALSE),""))</f>
        <v/>
      </c>
      <c r="AF309" s="44" t="s">
        <v>1583</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1584</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90" t="s">
        <v>2707</v>
      </c>
      <c r="AY309" s="21" t="str">
        <f t="shared" si="26"/>
        <v>[356] = {wayshrines={-1,-1,-1,}, dlcId=DLC_CLOCKWORK_CITY</v>
      </c>
      <c r="AZ309" s="21" t="str">
        <f t="shared" si="30"/>
        <v>, zoneIds={980}, veteran=false</v>
      </c>
      <c r="BA309" s="21" t="str">
        <f t="shared" si="27"/>
        <v>, setType=LIBSETS_SETTYPE_OVERLAND</v>
      </c>
      <c r="BB309" s="21" t="str">
        <f t="shared" si="28"/>
        <v>, dropMechanic={LIBSETS_DROP_MECHANIC_OVERLAND_BOSS_DELVE,LIBSETS_DROP_MECHANIC_OVERLAND_WORLDBOSS,LIBSETS_DROP_MECHANIC_OVERLAND_BOSS_PUBLIC_DUNGEON,LIBSETS_DROP_MECHANIC_OVERLAND_CHEST}},</v>
      </c>
      <c r="BC309" s="21" t="str">
        <f t="shared" si="29"/>
        <v xml:space="preserve"> --Livewire / Stromschlag   [Clockwork City]</v>
      </c>
    </row>
    <row r="310" spans="1:55" x14ac:dyDescent="0.25">
      <c r="A310" s="12">
        <v>357</v>
      </c>
      <c r="B310" t="s">
        <v>1214</v>
      </c>
      <c r="C310" t="s">
        <v>1215</v>
      </c>
      <c r="D310" s="3">
        <f t="shared" si="32"/>
        <v>357</v>
      </c>
      <c r="G310" s="8" t="s">
        <v>1500</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1565</v>
      </c>
      <c r="V310" s="39"/>
      <c r="W310" s="39"/>
      <c r="Y310" s="3" t="str">
        <f>IF(G310&lt;&gt;"LIBSETS_SETTYPE_BATTLEGROUND",IF(G310&lt;&gt;"LIBSETS_SETTYPE_SPECIAL",IF(X310&lt;&gt;"",X310,IF(Z310&lt;&gt;"",VLOOKUP(Z310,'ESO zone constants'!$D$3:$H$4953,5,FALSE),"")),""),"")</f>
        <v/>
      </c>
      <c r="Z310" t="str">
        <f>IF(AND(O310&lt;&gt;"",NOT(ISERROR(O310))),"",IF(AND(L310&lt;&gt;"",L310&gt;0,NOT(ISERROR(L310))),VLOOKUP(L310,'ESO dumped WayshrineInfo'!$K$3:$N$9999,4,FALSE),""))</f>
        <v/>
      </c>
      <c r="AA310" s="39"/>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WayshrineInfo'!$K$3:$N$9999,4,FALSE),""))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90" t="s">
        <v>2707</v>
      </c>
      <c r="AY310" s="21" t="str">
        <f t="shared" si="26"/>
        <v>[357] = {wayshrines={346,346,346,}, dlcId=DLC_CLOCKWORK_CITY</v>
      </c>
      <c r="AZ310" s="21" t="str">
        <f t="shared" si="30"/>
        <v>, zoneIds={1000}, veteran=true</v>
      </c>
      <c r="BA310" s="21" t="str">
        <f t="shared" si="27"/>
        <v>, setType=LIBSETS_SETTYPE_TRIAL</v>
      </c>
      <c r="BB310" s="21" t="str">
        <f t="shared" si="28"/>
        <v>, dropMechanic={LIBSETS_DROP_MECHANIC_MONSTER_NAME}, dropMechanicNames={}},</v>
      </c>
      <c r="BC310" s="21" t="str">
        <f t="shared" si="29"/>
        <v xml:space="preserve"> --Disciplined Slash (Perfected) / Disziplinierter Schnitt (vollendet)   [Asylum Sanctorium]</v>
      </c>
    </row>
    <row r="311" spans="1:55" x14ac:dyDescent="0.25">
      <c r="A311" s="12">
        <v>358</v>
      </c>
      <c r="B311" t="s">
        <v>1216</v>
      </c>
      <c r="C311" t="s">
        <v>1217</v>
      </c>
      <c r="D311" s="3">
        <f t="shared" si="32"/>
        <v>358</v>
      </c>
      <c r="G311" s="8" t="s">
        <v>1500</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1565</v>
      </c>
      <c r="V311" s="39"/>
      <c r="W311" s="39"/>
      <c r="Y311" s="3" t="str">
        <f>IF(G311&lt;&gt;"LIBSETS_SETTYPE_BATTLEGROUND",IF(G311&lt;&gt;"LIBSETS_SETTYPE_SPECIAL",IF(X311&lt;&gt;"",X311,IF(Z311&lt;&gt;"",VLOOKUP(Z311,'ESO zone constants'!$D$3:$H$4953,5,FALSE),"")),""),"")</f>
        <v/>
      </c>
      <c r="Z311" t="str">
        <f>IF(AND(O311&lt;&gt;"",NOT(ISERROR(O311))),"",IF(AND(L311&lt;&gt;"",L311&gt;0,NOT(ISERROR(L311))),VLOOKUP(L311,'ESO dumped WayshrineInfo'!$K$3:$N$9999,4,FALSE),""))</f>
        <v/>
      </c>
      <c r="AA311" s="39"/>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WayshrineInfo'!$K$3:$N$9999,4,FALSE),""))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90" t="s">
        <v>2707</v>
      </c>
      <c r="AY311" s="21" t="str">
        <f t="shared" si="26"/>
        <v>[358] = {wayshrines={346,346,346,}, dlcId=DLC_CLOCKWORK_CITY</v>
      </c>
      <c r="AZ311" s="21" t="str">
        <f t="shared" si="30"/>
        <v>, zoneIds={1000}, veteran=true</v>
      </c>
      <c r="BA311" s="21" t="str">
        <f t="shared" si="27"/>
        <v>, setType=LIBSETS_SETTYPE_TRIAL</v>
      </c>
      <c r="BB311" s="21" t="str">
        <f t="shared" si="28"/>
        <v>, dropMechanic={LIBSETS_DROP_MECHANIC_MONSTER_NAME}, dropMechanicNames={}},</v>
      </c>
      <c r="BC311" s="21" t="str">
        <f t="shared" si="29"/>
        <v xml:space="preserve"> --Defensive Position (Perfected) / Defensive Position (vollendet)   [Asylum Sanctorium]</v>
      </c>
    </row>
    <row r="312" spans="1:55" x14ac:dyDescent="0.25">
      <c r="A312" s="12">
        <v>359</v>
      </c>
      <c r="B312" t="s">
        <v>1218</v>
      </c>
      <c r="C312" t="s">
        <v>1219</v>
      </c>
      <c r="D312" s="3">
        <f t="shared" si="32"/>
        <v>359</v>
      </c>
      <c r="E312" s="42"/>
      <c r="G312" s="8" t="s">
        <v>1500</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1565</v>
      </c>
      <c r="V312" s="39" t="s">
        <v>1438</v>
      </c>
      <c r="W312" s="39"/>
      <c r="Y312" s="3" t="str">
        <f>IF(G312&lt;&gt;"LIBSETS_SETTYPE_BATTLEGROUND",IF(G312&lt;&gt;"LIBSETS_SETTYPE_SPECIAL",IF(X312&lt;&gt;"",X312,IF(Z312&lt;&gt;"",VLOOKUP(Z312,'ESO zone constants'!$D$3:$H$4953,5,FALSE),"")),""),"")</f>
        <v/>
      </c>
      <c r="Z312" t="str">
        <f>IF(AND(O312&lt;&gt;"",NOT(ISERROR(O312))),"",IF(AND(L312&lt;&gt;"",L312&gt;0,NOT(ISERROR(L312))),VLOOKUP(L312,'ESO dumped WayshrineInfo'!$K$3:$N$9999,4,FALSE),""))</f>
        <v/>
      </c>
      <c r="AA312" s="39"/>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WayshrineInfo'!$K$3:$N$9999,4,FALSE),""))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90" t="s">
        <v>2707</v>
      </c>
      <c r="AY312" s="21" t="str">
        <f t="shared" si="26"/>
        <v>[359] = {wayshrines={346,346,346,}, dlcId=DLC_CLOCKWORK_CITY</v>
      </c>
      <c r="AZ312" s="21" t="str">
        <f t="shared" si="30"/>
        <v>, zoneIds={1000}, veteran=true</v>
      </c>
      <c r="BA312" s="21" t="str">
        <f t="shared" si="27"/>
        <v>, setType=LIBSETS_SETTYPE_TRIAL</v>
      </c>
      <c r="BB312" s="21" t="str">
        <f t="shared" si="28"/>
        <v>, dropMechanic={LIBSETS_DROP_MECHANIC_MONSTER_NAME}, dropMechanicNames={['en']='Last Boss (veteran)'}},</v>
      </c>
      <c r="BC312" s="21" t="str">
        <f t="shared" si="29"/>
        <v xml:space="preserve"> --Chaotic Whirlwind (Perfected) / Chaotischer Wirbelwind (vollendet)   [Asylum Sanctorium]</v>
      </c>
    </row>
    <row r="313" spans="1:55" x14ac:dyDescent="0.25">
      <c r="A313" s="12">
        <v>360</v>
      </c>
      <c r="B313" t="s">
        <v>1220</v>
      </c>
      <c r="C313" t="s">
        <v>1221</v>
      </c>
      <c r="D313" s="3">
        <f t="shared" si="32"/>
        <v>360</v>
      </c>
      <c r="G313" s="8" t="s">
        <v>1500</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1565</v>
      </c>
      <c r="V313" s="39"/>
      <c r="W313" s="39"/>
      <c r="Y313" s="3" t="str">
        <f>IF(G313&lt;&gt;"LIBSETS_SETTYPE_BATTLEGROUND",IF(G313&lt;&gt;"LIBSETS_SETTYPE_SPECIAL",IF(X313&lt;&gt;"",X313,IF(Z313&lt;&gt;"",VLOOKUP(Z313,'ESO zone constants'!$D$3:$H$4953,5,FALSE),"")),""),"")</f>
        <v/>
      </c>
      <c r="Z313" t="str">
        <f>IF(AND(O313&lt;&gt;"",NOT(ISERROR(O313))),"",IF(AND(L313&lt;&gt;"",L313&gt;0,NOT(ISERROR(L313))),VLOOKUP(L313,'ESO dumped WayshrineInfo'!$K$3:$N$9999,4,FALSE),""))</f>
        <v/>
      </c>
      <c r="AA313" s="39"/>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WayshrineInfo'!$K$3:$N$9999,4,FALSE),""))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90" t="s">
        <v>2707</v>
      </c>
      <c r="AY313" s="21" t="str">
        <f t="shared" si="26"/>
        <v>[360] = {wayshrines={346,346,346,}, dlcId=DLC_CLOCKWORK_CITY</v>
      </c>
      <c r="AZ313" s="21" t="str">
        <f t="shared" si="30"/>
        <v>, zoneIds={1000}, veteran=true</v>
      </c>
      <c r="BA313" s="21" t="str">
        <f t="shared" si="27"/>
        <v>, setType=LIBSETS_SETTYPE_TRIAL</v>
      </c>
      <c r="BB313" s="21" t="str">
        <f t="shared" si="28"/>
        <v>, dropMechanic={LIBSETS_DROP_MECHANIC_MONSTER_NAME}, dropMechanicNames={}},</v>
      </c>
      <c r="BC313" s="21" t="str">
        <f t="shared" si="29"/>
        <v xml:space="preserve"> --Piercing Spray (Perfected) / Durchdringende Salve (vollendet)   [Asylum Sanctorium]</v>
      </c>
    </row>
    <row r="314" spans="1:55" x14ac:dyDescent="0.25">
      <c r="A314" s="12">
        <v>361</v>
      </c>
      <c r="B314" t="s">
        <v>1222</v>
      </c>
      <c r="C314" t="s">
        <v>1223</v>
      </c>
      <c r="D314" s="3">
        <f t="shared" si="32"/>
        <v>361</v>
      </c>
      <c r="G314" s="8" t="s">
        <v>1500</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1565</v>
      </c>
      <c r="V314" s="39" t="s">
        <v>1438</v>
      </c>
      <c r="W314" s="39"/>
      <c r="Y314" s="3" t="str">
        <f>IF(G314&lt;&gt;"LIBSETS_SETTYPE_BATTLEGROUND",IF(G314&lt;&gt;"LIBSETS_SETTYPE_SPECIAL",IF(X314&lt;&gt;"",X314,IF(Z314&lt;&gt;"",VLOOKUP(Z314,'ESO zone constants'!$D$3:$H$4953,5,FALSE),"")),""),"")</f>
        <v/>
      </c>
      <c r="Z314" t="str">
        <f>IF(AND(O314&lt;&gt;"",NOT(ISERROR(O314))),"",IF(AND(L314&lt;&gt;"",L314&gt;0,NOT(ISERROR(L314))),VLOOKUP(L314,'ESO dumped WayshrineInfo'!$K$3:$N$9999,4,FALSE),""))</f>
        <v/>
      </c>
      <c r="AA314" s="39"/>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WayshrineInfo'!$K$3:$N$9999,4,FALSE),""))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90" t="s">
        <v>2707</v>
      </c>
      <c r="AY314" s="21" t="str">
        <f t="shared" si="26"/>
        <v>[361] = {wayshrines={346,346,346,}, dlcId=DLC_CLOCKWORK_CITY</v>
      </c>
      <c r="AZ314" s="21" t="str">
        <f t="shared" si="30"/>
        <v>, zoneIds={1000}, veteran=true</v>
      </c>
      <c r="BA314" s="21" t="str">
        <f t="shared" si="27"/>
        <v>, setType=LIBSETS_SETTYPE_TRIAL</v>
      </c>
      <c r="BB314" s="21" t="str">
        <f t="shared" si="28"/>
        <v>, dropMechanic={LIBSETS_DROP_MECHANIC_MONSTER_NAME}, dropMechanicNames={['en']='Last Boss (veteran)'}},</v>
      </c>
      <c r="BC314" s="21" t="str">
        <f t="shared" si="29"/>
        <v xml:space="preserve"> --Concentrated Force (Perfected) / Konzentrierte Kraft (vollendet)   [Asylum Sanctorium]</v>
      </c>
    </row>
    <row r="315" spans="1:55" x14ac:dyDescent="0.25">
      <c r="A315" s="12">
        <v>362</v>
      </c>
      <c r="B315" t="s">
        <v>1224</v>
      </c>
      <c r="C315" t="s">
        <v>1225</v>
      </c>
      <c r="D315" s="3">
        <f t="shared" si="32"/>
        <v>362</v>
      </c>
      <c r="G315" s="8" t="s">
        <v>1500</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1565</v>
      </c>
      <c r="V315" s="39"/>
      <c r="W315" s="39"/>
      <c r="Y315" s="3" t="str">
        <f>IF(G315&lt;&gt;"LIBSETS_SETTYPE_BATTLEGROUND",IF(G315&lt;&gt;"LIBSETS_SETTYPE_SPECIAL",IF(X315&lt;&gt;"",X315,IF(Z315&lt;&gt;"",VLOOKUP(Z315,'ESO zone constants'!$D$3:$H$4953,5,FALSE),"")),""),"")</f>
        <v/>
      </c>
      <c r="Z315" t="str">
        <f>IF(AND(O315&lt;&gt;"",NOT(ISERROR(O315))),"",IF(AND(L315&lt;&gt;"",L315&gt;0,NOT(ISERROR(L315))),VLOOKUP(L315,'ESO dumped WayshrineInfo'!$K$3:$N$9999,4,FALSE),""))</f>
        <v/>
      </c>
      <c r="AA315" s="39"/>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WayshrineInfo'!$K$3:$N$9999,4,FALSE),""))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90" t="s">
        <v>2707</v>
      </c>
      <c r="AY315" s="21" t="str">
        <f t="shared" si="26"/>
        <v>[362] = {wayshrines={346,346,346,}, dlcId=DLC_CLOCKWORK_CITY</v>
      </c>
      <c r="AZ315" s="21" t="str">
        <f t="shared" si="30"/>
        <v>, zoneIds={1000}, veteran=true</v>
      </c>
      <c r="BA315" s="21" t="str">
        <f t="shared" si="27"/>
        <v>, setType=LIBSETS_SETTYPE_TRIAL</v>
      </c>
      <c r="BB315" s="21" t="str">
        <f t="shared" si="28"/>
        <v>, dropMechanic={LIBSETS_DROP_MECHANIC_MONSTER_NAME}, dropMechanicNames={}},</v>
      </c>
      <c r="BC315" s="21" t="str">
        <f t="shared" si="29"/>
        <v xml:space="preserve"> --Timeless Blessing (Perfected) / Zeitloser Segen (vollendet)   [Asylum Sanctorium]</v>
      </c>
    </row>
    <row r="316" spans="1:55" x14ac:dyDescent="0.25">
      <c r="A316" s="12">
        <v>363</v>
      </c>
      <c r="B316" t="s">
        <v>1226</v>
      </c>
      <c r="C316" t="s">
        <v>1227</v>
      </c>
      <c r="D316" s="3">
        <f t="shared" si="32"/>
        <v>363</v>
      </c>
      <c r="G316" s="8" t="s">
        <v>1500</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1565</v>
      </c>
      <c r="V316" s="39"/>
      <c r="W316" s="39"/>
      <c r="Y316" s="3" t="str">
        <f>IF(G316&lt;&gt;"LIBSETS_SETTYPE_BATTLEGROUND",IF(G316&lt;&gt;"LIBSETS_SETTYPE_SPECIAL",IF(X316&lt;&gt;"",X316,IF(Z316&lt;&gt;"",VLOOKUP(Z316,'ESO zone constants'!$D$3:$H$4953,5,FALSE),"")),""),"")</f>
        <v/>
      </c>
      <c r="Z316" t="str">
        <f>IF(AND(O316&lt;&gt;"",NOT(ISERROR(O316))),"",IF(AND(L316&lt;&gt;"",L316&gt;0,NOT(ISERROR(L316))),VLOOKUP(L316,'ESO dumped WayshrineInfo'!$K$3:$N$9999,4,FALSE),""))</f>
        <v/>
      </c>
      <c r="AA316" s="39"/>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WayshrineInfo'!$K$3:$N$9999,4,FALSE),""))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90" t="s">
        <v>2707</v>
      </c>
      <c r="AY316" s="21" t="str">
        <f t="shared" si="26"/>
        <v>[363] = {wayshrines={346,346,346,}, dlcId=DLC_CLOCKWORK_CITY</v>
      </c>
      <c r="AZ316" s="21" t="str">
        <f t="shared" si="30"/>
        <v>, zoneIds={1000}, veteran=false</v>
      </c>
      <c r="BA316" s="21" t="str">
        <f t="shared" si="27"/>
        <v>, setType=LIBSETS_SETTYPE_TRIAL</v>
      </c>
      <c r="BB316" s="21" t="str">
        <f t="shared" si="28"/>
        <v>, dropMechanic={LIBSETS_DROP_MECHANIC_MONSTER_NAME}, dropMechanicNames={}},</v>
      </c>
      <c r="BC316" s="21" t="str">
        <f t="shared" si="29"/>
        <v xml:space="preserve"> --Disciplined Slash / Disziplinierter Schnitt   [Asylum Sanctorium]</v>
      </c>
    </row>
    <row r="317" spans="1:55" x14ac:dyDescent="0.25">
      <c r="A317" s="12">
        <v>364</v>
      </c>
      <c r="B317" t="s">
        <v>1228</v>
      </c>
      <c r="C317" t="s">
        <v>1228</v>
      </c>
      <c r="D317" s="3">
        <f t="shared" si="32"/>
        <v>364</v>
      </c>
      <c r="G317" s="8" t="s">
        <v>1500</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1565</v>
      </c>
      <c r="V317" s="39"/>
      <c r="W317" s="39"/>
      <c r="Y317" s="3" t="str">
        <f>IF(G317&lt;&gt;"LIBSETS_SETTYPE_BATTLEGROUND",IF(G317&lt;&gt;"LIBSETS_SETTYPE_SPECIAL",IF(X317&lt;&gt;"",X317,IF(Z317&lt;&gt;"",VLOOKUP(Z317,'ESO zone constants'!$D$3:$H$4953,5,FALSE),"")),""),"")</f>
        <v/>
      </c>
      <c r="Z317" t="str">
        <f>IF(AND(O317&lt;&gt;"",NOT(ISERROR(O317))),"",IF(AND(L317&lt;&gt;"",L317&gt;0,NOT(ISERROR(L317))),VLOOKUP(L317,'ESO dumped WayshrineInfo'!$K$3:$N$9999,4,FALSE),""))</f>
        <v/>
      </c>
      <c r="AA317" s="39"/>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WayshrineInfo'!$K$3:$N$9999,4,FALSE),""))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90" t="s">
        <v>2707</v>
      </c>
      <c r="AY317" s="21" t="str">
        <f t="shared" si="26"/>
        <v>[364] = {wayshrines={346,346,346,}, dlcId=DLC_CLOCKWORK_CITY</v>
      </c>
      <c r="AZ317" s="21" t="str">
        <f t="shared" si="30"/>
        <v>, zoneIds={1000}, veteran=false</v>
      </c>
      <c r="BA317" s="21" t="str">
        <f t="shared" si="27"/>
        <v>, setType=LIBSETS_SETTYPE_TRIAL</v>
      </c>
      <c r="BB317" s="21" t="str">
        <f t="shared" si="28"/>
        <v>, dropMechanic={LIBSETS_DROP_MECHANIC_MONSTER_NAME}, dropMechanicNames={}},</v>
      </c>
      <c r="BC317" s="21" t="str">
        <f t="shared" si="29"/>
        <v xml:space="preserve"> --Defensive Position / Defensive Position   [Asylum Sanctorium]</v>
      </c>
    </row>
    <row r="318" spans="1:55" x14ac:dyDescent="0.25">
      <c r="A318" s="12">
        <v>365</v>
      </c>
      <c r="B318" t="s">
        <v>1229</v>
      </c>
      <c r="C318" t="s">
        <v>1230</v>
      </c>
      <c r="D318" s="3">
        <f t="shared" si="32"/>
        <v>365</v>
      </c>
      <c r="E318" s="42"/>
      <c r="G318" s="8" t="s">
        <v>1500</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1565</v>
      </c>
      <c r="V318" s="39" t="s">
        <v>1437</v>
      </c>
      <c r="W318" s="39"/>
      <c r="Y318" s="3" t="str">
        <f>IF(G318&lt;&gt;"LIBSETS_SETTYPE_BATTLEGROUND",IF(G318&lt;&gt;"LIBSETS_SETTYPE_SPECIAL",IF(X318&lt;&gt;"",X318,IF(Z318&lt;&gt;"",VLOOKUP(Z318,'ESO zone constants'!$D$3:$H$4953,5,FALSE),"")),""),"")</f>
        <v/>
      </c>
      <c r="Z318" t="str">
        <f>IF(AND(O318&lt;&gt;"",NOT(ISERROR(O318))),"",IF(AND(L318&lt;&gt;"",L318&gt;0,NOT(ISERROR(L318))),VLOOKUP(L318,'ESO dumped WayshrineInfo'!$K$3:$N$9999,4,FALSE),""))</f>
        <v/>
      </c>
      <c r="AA318" s="39"/>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WayshrineInfo'!$K$3:$N$9999,4,FALSE),""))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90" t="s">
        <v>2707</v>
      </c>
      <c r="AY318" s="21" t="str">
        <f t="shared" si="26"/>
        <v>[365] = {wayshrines={346,346,346,}, dlcId=DLC_CLOCKWORK_CITY</v>
      </c>
      <c r="AZ318" s="21" t="str">
        <f t="shared" si="30"/>
        <v>, zoneIds={1000}, veteran=false</v>
      </c>
      <c r="BA318" s="21" t="str">
        <f t="shared" si="27"/>
        <v>, setType=LIBSETS_SETTYPE_TRIAL</v>
      </c>
      <c r="BB318" s="21" t="str">
        <f t="shared" si="28"/>
        <v>, dropMechanic={LIBSETS_DROP_MECHANIC_MONSTER_NAME}, dropMechanicNames={['en']='Last Boss (normal)'}},</v>
      </c>
      <c r="BC318" s="21" t="str">
        <f t="shared" si="29"/>
        <v xml:space="preserve"> --Chaotic Whirlwind / Chaotischer Wirbelwind   [Asylum Sanctorium]</v>
      </c>
    </row>
    <row r="319" spans="1:55" x14ac:dyDescent="0.25">
      <c r="A319" s="12">
        <v>366</v>
      </c>
      <c r="B319" t="s">
        <v>1231</v>
      </c>
      <c r="C319" t="s">
        <v>1232</v>
      </c>
      <c r="D319" s="3">
        <f t="shared" si="32"/>
        <v>366</v>
      </c>
      <c r="G319" s="8" t="s">
        <v>1500</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1565</v>
      </c>
      <c r="V319" s="39"/>
      <c r="W319" s="39"/>
      <c r="Y319" s="3" t="str">
        <f>IF(G319&lt;&gt;"LIBSETS_SETTYPE_BATTLEGROUND",IF(G319&lt;&gt;"LIBSETS_SETTYPE_SPECIAL",IF(X319&lt;&gt;"",X319,IF(Z319&lt;&gt;"",VLOOKUP(Z319,'ESO zone constants'!$D$3:$H$4953,5,FALSE),"")),""),"")</f>
        <v/>
      </c>
      <c r="Z319" t="str">
        <f>IF(AND(O319&lt;&gt;"",NOT(ISERROR(O319))),"",IF(AND(L319&lt;&gt;"",L319&gt;0,NOT(ISERROR(L319))),VLOOKUP(L319,'ESO dumped WayshrineInfo'!$K$3:$N$9999,4,FALSE),""))</f>
        <v/>
      </c>
      <c r="AA319" s="39"/>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WayshrineInfo'!$K$3:$N$9999,4,FALSE),""))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90" t="s">
        <v>2707</v>
      </c>
      <c r="AY319" s="21" t="str">
        <f t="shared" si="26"/>
        <v>[366] = {wayshrines={346,346,346,}, dlcId=DLC_CLOCKWORK_CITY</v>
      </c>
      <c r="AZ319" s="21" t="str">
        <f t="shared" si="30"/>
        <v>, zoneIds={1000}, veteran=false</v>
      </c>
      <c r="BA319" s="21" t="str">
        <f t="shared" si="27"/>
        <v>, setType=LIBSETS_SETTYPE_TRIAL</v>
      </c>
      <c r="BB319" s="21" t="str">
        <f t="shared" si="28"/>
        <v>, dropMechanic={LIBSETS_DROP_MECHANIC_MONSTER_NAME}, dropMechanicNames={}},</v>
      </c>
      <c r="BC319" s="21" t="str">
        <f t="shared" si="29"/>
        <v xml:space="preserve"> --Piercing Spray / Durchdringende Salve   [Asylum Sanctorium]</v>
      </c>
    </row>
    <row r="320" spans="1:55" x14ac:dyDescent="0.25">
      <c r="A320" s="12">
        <v>367</v>
      </c>
      <c r="B320" t="s">
        <v>1233</v>
      </c>
      <c r="C320" t="s">
        <v>1234</v>
      </c>
      <c r="D320" s="3">
        <f t="shared" si="32"/>
        <v>367</v>
      </c>
      <c r="G320" s="8" t="s">
        <v>1500</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1565</v>
      </c>
      <c r="V320" s="39" t="s">
        <v>1437</v>
      </c>
      <c r="W320" s="39"/>
      <c r="Y320" s="3" t="str">
        <f>IF(G320&lt;&gt;"LIBSETS_SETTYPE_BATTLEGROUND",IF(G320&lt;&gt;"LIBSETS_SETTYPE_SPECIAL",IF(X320&lt;&gt;"",X320,IF(Z320&lt;&gt;"",VLOOKUP(Z320,'ESO zone constants'!$D$3:$H$4953,5,FALSE),"")),""),"")</f>
        <v/>
      </c>
      <c r="Z320" t="str">
        <f>IF(AND(O320&lt;&gt;"",NOT(ISERROR(O320))),"",IF(AND(L320&lt;&gt;"",L320&gt;0,NOT(ISERROR(L320))),VLOOKUP(L320,'ESO dumped WayshrineInfo'!$K$3:$N$9999,4,FALSE),""))</f>
        <v/>
      </c>
      <c r="AA320" s="39"/>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WayshrineInfo'!$K$3:$N$9999,4,FALSE),""))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90" t="s">
        <v>2707</v>
      </c>
      <c r="AY320" s="21" t="str">
        <f t="shared" si="26"/>
        <v>[367] = {wayshrines={346,346,346,}, dlcId=DLC_CLOCKWORK_CITY</v>
      </c>
      <c r="AZ320" s="21" t="str">
        <f t="shared" si="30"/>
        <v>, zoneIds={1000}, veteran=false</v>
      </c>
      <c r="BA320" s="21" t="str">
        <f t="shared" si="27"/>
        <v>, setType=LIBSETS_SETTYPE_TRIAL</v>
      </c>
      <c r="BB320" s="21" t="str">
        <f t="shared" si="28"/>
        <v>, dropMechanic={LIBSETS_DROP_MECHANIC_MONSTER_NAME}, dropMechanicNames={['en']='Last Boss (normal)'}},</v>
      </c>
      <c r="BC320" s="21" t="str">
        <f t="shared" si="29"/>
        <v xml:space="preserve"> --Concentrated Force / Konzentrierte Kraft   [Asylum Sanctorium]</v>
      </c>
    </row>
    <row r="321" spans="1:55" x14ac:dyDescent="0.25">
      <c r="A321" s="12">
        <v>368</v>
      </c>
      <c r="B321" t="s">
        <v>1235</v>
      </c>
      <c r="C321" t="s">
        <v>1236</v>
      </c>
      <c r="D321" s="3">
        <f t="shared" si="32"/>
        <v>368</v>
      </c>
      <c r="G321" s="8" t="s">
        <v>1500</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1565</v>
      </c>
      <c r="V321" s="39"/>
      <c r="W321" s="39"/>
      <c r="Y321" s="3" t="str">
        <f>IF(G321&lt;&gt;"LIBSETS_SETTYPE_BATTLEGROUND",IF(G321&lt;&gt;"LIBSETS_SETTYPE_SPECIAL",IF(X321&lt;&gt;"",X321,IF(Z321&lt;&gt;"",VLOOKUP(Z321,'ESO zone constants'!$D$3:$H$4953,5,FALSE),"")),""),"")</f>
        <v/>
      </c>
      <c r="Z321" t="str">
        <f>IF(AND(O321&lt;&gt;"",NOT(ISERROR(O321))),"",IF(AND(L321&lt;&gt;"",L321&gt;0,NOT(ISERROR(L321))),VLOOKUP(L321,'ESO dumped WayshrineInfo'!$K$3:$N$9999,4,FALSE),""))</f>
        <v/>
      </c>
      <c r="AA321" s="39"/>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WayshrineInfo'!$K$3:$N$9999,4,FALSE),""))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90" t="s">
        <v>2707</v>
      </c>
      <c r="AY321" s="21" t="str">
        <f t="shared" si="26"/>
        <v>[368] = {wayshrines={346,346,346,}, dlcId=DLC_CLOCKWORK_CITY</v>
      </c>
      <c r="AZ321" s="21" t="str">
        <f t="shared" si="30"/>
        <v>, zoneIds={1000}, veteran=false</v>
      </c>
      <c r="BA321" s="21" t="str">
        <f t="shared" si="27"/>
        <v>, setType=LIBSETS_SETTYPE_TRIAL</v>
      </c>
      <c r="BB321" s="21" t="str">
        <f t="shared" si="28"/>
        <v>, dropMechanic={LIBSETS_DROP_MECHANIC_MONSTER_NAME}, dropMechanicNames={}},</v>
      </c>
      <c r="BC321" s="21" t="str">
        <f t="shared" si="29"/>
        <v xml:space="preserve"> --Timeless Blessing / Zeitloser Segen   [Asylum Sanctorium]</v>
      </c>
    </row>
    <row r="322" spans="1:55" x14ac:dyDescent="0.25">
      <c r="A322" s="12">
        <v>369</v>
      </c>
      <c r="B322" t="s">
        <v>1237</v>
      </c>
      <c r="C322" t="s">
        <v>1238</v>
      </c>
      <c r="D322" s="3">
        <f t="shared" si="32"/>
        <v>369</v>
      </c>
      <c r="G322" s="8" t="s">
        <v>1491</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1577</v>
      </c>
      <c r="V322" s="43" t="str">
        <f>IF(U322&lt;&gt;"",IF(U322&lt;&gt;"LIBSETS_DROP_MECHANIC_MONSTER_NAME",VLOOKUP(U322,'LibSets constants'!$I$4:$L$1003,3,FALSE),""),"")</f>
        <v>Arena stage chest</v>
      </c>
      <c r="W322" s="3" t="str">
        <f>IF(U322&lt;&gt;"",IF(U322&lt;&gt;"LIBSETS_DROP_MECHANIC_MONSTER_NAME",VLOOKUP(U322,'LibSets constants'!$I$4:$L$1003,4,FALSE),""),"")</f>
        <v>Arena-Phasen Schatztruhe</v>
      </c>
      <c r="Y322" s="3" t="str">
        <f>IF(G322&lt;&gt;"LIBSETS_SETTYPE_BATTLEGROUND",IF(G322&lt;&gt;"LIBSETS_SETTYPE_SPECIAL",IF(X322&lt;&gt;"",X322,IF(Z322&lt;&gt;"",VLOOKUP(Z322,'ESO zone constants'!$D$3:$H$4953,5,FALSE),"")),""),"")</f>
        <v/>
      </c>
      <c r="Z322" t="str">
        <f>IF(AND(O322&lt;&gt;"",NOT(ISERROR(O322))),"",IF(AND(L322&lt;&gt;"",L322&gt;0,NOT(ISERROR(L322))),VLOOKUP(L322,'ESO dumped WayshrineInfo'!$K$3:$N$9999,4,FALSE),""))</f>
        <v/>
      </c>
      <c r="AA322" s="44"/>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WayshrineInfo'!$K$3:$N$9999,4,FALSE),""))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90" t="s">
        <v>2707</v>
      </c>
      <c r="AY322" s="21" t="str">
        <f t="shared" si="26"/>
        <v>[369] = {wayshrines={249,249,249,}, dlcId=DLC_ORSINIUM</v>
      </c>
      <c r="AZ322" s="21" t="str">
        <f t="shared" si="30"/>
        <v>, zoneIds={677}, veteran=false</v>
      </c>
      <c r="BA322" s="21" t="str">
        <f t="shared" si="27"/>
        <v>, setType=LIBSETS_SETTYPE_ARENA</v>
      </c>
      <c r="BB322" s="21" t="str">
        <f t="shared" si="28"/>
        <v>, dropMechanic={LIBSETS_DROP_MECHANIC_ARENA_STAGE_CHEST}},</v>
      </c>
      <c r="BC322" s="21" t="str">
        <f t="shared" si="29"/>
        <v xml:space="preserve"> --Merciless Charge / Gnadenloser Ansturm   [Maelstrom Arena]</v>
      </c>
    </row>
    <row r="323" spans="1:55" x14ac:dyDescent="0.25">
      <c r="A323" s="12">
        <v>370</v>
      </c>
      <c r="B323" t="s">
        <v>1239</v>
      </c>
      <c r="C323" t="s">
        <v>1240</v>
      </c>
      <c r="D323" s="3">
        <f t="shared" si="32"/>
        <v>370</v>
      </c>
      <c r="G323" s="8" t="s">
        <v>1491</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1577</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Y323" s="3" t="str">
        <f>IF(G323&lt;&gt;"LIBSETS_SETTYPE_BATTLEGROUND",IF(G323&lt;&gt;"LIBSETS_SETTYPE_SPECIAL",IF(X323&lt;&gt;"",X323,IF(Z323&lt;&gt;"",VLOOKUP(Z323,'ESO zone constants'!$D$3:$H$4953,5,FALSE),"")),""),"")</f>
        <v/>
      </c>
      <c r="Z323" t="str">
        <f>IF(AND(O323&lt;&gt;"",NOT(ISERROR(O323))),"",IF(AND(L323&lt;&gt;"",L323&gt;0,NOT(ISERROR(L323))),VLOOKUP(L323,'ESO dumped WayshrineInfo'!$K$3:$N$9999,4,FALSE),""))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WayshrineInfo'!$K$3:$N$9999,4,FALSE),""))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90" t="s">
        <v>2707</v>
      </c>
      <c r="AY323" s="21" t="str">
        <f t="shared" ref="AY323:AY386" si="33">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Z323" s="21" t="str">
        <f t="shared" si="30"/>
        <v>, zoneIds={677}, veteran=false</v>
      </c>
      <c r="BA323" s="21" t="str">
        <f t="shared" ref="BA323:BA386" si="34">IF(F323&lt;&gt;"Not in the game (anymore)",IF(A323&lt;&gt;"",", setType="&amp;G323,"")&amp;IF(J323="true",", multiTrialSet=true",""),"")</f>
        <v>, setType=LIBSETS_SETTYPE_ARENA</v>
      </c>
      <c r="BB323" s="21" t="str">
        <f t="shared" ref="BB323:BB386" si="35">IF(AX323&lt;&gt;"",", isProcSetAllowedInPvP="&amp; AX323,"") &amp; IF(F323&lt;&gt;"Not in the game (anymore)",IF(U323&lt;&gt;"",", dropMechanic={"&amp;U323&amp;IF(AA323&lt;&gt;"",","&amp;AA323,"")&amp;IF(AF323&lt;&gt;"",","&amp;AF323,"")&amp;IF(AK323&lt;&gt;"",","&amp;AK323,"")&amp;IF(AP323&lt;&gt;"",","&amp;AP323,"")&amp;IF(AU323&lt;&gt;"",","&amp;AU323,"")&amp;"}"&amp;IF(U323="LIBSETS_DROP_MECHANIC_MONSTER_NAME",", dropMechanicNames={" &amp; IF(V323&lt;&gt;"","['en']='"&amp;V323&amp;"'","") &amp; IF(W323&lt;&gt;"",", ['de']='" &amp; W323&amp;"'","") &amp; "}",""),"")&amp;"},","")</f>
        <v>, dropMechanic={LIBSETS_DROP_MECHANIC_ARENA_STAGE_CHEST}},</v>
      </c>
      <c r="BC323" s="21" t="str">
        <f t="shared" ref="BC323:BC386" si="36">IF(F323&lt;&gt;"Not in the game (anymore)",IF(C323&lt;&gt;"",CONCATENATE(" --",C323," / ",B323,"   [",IF(Q323&lt;&gt;"",Q323,""),IF(Z323&lt;&gt;"",", "&amp;Z323,""),IF(AE323&lt;&gt;"",", "&amp;AE323,""),IF(AJ323&lt;&gt;"",", "&amp;AJ323,""),IF(AO323&lt;&gt;"",", "&amp;AO323,""),IF(AT323&lt;&gt;"",", "&amp;AT323,""),"]")),"")</f>
        <v xml:space="preserve"> --Rampaging Slash / Tobender Schnitt   [Maelstrom Arena]</v>
      </c>
    </row>
    <row r="324" spans="1:55" x14ac:dyDescent="0.25">
      <c r="A324" s="12">
        <v>371</v>
      </c>
      <c r="B324" t="s">
        <v>1241</v>
      </c>
      <c r="C324" t="s">
        <v>1242</v>
      </c>
      <c r="D324" s="3">
        <f t="shared" si="32"/>
        <v>371</v>
      </c>
      <c r="G324" s="8" t="s">
        <v>1491</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1577</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Y324" s="3" t="str">
        <f>IF(G324&lt;&gt;"LIBSETS_SETTYPE_BATTLEGROUND",IF(G324&lt;&gt;"LIBSETS_SETTYPE_SPECIAL",IF(X324&lt;&gt;"",X324,IF(Z324&lt;&gt;"",VLOOKUP(Z324,'ESO zone constants'!$D$3:$H$4953,5,FALSE),"")),""),"")</f>
        <v/>
      </c>
      <c r="Z324" t="str">
        <f>IF(AND(O324&lt;&gt;"",NOT(ISERROR(O324))),"",IF(AND(L324&lt;&gt;"",L324&gt;0,NOT(ISERROR(L324))),VLOOKUP(L324,'ESO dumped WayshrineInfo'!$K$3:$N$9999,4,FALSE),""))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WayshrineInfo'!$K$3:$N$9999,4,FALSE),""))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90" t="s">
        <v>2707</v>
      </c>
      <c r="AY324" s="21" t="str">
        <f t="shared" si="33"/>
        <v>[371] = {wayshrines={249,249,249,}, dlcId=DLC_ORSINIUM</v>
      </c>
      <c r="AZ324" s="21" t="str">
        <f t="shared" si="30"/>
        <v>, zoneIds={677}, veteran=false</v>
      </c>
      <c r="BA324" s="21" t="str">
        <f t="shared" si="34"/>
        <v>, setType=LIBSETS_SETTYPE_ARENA</v>
      </c>
      <c r="BB324" s="21" t="str">
        <f t="shared" si="35"/>
        <v>, dropMechanic={LIBSETS_DROP_MECHANIC_ARENA_STAGE_CHEST}},</v>
      </c>
      <c r="BC324" s="21" t="str">
        <f t="shared" si="36"/>
        <v xml:space="preserve"> --Cruel Flurry / Grausamer Schlaghagel   [Maelstrom Arena]</v>
      </c>
    </row>
    <row r="325" spans="1:55" x14ac:dyDescent="0.25">
      <c r="A325" s="12">
        <v>372</v>
      </c>
      <c r="B325" t="s">
        <v>1243</v>
      </c>
      <c r="C325" t="s">
        <v>1244</v>
      </c>
      <c r="D325" s="3">
        <f t="shared" si="32"/>
        <v>372</v>
      </c>
      <c r="G325" s="8" t="s">
        <v>1491</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1577</v>
      </c>
      <c r="V325" s="43" t="str">
        <f>IF(U325&lt;&gt;"",IF(U325&lt;&gt;"LIBSETS_DROP_MECHANIC_MONSTER_NAME",VLOOKUP(U325,'LibSets constants'!$I$4:$L$1003,3,FALSE),""),"")</f>
        <v>Arena stage chest</v>
      </c>
      <c r="W325" s="3" t="str">
        <f>IF(U325&lt;&gt;"",IF(U325&lt;&gt;"LIBSETS_DROP_MECHANIC_MONSTER_NAME",VLOOKUP(U325,'LibSets constants'!$I$4:$L$1003,4,FALSE),""),"")</f>
        <v>Arena-Phasen Schatztruhe</v>
      </c>
      <c r="Y325" s="3" t="str">
        <f>IF(G325&lt;&gt;"LIBSETS_SETTYPE_BATTLEGROUND",IF(G325&lt;&gt;"LIBSETS_SETTYPE_SPECIAL",IF(X325&lt;&gt;"",X325,IF(Z325&lt;&gt;"",VLOOKUP(Z325,'ESO zone constants'!$D$3:$H$4953,5,FALSE),"")),""),"")</f>
        <v/>
      </c>
      <c r="Z325" t="str">
        <f>IF(AND(O325&lt;&gt;"",NOT(ISERROR(O325))),"",IF(AND(L325&lt;&gt;"",L325&gt;0,NOT(ISERROR(L325))),VLOOKUP(L325,'ESO dumped WayshrineInfo'!$K$3:$N$9999,4,FALSE),""))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WayshrineInfo'!$K$3:$N$9999,4,FALSE),""))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90" t="s">
        <v>2707</v>
      </c>
      <c r="AY325" s="21" t="str">
        <f t="shared" si="33"/>
        <v>[372] = {wayshrines={249,249,249,}, dlcId=DLC_ORSINIUM</v>
      </c>
      <c r="AZ325" s="21" t="str">
        <f t="shared" si="30"/>
        <v>, zoneIds={677}, veteran=false</v>
      </c>
      <c r="BA325" s="21" t="str">
        <f t="shared" si="34"/>
        <v>, setType=LIBSETS_SETTYPE_ARENA</v>
      </c>
      <c r="BB325" s="21" t="str">
        <f t="shared" si="35"/>
        <v>, dropMechanic={LIBSETS_DROP_MECHANIC_ARENA_STAGE_CHEST}},</v>
      </c>
      <c r="BC325" s="21" t="str">
        <f t="shared" si="36"/>
        <v xml:space="preserve"> --Thunderous Volley / Donnernde Salve   [Maelstrom Arena]</v>
      </c>
    </row>
    <row r="326" spans="1:55" x14ac:dyDescent="0.25">
      <c r="A326" s="12">
        <v>373</v>
      </c>
      <c r="B326" t="s">
        <v>1245</v>
      </c>
      <c r="C326" t="s">
        <v>1246</v>
      </c>
      <c r="D326" s="3">
        <f t="shared" si="32"/>
        <v>373</v>
      </c>
      <c r="G326" s="8" t="s">
        <v>1491</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1577</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Y326" s="3" t="str">
        <f>IF(G326&lt;&gt;"LIBSETS_SETTYPE_BATTLEGROUND",IF(G326&lt;&gt;"LIBSETS_SETTYPE_SPECIAL",IF(X326&lt;&gt;"",X326,IF(Z326&lt;&gt;"",VLOOKUP(Z326,'ESO zone constants'!$D$3:$H$4953,5,FALSE),"")),""),"")</f>
        <v/>
      </c>
      <c r="Z326" t="str">
        <f>IF(AND(O326&lt;&gt;"",NOT(ISERROR(O326))),"",IF(AND(L326&lt;&gt;"",L326&gt;0,NOT(ISERROR(L326))),VLOOKUP(L326,'ESO dumped WayshrineInfo'!$K$3:$N$9999,4,FALSE),""))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WayshrineInfo'!$K$3:$N$9999,4,FALSE),""))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90" t="s">
        <v>2708</v>
      </c>
      <c r="AY326" s="21" t="str">
        <f t="shared" si="33"/>
        <v>[373] = {wayshrines={249,249,249,}, dlcId=DLC_ORSINIUM</v>
      </c>
      <c r="AZ326" s="21" t="str">
        <f t="shared" si="30"/>
        <v>, zoneIds={677}, veteran=false</v>
      </c>
      <c r="BA326" s="21" t="str">
        <f t="shared" si="34"/>
        <v>, setType=LIBSETS_SETTYPE_ARENA</v>
      </c>
      <c r="BB326" s="21" t="str">
        <f t="shared" si="35"/>
        <v>, isProcSetAllowedInPvP=1, dropMechanic={LIBSETS_DROP_MECHANIC_ARENA_STAGE_CHEST}},</v>
      </c>
      <c r="BC326" s="21" t="str">
        <f t="shared" si="36"/>
        <v xml:space="preserve"> --Crushing Wall / Zermalmende Mauer   [Maelstrom Arena]</v>
      </c>
    </row>
    <row r="327" spans="1:55" x14ac:dyDescent="0.25">
      <c r="A327" s="12">
        <v>374</v>
      </c>
      <c r="B327" t="s">
        <v>1247</v>
      </c>
      <c r="C327" t="s">
        <v>1248</v>
      </c>
      <c r="D327" s="3">
        <f t="shared" si="32"/>
        <v>374</v>
      </c>
      <c r="G327" s="8" t="s">
        <v>1491</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1577</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Y327" s="3" t="str">
        <f>IF(G327&lt;&gt;"LIBSETS_SETTYPE_BATTLEGROUND",IF(G327&lt;&gt;"LIBSETS_SETTYPE_SPECIAL",IF(X327&lt;&gt;"",X327,IF(Z327&lt;&gt;"",VLOOKUP(Z327,'ESO zone constants'!$D$3:$H$4953,5,FALSE),"")),""),"")</f>
        <v/>
      </c>
      <c r="Z327" t="str">
        <f>IF(AND(O327&lt;&gt;"",NOT(ISERROR(O327))),"",IF(AND(L327&lt;&gt;"",L327&gt;0,NOT(ISERROR(L327))),VLOOKUP(L327,'ESO dumped WayshrineInfo'!$K$3:$N$9999,4,FALSE),""))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WayshrineInfo'!$K$3:$N$9999,4,FALSE),""))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90" t="s">
        <v>2707</v>
      </c>
      <c r="AY327" s="21" t="str">
        <f t="shared" si="33"/>
        <v>[374] = {wayshrines={249,249,249,}, dlcId=DLC_ORSINIUM</v>
      </c>
      <c r="AZ327" s="21" t="str">
        <f t="shared" si="30"/>
        <v>, zoneIds={677}, veteran=false</v>
      </c>
      <c r="BA327" s="21" t="str">
        <f t="shared" si="34"/>
        <v>, setType=LIBSETS_SETTYPE_ARENA</v>
      </c>
      <c r="BB327" s="21" t="str">
        <f t="shared" si="35"/>
        <v>, dropMechanic={LIBSETS_DROP_MECHANIC_ARENA_STAGE_CHEST}},</v>
      </c>
      <c r="BC327" s="21" t="str">
        <f t="shared" si="36"/>
        <v xml:space="preserve"> --Precise Regeneration / Präzise Regeneration   [Maelstrom Arena]</v>
      </c>
    </row>
    <row r="328" spans="1:55" x14ac:dyDescent="0.25">
      <c r="A328" s="12">
        <v>380</v>
      </c>
      <c r="B328" t="s">
        <v>1249</v>
      </c>
      <c r="C328" t="s">
        <v>2667</v>
      </c>
      <c r="D328" s="3">
        <f t="shared" si="32"/>
        <v>380</v>
      </c>
      <c r="E328" t="s">
        <v>1484</v>
      </c>
      <c r="F328" t="s">
        <v>1436</v>
      </c>
      <c r="G328" s="8" t="s">
        <v>1501</v>
      </c>
      <c r="I328" t="s">
        <v>97</v>
      </c>
      <c r="J328" t="s">
        <v>97</v>
      </c>
      <c r="K328">
        <v>-1</v>
      </c>
      <c r="L328">
        <v>-1</v>
      </c>
      <c r="M328">
        <v>-1</v>
      </c>
      <c r="N328">
        <v>0</v>
      </c>
      <c r="O328" s="66" t="s">
        <v>1534</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1639</v>
      </c>
      <c r="V328" s="43" t="str">
        <f>IF(U328&lt;&gt;"",IF(U328&lt;&gt;"LIBSETS_DROP_MECHANIC_MONSTER_NAME",VLOOKUP(U328,'LibSets constants'!$I$4:$L$1003,3,FALSE),""),"")</f>
        <v>Level up reward</v>
      </c>
      <c r="W328" s="43" t="str">
        <f>IF(U328&lt;&gt;"",IF(U328&lt;&gt;"LIBSETS_DROP_MECHANIC_MONSTER_NAME",VLOOKUP(U328,'LibSets constants'!$I$4:$L$1003,4,FALSE),""),"")</f>
        <v>Level Aufstieg Belohnung</v>
      </c>
      <c r="Y328" s="3" t="str">
        <f>IF(G328&lt;&gt;"LIBSETS_SETTYPE_BATTLEGROUND",IF(G328&lt;&gt;"LIBSETS_SETTYPE_SPECIAL",IF(X328&lt;&gt;"",X328,IF(Z328&lt;&gt;"",VLOOKUP(Z328,'ESO zone constants'!$D$3:$H$4953,5,FALSE),"")),""),"")</f>
        <v/>
      </c>
      <c r="Z328" t="str">
        <f>IF(AND(O328&lt;&gt;"",NOT(ISERROR(O328))),"",IF(AND(L328&lt;&gt;"",L328&gt;0,NOT(ISERROR(L328))),VLOOKUP(L328,'ESO dumped WayshrineInfo'!$K$3:$N$9999,4,FALSE),""))</f>
        <v/>
      </c>
      <c r="AA328" s="44"/>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WayshrineInfo'!$K$3:$N$9999,4,FALSE),""))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90" t="s">
        <v>2707</v>
      </c>
      <c r="AY328" s="21" t="str">
        <f t="shared" si="33"/>
        <v>[380] = {wayshrines={-1,-1,-1,}, dlcId=DLC_BASE_GAME</v>
      </c>
      <c r="AZ328" s="21" t="str">
        <f t="shared" si="30"/>
        <v>, veteran=false</v>
      </c>
      <c r="BA328" s="21" t="str">
        <f t="shared" si="34"/>
        <v>, setType=LIBSETS_SETTYPE_SPECIAL</v>
      </c>
      <c r="BB328" s="21" t="str">
        <f t="shared" si="35"/>
        <v>, dropMechanic={LIBSETS_DROP_MECHANIC_LEVEL_UP_REWARD}},</v>
      </c>
      <c r="BC328" s="21" t="str">
        <f t="shared" si="36"/>
        <v xml:space="preserve"> --Prophet\'s / Prophet   [!Level up advisor]</v>
      </c>
    </row>
    <row r="329" spans="1:55" x14ac:dyDescent="0.25">
      <c r="A329" s="12">
        <v>381</v>
      </c>
      <c r="B329" t="s">
        <v>1250</v>
      </c>
      <c r="C329" t="s">
        <v>1251</v>
      </c>
      <c r="D329" s="3">
        <f t="shared" si="32"/>
        <v>381</v>
      </c>
      <c r="E329" s="42" t="s">
        <v>1484</v>
      </c>
      <c r="F329" t="s">
        <v>1436</v>
      </c>
      <c r="G329" s="8" t="s">
        <v>1501</v>
      </c>
      <c r="I329" t="s">
        <v>97</v>
      </c>
      <c r="J329" t="s">
        <v>97</v>
      </c>
      <c r="K329">
        <v>-1</v>
      </c>
      <c r="L329">
        <v>-1</v>
      </c>
      <c r="M329">
        <v>-1</v>
      </c>
      <c r="N329">
        <v>0</v>
      </c>
      <c r="O329" s="66" t="s">
        <v>1534</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1639</v>
      </c>
      <c r="V329" s="43" t="str">
        <f>IF(U329&lt;&gt;"",IF(U329&lt;&gt;"LIBSETS_DROP_MECHANIC_MONSTER_NAME",VLOOKUP(U329,'LibSets constants'!$I$4:$L$1003,3,FALSE),""),"")</f>
        <v>Level up reward</v>
      </c>
      <c r="W329" s="43" t="str">
        <f>IF(U329&lt;&gt;"",IF(U329&lt;&gt;"LIBSETS_DROP_MECHANIC_MONSTER_NAME",VLOOKUP(U329,'LibSets constants'!$I$4:$L$1003,4,FALSE),""),"")</f>
        <v>Level Aufstieg Belohnung</v>
      </c>
      <c r="Y329" s="3" t="str">
        <f>IF(G329&lt;&gt;"LIBSETS_SETTYPE_BATTLEGROUND",IF(G329&lt;&gt;"LIBSETS_SETTYPE_SPECIAL",IF(X329&lt;&gt;"",X329,IF(Z329&lt;&gt;"",VLOOKUP(Z329,'ESO zone constants'!$D$3:$H$4953,5,FALSE),"")),""),"")</f>
        <v/>
      </c>
      <c r="Z329" t="str">
        <f>IF(AND(O329&lt;&gt;"",NOT(ISERROR(O329))),"",IF(AND(L329&lt;&gt;"",L329&gt;0,NOT(ISERROR(L329))),VLOOKUP(L329,'ESO dumped WayshrineInfo'!$K$3:$N$9999,4,FALSE),""))</f>
        <v/>
      </c>
      <c r="AA329" s="44"/>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WayshrineInfo'!$K$3:$N$9999,4,FALSE),""))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90" t="s">
        <v>2707</v>
      </c>
      <c r="AY329" s="21" t="str">
        <f t="shared" si="33"/>
        <v>[381] = {wayshrines={-1,-1,-1,}, dlcId=DLC_BASE_GAME</v>
      </c>
      <c r="AZ329" s="21" t="str">
        <f t="shared" si="30"/>
        <v>, veteran=false</v>
      </c>
      <c r="BA329" s="21" t="str">
        <f t="shared" si="34"/>
        <v>, setType=LIBSETS_SETTYPE_SPECIAL</v>
      </c>
      <c r="BB329" s="21" t="str">
        <f t="shared" si="35"/>
        <v>, dropMechanic={LIBSETS_DROP_MECHANIC_LEVEL_UP_REWARD}},</v>
      </c>
      <c r="BC329" s="21" t="str">
        <f t="shared" si="36"/>
        <v xml:space="preserve"> --Broken Soul / Zerbrochene Seele   [!Level up advisor]</v>
      </c>
    </row>
    <row r="330" spans="1:55" x14ac:dyDescent="0.25">
      <c r="A330" s="12">
        <v>382</v>
      </c>
      <c r="B330" t="s">
        <v>1252</v>
      </c>
      <c r="C330" t="s">
        <v>1253</v>
      </c>
      <c r="D330" s="3">
        <f t="shared" si="32"/>
        <v>382</v>
      </c>
      <c r="G330" s="8" t="s">
        <v>1499</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1581</v>
      </c>
      <c r="V330" s="43" t="str">
        <f>IF(U330&lt;&gt;"",IF(U330&lt;&gt;"LIBSETS_DROP_MECHANIC_MONSTER_NAME",VLOOKUP(U330,'LibSets constants'!$I$4:$L$1003,3,FALSE),""),"")</f>
        <v>Delve bosses have a chance to drop a waist or feet.</v>
      </c>
      <c r="W330" s="43" t="str">
        <f>IF(U330&lt;&gt;"",IF(U330&lt;&gt;"LIBSETS_DROP_MECHANIC_MONSTER_NAME",VLOOKUP(U330,'LibSets constants'!$I$4:$L$1003,4,FALSE),""),"")</f>
        <v>Bosse in Gewölben haben die Chance, eine Taille oder Füße fallen zu lassen.</v>
      </c>
      <c r="Y330" s="3" t="str">
        <f>IF(G330&lt;&gt;"LIBSETS_SETTYPE_BATTLEGROUND",IF(G330&lt;&gt;"LIBSETS_SETTYPE_SPECIAL",IF(X330&lt;&gt;"",X330,IF(Z330&lt;&gt;"",VLOOKUP(Z330,'ESO zone constants'!$D$3:$H$4953,5,FALSE),"")),""),"")</f>
        <v/>
      </c>
      <c r="Z330" t="str">
        <f>IF(AND(O330&lt;&gt;"",NOT(ISERROR(O330))),"",IF(AND(L330&lt;&gt;"",L330&gt;0,NOT(ISERROR(L330))),VLOOKUP(L330,'ESO dumped WayshrineInfo'!$K$3:$N$9999,4,FALSE),""))</f>
        <v/>
      </c>
      <c r="AA330" s="44" t="s">
        <v>1582</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WayshrineInfo'!$K$3:$N$9999,4,FALSE),""))</f>
        <v/>
      </c>
      <c r="AF330" s="44" t="s">
        <v>1583</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1584</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90" t="s">
        <v>2707</v>
      </c>
      <c r="AY330" s="21" t="str">
        <f t="shared" si="33"/>
        <v>[382] = {wayshrines={-1,-1,-1,}, dlcId=DLC_SUMMERSET</v>
      </c>
      <c r="AZ330" s="21" t="str">
        <f t="shared" si="30"/>
        <v>, zoneIds={1011}, veteran=false</v>
      </c>
      <c r="BA330" s="21" t="str">
        <f t="shared" si="34"/>
        <v>, setType=LIBSETS_SETTYPE_OVERLAND</v>
      </c>
      <c r="BB330" s="21" t="str">
        <f t="shared" si="35"/>
        <v>, dropMechanic={LIBSETS_DROP_MECHANIC_OVERLAND_BOSS_DELVE,LIBSETS_DROP_MECHANIC_OVERLAND_WORLDBOSS,LIBSETS_DROP_MECHANIC_OVERLAND_BOSS_PUBLIC_DUNGEON,LIBSETS_DROP_MECHANIC_OVERLAND_CHEST}},</v>
      </c>
      <c r="BC330" s="21" t="str">
        <f t="shared" si="36"/>
        <v xml:space="preserve"> --Grace of Gloom / Anmut der Gräue   [Summerset]</v>
      </c>
    </row>
    <row r="331" spans="1:55" x14ac:dyDescent="0.25">
      <c r="A331" s="12">
        <v>383</v>
      </c>
      <c r="B331" t="s">
        <v>1254</v>
      </c>
      <c r="C331" t="s">
        <v>2668</v>
      </c>
      <c r="D331" s="3">
        <f t="shared" si="32"/>
        <v>383</v>
      </c>
      <c r="G331" s="8" t="s">
        <v>1499</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1581</v>
      </c>
      <c r="V331" s="43" t="str">
        <f>IF(U331&lt;&gt;"",IF(U331&lt;&gt;"LIBSETS_DROP_MECHANIC_MONSTER_NAME",VLOOKUP(U331,'LibSets constants'!$I$4:$L$1003,3,FALSE),""),"")</f>
        <v>Delve bosses have a chance to drop a waist or feet.</v>
      </c>
      <c r="W331" s="43" t="str">
        <f>IF(U331&lt;&gt;"",IF(U331&lt;&gt;"LIBSETS_DROP_MECHANIC_MONSTER_NAME",VLOOKUP(U331,'LibSets constants'!$I$4:$L$1003,4,FALSE),""),"")</f>
        <v>Bosse in Gewölben haben die Chance, eine Taille oder Füße fallen zu lassen.</v>
      </c>
      <c r="Y331" s="3" t="str">
        <f>IF(G331&lt;&gt;"LIBSETS_SETTYPE_BATTLEGROUND",IF(G331&lt;&gt;"LIBSETS_SETTYPE_SPECIAL",IF(X331&lt;&gt;"",X331,IF(Z331&lt;&gt;"",VLOOKUP(Z331,'ESO zone constants'!$D$3:$H$4953,5,FALSE),"")),""),"")</f>
        <v/>
      </c>
      <c r="Z331" t="str">
        <f>IF(AND(O331&lt;&gt;"",NOT(ISERROR(O331))),"",IF(AND(L331&lt;&gt;"",L331&gt;0,NOT(ISERROR(L331))),VLOOKUP(L331,'ESO dumped WayshrineInfo'!$K$3:$N$9999,4,FALSE),""))</f>
        <v/>
      </c>
      <c r="AA331" s="44" t="s">
        <v>1582</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WayshrineInfo'!$K$3:$N$9999,4,FALSE),""))</f>
        <v/>
      </c>
      <c r="AF331" s="44" t="s">
        <v>1583</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1584</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90" t="s">
        <v>2707</v>
      </c>
      <c r="AY331" s="21" t="str">
        <f t="shared" si="33"/>
        <v>[383] = {wayshrines={-1,-1,-1,}, dlcId=DLC_SUMMERSET</v>
      </c>
      <c r="AZ331" s="21" t="str">
        <f t="shared" si="30"/>
        <v>, zoneIds={1011}, veteran=false</v>
      </c>
      <c r="BA331" s="21" t="str">
        <f t="shared" si="34"/>
        <v>, setType=LIBSETS_SETTYPE_OVERLAND</v>
      </c>
      <c r="BB331" s="21" t="str">
        <f t="shared" si="35"/>
        <v>, dropMechanic={LIBSETS_DROP_MECHANIC_OVERLAND_BOSS_DELVE,LIBSETS_DROP_MECHANIC_OVERLAND_WORLDBOSS,LIBSETS_DROP_MECHANIC_OVERLAND_BOSS_PUBLIC_DUNGEON,LIBSETS_DROP_MECHANIC_OVERLAND_CHEST}},</v>
      </c>
      <c r="BC331" s="21" t="str">
        <f t="shared" si="36"/>
        <v xml:space="preserve"> --Gryphon\'s Ferocity / Wildheit des Greifen   [Summerset]</v>
      </c>
    </row>
    <row r="332" spans="1:55" x14ac:dyDescent="0.25">
      <c r="A332" s="12">
        <v>384</v>
      </c>
      <c r="B332" t="s">
        <v>1255</v>
      </c>
      <c r="C332" t="s">
        <v>1256</v>
      </c>
      <c r="D332" s="3">
        <f t="shared" si="32"/>
        <v>384</v>
      </c>
      <c r="G332" s="8" t="s">
        <v>1499</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1581</v>
      </c>
      <c r="V332" s="43" t="str">
        <f>IF(U332&lt;&gt;"",IF(U332&lt;&gt;"LIBSETS_DROP_MECHANIC_MONSTER_NAME",VLOOKUP(U332,'LibSets constants'!$I$4:$L$1003,3,FALSE),""),"")</f>
        <v>Delve bosses have a chance to drop a waist or feet.</v>
      </c>
      <c r="W332" s="43" t="str">
        <f>IF(U332&lt;&gt;"",IF(U332&lt;&gt;"LIBSETS_DROP_MECHANIC_MONSTER_NAME",VLOOKUP(U332,'LibSets constants'!$I$4:$L$1003,4,FALSE),""),"")</f>
        <v>Bosse in Gewölben haben die Chance, eine Taille oder Füße fallen zu lassen.</v>
      </c>
      <c r="Y332" s="3" t="str">
        <f>IF(G332&lt;&gt;"LIBSETS_SETTYPE_BATTLEGROUND",IF(G332&lt;&gt;"LIBSETS_SETTYPE_SPECIAL",IF(X332&lt;&gt;"",X332,IF(Z332&lt;&gt;"",VLOOKUP(Z332,'ESO zone constants'!$D$3:$H$4953,5,FALSE),"")),""),"")</f>
        <v/>
      </c>
      <c r="Z332" t="str">
        <f>IF(AND(O332&lt;&gt;"",NOT(ISERROR(O332))),"",IF(AND(L332&lt;&gt;"",L332&gt;0,NOT(ISERROR(L332))),VLOOKUP(L332,'ESO dumped WayshrineInfo'!$K$3:$N$9999,4,FALSE),""))</f>
        <v/>
      </c>
      <c r="AA332" s="44" t="s">
        <v>1582</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3" t="str">
        <f>IF(G332&lt;&gt;"LIBSETS_SETTYPE_BATTLEGROUND",IF(G332&lt;&gt;"LIBSETS_SETTYPE_SPECIAL",IF(AE332&lt;&gt;"",VLOOKUP(AE332,'ESO zone constants'!$D$3:$H$4953,5,FALSE),""),""),"")</f>
        <v/>
      </c>
      <c r="AE332" t="str">
        <f>IF(AND(O332&lt;&gt;"",NOT(ISERROR(O332))),"",IF(AND(M332&lt;&gt;"",M332&gt;0,NOT(ISERROR(M332))),VLOOKUP(M332,'ESO dumped WayshrineInfo'!$K$3:$N$9999,4,FALSE),""))</f>
        <v/>
      </c>
      <c r="AF332" s="44" t="s">
        <v>1583</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3" t="str">
        <f>IF(G332&lt;&gt;"LIBSETS_SETTYPE_BATTLEGROUND",IF(G332&lt;&gt;"LIBSETS_SETTYPE_SPECIAL",IF(AJ332&lt;&gt;"",VLOOKUP(AJ332,'ESO zone constants'!$D$3:$H$4953,5,FALSE),""),""),"")</f>
        <v/>
      </c>
      <c r="AK332" s="44" t="s">
        <v>1584</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90" t="s">
        <v>2707</v>
      </c>
      <c r="AY332" s="21" t="str">
        <f t="shared" si="33"/>
        <v>[384] = {wayshrines={-1,-1,-1,}, dlcId=DLC_SUMMERSET</v>
      </c>
      <c r="AZ332" s="21" t="str">
        <f t="shared" si="30"/>
        <v>, zoneIds={1011}, veteran=false</v>
      </c>
      <c r="BA332" s="21" t="str">
        <f t="shared" si="34"/>
        <v>, setType=LIBSETS_SETTYPE_OVERLAND</v>
      </c>
      <c r="BB332" s="21" t="str">
        <f t="shared" si="35"/>
        <v>, dropMechanic={LIBSETS_DROP_MECHANIC_OVERLAND_BOSS_DELVE,LIBSETS_DROP_MECHANIC_OVERLAND_WORLDBOSS,LIBSETS_DROP_MECHANIC_OVERLAND_BOSS_PUBLIC_DUNGEON,LIBSETS_DROP_MECHANIC_OVERLAND_CHEST}},</v>
      </c>
      <c r="BC332" s="21" t="str">
        <f t="shared" si="36"/>
        <v xml:space="preserve"> --Wisdom of Vanus / Weisheit von Vanus   [Summerset]</v>
      </c>
    </row>
    <row r="333" spans="1:55" x14ac:dyDescent="0.25">
      <c r="A333" s="5">
        <v>385</v>
      </c>
      <c r="B333" t="s">
        <v>1257</v>
      </c>
      <c r="C333" t="s">
        <v>1258</v>
      </c>
      <c r="D333" s="3">
        <f t="shared" si="32"/>
        <v>385</v>
      </c>
      <c r="G333" s="8" t="s">
        <v>1493</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 t="str">
        <f>IF(U333&lt;&gt;"",IF(U333&lt;&gt;"LIBSETS_DROP_MECHANIC_MONSTER_NAME",VLOOKUP(U333,'LibSets constants'!$I$4:$L$1003,3,FALSE),""),"")</f>
        <v/>
      </c>
      <c r="W333" s="3" t="str">
        <f>IF(U333&lt;&gt;"",IF(U333&lt;&gt;"LIBSETS_DROP_MECHANIC_MONSTER_NAME",VLOOKUP(U333,'LibSets constants'!$I$4:$L$1003,4,FALSE),""),"")</f>
        <v/>
      </c>
      <c r="Y333" s="3">
        <f>IF(G333&lt;&gt;"LIBSETS_SETTYPE_BATTLEGROUND",IF(G333&lt;&gt;"LIBSETS_SETTYPE_SPECIAL",IF(X333&lt;&gt;"",X333,IF(Z333&lt;&gt;"",VLOOKUP(Z333,'ESO zone constants'!$D$3:$H$4953,5,FALSE),"")),""),"")</f>
        <v>1011</v>
      </c>
      <c r="Z333" t="str">
        <f>IF(AND(O333&lt;&gt;"",NOT(ISERROR(O333))),"",IF(AND(L333&lt;&gt;"",L333&gt;0,NOT(ISERROR(L333))),VLOOKUP(L333,'ESO dumped WayshrineInfo'!$K$3:$N$9999,4,FALSE),""))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WayshrineInfo'!$K$3:$N$9999,4,FALSE),""))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90" t="s">
        <v>2707</v>
      </c>
      <c r="AY333" s="21" t="str">
        <f t="shared" si="33"/>
        <v>[385] = {wayshrines={359,359,359,}, traitsNeeded=3, dlcId=DLC_SUMMERSET</v>
      </c>
      <c r="AZ333" s="21" t="str">
        <f t="shared" ref="AZ333:AZ396" si="37">IF(F333&lt;&gt;"Not in the game (anymore)",IF(A333&lt;&gt;"",IF(P333&lt;&gt;"",CONCATENATE(", zoneIds={",P333),"")&amp;IF(Y333&lt;&gt;"",CONCATENATE(",",Y333),"")&amp;IF(AD333&lt;&gt;"",CONCATENATE(",",AD333),"")&amp;IF(AI333&lt;&gt;"",CONCATENATE(",",AI333),"")&amp;IF(AN333&lt;&gt;"",CONCATENATE(",",AN333),"")&amp;IF(AS333&lt;&gt;"",CONCATENATE(",",AS333),"")&amp;IF(P333&lt;&gt;"",CONCATENATE("}",""),"")&amp;IF(OR(I333="true",I333="false",I333&lt;&gt;""), CONCATENATE(", veteran=", I333), ""),""),"")</f>
        <v>, zoneIds={1011,1011,1011}, veteran=false</v>
      </c>
      <c r="BA333" s="21" t="str">
        <f t="shared" si="34"/>
        <v>, setType=LIBSETS_SETTYPE_CRAFTED</v>
      </c>
      <c r="BB333" s="21" t="str">
        <f t="shared" si="35"/>
        <v>},</v>
      </c>
      <c r="BC333" s="21" t="str">
        <f t="shared" si="36"/>
        <v xml:space="preserve"> --Adept Rider / Versierter Reiter   [Summerset, Summerset, Summerset]</v>
      </c>
    </row>
    <row r="334" spans="1:55" x14ac:dyDescent="0.25">
      <c r="A334" s="5">
        <v>386</v>
      </c>
      <c r="B334" t="s">
        <v>1259</v>
      </c>
      <c r="C334" t="s">
        <v>2669</v>
      </c>
      <c r="D334" s="3">
        <f t="shared" ref="D334:D365" si="38">A334</f>
        <v>386</v>
      </c>
      <c r="G334" s="8" t="s">
        <v>1493</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43" t="str">
        <f>IF(U334&lt;&gt;"",IF(U334&lt;&gt;"LIBSETS_DROP_MECHANIC_MONSTER_NAME",VLOOKUP(U334,'LibSets constants'!$I$4:$L$1003,3,FALSE),""),"")</f>
        <v/>
      </c>
      <c r="W334" s="3" t="str">
        <f>IF(U334&lt;&gt;"",IF(U334&lt;&gt;"LIBSETS_DROP_MECHANIC_MONSTER_NAME",VLOOKUP(U334,'LibSets constants'!$I$4:$L$1003,4,FALSE),""),"")</f>
        <v/>
      </c>
      <c r="Y334" s="3">
        <f>IF(G334&lt;&gt;"LIBSETS_SETTYPE_BATTLEGROUND",IF(G334&lt;&gt;"LIBSETS_SETTYPE_SPECIAL",IF(X334&lt;&gt;"",X334,IF(Z334&lt;&gt;"",VLOOKUP(Z334,'ESO zone constants'!$D$3:$H$4953,5,FALSE),"")),""),"")</f>
        <v>1027</v>
      </c>
      <c r="Z334" t="str">
        <f>IF(AND(O334&lt;&gt;"",NOT(ISERROR(O334))),"",IF(AND(L334&lt;&gt;"",L334&gt;0,NOT(ISERROR(L334))),VLOOKUP(L334,'ESO dumped WayshrineInfo'!$K$3:$N$9999,4,FALSE),""))</f>
        <v>Artaeum</v>
      </c>
      <c r="AB334" s="3" t="str">
        <f>IF(AA334&lt;&gt;"",IF(AA334&lt;&gt;"LIBSETS_DROP_MECHANIC_MONSTER_NAME",VLOOKUP(AA334,'LibSets constants'!$I$4:$L$1003,3,FALSE),""),"")</f>
        <v/>
      </c>
      <c r="AC334" s="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WayshrineInfo'!$K$3:$N$9999,4,FALSE),""))</f>
        <v>Artaeum</v>
      </c>
      <c r="AG334" s="3" t="str">
        <f>IF(AF334&lt;&gt;"",IF(AF334&lt;&gt;"LIBSETS_DROP_MECHANIC_MONSTER_NAME",VLOOKUP(AF334,'LibSets constants'!$I$4:$L$1003,3,FALSE),""),"")</f>
        <v/>
      </c>
      <c r="AH334" s="3" t="str">
        <f>IF(AF334&lt;&gt;"",IF(AF334&lt;&gt;"LIBSETS_DROP_MECHANIC_MONSTER_NAME",VLOOKUP(AF334,'LibSets constants'!$I$4:$L$1003,4,FALSE),""),"")</f>
        <v/>
      </c>
      <c r="AI334" s="3" t="str">
        <f>IF(G334&lt;&gt;"LIBSETS_SETTYPE_BATTLEGROUND",IF(G334&lt;&gt;"LIBSETS_SETTYPE_SPECIAL",IF(AJ334&lt;&gt;"",VLOOKUP(AJ334,'ESO zone constants'!$D$3:$H$4953,5,FALSE),""),""),"")</f>
        <v/>
      </c>
      <c r="AL334" s="3" t="str">
        <f>IF(AK334&lt;&gt;"",IF(AK334&lt;&gt;"LIBSETS_DROP_MECHANIC_MONSTER_NAME",VLOOKUP(AK334,'LibSets constants'!$I$4:$L$1003,3,FALSE),""),"")</f>
        <v/>
      </c>
      <c r="AM334" s="3" t="str">
        <f>IF(AK334&lt;&gt;"",IF(AK334&lt;&gt;"LIBSETS_DROP_MECHANIC_MONSTER_NAME",VLOOKUP(AK334,'LibSets constants'!$I$4:$L$1003,4,FALSE),""),"")</f>
        <v/>
      </c>
      <c r="AN334" s="3" t="str">
        <f>IF(G334&lt;&gt;"LIBSETS_SETTYPE_BATTLEGROUND",IF(G334&lt;&gt;"LIBSETS_SETTYPE_SPECIAL",IF(AO334&lt;&gt;"",VLOOKUP(AO334,'ESO zone constants'!$D$3:$H$4953,5,FALSE),""),""),"")</f>
        <v/>
      </c>
      <c r="AQ334" s="3" t="str">
        <f>IF(AP334&lt;&gt;"",IF(AP334&lt;&gt;"LIBSETS_DROP_MECHANIC_MONSTER_NAME",VLOOKUP(AP334,'LibSets constants'!$I$4:$L$1003,3,FALSE),""),"")</f>
        <v/>
      </c>
      <c r="AR334" s="3" t="str">
        <f>IF(AP334&lt;&gt;"",IF(AP334&lt;&gt;"LIBSETS_DROP_MECHANIC_MONSTER_NAME",VLOOKUP(AP334,'LibSets constants'!$I$4:$L$1003,4,FALSE),""),"")</f>
        <v/>
      </c>
      <c r="AS334" s="3" t="str">
        <f>IF(G334&lt;&gt;"LIBSETS_SETTYPE_BATTLEGROUND",IF(G334&lt;&gt;"LIBSETS_SETTYPE_SPECIAL",IF(AT334&lt;&gt;"",VLOOKUP(AT334,'ESO zone constants'!$D$3:$H$4953,5,FALSE),""),""),"")</f>
        <v/>
      </c>
      <c r="AV334" s="3" t="str">
        <f>IF(AU334&lt;&gt;"",IF(AU334&lt;&gt;"LIBSETS_DROP_MECHANIC_MONSTER_NAME",VLOOKUP(AU334,'LibSets constants'!$I$4:$L$1003,3,FALSE),""),"")</f>
        <v/>
      </c>
      <c r="AW334" s="3" t="str">
        <f>IF(AU334&lt;&gt;"",IF(AU334&lt;&gt;"LIBSETS_DROP_MECHANIC_MONSTER_NAME",VLOOKUP(AU334,'LibSets constants'!$I$4:$L$1003,4,FALSE),""),"")</f>
        <v/>
      </c>
      <c r="AX334" s="90" t="s">
        <v>2707</v>
      </c>
      <c r="AY334" s="21" t="str">
        <f t="shared" si="33"/>
        <v>[386] = {wayshrines={360,360,360,}, traitsNeeded=6, dlcId=DLC_SUMMERSET</v>
      </c>
      <c r="AZ334" s="21" t="str">
        <f t="shared" si="37"/>
        <v>, zoneIds={1027,1027,1027}, veteran=false</v>
      </c>
      <c r="BA334" s="21" t="str">
        <f t="shared" si="34"/>
        <v>, setType=LIBSETS_SETTYPE_CRAFTED</v>
      </c>
      <c r="BB334" s="21" t="str">
        <f t="shared" si="35"/>
        <v>},</v>
      </c>
      <c r="BC334" s="21" t="str">
        <f t="shared" si="36"/>
        <v xml:space="preserve"> --Sload\'s Semblance / Kreckenantlitz   [Artaeum, Artaeum, Artaeum]</v>
      </c>
    </row>
    <row r="335" spans="1:55" x14ac:dyDescent="0.25">
      <c r="A335" s="5">
        <v>387</v>
      </c>
      <c r="B335" t="s">
        <v>1260</v>
      </c>
      <c r="C335" t="s">
        <v>2670</v>
      </c>
      <c r="D335" s="3">
        <f t="shared" si="38"/>
        <v>387</v>
      </c>
      <c r="G335" s="8" t="s">
        <v>1493</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Y335" s="3">
        <f>IF(G335&lt;&gt;"LIBSETS_SETTYPE_BATTLEGROUND",IF(G335&lt;&gt;"LIBSETS_SETTYPE_SPECIAL",IF(X335&lt;&gt;"",X335,IF(Z335&lt;&gt;"",VLOOKUP(Z335,'ESO zone constants'!$D$3:$H$4953,5,FALSE),"")),""),"")</f>
        <v>1011</v>
      </c>
      <c r="Z335" t="str">
        <f>IF(AND(O335&lt;&gt;"",NOT(ISERROR(O335))),"",IF(AND(L335&lt;&gt;"",L335&gt;0,NOT(ISERROR(L335))),VLOOKUP(L335,'ESO dumped WayshrineInfo'!$K$3:$N$9999,4,FALSE),""))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WayshrineInfo'!$K$3:$N$9999,4,FALSE),""))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90" t="s">
        <v>2707</v>
      </c>
      <c r="AY335" s="21" t="str">
        <f t="shared" si="33"/>
        <v>[387] = {wayshrines={354,354,354,}, traitsNeeded=9, dlcId=DLC_SUMMERSET</v>
      </c>
      <c r="AZ335" s="21" t="str">
        <f t="shared" si="37"/>
        <v>, zoneIds={1011,1011,1011}, veteran=false</v>
      </c>
      <c r="BA335" s="21" t="str">
        <f t="shared" si="34"/>
        <v>, setType=LIBSETS_SETTYPE_CRAFTED</v>
      </c>
      <c r="BB335" s="21" t="str">
        <f t="shared" si="35"/>
        <v>},</v>
      </c>
      <c r="BC335" s="21" t="str">
        <f t="shared" si="36"/>
        <v xml:space="preserve"> --Nocturnal\'s Favor / Nocturnals Gunst   [Summerset, Summerset, Summerset]</v>
      </c>
    </row>
    <row r="336" spans="1:55" x14ac:dyDescent="0.25">
      <c r="A336" s="12">
        <v>388</v>
      </c>
      <c r="B336" t="s">
        <v>1261</v>
      </c>
      <c r="C336" t="s">
        <v>1262</v>
      </c>
      <c r="D336" s="3">
        <f t="shared" si="38"/>
        <v>388</v>
      </c>
      <c r="G336" s="8" t="s">
        <v>1500</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1565</v>
      </c>
      <c r="V336" s="39"/>
      <c r="W336" s="39"/>
      <c r="Y336" s="3" t="str">
        <f>IF(G336&lt;&gt;"LIBSETS_SETTYPE_BATTLEGROUND",IF(G336&lt;&gt;"LIBSETS_SETTYPE_SPECIAL",IF(X336&lt;&gt;"",X336,IF(Z336&lt;&gt;"",VLOOKUP(Z336,'ESO zone constants'!$D$3:$H$4953,5,FALSE),"")),""),"")</f>
        <v/>
      </c>
      <c r="Z336" t="str">
        <f>IF(AND(O336&lt;&gt;"",NOT(ISERROR(O336))),"",IF(AND(L336&lt;&gt;"",L336&gt;0,NOT(ISERROR(L336))),VLOOKUP(L336,'ESO dumped WayshrineInfo'!$K$3:$N$9999,4,FALSE),""))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WayshrineInfo'!$K$3:$N$9999,4,FALSE),""))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90" t="s">
        <v>2707</v>
      </c>
      <c r="AY336" s="21" t="str">
        <f t="shared" si="33"/>
        <v>[388] = {wayshrines={364,364,364,}, dlcId=DLC_SUMMERSET</v>
      </c>
      <c r="AZ336" s="21" t="str">
        <f t="shared" si="37"/>
        <v>, zoneIds={1051}, veteran=false</v>
      </c>
      <c r="BA336" s="21" t="str">
        <f t="shared" si="34"/>
        <v>, setType=LIBSETS_SETTYPE_TRIAL</v>
      </c>
      <c r="BB336" s="21" t="str">
        <f t="shared" si="35"/>
        <v>, dropMechanic={LIBSETS_DROP_MECHANIC_MONSTER_NAME}, dropMechanicNames={}},</v>
      </c>
      <c r="BC336" s="21" t="str">
        <f t="shared" si="36"/>
        <v xml:space="preserve"> --Aegis of Galenwe / Ägis von Galenwe   [Cloudrest]</v>
      </c>
    </row>
    <row r="337" spans="1:55" x14ac:dyDescent="0.25">
      <c r="A337" s="12">
        <v>389</v>
      </c>
      <c r="B337" t="s">
        <v>1263</v>
      </c>
      <c r="C337" t="s">
        <v>1264</v>
      </c>
      <c r="D337" s="3">
        <f t="shared" si="38"/>
        <v>389</v>
      </c>
      <c r="G337" s="8" t="s">
        <v>1500</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1565</v>
      </c>
      <c r="V337" s="39"/>
      <c r="W337" s="39"/>
      <c r="Y337" s="3" t="str">
        <f>IF(G337&lt;&gt;"LIBSETS_SETTYPE_BATTLEGROUND",IF(G337&lt;&gt;"LIBSETS_SETTYPE_SPECIAL",IF(X337&lt;&gt;"",X337,IF(Z337&lt;&gt;"",VLOOKUP(Z337,'ESO zone constants'!$D$3:$H$4953,5,FALSE),"")),""),"")</f>
        <v/>
      </c>
      <c r="Z337" t="str">
        <f>IF(AND(O337&lt;&gt;"",NOT(ISERROR(O337))),"",IF(AND(L337&lt;&gt;"",L337&gt;0,NOT(ISERROR(L337))),VLOOKUP(L337,'ESO dumped WayshrineInfo'!$K$3:$N$9999,4,FALSE),""))</f>
        <v/>
      </c>
      <c r="AA337" s="39"/>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WayshrineInfo'!$K$3:$N$9999,4,FALSE),""))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90" t="s">
        <v>2707</v>
      </c>
      <c r="AY337" s="21" t="str">
        <f t="shared" si="33"/>
        <v>[389] = {wayshrines={364,364,364,}, dlcId=DLC_SUMMERSET</v>
      </c>
      <c r="AZ337" s="21" t="str">
        <f t="shared" si="37"/>
        <v>, zoneIds={1051}, veteran=false</v>
      </c>
      <c r="BA337" s="21" t="str">
        <f t="shared" si="34"/>
        <v>, setType=LIBSETS_SETTYPE_TRIAL</v>
      </c>
      <c r="BB337" s="21" t="str">
        <f t="shared" si="35"/>
        <v>, dropMechanic={LIBSETS_DROP_MECHANIC_MONSTER_NAME}, dropMechanicNames={}},</v>
      </c>
      <c r="BC337" s="21" t="str">
        <f t="shared" si="36"/>
        <v xml:space="preserve"> --Arms of Relequen / Waffen von Relequen   [Cloudrest]</v>
      </c>
    </row>
    <row r="338" spans="1:55" x14ac:dyDescent="0.25">
      <c r="A338" s="12">
        <v>390</v>
      </c>
      <c r="B338" t="s">
        <v>1265</v>
      </c>
      <c r="C338" t="s">
        <v>1266</v>
      </c>
      <c r="D338" s="3">
        <f t="shared" si="38"/>
        <v>390</v>
      </c>
      <c r="G338" s="8" t="s">
        <v>1500</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1565</v>
      </c>
      <c r="V338" s="39"/>
      <c r="W338" s="39"/>
      <c r="Y338" s="3" t="str">
        <f>IF(G338&lt;&gt;"LIBSETS_SETTYPE_BATTLEGROUND",IF(G338&lt;&gt;"LIBSETS_SETTYPE_SPECIAL",IF(X338&lt;&gt;"",X338,IF(Z338&lt;&gt;"",VLOOKUP(Z338,'ESO zone constants'!$D$3:$H$4953,5,FALSE),"")),""),"")</f>
        <v/>
      </c>
      <c r="Z338" t="str">
        <f>IF(AND(O338&lt;&gt;"",NOT(ISERROR(O338))),"",IF(AND(L338&lt;&gt;"",L338&gt;0,NOT(ISERROR(L338))),VLOOKUP(L338,'ESO dumped WayshrineInfo'!$K$3:$N$9999,4,FALSE),""))</f>
        <v/>
      </c>
      <c r="AA338" s="39"/>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WayshrineInfo'!$K$3:$N$9999,4,FALSE),""))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90" t="s">
        <v>2707</v>
      </c>
      <c r="AY338" s="21" t="str">
        <f t="shared" si="33"/>
        <v>[390] = {wayshrines={364,364,364,}, dlcId=DLC_SUMMERSET</v>
      </c>
      <c r="AZ338" s="21" t="str">
        <f t="shared" si="37"/>
        <v>, zoneIds={1051}, veteran=false</v>
      </c>
      <c r="BA338" s="21" t="str">
        <f t="shared" si="34"/>
        <v>, setType=LIBSETS_SETTYPE_TRIAL</v>
      </c>
      <c r="BB338" s="21" t="str">
        <f t="shared" si="35"/>
        <v>, dropMechanic={LIBSETS_DROP_MECHANIC_MONSTER_NAME}, dropMechanicNames={}},</v>
      </c>
      <c r="BC338" s="21" t="str">
        <f t="shared" si="36"/>
        <v xml:space="preserve"> --Mantle of Siroria / Mantel von Siroria   [Cloudrest]</v>
      </c>
    </row>
    <row r="339" spans="1:55" x14ac:dyDescent="0.25">
      <c r="A339" s="12">
        <v>391</v>
      </c>
      <c r="B339" t="s">
        <v>1267</v>
      </c>
      <c r="C339" t="s">
        <v>1268</v>
      </c>
      <c r="D339" s="3">
        <f t="shared" si="38"/>
        <v>391</v>
      </c>
      <c r="G339" s="8" t="s">
        <v>1500</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1565</v>
      </c>
      <c r="V339" s="39"/>
      <c r="W339" s="39"/>
      <c r="Y339" s="3" t="str">
        <f>IF(G339&lt;&gt;"LIBSETS_SETTYPE_BATTLEGROUND",IF(G339&lt;&gt;"LIBSETS_SETTYPE_SPECIAL",IF(X339&lt;&gt;"",X339,IF(Z339&lt;&gt;"",VLOOKUP(Z339,'ESO zone constants'!$D$3:$H$4953,5,FALSE),"")),""),"")</f>
        <v/>
      </c>
      <c r="Z339" t="str">
        <f>IF(AND(O339&lt;&gt;"",NOT(ISERROR(O339))),"",IF(AND(L339&lt;&gt;"",L339&gt;0,NOT(ISERROR(L339))),VLOOKUP(L339,'ESO dumped WayshrineInfo'!$K$3:$N$9999,4,FALSE),""))</f>
        <v/>
      </c>
      <c r="AA339" s="39"/>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WayshrineInfo'!$K$3:$N$9999,4,FALSE),""))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90" t="s">
        <v>2707</v>
      </c>
      <c r="AY339" s="21" t="str">
        <f t="shared" si="33"/>
        <v>[391] = {wayshrines={364,364,364,}, dlcId=DLC_SUMMERSET</v>
      </c>
      <c r="AZ339" s="21" t="str">
        <f t="shared" si="37"/>
        <v>, zoneIds={1051}, veteran=false</v>
      </c>
      <c r="BA339" s="21" t="str">
        <f t="shared" si="34"/>
        <v>, setType=LIBSETS_SETTYPE_TRIAL</v>
      </c>
      <c r="BB339" s="21" t="str">
        <f t="shared" si="35"/>
        <v>, dropMechanic={LIBSETS_DROP_MECHANIC_MONSTER_NAME}, dropMechanicNames={}},</v>
      </c>
      <c r="BC339" s="21" t="str">
        <f t="shared" si="36"/>
        <v xml:space="preserve"> --Vestment of Olorime / Gewandung von Olorime   [Cloudrest]</v>
      </c>
    </row>
    <row r="340" spans="1:55" x14ac:dyDescent="0.25">
      <c r="A340" s="12">
        <v>392</v>
      </c>
      <c r="B340" t="s">
        <v>1269</v>
      </c>
      <c r="C340" t="s">
        <v>1270</v>
      </c>
      <c r="D340" s="3">
        <f t="shared" si="38"/>
        <v>392</v>
      </c>
      <c r="G340" s="8" t="s">
        <v>1500</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1565</v>
      </c>
      <c r="V340" s="39"/>
      <c r="W340" s="39"/>
      <c r="Y340" s="3" t="str">
        <f>IF(G340&lt;&gt;"LIBSETS_SETTYPE_BATTLEGROUND",IF(G340&lt;&gt;"LIBSETS_SETTYPE_SPECIAL",IF(X340&lt;&gt;"",X340,IF(Z340&lt;&gt;"",VLOOKUP(Z340,'ESO zone constants'!$D$3:$H$4953,5,FALSE),"")),""),"")</f>
        <v/>
      </c>
      <c r="Z340" t="str">
        <f>IF(AND(O340&lt;&gt;"",NOT(ISERROR(O340))),"",IF(AND(L340&lt;&gt;"",L340&gt;0,NOT(ISERROR(L340))),VLOOKUP(L340,'ESO dumped WayshrineInfo'!$K$3:$N$9999,4,FALSE),""))</f>
        <v/>
      </c>
      <c r="AA340" s="39"/>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WayshrineInfo'!$K$3:$N$9999,4,FALSE),""))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90" t="s">
        <v>2707</v>
      </c>
      <c r="AY340" s="21" t="str">
        <f t="shared" si="33"/>
        <v>[392] = {wayshrines={364,364,364,}, dlcId=DLC_SUMMERSET</v>
      </c>
      <c r="AZ340" s="21" t="str">
        <f t="shared" si="37"/>
        <v>, zoneIds={1051}, veteran=true</v>
      </c>
      <c r="BA340" s="21" t="str">
        <f t="shared" si="34"/>
        <v>, setType=LIBSETS_SETTYPE_TRIAL</v>
      </c>
      <c r="BB340" s="21" t="str">
        <f t="shared" si="35"/>
        <v>, dropMechanic={LIBSETS_DROP_MECHANIC_MONSTER_NAME}, dropMechanicNames={}},</v>
      </c>
      <c r="BC340" s="21" t="str">
        <f t="shared" si="36"/>
        <v xml:space="preserve"> --Perfect Aegis of Galenwe / Perfekte Ägis von Galenwe   [Cloudrest]</v>
      </c>
    </row>
    <row r="341" spans="1:55" x14ac:dyDescent="0.25">
      <c r="A341" s="46">
        <v>393</v>
      </c>
      <c r="B341" t="s">
        <v>1271</v>
      </c>
      <c r="C341" t="s">
        <v>1272</v>
      </c>
      <c r="D341" s="3">
        <f t="shared" si="38"/>
        <v>393</v>
      </c>
      <c r="G341" s="8" t="s">
        <v>1500</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1565</v>
      </c>
      <c r="V341" s="39"/>
      <c r="W341" s="39"/>
      <c r="Y341" s="3" t="str">
        <f>IF(G341&lt;&gt;"LIBSETS_SETTYPE_BATTLEGROUND",IF(G341&lt;&gt;"LIBSETS_SETTYPE_SPECIAL",IF(X341&lt;&gt;"",X341,IF(Z341&lt;&gt;"",VLOOKUP(Z341,'ESO zone constants'!$D$3:$H$4953,5,FALSE),"")),""),"")</f>
        <v/>
      </c>
      <c r="Z341" t="str">
        <f>IF(AND(O341&lt;&gt;"",NOT(ISERROR(O341))),"",IF(AND(L341&lt;&gt;"",L341&gt;0,NOT(ISERROR(L341))),VLOOKUP(L341,'ESO dumped WayshrineInfo'!$K$3:$N$9999,4,FALSE),""))</f>
        <v/>
      </c>
      <c r="AA341" s="39"/>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WayshrineInfo'!$K$3:$N$9999,4,FALSE),""))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90" t="s">
        <v>2707</v>
      </c>
      <c r="AY341" s="21" t="str">
        <f t="shared" si="33"/>
        <v>[393] = {wayshrines={364,364,364,}, dlcId=DLC_SUMMERSET</v>
      </c>
      <c r="AZ341" s="21" t="str">
        <f t="shared" si="37"/>
        <v>, zoneIds={1051}, veteran=true</v>
      </c>
      <c r="BA341" s="21" t="str">
        <f t="shared" si="34"/>
        <v>, setType=LIBSETS_SETTYPE_TRIAL</v>
      </c>
      <c r="BB341" s="21" t="str">
        <f t="shared" si="35"/>
        <v>, dropMechanic={LIBSETS_DROP_MECHANIC_MONSTER_NAME}, dropMechanicNames={}},</v>
      </c>
      <c r="BC341" s="21" t="str">
        <f t="shared" si="36"/>
        <v xml:space="preserve"> --Perfect Arms of Relequen / Perfekte Waffen von Relequen   [Cloudrest]</v>
      </c>
    </row>
    <row r="342" spans="1:55" x14ac:dyDescent="0.25">
      <c r="A342" s="12">
        <v>394</v>
      </c>
      <c r="B342" t="s">
        <v>1273</v>
      </c>
      <c r="C342" t="s">
        <v>1274</v>
      </c>
      <c r="D342" s="3">
        <f t="shared" si="38"/>
        <v>394</v>
      </c>
      <c r="G342" s="8" t="s">
        <v>1500</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1565</v>
      </c>
      <c r="V342" s="39"/>
      <c r="W342" s="39"/>
      <c r="Y342" s="3" t="str">
        <f>IF(G342&lt;&gt;"LIBSETS_SETTYPE_BATTLEGROUND",IF(G342&lt;&gt;"LIBSETS_SETTYPE_SPECIAL",IF(X342&lt;&gt;"",X342,IF(Z342&lt;&gt;"",VLOOKUP(Z342,'ESO zone constants'!$D$3:$H$4953,5,FALSE),"")),""),"")</f>
        <v/>
      </c>
      <c r="Z342" t="str">
        <f>IF(AND(O342&lt;&gt;"",NOT(ISERROR(O342))),"",IF(AND(L342&lt;&gt;"",L342&gt;0,NOT(ISERROR(L342))),VLOOKUP(L342,'ESO dumped WayshrineInfo'!$K$3:$N$9999,4,FALSE),""))</f>
        <v/>
      </c>
      <c r="AA342" s="39"/>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WayshrineInfo'!$K$3:$N$9999,4,FALSE),""))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90" t="s">
        <v>2707</v>
      </c>
      <c r="AY342" s="21" t="str">
        <f t="shared" si="33"/>
        <v>[394] = {wayshrines={364,364,364,}, dlcId=DLC_SUMMERSET</v>
      </c>
      <c r="AZ342" s="21" t="str">
        <f t="shared" si="37"/>
        <v>, zoneIds={1051}, veteran=true</v>
      </c>
      <c r="BA342" s="21" t="str">
        <f t="shared" si="34"/>
        <v>, setType=LIBSETS_SETTYPE_TRIAL</v>
      </c>
      <c r="BB342" s="21" t="str">
        <f t="shared" si="35"/>
        <v>, dropMechanic={LIBSETS_DROP_MECHANIC_MONSTER_NAME}, dropMechanicNames={}},</v>
      </c>
      <c r="BC342" s="21" t="str">
        <f t="shared" si="36"/>
        <v xml:space="preserve"> --Perfect Mantle of Siroria / Perfekter Mantel von Siroria   [Cloudrest]</v>
      </c>
    </row>
    <row r="343" spans="1:55" x14ac:dyDescent="0.25">
      <c r="A343" s="12">
        <v>395</v>
      </c>
      <c r="B343" t="s">
        <v>1275</v>
      </c>
      <c r="C343" t="s">
        <v>1276</v>
      </c>
      <c r="D343" s="3">
        <f t="shared" si="38"/>
        <v>395</v>
      </c>
      <c r="G343" s="8" t="s">
        <v>1500</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1565</v>
      </c>
      <c r="V343" s="39"/>
      <c r="W343" s="39"/>
      <c r="Y343" s="3" t="str">
        <f>IF(G343&lt;&gt;"LIBSETS_SETTYPE_BATTLEGROUND",IF(G343&lt;&gt;"LIBSETS_SETTYPE_SPECIAL",IF(X343&lt;&gt;"",X343,IF(Z343&lt;&gt;"",VLOOKUP(Z343,'ESO zone constants'!$D$3:$H$4953,5,FALSE),"")),""),"")</f>
        <v/>
      </c>
      <c r="Z343" t="str">
        <f>IF(AND(O343&lt;&gt;"",NOT(ISERROR(O343))),"",IF(AND(L343&lt;&gt;"",L343&gt;0,NOT(ISERROR(L343))),VLOOKUP(L343,'ESO dumped WayshrineInfo'!$K$3:$N$9999,4,FALSE),""))</f>
        <v/>
      </c>
      <c r="AA343" s="39"/>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WayshrineInfo'!$K$3:$N$9999,4,FALSE),""))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90" t="s">
        <v>2707</v>
      </c>
      <c r="AY343" s="21" t="str">
        <f t="shared" si="33"/>
        <v>[395] = {wayshrines={364,364,364,}, dlcId=DLC_SUMMERSET</v>
      </c>
      <c r="AZ343" s="21" t="str">
        <f t="shared" si="37"/>
        <v>, zoneIds={1051}, veteran=true</v>
      </c>
      <c r="BA343" s="21" t="str">
        <f t="shared" si="34"/>
        <v>, setType=LIBSETS_SETTYPE_TRIAL</v>
      </c>
      <c r="BB343" s="21" t="str">
        <f t="shared" si="35"/>
        <v>, dropMechanic={LIBSETS_DROP_MECHANIC_MONSTER_NAME}, dropMechanicNames={}},</v>
      </c>
      <c r="BC343" s="21" t="str">
        <f t="shared" si="36"/>
        <v xml:space="preserve"> --Perfect Vestment of Olorime / Perfekte Gewandung von Olorime   [Cloudrest]</v>
      </c>
    </row>
    <row r="344" spans="1:55" x14ac:dyDescent="0.25">
      <c r="A344" s="5">
        <v>397</v>
      </c>
      <c r="B344" t="s">
        <v>0</v>
      </c>
      <c r="C344" t="s">
        <v>0</v>
      </c>
      <c r="D344" s="3">
        <f t="shared" si="38"/>
        <v>397</v>
      </c>
      <c r="G344" s="8" t="s">
        <v>1498</v>
      </c>
      <c r="H344">
        <v>3</v>
      </c>
      <c r="I344" t="s">
        <v>1485</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1565</v>
      </c>
      <c r="V344" s="39" t="s">
        <v>0</v>
      </c>
      <c r="W344" s="39" t="s">
        <v>0</v>
      </c>
      <c r="Y344" s="3" t="str">
        <f>IF(G344&lt;&gt;"LIBSETS_SETTYPE_BATTLEGROUND",IF(G344&lt;&gt;"LIBSETS_SETTYPE_SPECIAL",IF(X344&lt;&gt;"",X344,IF(Z344&lt;&gt;"",VLOOKUP(Z344,'ESO zone constants'!$D$3:$H$4953,5,FALSE),"")),""),"")</f>
        <v/>
      </c>
      <c r="Z344" t="str">
        <f>IF(AND(O344&lt;&gt;"",NOT(ISERROR(O344))),"",IF(AND(L344&lt;&gt;"",L344&gt;0,NOT(ISERROR(L344))),VLOOKUP(L344,'ESO dumped WayshrineInfo'!$K$3:$N$9999,4,FALSE),""))</f>
        <v/>
      </c>
      <c r="AA344" s="39"/>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WayshrineInfo'!$K$3:$N$9999,4,FALSE),""))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39"/>
      <c r="AX344" s="90" t="s">
        <v>2707</v>
      </c>
      <c r="AY344" s="21" t="str">
        <f t="shared" si="33"/>
        <v>[397] = {wayshrines={370,370,370,}, dlcId=DLC_WOLFHUNTER</v>
      </c>
      <c r="AZ344" s="21" t="str">
        <f t="shared" si="37"/>
        <v>, zoneIds={1055}, veteran={[EQUIP_TYPE_HEAD]=true, [EQUIP_TYPE_SHOULDERS]=false}</v>
      </c>
      <c r="BA344" s="21" t="str">
        <f t="shared" si="34"/>
        <v>, setType=LIBSETS_SETTYPE_MONSTER</v>
      </c>
      <c r="BB344" s="21" t="str">
        <f t="shared" si="35"/>
        <v>, dropMechanic={LIBSETS_DROP_MECHANIC_MONSTER_NAME}, dropMechanicNames={['en']='Balorgh', ['de']='Balorgh'}},</v>
      </c>
      <c r="BC344" s="21" t="str">
        <f t="shared" si="36"/>
        <v xml:space="preserve"> --Balorgh / Balorgh   [March of Sacrifices]</v>
      </c>
    </row>
    <row r="345" spans="1:55" x14ac:dyDescent="0.25">
      <c r="A345" s="5">
        <v>398</v>
      </c>
      <c r="B345" t="s">
        <v>33</v>
      </c>
      <c r="C345" t="s">
        <v>33</v>
      </c>
      <c r="D345" s="3">
        <f t="shared" si="38"/>
        <v>398</v>
      </c>
      <c r="G345" s="8" t="s">
        <v>1498</v>
      </c>
      <c r="H345">
        <v>3</v>
      </c>
      <c r="I345" t="s">
        <v>1485</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1565</v>
      </c>
      <c r="V345" s="39" t="s">
        <v>33</v>
      </c>
      <c r="W345" s="39" t="s">
        <v>33</v>
      </c>
      <c r="Y345" s="3" t="str">
        <f>IF(G345&lt;&gt;"LIBSETS_SETTYPE_BATTLEGROUND",IF(G345&lt;&gt;"LIBSETS_SETTYPE_SPECIAL",IF(X345&lt;&gt;"",X345,IF(Z345&lt;&gt;"",VLOOKUP(Z345,'ESO zone constants'!$D$3:$H$4953,5,FALSE),"")),""),"")</f>
        <v/>
      </c>
      <c r="Z345" t="str">
        <f>IF(AND(O345&lt;&gt;"",NOT(ISERROR(O345))),"",IF(AND(L345&lt;&gt;"",L345&gt;0,NOT(ISERROR(L345))),VLOOKUP(L345,'ESO dumped WayshrineInfo'!$K$3:$N$9999,4,FALSE),""))</f>
        <v/>
      </c>
      <c r="AA345" s="39"/>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WayshrineInfo'!$K$3:$N$9999,4,FALSE),""))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39"/>
      <c r="AX345" s="90" t="s">
        <v>2707</v>
      </c>
      <c r="AY345" s="21" t="str">
        <f t="shared" si="33"/>
        <v>[398] = {wayshrines={371,371,371,}, dlcId=DLC_WOLFHUNTER</v>
      </c>
      <c r="AZ345" s="21" t="str">
        <f t="shared" si="37"/>
        <v>, zoneIds={1052}, veteran={[EQUIP_TYPE_HEAD]=true, [EQUIP_TYPE_SHOULDERS]=false}</v>
      </c>
      <c r="BA345" s="21" t="str">
        <f t="shared" si="34"/>
        <v>, setType=LIBSETS_SETTYPE_MONSTER</v>
      </c>
      <c r="BB345" s="21" t="str">
        <f t="shared" si="35"/>
        <v>, dropMechanic={LIBSETS_DROP_MECHANIC_MONSTER_NAME}, dropMechanicNames={['en']='Vykosa', ['de']='Vykosa'}},</v>
      </c>
      <c r="BC345" s="21" t="str">
        <f t="shared" si="36"/>
        <v xml:space="preserve"> --Vykosa / Vykosa   [Moon Hunter Keep]</v>
      </c>
    </row>
    <row r="346" spans="1:55" x14ac:dyDescent="0.25">
      <c r="A346" s="12">
        <v>399</v>
      </c>
      <c r="B346" t="s">
        <v>1277</v>
      </c>
      <c r="C346" t="s">
        <v>2671</v>
      </c>
      <c r="D346" s="3">
        <f t="shared" si="38"/>
        <v>399</v>
      </c>
      <c r="G346" s="8" t="s">
        <v>1496</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43" t="str">
        <f>IF(U346&lt;&gt;"",IF(U346&lt;&gt;"LIBSETS_DROP_MECHANIC_MONSTER_NAME",VLOOKUP(U346,'LibSets constants'!$I$4:$L$1003,3,FALSE),""),"")</f>
        <v/>
      </c>
      <c r="W346" s="43" t="str">
        <f>IF(U346&lt;&gt;"",IF(U346&lt;&gt;"LIBSETS_DROP_MECHANIC_MONSTER_NAME",VLOOKUP(U346,'LibSets constants'!$I$4:$L$1003,4,FALSE),""),"")</f>
        <v/>
      </c>
      <c r="Y346" s="3" t="str">
        <f>IF(G346&lt;&gt;"LIBSETS_SETTYPE_BATTLEGROUND",IF(G346&lt;&gt;"LIBSETS_SETTYPE_SPECIAL",IF(X346&lt;&gt;"",X346,IF(Z346&lt;&gt;"",VLOOKUP(Z346,'ESO zone constants'!$D$3:$H$4953,5,FALSE),"")),""),"")</f>
        <v/>
      </c>
      <c r="Z346" t="str">
        <f>IF(AND(O346&lt;&gt;"",NOT(ISERROR(O346))),"",IF(AND(L346&lt;&gt;"",L346&gt;0,NOT(ISERROR(L346))),VLOOKUP(L346,'ESO dumped WayshrineInfo'!$K$3:$N$9999,4,FALSE),""))</f>
        <v/>
      </c>
      <c r="AA346" s="44"/>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WayshrineInfo'!$K$3:$N$9999,4,FALSE),""))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90" t="s">
        <v>2707</v>
      </c>
      <c r="AY346" s="21" t="str">
        <f t="shared" si="33"/>
        <v>[399] = {wayshrines={370,370,370,}, dlcId=DLC_WOLFHUNTER</v>
      </c>
      <c r="AZ346" s="21" t="str">
        <f t="shared" si="37"/>
        <v>, zoneIds={1055}, veteran=false</v>
      </c>
      <c r="BA346" s="21" t="str">
        <f t="shared" si="34"/>
        <v>, setType=LIBSETS_SETTYPE_DUNGEON</v>
      </c>
      <c r="BB346" s="21" t="str">
        <f t="shared" si="35"/>
        <v>},</v>
      </c>
      <c r="BC346" s="21" t="str">
        <f t="shared" si="36"/>
        <v xml:space="preserve"> --Hanu\'s Compassion / Hanus Mitgefühl   [March of Sacrifices]</v>
      </c>
    </row>
    <row r="347" spans="1:55" x14ac:dyDescent="0.25">
      <c r="A347" s="12">
        <v>400</v>
      </c>
      <c r="B347" t="s">
        <v>1278</v>
      </c>
      <c r="C347" t="s">
        <v>1279</v>
      </c>
      <c r="D347" s="3">
        <f t="shared" si="38"/>
        <v>400</v>
      </c>
      <c r="E347" s="42"/>
      <c r="G347" s="8" t="s">
        <v>1496</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Y347" s="3" t="str">
        <f>IF(G347&lt;&gt;"LIBSETS_SETTYPE_BATTLEGROUND",IF(G347&lt;&gt;"LIBSETS_SETTYPE_SPECIAL",IF(X347&lt;&gt;"",X347,IF(Z347&lt;&gt;"",VLOOKUP(Z347,'ESO zone constants'!$D$3:$H$4953,5,FALSE),"")),""),"")</f>
        <v/>
      </c>
      <c r="Z347" t="str">
        <f>IF(AND(O347&lt;&gt;"",NOT(ISERROR(O347))),"",IF(AND(L347&lt;&gt;"",L347&gt;0,NOT(ISERROR(L347))),VLOOKUP(L347,'ESO dumped WayshrineInfo'!$K$3:$N$9999,4,FALSE),""))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WayshrineInfo'!$K$3:$N$9999,4,FALSE),""))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90" t="s">
        <v>2707</v>
      </c>
      <c r="AY347" s="21" t="str">
        <f t="shared" si="33"/>
        <v>[400] = {wayshrines={370,370,370,}, dlcId=DLC_WOLFHUNTER</v>
      </c>
      <c r="AZ347" s="21" t="str">
        <f t="shared" si="37"/>
        <v>, zoneIds={1055}, veteran=false</v>
      </c>
      <c r="BA347" s="21" t="str">
        <f t="shared" si="34"/>
        <v>, setType=LIBSETS_SETTYPE_DUNGEON</v>
      </c>
      <c r="BB347" s="21" t="str">
        <f t="shared" si="35"/>
        <v>},</v>
      </c>
      <c r="BC347" s="21" t="str">
        <f t="shared" si="36"/>
        <v xml:space="preserve"> --Blood Moon / Blutmond   [March of Sacrifices]</v>
      </c>
    </row>
    <row r="348" spans="1:55" x14ac:dyDescent="0.25">
      <c r="A348" s="12">
        <v>401</v>
      </c>
      <c r="B348" t="s">
        <v>1280</v>
      </c>
      <c r="C348" t="s">
        <v>1281</v>
      </c>
      <c r="D348" s="3">
        <f t="shared" si="38"/>
        <v>401</v>
      </c>
      <c r="G348" s="8" t="s">
        <v>1496</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Y348" s="3" t="str">
        <f>IF(G348&lt;&gt;"LIBSETS_SETTYPE_BATTLEGROUND",IF(G348&lt;&gt;"LIBSETS_SETTYPE_SPECIAL",IF(X348&lt;&gt;"",X348,IF(Z348&lt;&gt;"",VLOOKUP(Z348,'ESO zone constants'!$D$3:$H$4953,5,FALSE),"")),""),"")</f>
        <v/>
      </c>
      <c r="Z348" t="str">
        <f>IF(AND(O348&lt;&gt;"",NOT(ISERROR(O348))),"",IF(AND(L348&lt;&gt;"",L348&gt;0,NOT(ISERROR(L348))),VLOOKUP(L348,'ESO dumped WayshrineInfo'!$K$3:$N$9999,4,FALSE),""))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WayshrineInfo'!$K$3:$N$9999,4,FALSE),""))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90" t="s">
        <v>2707</v>
      </c>
      <c r="AY348" s="21" t="str">
        <f t="shared" si="33"/>
        <v>[401] = {wayshrines={370,370,370,}, dlcId=DLC_WOLFHUNTER</v>
      </c>
      <c r="AZ348" s="21" t="str">
        <f t="shared" si="37"/>
        <v>, zoneIds={1055}, veteran=false</v>
      </c>
      <c r="BA348" s="21" t="str">
        <f t="shared" si="34"/>
        <v>, setType=LIBSETS_SETTYPE_DUNGEON</v>
      </c>
      <c r="BB348" s="21" t="str">
        <f t="shared" si="35"/>
        <v>},</v>
      </c>
      <c r="BC348" s="21" t="str">
        <f t="shared" si="36"/>
        <v xml:space="preserve"> --Haven of Ursus / Zuflucht von Ursus   [March of Sacrifices]</v>
      </c>
    </row>
    <row r="349" spans="1:55" x14ac:dyDescent="0.25">
      <c r="A349" s="12">
        <v>402</v>
      </c>
      <c r="B349" t="s">
        <v>1282</v>
      </c>
      <c r="C349" t="s">
        <v>1283</v>
      </c>
      <c r="D349" s="3">
        <f t="shared" si="38"/>
        <v>402</v>
      </c>
      <c r="G349" s="8" t="s">
        <v>1496</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43" t="str">
        <f>IF(U349&lt;&gt;"",IF(U349&lt;&gt;"LIBSETS_DROP_MECHANIC_MONSTER_NAME",VLOOKUP(U349,'LibSets constants'!$I$4:$L$1003,3,FALSE),""),"")</f>
        <v/>
      </c>
      <c r="W349" s="3" t="str">
        <f>IF(U349&lt;&gt;"",IF(U349&lt;&gt;"LIBSETS_DROP_MECHANIC_MONSTER_NAME",VLOOKUP(U349,'LibSets constants'!$I$4:$L$1003,4,FALSE),""),"")</f>
        <v/>
      </c>
      <c r="Y349" s="3" t="str">
        <f>IF(G349&lt;&gt;"LIBSETS_SETTYPE_BATTLEGROUND",IF(G349&lt;&gt;"LIBSETS_SETTYPE_SPECIAL",IF(X349&lt;&gt;"",X349,IF(Z349&lt;&gt;"",VLOOKUP(Z349,'ESO zone constants'!$D$3:$H$4953,5,FALSE),"")),""),"")</f>
        <v/>
      </c>
      <c r="Z349" t="str">
        <f>IF(AND(O349&lt;&gt;"",NOT(ISERROR(O349))),"",IF(AND(L349&lt;&gt;"",L349&gt;0,NOT(ISERROR(L349))),VLOOKUP(L349,'ESO dumped WayshrineInfo'!$K$3:$N$9999,4,FALSE),""))</f>
        <v/>
      </c>
      <c r="AA349" s="44"/>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WayshrineInfo'!$K$3:$N$9999,4,FALSE),""))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90" t="s">
        <v>2707</v>
      </c>
      <c r="AY349" s="21" t="str">
        <f t="shared" si="33"/>
        <v>[402] = {wayshrines={371,371,371,}, dlcId=DLC_WOLFHUNTER</v>
      </c>
      <c r="AZ349" s="21" t="str">
        <f t="shared" si="37"/>
        <v>, zoneIds={1052}, veteran=false</v>
      </c>
      <c r="BA349" s="21" t="str">
        <f t="shared" si="34"/>
        <v>, setType=LIBSETS_SETTYPE_DUNGEON</v>
      </c>
      <c r="BB349" s="21" t="str">
        <f t="shared" si="35"/>
        <v>},</v>
      </c>
      <c r="BC349" s="21" t="str">
        <f t="shared" si="36"/>
        <v xml:space="preserve"> --Moon Hunter / Mondjäger   [Moon Hunter Keep]</v>
      </c>
    </row>
    <row r="350" spans="1:55" x14ac:dyDescent="0.25">
      <c r="A350" s="12">
        <v>403</v>
      </c>
      <c r="B350" t="s">
        <v>1284</v>
      </c>
      <c r="C350" t="s">
        <v>1285</v>
      </c>
      <c r="D350" s="3">
        <f t="shared" si="38"/>
        <v>403</v>
      </c>
      <c r="G350" s="8" t="s">
        <v>1496</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Y350" s="3" t="str">
        <f>IF(G350&lt;&gt;"LIBSETS_SETTYPE_BATTLEGROUND",IF(G350&lt;&gt;"LIBSETS_SETTYPE_SPECIAL",IF(X350&lt;&gt;"",X350,IF(Z350&lt;&gt;"",VLOOKUP(Z350,'ESO zone constants'!$D$3:$H$4953,5,FALSE),"")),""),"")</f>
        <v/>
      </c>
      <c r="Z350" t="str">
        <f>IF(AND(O350&lt;&gt;"",NOT(ISERROR(O350))),"",IF(AND(L350&lt;&gt;"",L350&gt;0,NOT(ISERROR(L350))),VLOOKUP(L350,'ESO dumped WayshrineInfo'!$K$3:$N$9999,4,FALSE),""))</f>
        <v/>
      </c>
      <c r="AB350" s="3" t="str">
        <f>IF(AA350&lt;&gt;"",IF(AA350&lt;&gt;"LIBSETS_DROP_MECHANIC_MONSTER_NAME",VLOOKUP(AA350,'LibSets constants'!$I$4:$L$1003,3,FALSE),""),"")</f>
        <v/>
      </c>
      <c r="AC350" s="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WayshrineInfo'!$K$3:$N$9999,4,FALSE),""))</f>
        <v/>
      </c>
      <c r="AG350" s="3" t="str">
        <f>IF(AF350&lt;&gt;"",IF(AF350&lt;&gt;"LIBSETS_DROP_MECHANIC_MONSTER_NAME",VLOOKUP(AF350,'LibSets constants'!$I$4:$L$1003,3,FALSE),""),"")</f>
        <v/>
      </c>
      <c r="AH350" s="3" t="str">
        <f>IF(AF350&lt;&gt;"",IF(AF350&lt;&gt;"LIBSETS_DROP_MECHANIC_MONSTER_NAME",VLOOKUP(AF350,'LibSets constants'!$I$4:$L$1003,4,FALSE),""),"")</f>
        <v/>
      </c>
      <c r="AI350" s="3" t="str">
        <f>IF(G350&lt;&gt;"LIBSETS_SETTYPE_BATTLEGROUND",IF(G350&lt;&gt;"LIBSETS_SETTYPE_SPECIAL",IF(AJ350&lt;&gt;"",VLOOKUP(AJ350,'ESO zone constants'!$D$3:$H$4953,5,FALSE),""),""),"")</f>
        <v/>
      </c>
      <c r="AL350" s="3" t="str">
        <f>IF(AK350&lt;&gt;"",IF(AK350&lt;&gt;"LIBSETS_DROP_MECHANIC_MONSTER_NAME",VLOOKUP(AK350,'LibSets constants'!$I$4:$L$1003,3,FALSE),""),"")</f>
        <v/>
      </c>
      <c r="AM350" s="3" t="str">
        <f>IF(AK350&lt;&gt;"",IF(AK350&lt;&gt;"LIBSETS_DROP_MECHANIC_MONSTER_NAME",VLOOKUP(AK350,'LibSets constants'!$I$4:$L$1003,4,FALSE),""),"")</f>
        <v/>
      </c>
      <c r="AN350" s="3" t="str">
        <f>IF(G350&lt;&gt;"LIBSETS_SETTYPE_BATTLEGROUND",IF(G350&lt;&gt;"LIBSETS_SETTYPE_SPECIAL",IF(AO350&lt;&gt;"",VLOOKUP(AO350,'ESO zone constants'!$D$3:$H$4953,5,FALSE),""),""),"")</f>
        <v/>
      </c>
      <c r="AQ350" s="3" t="str">
        <f>IF(AP350&lt;&gt;"",IF(AP350&lt;&gt;"LIBSETS_DROP_MECHANIC_MONSTER_NAME",VLOOKUP(AP350,'LibSets constants'!$I$4:$L$1003,3,FALSE),""),"")</f>
        <v/>
      </c>
      <c r="AR350" s="3" t="str">
        <f>IF(AP350&lt;&gt;"",IF(AP350&lt;&gt;"LIBSETS_DROP_MECHANIC_MONSTER_NAME",VLOOKUP(AP350,'LibSets constants'!$I$4:$L$1003,4,FALSE),""),"")</f>
        <v/>
      </c>
      <c r="AS350" s="3" t="str">
        <f>IF(G350&lt;&gt;"LIBSETS_SETTYPE_BATTLEGROUND",IF(G350&lt;&gt;"LIBSETS_SETTYPE_SPECIAL",IF(AT350&lt;&gt;"",VLOOKUP(AT350,'ESO zone constants'!$D$3:$H$4953,5,FALSE),""),""),"")</f>
        <v/>
      </c>
      <c r="AV350" s="3" t="str">
        <f>IF(AU350&lt;&gt;"",IF(AU350&lt;&gt;"LIBSETS_DROP_MECHANIC_MONSTER_NAME",VLOOKUP(AU350,'LibSets constants'!$I$4:$L$1003,3,FALSE),""),"")</f>
        <v/>
      </c>
      <c r="AW350" s="3" t="str">
        <f>IF(AU350&lt;&gt;"",IF(AU350&lt;&gt;"LIBSETS_DROP_MECHANIC_MONSTER_NAME",VLOOKUP(AU350,'LibSets constants'!$I$4:$L$1003,4,FALSE),""),"")</f>
        <v/>
      </c>
      <c r="AX350" s="90" t="s">
        <v>2707</v>
      </c>
      <c r="AY350" s="21" t="str">
        <f t="shared" si="33"/>
        <v>[403] = {wayshrines={371,371,371,}, dlcId=DLC_WOLFHUNTER</v>
      </c>
      <c r="AZ350" s="21" t="str">
        <f t="shared" si="37"/>
        <v>, zoneIds={1052}, veteran=false</v>
      </c>
      <c r="BA350" s="21" t="str">
        <f t="shared" si="34"/>
        <v>, setType=LIBSETS_SETTYPE_DUNGEON</v>
      </c>
      <c r="BB350" s="21" t="str">
        <f t="shared" si="35"/>
        <v>},</v>
      </c>
      <c r="BC350" s="21" t="str">
        <f t="shared" si="36"/>
        <v xml:space="preserve"> --Savage Werewolf / Wilder Werwolf   [Moon Hunter Keep]</v>
      </c>
    </row>
    <row r="351" spans="1:55" x14ac:dyDescent="0.25">
      <c r="A351" s="12">
        <v>404</v>
      </c>
      <c r="B351" t="s">
        <v>1286</v>
      </c>
      <c r="C351" t="s">
        <v>2672</v>
      </c>
      <c r="D351" s="3">
        <f t="shared" si="38"/>
        <v>404</v>
      </c>
      <c r="G351" s="8" t="s">
        <v>1496</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Y351" s="3" t="str">
        <f>IF(G351&lt;&gt;"LIBSETS_SETTYPE_BATTLEGROUND",IF(G351&lt;&gt;"LIBSETS_SETTYPE_SPECIAL",IF(X351&lt;&gt;"",X351,IF(Z351&lt;&gt;"",VLOOKUP(Z351,'ESO zone constants'!$D$3:$H$4953,5,FALSE),"")),""),"")</f>
        <v/>
      </c>
      <c r="Z351" t="str">
        <f>IF(AND(O351&lt;&gt;"",NOT(ISERROR(O351))),"",IF(AND(L351&lt;&gt;"",L351&gt;0,NOT(ISERROR(L351))),VLOOKUP(L351,'ESO dumped WayshrineInfo'!$K$3:$N$9999,4,FALSE),""))</f>
        <v/>
      </c>
      <c r="AB351" s="3" t="str">
        <f>IF(AA351&lt;&gt;"",IF(AA351&lt;&gt;"LIBSETS_DROP_MECHANIC_MONSTER_NAME",VLOOKUP(AA351,'LibSets constants'!$I$4:$L$1003,3,FALSE),""),"")</f>
        <v/>
      </c>
      <c r="AC351" s="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WayshrineInfo'!$K$3:$N$9999,4,FALSE),""))</f>
        <v/>
      </c>
      <c r="AG351" s="3" t="str">
        <f>IF(AF351&lt;&gt;"",IF(AF351&lt;&gt;"LIBSETS_DROP_MECHANIC_MONSTER_NAME",VLOOKUP(AF351,'LibSets constants'!$I$4:$L$1003,3,FALSE),""),"")</f>
        <v/>
      </c>
      <c r="AH351" s="3" t="str">
        <f>IF(AF351&lt;&gt;"",IF(AF351&lt;&gt;"LIBSETS_DROP_MECHANIC_MONSTER_NAME",VLOOKUP(AF351,'LibSets constants'!$I$4:$L$1003,4,FALSE),""),"")</f>
        <v/>
      </c>
      <c r="AI351" s="3" t="str">
        <f>IF(G351&lt;&gt;"LIBSETS_SETTYPE_BATTLEGROUND",IF(G351&lt;&gt;"LIBSETS_SETTYPE_SPECIAL",IF(AJ351&lt;&gt;"",VLOOKUP(AJ351,'ESO zone constants'!$D$3:$H$4953,5,FALSE),""),""),"")</f>
        <v/>
      </c>
      <c r="AL351" s="3" t="str">
        <f>IF(AK351&lt;&gt;"",IF(AK351&lt;&gt;"LIBSETS_DROP_MECHANIC_MONSTER_NAME",VLOOKUP(AK351,'LibSets constants'!$I$4:$L$1003,3,FALSE),""),"")</f>
        <v/>
      </c>
      <c r="AM351" s="3" t="str">
        <f>IF(AK351&lt;&gt;"",IF(AK351&lt;&gt;"LIBSETS_DROP_MECHANIC_MONSTER_NAME",VLOOKUP(AK351,'LibSets constants'!$I$4:$L$1003,4,FALSE),""),"")</f>
        <v/>
      </c>
      <c r="AN351" s="3" t="str">
        <f>IF(G351&lt;&gt;"LIBSETS_SETTYPE_BATTLEGROUND",IF(G351&lt;&gt;"LIBSETS_SETTYPE_SPECIAL",IF(AO351&lt;&gt;"",VLOOKUP(AO351,'ESO zone constants'!$D$3:$H$4953,5,FALSE),""),""),"")</f>
        <v/>
      </c>
      <c r="AQ351" s="3" t="str">
        <f>IF(AP351&lt;&gt;"",IF(AP351&lt;&gt;"LIBSETS_DROP_MECHANIC_MONSTER_NAME",VLOOKUP(AP351,'LibSets constants'!$I$4:$L$1003,3,FALSE),""),"")</f>
        <v/>
      </c>
      <c r="AR351" s="3" t="str">
        <f>IF(AP351&lt;&gt;"",IF(AP351&lt;&gt;"LIBSETS_DROP_MECHANIC_MONSTER_NAME",VLOOKUP(AP351,'LibSets constants'!$I$4:$L$1003,4,FALSE),""),"")</f>
        <v/>
      </c>
      <c r="AS351" s="3" t="str">
        <f>IF(G351&lt;&gt;"LIBSETS_SETTYPE_BATTLEGROUND",IF(G351&lt;&gt;"LIBSETS_SETTYPE_SPECIAL",IF(AT351&lt;&gt;"",VLOOKUP(AT351,'ESO zone constants'!$D$3:$H$4953,5,FALSE),""),""),"")</f>
        <v/>
      </c>
      <c r="AV351" s="3" t="str">
        <f>IF(AU351&lt;&gt;"",IF(AU351&lt;&gt;"LIBSETS_DROP_MECHANIC_MONSTER_NAME",VLOOKUP(AU351,'LibSets constants'!$I$4:$L$1003,3,FALSE),""),"")</f>
        <v/>
      </c>
      <c r="AW351" s="3" t="str">
        <f>IF(AU351&lt;&gt;"",IF(AU351&lt;&gt;"LIBSETS_DROP_MECHANIC_MONSTER_NAME",VLOOKUP(AU351,'LibSets constants'!$I$4:$L$1003,4,FALSE),""),"")</f>
        <v/>
      </c>
      <c r="AX351" s="90" t="s">
        <v>2707</v>
      </c>
      <c r="AY351" s="21" t="str">
        <f t="shared" si="33"/>
        <v>[404] = {wayshrines={371,371,371,}, dlcId=DLC_WOLFHUNTER</v>
      </c>
      <c r="AZ351" s="21" t="str">
        <f t="shared" si="37"/>
        <v>, zoneIds={1052}, veteran=false</v>
      </c>
      <c r="BA351" s="21" t="str">
        <f t="shared" si="34"/>
        <v>, setType=LIBSETS_SETTYPE_DUNGEON</v>
      </c>
      <c r="BB351" s="21" t="str">
        <f t="shared" si="35"/>
        <v>},</v>
      </c>
      <c r="BC351" s="21" t="str">
        <f t="shared" si="36"/>
        <v xml:space="preserve"> --Jailer\'s Tenacity / Tenazität des Kerkermeisters   [Moon Hunter Keep]</v>
      </c>
    </row>
    <row r="352" spans="1:55" x14ac:dyDescent="0.25">
      <c r="A352" s="12">
        <v>405</v>
      </c>
      <c r="B352" t="s">
        <v>1287</v>
      </c>
      <c r="C352" t="s">
        <v>2673</v>
      </c>
      <c r="D352" s="3">
        <f t="shared" si="38"/>
        <v>405</v>
      </c>
      <c r="E352" s="42"/>
      <c r="G352" s="8" t="s">
        <v>1499</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1581</v>
      </c>
      <c r="V352" s="43" t="str">
        <f>IF(U352&lt;&gt;"",IF(U352&lt;&gt;"LIBSETS_DROP_MECHANIC_MONSTER_NAME",VLOOKUP(U352,'LibSets constants'!$I$4:$L$1003,3,FALSE),""),"")</f>
        <v>Delve bosses have a chance to drop a waist or feet.</v>
      </c>
      <c r="W352" s="43" t="str">
        <f>IF(U352&lt;&gt;"",IF(U352&lt;&gt;"LIBSETS_DROP_MECHANIC_MONSTER_NAME",VLOOKUP(U352,'LibSets constants'!$I$4:$L$1003,4,FALSE),""),"")</f>
        <v>Bosse in Gewölben haben die Chance, eine Taille oder Füße fallen zu lassen.</v>
      </c>
      <c r="Y352" s="3" t="str">
        <f>IF(G352&lt;&gt;"LIBSETS_SETTYPE_BATTLEGROUND",IF(G352&lt;&gt;"LIBSETS_SETTYPE_SPECIAL",IF(X352&lt;&gt;"",X352,IF(Z352&lt;&gt;"",VLOOKUP(Z352,'ESO zone constants'!$D$3:$H$4953,5,FALSE),"")),""),"")</f>
        <v/>
      </c>
      <c r="Z352" t="str">
        <f>IF(AND(O352&lt;&gt;"",NOT(ISERROR(O352))),"",IF(AND(L352&lt;&gt;"",L352&gt;0,NOT(ISERROR(L352))),VLOOKUP(L352,'ESO dumped WayshrineInfo'!$K$3:$N$9999,4,FALSE),""))</f>
        <v/>
      </c>
      <c r="AA352" s="44" t="s">
        <v>1582</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WayshrineInfo'!$K$3:$N$9999,4,FALSE),""))</f>
        <v/>
      </c>
      <c r="AF352" s="44" t="s">
        <v>1583</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1584</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90" t="s">
        <v>2707</v>
      </c>
      <c r="AY352" s="21" t="str">
        <f t="shared" si="33"/>
        <v>[405] = {wayshrines={-1,-1,-1,}, dlcId=DLC_MURKMIRE</v>
      </c>
      <c r="AZ352" s="21" t="str">
        <f t="shared" si="37"/>
        <v>, zoneIds={726}, veteran=false</v>
      </c>
      <c r="BA352" s="21" t="str">
        <f t="shared" si="34"/>
        <v>, setType=LIBSETS_SETTYPE_OVERLAND</v>
      </c>
      <c r="BB352" s="21" t="str">
        <f t="shared" si="35"/>
        <v>, dropMechanic={LIBSETS_DROP_MECHANIC_OVERLAND_BOSS_DELVE,LIBSETS_DROP_MECHANIC_OVERLAND_WORLDBOSS,LIBSETS_DROP_MECHANIC_OVERLAND_BOSS_PUBLIC_DUNGEON,LIBSETS_DROP_MECHANIC_OVERLAND_CHEST}},</v>
      </c>
      <c r="BC352" s="21" t="str">
        <f t="shared" si="36"/>
        <v xml:space="preserve"> --Bright-Throat\'s Boast / Hellhalsstolz   [Murkmire]</v>
      </c>
    </row>
    <row r="353" spans="1:55" x14ac:dyDescent="0.25">
      <c r="A353" s="12">
        <v>406</v>
      </c>
      <c r="B353" t="s">
        <v>1288</v>
      </c>
      <c r="C353" t="s">
        <v>2674</v>
      </c>
      <c r="D353" s="3">
        <f t="shared" si="38"/>
        <v>406</v>
      </c>
      <c r="G353" s="8" t="s">
        <v>1499</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1581</v>
      </c>
      <c r="V353" s="43" t="str">
        <f>IF(U353&lt;&gt;"",IF(U353&lt;&gt;"LIBSETS_DROP_MECHANIC_MONSTER_NAME",VLOOKUP(U353,'LibSets constants'!$I$4:$L$1003,3,FALSE),""),"")</f>
        <v>Delve bosses have a chance to drop a waist or feet.</v>
      </c>
      <c r="W353" s="43" t="str">
        <f>IF(U353&lt;&gt;"",IF(U353&lt;&gt;"LIBSETS_DROP_MECHANIC_MONSTER_NAME",VLOOKUP(U353,'LibSets constants'!$I$4:$L$1003,4,FALSE),""),"")</f>
        <v>Bosse in Gewölben haben die Chance, eine Taille oder Füße fallen zu lassen.</v>
      </c>
      <c r="Y353" s="3" t="str">
        <f>IF(G353&lt;&gt;"LIBSETS_SETTYPE_BATTLEGROUND",IF(G353&lt;&gt;"LIBSETS_SETTYPE_SPECIAL",IF(X353&lt;&gt;"",X353,IF(Z353&lt;&gt;"",VLOOKUP(Z353,'ESO zone constants'!$D$3:$H$4953,5,FALSE),"")),""),"")</f>
        <v/>
      </c>
      <c r="Z353" t="str">
        <f>IF(AND(O353&lt;&gt;"",NOT(ISERROR(O353))),"",IF(AND(L353&lt;&gt;"",L353&gt;0,NOT(ISERROR(L353))),VLOOKUP(L353,'ESO dumped WayshrineInfo'!$K$3:$N$9999,4,FALSE),""))</f>
        <v/>
      </c>
      <c r="AA353" s="44" t="s">
        <v>1582</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WayshrineInfo'!$K$3:$N$9999,4,FALSE),""))</f>
        <v/>
      </c>
      <c r="AF353" s="44" t="s">
        <v>1583</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1584</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90" t="s">
        <v>2707</v>
      </c>
      <c r="AY353" s="21" t="str">
        <f t="shared" si="33"/>
        <v>[406] = {wayshrines={-1,-1,-1,}, dlcId=DLC_MURKMIRE</v>
      </c>
      <c r="AZ353" s="21" t="str">
        <f t="shared" si="37"/>
        <v>, zoneIds={726}, veteran=false</v>
      </c>
      <c r="BA353" s="21" t="str">
        <f t="shared" si="34"/>
        <v>, setType=LIBSETS_SETTYPE_OVERLAND</v>
      </c>
      <c r="BB353" s="21" t="str">
        <f t="shared" si="35"/>
        <v>, dropMechanic={LIBSETS_DROP_MECHANIC_OVERLAND_BOSS_DELVE,LIBSETS_DROP_MECHANIC_OVERLAND_WORLDBOSS,LIBSETS_DROP_MECHANIC_OVERLAND_BOSS_PUBLIC_DUNGEON,LIBSETS_DROP_MECHANIC_OVERLAND_CHEST}},</v>
      </c>
      <c r="BC353" s="21" t="str">
        <f t="shared" si="36"/>
        <v xml:space="preserve"> --Dead-Water\'s Guile / Totwassertücke   [Murkmire]</v>
      </c>
    </row>
    <row r="354" spans="1:55" x14ac:dyDescent="0.25">
      <c r="A354" s="12">
        <v>407</v>
      </c>
      <c r="B354" t="s">
        <v>1289</v>
      </c>
      <c r="C354" t="s">
        <v>1290</v>
      </c>
      <c r="D354" s="3">
        <f t="shared" si="38"/>
        <v>407</v>
      </c>
      <c r="E354" s="42"/>
      <c r="G354" s="8" t="s">
        <v>1499</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1581</v>
      </c>
      <c r="V354" s="43" t="str">
        <f>IF(U354&lt;&gt;"",IF(U354&lt;&gt;"LIBSETS_DROP_MECHANIC_MONSTER_NAME",VLOOKUP(U354,'LibSets constants'!$I$4:$L$1003,3,FALSE),""),"")</f>
        <v>Delve bosses have a chance to drop a waist or feet.</v>
      </c>
      <c r="W354" s="43" t="str">
        <f>IF(U354&lt;&gt;"",IF(U354&lt;&gt;"LIBSETS_DROP_MECHANIC_MONSTER_NAME",VLOOKUP(U354,'LibSets constants'!$I$4:$L$1003,4,FALSE),""),"")</f>
        <v>Bosse in Gewölben haben die Chance, eine Taille oder Füße fallen zu lassen.</v>
      </c>
      <c r="Y354" s="3" t="str">
        <f>IF(G354&lt;&gt;"LIBSETS_SETTYPE_BATTLEGROUND",IF(G354&lt;&gt;"LIBSETS_SETTYPE_SPECIAL",IF(X354&lt;&gt;"",X354,IF(Z354&lt;&gt;"",VLOOKUP(Z354,'ESO zone constants'!$D$3:$H$4953,5,FALSE),"")),""),"")</f>
        <v/>
      </c>
      <c r="Z354" t="str">
        <f>IF(AND(O354&lt;&gt;"",NOT(ISERROR(O354))),"",IF(AND(L354&lt;&gt;"",L354&gt;0,NOT(ISERROR(L354))),VLOOKUP(L354,'ESO dumped WayshrineInfo'!$K$3:$N$9999,4,FALSE),""))</f>
        <v/>
      </c>
      <c r="AA354" s="44" t="s">
        <v>1582</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WayshrineInfo'!$K$3:$N$9999,4,FALSE),""))</f>
        <v/>
      </c>
      <c r="AF354" s="44" t="s">
        <v>1583</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1584</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90" t="s">
        <v>2707</v>
      </c>
      <c r="AY354" s="21" t="str">
        <f t="shared" si="33"/>
        <v>[407] = {wayshrines={-1,-1,-1,}, dlcId=DLC_MURKMIRE</v>
      </c>
      <c r="AZ354" s="21" t="str">
        <f t="shared" si="37"/>
        <v>, zoneIds={726}, veteran=false</v>
      </c>
      <c r="BA354" s="21" t="str">
        <f t="shared" si="34"/>
        <v>, setType=LIBSETS_SETTYPE_OVERLAND</v>
      </c>
      <c r="BB354" s="21" t="str">
        <f t="shared" si="35"/>
        <v>, dropMechanic={LIBSETS_DROP_MECHANIC_OVERLAND_BOSS_DELVE,LIBSETS_DROP_MECHANIC_OVERLAND_WORLDBOSS,LIBSETS_DROP_MECHANIC_OVERLAND_BOSS_PUBLIC_DUNGEON,LIBSETS_DROP_MECHANIC_OVERLAND_CHEST}},</v>
      </c>
      <c r="BC354" s="21" t="str">
        <f t="shared" si="36"/>
        <v xml:space="preserve"> --Champion of the Hist / Histchampion   [Murkmire]</v>
      </c>
    </row>
    <row r="355" spans="1:55" x14ac:dyDescent="0.25">
      <c r="A355" s="5">
        <v>408</v>
      </c>
      <c r="B355" t="s">
        <v>1291</v>
      </c>
      <c r="C355" t="s">
        <v>1292</v>
      </c>
      <c r="D355" s="3">
        <f t="shared" si="38"/>
        <v>408</v>
      </c>
      <c r="G355" s="8" t="s">
        <v>1493</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Y355" s="3">
        <f>IF(G355&lt;&gt;"LIBSETS_SETTYPE_BATTLEGROUND",IF(G355&lt;&gt;"LIBSETS_SETTYPE_SPECIAL",IF(X355&lt;&gt;"",X355,IF(Z355&lt;&gt;"",VLOOKUP(Z355,'ESO zone constants'!$D$3:$H$4953,5,FALSE),"")),""),"")</f>
        <v>726</v>
      </c>
      <c r="Z355" t="str">
        <f>IF(AND(O355&lt;&gt;"",NOT(ISERROR(O355))),"",IF(AND(L355&lt;&gt;"",L355&gt;0,NOT(ISERROR(L355))),VLOOKUP(L355,'ESO dumped WayshrineInfo'!$K$3:$N$9999,4,FALSE),""))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WayshrineInfo'!$K$3:$N$9999,4,FALSE),""))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90" t="s">
        <v>2707</v>
      </c>
      <c r="AY355" s="21" t="str">
        <f t="shared" si="33"/>
        <v>[408] = {wayshrines={375,375,375,}, traitsNeeded=7, dlcId=DLC_MURKMIRE</v>
      </c>
      <c r="AZ355" s="21" t="str">
        <f t="shared" si="37"/>
        <v>, zoneIds={726,726,726}, veteran=false</v>
      </c>
      <c r="BA355" s="21" t="str">
        <f t="shared" si="34"/>
        <v>, setType=LIBSETS_SETTYPE_CRAFTED</v>
      </c>
      <c r="BB355" s="21" t="str">
        <f t="shared" si="35"/>
        <v>},</v>
      </c>
      <c r="BC355" s="21" t="str">
        <f t="shared" si="36"/>
        <v xml:space="preserve"> --Grave-Stake Collector / Grabpflocksammler   [Murkmire, Murkmire, Murkmire]</v>
      </c>
    </row>
    <row r="356" spans="1:55" x14ac:dyDescent="0.25">
      <c r="A356" s="5">
        <v>409</v>
      </c>
      <c r="B356" t="s">
        <v>1293</v>
      </c>
      <c r="C356" t="s">
        <v>1294</v>
      </c>
      <c r="D356" s="3">
        <f t="shared" si="38"/>
        <v>409</v>
      </c>
      <c r="G356" s="8" t="s">
        <v>1493</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43" t="str">
        <f>IF(U356&lt;&gt;"",IF(U356&lt;&gt;"LIBSETS_DROP_MECHANIC_MONSTER_NAME",VLOOKUP(U356,'LibSets constants'!$I$4:$L$1003,3,FALSE),""),"")</f>
        <v/>
      </c>
      <c r="W356" s="3" t="str">
        <f>IF(U356&lt;&gt;"",IF(U356&lt;&gt;"LIBSETS_DROP_MECHANIC_MONSTER_NAME",VLOOKUP(U356,'LibSets constants'!$I$4:$L$1003,4,FALSE),""),"")</f>
        <v/>
      </c>
      <c r="Y356" s="3">
        <f>IF(G356&lt;&gt;"LIBSETS_SETTYPE_BATTLEGROUND",IF(G356&lt;&gt;"LIBSETS_SETTYPE_SPECIAL",IF(X356&lt;&gt;"",X356,IF(Z356&lt;&gt;"",VLOOKUP(Z356,'ESO zone constants'!$D$3:$H$4953,5,FALSE),"")),""),"")</f>
        <v>726</v>
      </c>
      <c r="Z356" t="str">
        <f>IF(AND(O356&lt;&gt;"",NOT(ISERROR(O356))),"",IF(AND(L356&lt;&gt;"",L356&gt;0,NOT(ISERROR(L356))),VLOOKUP(L356,'ESO dumped WayshrineInfo'!$K$3:$N$9999,4,FALSE),""))</f>
        <v>Murkmire</v>
      </c>
      <c r="AA356" s="44"/>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WayshrineInfo'!$K$3:$N$9999,4,FALSE),""))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90" t="s">
        <v>2707</v>
      </c>
      <c r="AY356" s="21" t="str">
        <f t="shared" si="33"/>
        <v>[409] = {wayshrines={379,379,379,}, traitsNeeded=2, dlcId=DLC_MURKMIRE</v>
      </c>
      <c r="AZ356" s="21" t="str">
        <f t="shared" si="37"/>
        <v>, zoneIds={726,726,726}, veteran=false</v>
      </c>
      <c r="BA356" s="21" t="str">
        <f t="shared" si="34"/>
        <v>, setType=LIBSETS_SETTYPE_CRAFTED</v>
      </c>
      <c r="BB356" s="21" t="str">
        <f t="shared" si="35"/>
        <v>},</v>
      </c>
      <c r="BC356" s="21" t="str">
        <f t="shared" si="36"/>
        <v xml:space="preserve"> --Naga Shaman / Nagaschamane   [Murkmire, Murkmire, Murkmire]</v>
      </c>
    </row>
    <row r="357" spans="1:55" x14ac:dyDescent="0.25">
      <c r="A357" s="5">
        <v>410</v>
      </c>
      <c r="B357" t="s">
        <v>1295</v>
      </c>
      <c r="C357" t="s">
        <v>1296</v>
      </c>
      <c r="D357" s="3">
        <f t="shared" si="38"/>
        <v>410</v>
      </c>
      <c r="G357" s="8" t="s">
        <v>1493</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43" t="str">
        <f>IF(U357&lt;&gt;"",IF(U357&lt;&gt;"LIBSETS_DROP_MECHANIC_MONSTER_NAME",VLOOKUP(U357,'LibSets constants'!$I$4:$L$1003,3,FALSE),""),"")</f>
        <v/>
      </c>
      <c r="W357" s="3" t="str">
        <f>IF(U357&lt;&gt;"",IF(U357&lt;&gt;"LIBSETS_DROP_MECHANIC_MONSTER_NAME",VLOOKUP(U357,'LibSets constants'!$I$4:$L$1003,4,FALSE),""),"")</f>
        <v/>
      </c>
      <c r="Y357" s="3">
        <f>IF(G357&lt;&gt;"LIBSETS_SETTYPE_BATTLEGROUND",IF(G357&lt;&gt;"LIBSETS_SETTYPE_SPECIAL",IF(X357&lt;&gt;"",X357,IF(Z357&lt;&gt;"",VLOOKUP(Z357,'ESO zone constants'!$D$3:$H$4953,5,FALSE),"")),""),"")</f>
        <v>726</v>
      </c>
      <c r="Z357" t="str">
        <f>IF(AND(O357&lt;&gt;"",NOT(ISERROR(O357))),"",IF(AND(L357&lt;&gt;"",L357&gt;0,NOT(ISERROR(L357))),VLOOKUP(L357,'ESO dumped WayshrineInfo'!$K$3:$N$9999,4,FALSE),""))</f>
        <v>Murkmire</v>
      </c>
      <c r="AA357" s="44"/>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WayshrineInfo'!$K$3:$N$9999,4,FALSE),""))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90" t="s">
        <v>2707</v>
      </c>
      <c r="AY357" s="21" t="str">
        <f t="shared" si="33"/>
        <v>[410] = {wayshrines={379,379,379,}, traitsNeeded=4, dlcId=DLC_MURKMIRE</v>
      </c>
      <c r="AZ357" s="21" t="str">
        <f t="shared" si="37"/>
        <v>, zoneIds={726,726,726}, veteran=false</v>
      </c>
      <c r="BA357" s="21" t="str">
        <f t="shared" si="34"/>
        <v>, setType=LIBSETS_SETTYPE_CRAFTED</v>
      </c>
      <c r="BB357" s="21" t="str">
        <f t="shared" si="35"/>
        <v>},</v>
      </c>
      <c r="BC357" s="21" t="str">
        <f t="shared" si="36"/>
        <v xml:space="preserve"> --Might of the Lost Legion / Macht der Verlorenen Legion   [Murkmire, Murkmire, Murkmire]</v>
      </c>
    </row>
    <row r="358" spans="1:55" x14ac:dyDescent="0.25">
      <c r="A358" s="12">
        <v>411</v>
      </c>
      <c r="B358" t="s">
        <v>1297</v>
      </c>
      <c r="C358" t="s">
        <v>1298</v>
      </c>
      <c r="D358" s="3">
        <f t="shared" si="38"/>
        <v>411</v>
      </c>
      <c r="G358" s="8" t="s">
        <v>1491</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1577</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Y358" s="3" t="str">
        <f>IF(G358&lt;&gt;"LIBSETS_SETTYPE_BATTLEGROUND",IF(G358&lt;&gt;"LIBSETS_SETTYPE_SPECIAL",IF(X358&lt;&gt;"",X358,IF(Z358&lt;&gt;"",VLOOKUP(Z358,'ESO zone constants'!$D$3:$H$4953,5,FALSE),"")),""),"")</f>
        <v/>
      </c>
      <c r="Z358" t="str">
        <f>IF(AND(O358&lt;&gt;"",NOT(ISERROR(O358))),"",IF(AND(L358&lt;&gt;"",L358&gt;0,NOT(ISERROR(L358))),VLOOKUP(L358,'ESO dumped WayshrineInfo'!$K$3:$N$9999,4,FALSE),""))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WayshrineInfo'!$K$3:$N$9999,4,FALSE),""))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90" t="s">
        <v>2707</v>
      </c>
      <c r="AY358" s="21" t="str">
        <f t="shared" si="33"/>
        <v>[411] = {wayshrines={378,378,378,}, dlcId=DLC_BASE_GAME</v>
      </c>
      <c r="AZ358" s="21" t="str">
        <f t="shared" si="37"/>
        <v>, zoneIds={1082}, veteran=false</v>
      </c>
      <c r="BA358" s="21" t="str">
        <f t="shared" si="34"/>
        <v>, setType=LIBSETS_SETTYPE_ARENA</v>
      </c>
      <c r="BB358" s="21" t="str">
        <f t="shared" si="35"/>
        <v>, dropMechanic={LIBSETS_DROP_MECHANIC_ARENA_STAGE_CHEST}},</v>
      </c>
      <c r="BC358" s="21" t="str">
        <f t="shared" si="36"/>
        <v xml:space="preserve"> --Gallant Charge / Galanter Ansturm   [Blackrose Prison]</v>
      </c>
    </row>
    <row r="359" spans="1:55" x14ac:dyDescent="0.25">
      <c r="A359" s="12">
        <v>412</v>
      </c>
      <c r="B359" t="s">
        <v>1299</v>
      </c>
      <c r="C359" t="s">
        <v>1300</v>
      </c>
      <c r="D359" s="3">
        <f t="shared" si="38"/>
        <v>412</v>
      </c>
      <c r="G359" s="8" t="s">
        <v>1491</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1577</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Y359" s="3" t="str">
        <f>IF(G359&lt;&gt;"LIBSETS_SETTYPE_BATTLEGROUND",IF(G359&lt;&gt;"LIBSETS_SETTYPE_SPECIAL",IF(X359&lt;&gt;"",X359,IF(Z359&lt;&gt;"",VLOOKUP(Z359,'ESO zone constants'!$D$3:$H$4953,5,FALSE),"")),""),"")</f>
        <v/>
      </c>
      <c r="Z359" t="str">
        <f>IF(AND(O359&lt;&gt;"",NOT(ISERROR(O359))),"",IF(AND(L359&lt;&gt;"",L359&gt;0,NOT(ISERROR(L359))),VLOOKUP(L359,'ESO dumped WayshrineInfo'!$K$3:$N$9999,4,FALSE),""))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WayshrineInfo'!$K$3:$N$9999,4,FALSE),""))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90" t="s">
        <v>2707</v>
      </c>
      <c r="AY359" s="21" t="str">
        <f t="shared" si="33"/>
        <v>[412] = {wayshrines={378,378,378,}, dlcId=DLC_BASE_GAME</v>
      </c>
      <c r="AZ359" s="21" t="str">
        <f t="shared" si="37"/>
        <v>, zoneIds={1082}, veteran=false</v>
      </c>
      <c r="BA359" s="21" t="str">
        <f t="shared" si="34"/>
        <v>, setType=LIBSETS_SETTYPE_ARENA</v>
      </c>
      <c r="BB359" s="21" t="str">
        <f t="shared" si="35"/>
        <v>, dropMechanic={LIBSETS_DROP_MECHANIC_ARENA_STAGE_CHEST}},</v>
      </c>
      <c r="BC359" s="21" t="str">
        <f t="shared" si="36"/>
        <v xml:space="preserve"> --Radial Uppercut / Rundum-Aufwärtsschnitt   [Blackrose Prison]</v>
      </c>
    </row>
    <row r="360" spans="1:55" x14ac:dyDescent="0.25">
      <c r="A360" s="12">
        <v>413</v>
      </c>
      <c r="B360" t="s">
        <v>1301</v>
      </c>
      <c r="C360" t="s">
        <v>1302</v>
      </c>
      <c r="D360" s="3">
        <f t="shared" si="38"/>
        <v>413</v>
      </c>
      <c r="G360" s="8" t="s">
        <v>1491</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1577</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Y360" s="3" t="str">
        <f>IF(G360&lt;&gt;"LIBSETS_SETTYPE_BATTLEGROUND",IF(G360&lt;&gt;"LIBSETS_SETTYPE_SPECIAL",IF(X360&lt;&gt;"",X360,IF(Z360&lt;&gt;"",VLOOKUP(Z360,'ESO zone constants'!$D$3:$H$4953,5,FALSE),"")),""),"")</f>
        <v/>
      </c>
      <c r="Z360" t="str">
        <f>IF(AND(O360&lt;&gt;"",NOT(ISERROR(O360))),"",IF(AND(L360&lt;&gt;"",L360&gt;0,NOT(ISERROR(L360))),VLOOKUP(L360,'ESO dumped WayshrineInfo'!$K$3:$N$9999,4,FALSE),""))</f>
        <v/>
      </c>
      <c r="AB360" s="3" t="str">
        <f>IF(AA360&lt;&gt;"",IF(AA360&lt;&gt;"LIBSETS_DROP_MECHANIC_MONSTER_NAME",VLOOKUP(AA360,'LibSets constants'!$I$4:$L$1003,3,FALSE),""),"")</f>
        <v/>
      </c>
      <c r="AC360" s="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WayshrineInfo'!$K$3:$N$9999,4,FALSE),""))</f>
        <v/>
      </c>
      <c r="AG360" s="3" t="str">
        <f>IF(AF360&lt;&gt;"",IF(AF360&lt;&gt;"LIBSETS_DROP_MECHANIC_MONSTER_NAME",VLOOKUP(AF360,'LibSets constants'!$I$4:$L$1003,3,FALSE),""),"")</f>
        <v/>
      </c>
      <c r="AH360" s="3" t="str">
        <f>IF(AF360&lt;&gt;"",IF(AF360&lt;&gt;"LIBSETS_DROP_MECHANIC_MONSTER_NAME",VLOOKUP(AF360,'LibSets constants'!$I$4:$L$1003,4,FALSE),""),"")</f>
        <v/>
      </c>
      <c r="AI360" s="3" t="str">
        <f>IF(G360&lt;&gt;"LIBSETS_SETTYPE_BATTLEGROUND",IF(G360&lt;&gt;"LIBSETS_SETTYPE_SPECIAL",IF(AJ360&lt;&gt;"",VLOOKUP(AJ360,'ESO zone constants'!$D$3:$H$4953,5,FALSE),""),""),"")</f>
        <v/>
      </c>
      <c r="AL360" s="3" t="str">
        <f>IF(AK360&lt;&gt;"",IF(AK360&lt;&gt;"LIBSETS_DROP_MECHANIC_MONSTER_NAME",VLOOKUP(AK360,'LibSets constants'!$I$4:$L$1003,3,FALSE),""),"")</f>
        <v/>
      </c>
      <c r="AM360" s="3" t="str">
        <f>IF(AK360&lt;&gt;"",IF(AK360&lt;&gt;"LIBSETS_DROP_MECHANIC_MONSTER_NAME",VLOOKUP(AK360,'LibSets constants'!$I$4:$L$1003,4,FALSE),""),"")</f>
        <v/>
      </c>
      <c r="AN360" s="3" t="str">
        <f>IF(G360&lt;&gt;"LIBSETS_SETTYPE_BATTLEGROUND",IF(G360&lt;&gt;"LIBSETS_SETTYPE_SPECIAL",IF(AO360&lt;&gt;"",VLOOKUP(AO360,'ESO zone constants'!$D$3:$H$4953,5,FALSE),""),""),"")</f>
        <v/>
      </c>
      <c r="AQ360" s="3" t="str">
        <f>IF(AP360&lt;&gt;"",IF(AP360&lt;&gt;"LIBSETS_DROP_MECHANIC_MONSTER_NAME",VLOOKUP(AP360,'LibSets constants'!$I$4:$L$1003,3,FALSE),""),"")</f>
        <v/>
      </c>
      <c r="AR360" s="3" t="str">
        <f>IF(AP360&lt;&gt;"",IF(AP360&lt;&gt;"LIBSETS_DROP_MECHANIC_MONSTER_NAME",VLOOKUP(AP360,'LibSets constants'!$I$4:$L$1003,4,FALSE),""),"")</f>
        <v/>
      </c>
      <c r="AS360" s="3" t="str">
        <f>IF(G360&lt;&gt;"LIBSETS_SETTYPE_BATTLEGROUND",IF(G360&lt;&gt;"LIBSETS_SETTYPE_SPECIAL",IF(AT360&lt;&gt;"",VLOOKUP(AT360,'ESO zone constants'!$D$3:$H$4953,5,FALSE),""),""),"")</f>
        <v/>
      </c>
      <c r="AV360" s="3" t="str">
        <f>IF(AU360&lt;&gt;"",IF(AU360&lt;&gt;"LIBSETS_DROP_MECHANIC_MONSTER_NAME",VLOOKUP(AU360,'LibSets constants'!$I$4:$L$1003,3,FALSE),""),"")</f>
        <v/>
      </c>
      <c r="AW360" s="3" t="str">
        <f>IF(AU360&lt;&gt;"",IF(AU360&lt;&gt;"LIBSETS_DROP_MECHANIC_MONSTER_NAME",VLOOKUP(AU360,'LibSets constants'!$I$4:$L$1003,4,FALSE),""),"")</f>
        <v/>
      </c>
      <c r="AX360" s="90" t="s">
        <v>2707</v>
      </c>
      <c r="AY360" s="21" t="str">
        <f t="shared" si="33"/>
        <v>[413] = {wayshrines={378,378,378,}, dlcId=DLC_BASE_GAME</v>
      </c>
      <c r="AZ360" s="21" t="str">
        <f t="shared" si="37"/>
        <v>, zoneIds={1082}, veteran=false</v>
      </c>
      <c r="BA360" s="21" t="str">
        <f t="shared" si="34"/>
        <v>, setType=LIBSETS_SETTYPE_ARENA</v>
      </c>
      <c r="BB360" s="21" t="str">
        <f t="shared" si="35"/>
        <v>, dropMechanic={LIBSETS_DROP_MECHANIC_ARENA_STAGE_CHEST}},</v>
      </c>
      <c r="BC360" s="21" t="str">
        <f t="shared" si="36"/>
        <v xml:space="preserve"> --Spectral Cloak / Spektraler Mantel   [Blackrose Prison]</v>
      </c>
    </row>
    <row r="361" spans="1:55" x14ac:dyDescent="0.25">
      <c r="A361" s="12">
        <v>414</v>
      </c>
      <c r="B361" t="s">
        <v>1303</v>
      </c>
      <c r="C361" t="s">
        <v>1304</v>
      </c>
      <c r="D361" s="3">
        <f t="shared" si="38"/>
        <v>414</v>
      </c>
      <c r="G361" s="8" t="s">
        <v>1491</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1577</v>
      </c>
      <c r="V361" s="43" t="str">
        <f>IF(U361&lt;&gt;"",IF(U361&lt;&gt;"LIBSETS_DROP_MECHANIC_MONSTER_NAME",VLOOKUP(U361,'LibSets constants'!$I$4:$L$1003,3,FALSE),""),"")</f>
        <v>Arena stage chest</v>
      </c>
      <c r="W361" s="43" t="str">
        <f>IF(U361&lt;&gt;"",IF(U361&lt;&gt;"LIBSETS_DROP_MECHANIC_MONSTER_NAME",VLOOKUP(U361,'LibSets constants'!$I$4:$L$1003,4,FALSE),""),"")</f>
        <v>Arena-Phasen Schatztruhe</v>
      </c>
      <c r="Y361" s="3" t="str">
        <f>IF(G361&lt;&gt;"LIBSETS_SETTYPE_BATTLEGROUND",IF(G361&lt;&gt;"LIBSETS_SETTYPE_SPECIAL",IF(X361&lt;&gt;"",X361,IF(Z361&lt;&gt;"",VLOOKUP(Z361,'ESO zone constants'!$D$3:$H$4953,5,FALSE),"")),""),"")</f>
        <v/>
      </c>
      <c r="Z361" t="str">
        <f>IF(AND(O361&lt;&gt;"",NOT(ISERROR(O361))),"",IF(AND(L361&lt;&gt;"",L361&gt;0,NOT(ISERROR(L361))),VLOOKUP(L361,'ESO dumped WayshrineInfo'!$K$3:$N$9999,4,FALSE),""))</f>
        <v/>
      </c>
      <c r="AA361" s="44"/>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WayshrineInfo'!$K$3:$N$9999,4,FALSE),""))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90" t="s">
        <v>2707</v>
      </c>
      <c r="AY361" s="21" t="str">
        <f t="shared" si="33"/>
        <v>[414] = {wayshrines={378,378,378,}, dlcId=DLC_BASE_GAME</v>
      </c>
      <c r="AZ361" s="21" t="str">
        <f t="shared" si="37"/>
        <v>, zoneIds={1082}, veteran=false</v>
      </c>
      <c r="BA361" s="21" t="str">
        <f t="shared" si="34"/>
        <v>, setType=LIBSETS_SETTYPE_ARENA</v>
      </c>
      <c r="BB361" s="21" t="str">
        <f t="shared" si="35"/>
        <v>, dropMechanic={LIBSETS_DROP_MECHANIC_ARENA_STAGE_CHEST}},</v>
      </c>
      <c r="BC361" s="21" t="str">
        <f t="shared" si="36"/>
        <v xml:space="preserve"> --Virulent Shot / Virulenter Schuss   [Blackrose Prison]</v>
      </c>
    </row>
    <row r="362" spans="1:55" x14ac:dyDescent="0.25">
      <c r="A362" s="12">
        <v>415</v>
      </c>
      <c r="B362" t="s">
        <v>1305</v>
      </c>
      <c r="C362" t="s">
        <v>1306</v>
      </c>
      <c r="D362" s="3">
        <f t="shared" si="38"/>
        <v>415</v>
      </c>
      <c r="G362" s="8" t="s">
        <v>1491</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1577</v>
      </c>
      <c r="V362" s="43" t="str">
        <f>IF(U362&lt;&gt;"",IF(U362&lt;&gt;"LIBSETS_DROP_MECHANIC_MONSTER_NAME",VLOOKUP(U362,'LibSets constants'!$I$4:$L$1003,3,FALSE),""),"")</f>
        <v>Arena stage chest</v>
      </c>
      <c r="W362" s="3" t="str">
        <f>IF(U362&lt;&gt;"",IF(U362&lt;&gt;"LIBSETS_DROP_MECHANIC_MONSTER_NAME",VLOOKUP(U362,'LibSets constants'!$I$4:$L$1003,4,FALSE),""),"")</f>
        <v>Arena-Phasen Schatztruhe</v>
      </c>
      <c r="Y362" s="3" t="str">
        <f>IF(G362&lt;&gt;"LIBSETS_SETTYPE_BATTLEGROUND",IF(G362&lt;&gt;"LIBSETS_SETTYPE_SPECIAL",IF(X362&lt;&gt;"",X362,IF(Z362&lt;&gt;"",VLOOKUP(Z362,'ESO zone constants'!$D$3:$H$4953,5,FALSE),"")),""),"")</f>
        <v/>
      </c>
      <c r="Z362" t="str">
        <f>IF(AND(O362&lt;&gt;"",NOT(ISERROR(O362))),"",IF(AND(L362&lt;&gt;"",L362&gt;0,NOT(ISERROR(L362))),VLOOKUP(L362,'ESO dumped WayshrineInfo'!$K$3:$N$9999,4,FALSE),""))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WayshrineInfo'!$K$3:$N$9999,4,FALSE),""))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90" t="s">
        <v>2707</v>
      </c>
      <c r="AY362" s="21" t="str">
        <f t="shared" si="33"/>
        <v>[415] = {wayshrines={378,378,378,}, dlcId=DLC_BASE_GAME</v>
      </c>
      <c r="AZ362" s="21" t="str">
        <f t="shared" si="37"/>
        <v>, zoneIds={1082}, veteran=false</v>
      </c>
      <c r="BA362" s="21" t="str">
        <f t="shared" si="34"/>
        <v>, setType=LIBSETS_SETTYPE_ARENA</v>
      </c>
      <c r="BB362" s="21" t="str">
        <f t="shared" si="35"/>
        <v>, dropMechanic={LIBSETS_DROP_MECHANIC_ARENA_STAGE_CHEST}},</v>
      </c>
      <c r="BC362" s="21" t="str">
        <f t="shared" si="36"/>
        <v xml:space="preserve"> --Wild Impulse / Wilder Impuls   [Blackrose Prison]</v>
      </c>
    </row>
    <row r="363" spans="1:55" x14ac:dyDescent="0.25">
      <c r="A363" s="12">
        <v>416</v>
      </c>
      <c r="B363" t="s">
        <v>1307</v>
      </c>
      <c r="C363" t="s">
        <v>2675</v>
      </c>
      <c r="D363" s="3">
        <f t="shared" si="38"/>
        <v>416</v>
      </c>
      <c r="G363" s="8" t="s">
        <v>1491</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1577</v>
      </c>
      <c r="V363" s="43" t="str">
        <f>IF(U363&lt;&gt;"",IF(U363&lt;&gt;"LIBSETS_DROP_MECHANIC_MONSTER_NAME",VLOOKUP(U363,'LibSets constants'!$I$4:$L$1003,3,FALSE),""),"")</f>
        <v>Arena stage chest</v>
      </c>
      <c r="W363" s="3" t="str">
        <f>IF(U363&lt;&gt;"",IF(U363&lt;&gt;"LIBSETS_DROP_MECHANIC_MONSTER_NAME",VLOOKUP(U363,'LibSets constants'!$I$4:$L$1003,4,FALSE),""),"")</f>
        <v>Arena-Phasen Schatztruhe</v>
      </c>
      <c r="Y363" s="3" t="str">
        <f>IF(G363&lt;&gt;"LIBSETS_SETTYPE_BATTLEGROUND",IF(G363&lt;&gt;"LIBSETS_SETTYPE_SPECIAL",IF(X363&lt;&gt;"",X363,IF(Z363&lt;&gt;"",VLOOKUP(Z363,'ESO zone constants'!$D$3:$H$4953,5,FALSE),"")),""),"")</f>
        <v/>
      </c>
      <c r="Z363" t="str">
        <f>IF(AND(O363&lt;&gt;"",NOT(ISERROR(O363))),"",IF(AND(L363&lt;&gt;"",L363&gt;0,NOT(ISERROR(L363))),VLOOKUP(L363,'ESO dumped WayshrineInfo'!$K$3:$N$9999,4,FALSE),""))</f>
        <v/>
      </c>
      <c r="AA363" s="44"/>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WayshrineInfo'!$K$3:$N$9999,4,FALSE),""))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90" t="s">
        <v>2707</v>
      </c>
      <c r="AY363" s="21" t="str">
        <f t="shared" si="33"/>
        <v>[416] = {wayshrines={378,378,378,}, dlcId=DLC_BASE_GAME</v>
      </c>
      <c r="AZ363" s="21" t="str">
        <f t="shared" si="37"/>
        <v>, zoneIds={1082}, veteran=false</v>
      </c>
      <c r="BA363" s="21" t="str">
        <f t="shared" si="34"/>
        <v>, setType=LIBSETS_SETTYPE_ARENA</v>
      </c>
      <c r="BB363" s="21" t="str">
        <f t="shared" si="35"/>
        <v>, dropMechanic={LIBSETS_DROP_MECHANIC_ARENA_STAGE_CHEST}},</v>
      </c>
      <c r="BC363" s="21" t="str">
        <f t="shared" si="36"/>
        <v xml:space="preserve"> --Mender\'s Ward / Schutz des Pflegers   [Blackrose Prison]</v>
      </c>
    </row>
    <row r="364" spans="1:55" x14ac:dyDescent="0.25">
      <c r="A364" s="12">
        <v>417</v>
      </c>
      <c r="B364" t="s">
        <v>1308</v>
      </c>
      <c r="C364" t="s">
        <v>1309</v>
      </c>
      <c r="D364" s="3">
        <f t="shared" si="38"/>
        <v>417</v>
      </c>
      <c r="G364" s="8" t="s">
        <v>1494</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1562</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Y364" s="3" t="str">
        <f>IF(G364&lt;&gt;"LIBSETS_SETTYPE_BATTLEGROUND",IF(G364&lt;&gt;"LIBSETS_SETTYPE_SPECIAL",IF(X364&lt;&gt;"",X364,IF(Z364&lt;&gt;"",VLOOKUP(Z364,'ESO zone constants'!$D$3:$H$4953,5,FALSE),"")),""),"")</f>
        <v/>
      </c>
      <c r="Z364" t="str">
        <f>IF(AND(O364&lt;&gt;"",NOT(ISERROR(O364))),"",IF(AND(L364&lt;&gt;"",L364&gt;0,NOT(ISERROR(L364))),VLOOKUP(L364,'ESO dumped WayshrineInfo'!$K$3:$N$9999,4,FALSE),""))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WayshrineInfo'!$K$3:$N$9999,4,FALSE),""))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3" t="str">
        <f>IF(AU364&lt;&gt;"",IF(AU364&lt;&gt;"LIBSETS_DROP_MECHANIC_MONSTER_NAME",VLOOKUP(AU364,'LibSets constants'!$I$4:$L$1003,4,FALSE),""),"")</f>
        <v/>
      </c>
      <c r="AX364" s="90" t="s">
        <v>2707</v>
      </c>
      <c r="AY364" s="21" t="str">
        <f t="shared" si="33"/>
        <v>[417] = {wayshrines={-1,-1,-1,}, dlcId=DLC_BASE_GAME</v>
      </c>
      <c r="AZ364" s="21" t="str">
        <f t="shared" si="37"/>
        <v>, zoneIds={181}, veteran=false</v>
      </c>
      <c r="BA364" s="21" t="str">
        <f t="shared" si="34"/>
        <v>, setType=LIBSETS_SETTYPE_CYRODIIL</v>
      </c>
      <c r="BB364" s="21" t="str">
        <f t="shared" si="35"/>
        <v>, dropMechanic={LIBSETS_DROP_MECHANIC_MAIL_PVP_REWARDS_FOR_THE_WORTHY}},</v>
      </c>
      <c r="BC364" s="21" t="str">
        <f t="shared" si="36"/>
        <v xml:space="preserve"> --Indomitable Fury / Unbeugsamer Zorn   [Cyrodiil]</v>
      </c>
    </row>
    <row r="365" spans="1:55" x14ac:dyDescent="0.25">
      <c r="A365" s="12">
        <v>418</v>
      </c>
      <c r="B365" t="s">
        <v>1310</v>
      </c>
      <c r="C365" t="s">
        <v>1311</v>
      </c>
      <c r="D365" s="3">
        <f t="shared" si="38"/>
        <v>418</v>
      </c>
      <c r="G365" s="8" t="s">
        <v>1494</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1562</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Y365" s="3" t="str">
        <f>IF(G365&lt;&gt;"LIBSETS_SETTYPE_BATTLEGROUND",IF(G365&lt;&gt;"LIBSETS_SETTYPE_SPECIAL",IF(X365&lt;&gt;"",X365,IF(Z365&lt;&gt;"",VLOOKUP(Z365,'ESO zone constants'!$D$3:$H$4953,5,FALSE),"")),""),"")</f>
        <v/>
      </c>
      <c r="Z365" t="str">
        <f>IF(AND(O365&lt;&gt;"",NOT(ISERROR(O365))),"",IF(AND(L365&lt;&gt;"",L365&gt;0,NOT(ISERROR(L365))),VLOOKUP(L365,'ESO dumped WayshrineInfo'!$K$3:$N$9999,4,FALSE),""))</f>
        <v/>
      </c>
      <c r="AB365" s="3" t="str">
        <f>IF(AA365&lt;&gt;"",IF(AA365&lt;&gt;"LIBSETS_DROP_MECHANIC_MONSTER_NAME",VLOOKUP(AA365,'LibSets constants'!$I$4:$L$1003,3,FALSE),""),"")</f>
        <v/>
      </c>
      <c r="AC365" s="3" t="str">
        <f>IF(AA365&lt;&gt;"",IF(AA365&lt;&gt;"LIBSETS_DROP_MECHANIC_MONSTER_NAME",VLOOKUP(AA365,'LibSets constants'!$I$4:$L$1003,4,FALSE),""),"")</f>
        <v/>
      </c>
      <c r="AD365" s="3" t="str">
        <f>IF(G365&lt;&gt;"LIBSETS_SETTYPE_BATTLEGROUND",IF(G365&lt;&gt;"LIBSETS_SETTYPE_SPECIAL",IF(AE365&lt;&gt;"",VLOOKUP(AE365,'ESO zone constants'!$D$3:$H$4953,5,FALSE),""),""),"")</f>
        <v/>
      </c>
      <c r="AE365" t="str">
        <f>IF(AND(O365&lt;&gt;"",NOT(ISERROR(O365))),"",IF(AND(M365&lt;&gt;"",M365&gt;0,NOT(ISERROR(M365))),VLOOKUP(M365,'ESO dumped WayshrineInfo'!$K$3:$N$9999,4,FALSE),""))</f>
        <v/>
      </c>
      <c r="AG365" s="3" t="str">
        <f>IF(AF365&lt;&gt;"",IF(AF365&lt;&gt;"LIBSETS_DROP_MECHANIC_MONSTER_NAME",VLOOKUP(AF365,'LibSets constants'!$I$4:$L$1003,3,FALSE),""),"")</f>
        <v/>
      </c>
      <c r="AH365" s="3" t="str">
        <f>IF(AF365&lt;&gt;"",IF(AF365&lt;&gt;"LIBSETS_DROP_MECHANIC_MONSTER_NAME",VLOOKUP(AF365,'LibSets constants'!$I$4:$L$1003,4,FALSE),""),"")</f>
        <v/>
      </c>
      <c r="AI365" s="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90" t="s">
        <v>2707</v>
      </c>
      <c r="AY365" s="21" t="str">
        <f t="shared" si="33"/>
        <v>[418] = {wayshrines={-1,-1,-1,}, dlcId=DLC_BASE_GAME</v>
      </c>
      <c r="AZ365" s="21" t="str">
        <f t="shared" si="37"/>
        <v>, zoneIds={181}, veteran=false</v>
      </c>
      <c r="BA365" s="21" t="str">
        <f t="shared" si="34"/>
        <v>, setType=LIBSETS_SETTYPE_CYRODIIL</v>
      </c>
      <c r="BB365" s="21" t="str">
        <f t="shared" si="35"/>
        <v>, dropMechanic={LIBSETS_DROP_MECHANIC_MAIL_PVP_REWARDS_FOR_THE_WORTHY}},</v>
      </c>
      <c r="BC365" s="21" t="str">
        <f t="shared" si="36"/>
        <v xml:space="preserve"> --Spell Strategist / Zauberstratege   [Cyrodiil]</v>
      </c>
    </row>
    <row r="366" spans="1:55" x14ac:dyDescent="0.25">
      <c r="A366" s="12">
        <v>419</v>
      </c>
      <c r="B366" t="s">
        <v>1312</v>
      </c>
      <c r="C366" t="s">
        <v>1313</v>
      </c>
      <c r="D366" s="3">
        <f t="shared" ref="D366:D397" si="39">A366</f>
        <v>419</v>
      </c>
      <c r="E366" s="42"/>
      <c r="G366" s="8" t="s">
        <v>1494</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1562</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Y366" s="3" t="str">
        <f>IF(G366&lt;&gt;"LIBSETS_SETTYPE_BATTLEGROUND",IF(G366&lt;&gt;"LIBSETS_SETTYPE_SPECIAL",IF(X366&lt;&gt;"",X366,IF(Z366&lt;&gt;"",VLOOKUP(Z366,'ESO zone constants'!$D$3:$H$4953,5,FALSE),"")),""),"")</f>
        <v/>
      </c>
      <c r="Z366" t="str">
        <f>IF(AND(O366&lt;&gt;"",NOT(ISERROR(O366))),"",IF(AND(L366&lt;&gt;"",L366&gt;0,NOT(ISERROR(L366))),VLOOKUP(L366,'ESO dumped WayshrineInfo'!$K$3:$N$9999,4,FALSE),""))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WayshrineInfo'!$K$3:$N$9999,4,FALSE),""))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3" t="str">
        <f>IF(AU366&lt;&gt;"",IF(AU366&lt;&gt;"LIBSETS_DROP_MECHANIC_MONSTER_NAME",VLOOKUP(AU366,'LibSets constants'!$I$4:$L$1003,4,FALSE),""),"")</f>
        <v/>
      </c>
      <c r="AX366" s="90" t="s">
        <v>2708</v>
      </c>
      <c r="AY366" s="21" t="str">
        <f t="shared" si="33"/>
        <v>[419] = {wayshrines={-1,-1,-1,}, dlcId=DLC_BASE_GAME</v>
      </c>
      <c r="AZ366" s="21" t="str">
        <f t="shared" si="37"/>
        <v>, zoneIds={181}, veteran=false</v>
      </c>
      <c r="BA366" s="21" t="str">
        <f t="shared" si="34"/>
        <v>, setType=LIBSETS_SETTYPE_CYRODIIL</v>
      </c>
      <c r="BB366" s="21" t="str">
        <f t="shared" si="35"/>
        <v>, isProcSetAllowedInPvP=1, dropMechanic={LIBSETS_DROP_MECHANIC_MAIL_PVP_REWARDS_FOR_THE_WORTHY}},</v>
      </c>
      <c r="BC366" s="21" t="str">
        <f t="shared" si="36"/>
        <v xml:space="preserve"> --Battlefield Acrobat / Schlachtfeldakrobat   [Cyrodiil]</v>
      </c>
    </row>
    <row r="367" spans="1:55" x14ac:dyDescent="0.25">
      <c r="A367" s="12">
        <v>420</v>
      </c>
      <c r="B367" t="s">
        <v>1314</v>
      </c>
      <c r="C367" t="s">
        <v>1315</v>
      </c>
      <c r="D367" s="3">
        <f t="shared" si="39"/>
        <v>420</v>
      </c>
      <c r="G367" s="8" t="s">
        <v>1494</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1562</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Y367" s="3" t="str">
        <f>IF(G367&lt;&gt;"LIBSETS_SETTYPE_BATTLEGROUND",IF(G367&lt;&gt;"LIBSETS_SETTYPE_SPECIAL",IF(X367&lt;&gt;"",X367,IF(Z367&lt;&gt;"",VLOOKUP(Z367,'ESO zone constants'!$D$3:$H$4953,5,FALSE),"")),""),"")</f>
        <v/>
      </c>
      <c r="Z367" t="str">
        <f>IF(AND(O367&lt;&gt;"",NOT(ISERROR(O367))),"",IF(AND(L367&lt;&gt;"",L367&gt;0,NOT(ISERROR(L367))),VLOOKUP(L367,'ESO dumped WayshrineInfo'!$K$3:$N$9999,4,FALSE),""))</f>
        <v/>
      </c>
      <c r="AB367" s="3" t="str">
        <f>IF(AA367&lt;&gt;"",IF(AA367&lt;&gt;"LIBSETS_DROP_MECHANIC_MONSTER_NAME",VLOOKUP(AA367,'LibSets constants'!$I$4:$L$1003,3,FALSE),""),"")</f>
        <v/>
      </c>
      <c r="AC367" s="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WayshrineInfo'!$K$3:$N$9999,4,FALSE),""))</f>
        <v/>
      </c>
      <c r="AG367" s="3" t="str">
        <f>IF(AF367&lt;&gt;"",IF(AF367&lt;&gt;"LIBSETS_DROP_MECHANIC_MONSTER_NAME",VLOOKUP(AF367,'LibSets constants'!$I$4:$L$1003,3,FALSE),""),"")</f>
        <v/>
      </c>
      <c r="AH367" s="3" t="str">
        <f>IF(AF367&lt;&gt;"",IF(AF367&lt;&gt;"LIBSETS_DROP_MECHANIC_MONSTER_NAME",VLOOKUP(AF367,'LibSets constants'!$I$4:$L$1003,4,FALSE),""),"")</f>
        <v/>
      </c>
      <c r="AI367" s="3" t="str">
        <f>IF(G367&lt;&gt;"LIBSETS_SETTYPE_BATTLEGROUND",IF(G367&lt;&gt;"LIBSETS_SETTYPE_SPECIAL",IF(AJ367&lt;&gt;"",VLOOKUP(AJ367,'ESO zone constants'!$D$3:$H$4953,5,FALSE),""),""),"")</f>
        <v/>
      </c>
      <c r="AL367" s="3" t="str">
        <f>IF(AK367&lt;&gt;"",IF(AK367&lt;&gt;"LIBSETS_DROP_MECHANIC_MONSTER_NAME",VLOOKUP(AK367,'LibSets constants'!$I$4:$L$1003,3,FALSE),""),"")</f>
        <v/>
      </c>
      <c r="AM367" s="3" t="str">
        <f>IF(AK367&lt;&gt;"",IF(AK367&lt;&gt;"LIBSETS_DROP_MECHANIC_MONSTER_NAME",VLOOKUP(AK367,'LibSets constants'!$I$4:$L$1003,4,FALSE),""),"")</f>
        <v/>
      </c>
      <c r="AN367" s="3" t="str">
        <f>IF(G367&lt;&gt;"LIBSETS_SETTYPE_BATTLEGROUND",IF(G367&lt;&gt;"LIBSETS_SETTYPE_SPECIAL",IF(AO367&lt;&gt;"",VLOOKUP(AO367,'ESO zone constants'!$D$3:$H$4953,5,FALSE),""),""),"")</f>
        <v/>
      </c>
      <c r="AQ367" s="3" t="str">
        <f>IF(AP367&lt;&gt;"",IF(AP367&lt;&gt;"LIBSETS_DROP_MECHANIC_MONSTER_NAME",VLOOKUP(AP367,'LibSets constants'!$I$4:$L$1003,3,FALSE),""),"")</f>
        <v/>
      </c>
      <c r="AR367" s="3" t="str">
        <f>IF(AP367&lt;&gt;"",IF(AP367&lt;&gt;"LIBSETS_DROP_MECHANIC_MONSTER_NAME",VLOOKUP(AP367,'LibSets constants'!$I$4:$L$1003,4,FALSE),""),"")</f>
        <v/>
      </c>
      <c r="AS367" s="3" t="str">
        <f>IF(G367&lt;&gt;"LIBSETS_SETTYPE_BATTLEGROUND",IF(G367&lt;&gt;"LIBSETS_SETTYPE_SPECIAL",IF(AT367&lt;&gt;"",VLOOKUP(AT367,'ESO zone constants'!$D$3:$H$4953,5,FALSE),""),""),"")</f>
        <v/>
      </c>
      <c r="AV367" s="3" t="str">
        <f>IF(AU367&lt;&gt;"",IF(AU367&lt;&gt;"LIBSETS_DROP_MECHANIC_MONSTER_NAME",VLOOKUP(AU367,'LibSets constants'!$I$4:$L$1003,3,FALSE),""),"")</f>
        <v/>
      </c>
      <c r="AW367" s="3" t="str">
        <f>IF(AU367&lt;&gt;"",IF(AU367&lt;&gt;"LIBSETS_DROP_MECHANIC_MONSTER_NAME",VLOOKUP(AU367,'LibSets constants'!$I$4:$L$1003,4,FALSE),""),"")</f>
        <v/>
      </c>
      <c r="AX367" s="90" t="s">
        <v>2707</v>
      </c>
      <c r="AY367" s="21" t="str">
        <f t="shared" si="33"/>
        <v>[420] = {wayshrines={-1,-1,-1,}, dlcId=DLC_BASE_GAME</v>
      </c>
      <c r="AZ367" s="21" t="str">
        <f t="shared" si="37"/>
        <v>, zoneIds={181}, veteran=false</v>
      </c>
      <c r="BA367" s="21" t="str">
        <f t="shared" si="34"/>
        <v>, setType=LIBSETS_SETTYPE_CYRODIIL</v>
      </c>
      <c r="BB367" s="21" t="str">
        <f t="shared" si="35"/>
        <v>, dropMechanic={LIBSETS_DROP_MECHANIC_MAIL_PVP_REWARDS_FOR_THE_WORTHY}},</v>
      </c>
      <c r="BC367" s="21" t="str">
        <f t="shared" si="36"/>
        <v xml:space="preserve"> --Soldier of Anguish / Soldat der Pein   [Cyrodiil]</v>
      </c>
    </row>
    <row r="368" spans="1:55" x14ac:dyDescent="0.25">
      <c r="A368" s="12">
        <v>421</v>
      </c>
      <c r="B368" t="s">
        <v>1316</v>
      </c>
      <c r="C368" t="s">
        <v>1317</v>
      </c>
      <c r="D368" s="3">
        <f t="shared" si="39"/>
        <v>421</v>
      </c>
      <c r="G368" s="8" t="s">
        <v>1494</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1562</v>
      </c>
      <c r="V368" s="43" t="str">
        <f>IF(U368&lt;&gt;"",IF(U368&lt;&gt;"LIBSETS_DROP_MECHANIC_MONSTER_NAME",VLOOKUP(U368,'LibSets constants'!$I$4:$L$1003,3,FALSE),""),"")</f>
        <v>Rewards for the worthy (Cyrodiil/Battleground mail)</v>
      </c>
      <c r="W368" s="43" t="str">
        <f>IF(U368&lt;&gt;"",IF(U368&lt;&gt;"LIBSETS_DROP_MECHANIC_MONSTER_NAME",VLOOKUP(U368,'LibSets constants'!$I$4:$L$1003,4,FALSE),""),"")</f>
        <v>Gerechter Lohn (Cyrodiil/Schlachtfeld Mail)</v>
      </c>
      <c r="Y368" s="3" t="str">
        <f>IF(G368&lt;&gt;"LIBSETS_SETTYPE_BATTLEGROUND",IF(G368&lt;&gt;"LIBSETS_SETTYPE_SPECIAL",IF(X368&lt;&gt;"",X368,IF(Z368&lt;&gt;"",VLOOKUP(Z368,'ESO zone constants'!$D$3:$H$4953,5,FALSE),"")),""),"")</f>
        <v/>
      </c>
      <c r="Z368" t="str">
        <f>IF(AND(O368&lt;&gt;"",NOT(ISERROR(O368))),"",IF(AND(L368&lt;&gt;"",L368&gt;0,NOT(ISERROR(L368))),VLOOKUP(L368,'ESO dumped WayshrineInfo'!$K$3:$N$9999,4,FALSE),""))</f>
        <v/>
      </c>
      <c r="AA368" s="44"/>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WayshrineInfo'!$K$3:$N$9999,4,FALSE),""))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90" t="s">
        <v>2707</v>
      </c>
      <c r="AY368" s="21" t="str">
        <f t="shared" si="33"/>
        <v>[421] = {wayshrines={-1,-1,-1,}, dlcId=DLC_BASE_GAME</v>
      </c>
      <c r="AZ368" s="21" t="str">
        <f t="shared" si="37"/>
        <v>, zoneIds={181}, veteran=false</v>
      </c>
      <c r="BA368" s="21" t="str">
        <f t="shared" si="34"/>
        <v>, setType=LIBSETS_SETTYPE_CYRODIIL</v>
      </c>
      <c r="BB368" s="21" t="str">
        <f t="shared" si="35"/>
        <v>, dropMechanic={LIBSETS_DROP_MECHANIC_MAIL_PVP_REWARDS_FOR_THE_WORTHY}},</v>
      </c>
      <c r="BC368" s="21" t="str">
        <f t="shared" si="36"/>
        <v xml:space="preserve"> --Steadfast Hero / Standhafter Held   [Cyrodiil]</v>
      </c>
    </row>
    <row r="369" spans="1:55" x14ac:dyDescent="0.25">
      <c r="A369" s="12">
        <v>422</v>
      </c>
      <c r="B369" t="s">
        <v>1318</v>
      </c>
      <c r="C369" t="s">
        <v>1319</v>
      </c>
      <c r="D369" s="3">
        <f t="shared" si="39"/>
        <v>422</v>
      </c>
      <c r="E369" s="42"/>
      <c r="G369" s="8" t="s">
        <v>1494</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1562</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Y369" s="3" t="str">
        <f>IF(G369&lt;&gt;"LIBSETS_SETTYPE_BATTLEGROUND",IF(G369&lt;&gt;"LIBSETS_SETTYPE_SPECIAL",IF(X369&lt;&gt;"",X369,IF(Z369&lt;&gt;"",VLOOKUP(Z369,'ESO zone constants'!$D$3:$H$4953,5,FALSE),"")),""),"")</f>
        <v/>
      </c>
      <c r="Z369" t="str">
        <f>IF(AND(O369&lt;&gt;"",NOT(ISERROR(O369))),"",IF(AND(L369&lt;&gt;"",L369&gt;0,NOT(ISERROR(L369))),VLOOKUP(L369,'ESO dumped WayshrineInfo'!$K$3:$N$9999,4,FALSE),""))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WayshrineInfo'!$K$3:$N$9999,4,FALSE),""))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90" t="s">
        <v>2707</v>
      </c>
      <c r="AY369" s="21" t="str">
        <f t="shared" si="33"/>
        <v>[422] = {wayshrines={-1,-1,-1,}, dlcId=DLC_BASE_GAME</v>
      </c>
      <c r="AZ369" s="21" t="str">
        <f t="shared" si="37"/>
        <v>, zoneIds={181}, veteran=false</v>
      </c>
      <c r="BA369" s="21" t="str">
        <f t="shared" si="34"/>
        <v>, setType=LIBSETS_SETTYPE_CYRODIIL</v>
      </c>
      <c r="BB369" s="21" t="str">
        <f t="shared" si="35"/>
        <v>, dropMechanic={LIBSETS_DROP_MECHANIC_MAIL_PVP_REWARDS_FOR_THE_WORTHY}},</v>
      </c>
      <c r="BC369" s="21" t="str">
        <f t="shared" si="36"/>
        <v xml:space="preserve"> --Battalion Defender / Bataillonsverteidiger   [Cyrodiil]</v>
      </c>
    </row>
    <row r="370" spans="1:55" x14ac:dyDescent="0.25">
      <c r="A370" s="12">
        <v>423</v>
      </c>
      <c r="B370" t="s">
        <v>1320</v>
      </c>
      <c r="C370" t="s">
        <v>1321</v>
      </c>
      <c r="D370" s="3">
        <f t="shared" si="39"/>
        <v>423</v>
      </c>
      <c r="G370" s="8" t="s">
        <v>1491</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1577</v>
      </c>
      <c r="V370" s="43" t="str">
        <f>IF(U370&lt;&gt;"",IF(U370&lt;&gt;"LIBSETS_DROP_MECHANIC_MONSTER_NAME",VLOOKUP(U370,'LibSets constants'!$I$4:$L$1003,3,FALSE),""),"")</f>
        <v>Arena stage chest</v>
      </c>
      <c r="W370" s="3" t="str">
        <f>IF(U370&lt;&gt;"",IF(U370&lt;&gt;"LIBSETS_DROP_MECHANIC_MONSTER_NAME",VLOOKUP(U370,'LibSets constants'!$I$4:$L$1003,4,FALSE),""),"")</f>
        <v>Arena-Phasen Schatztruhe</v>
      </c>
      <c r="Y370" s="3" t="str">
        <f>IF(G370&lt;&gt;"LIBSETS_SETTYPE_BATTLEGROUND",IF(G370&lt;&gt;"LIBSETS_SETTYPE_SPECIAL",IF(X370&lt;&gt;"",X370,IF(Z370&lt;&gt;"",VLOOKUP(Z370,'ESO zone constants'!$D$3:$H$4953,5,FALSE),"")),""),"")</f>
        <v/>
      </c>
      <c r="Z370" t="str">
        <f>IF(AND(O370&lt;&gt;"",NOT(ISERROR(O370))),"",IF(AND(L370&lt;&gt;"",L370&gt;0,NOT(ISERROR(L370))),VLOOKUP(L370,'ESO dumped WayshrineInfo'!$K$3:$N$9999,4,FALSE),""))</f>
        <v/>
      </c>
      <c r="AA370" s="44"/>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WayshrineInfo'!$K$3:$N$9999,4,FALSE),""))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90" t="s">
        <v>2707</v>
      </c>
      <c r="AY370" s="21" t="str">
        <f t="shared" si="33"/>
        <v>[423] = {wayshrines={378,378,378,}, dlcId=DLC_BASE_GAME</v>
      </c>
      <c r="AZ370" s="21" t="str">
        <f t="shared" si="37"/>
        <v>, zoneIds={1082}, veteran=true</v>
      </c>
      <c r="BA370" s="21" t="str">
        <f t="shared" si="34"/>
        <v>, setType=LIBSETS_SETTYPE_ARENA</v>
      </c>
      <c r="BB370" s="21" t="str">
        <f t="shared" si="35"/>
        <v>, dropMechanic={LIBSETS_DROP_MECHANIC_ARENA_STAGE_CHEST}},</v>
      </c>
      <c r="BC370" s="21" t="str">
        <f t="shared" si="36"/>
        <v xml:space="preserve"> --Perfect Gallant Charge / Perfekter galanter Ansturm   [Blackrose Prison]</v>
      </c>
    </row>
    <row r="371" spans="1:55" x14ac:dyDescent="0.25">
      <c r="A371" s="12">
        <v>424</v>
      </c>
      <c r="B371" t="s">
        <v>1322</v>
      </c>
      <c r="C371" t="s">
        <v>1323</v>
      </c>
      <c r="D371" s="3">
        <f t="shared" si="39"/>
        <v>424</v>
      </c>
      <c r="G371" s="8" t="s">
        <v>1491</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1577</v>
      </c>
      <c r="V371" s="43" t="str">
        <f>IF(U371&lt;&gt;"",IF(U371&lt;&gt;"LIBSETS_DROP_MECHANIC_MONSTER_NAME",VLOOKUP(U371,'LibSets constants'!$I$4:$L$1003,3,FALSE),""),"")</f>
        <v>Arena stage chest</v>
      </c>
      <c r="W371" s="3" t="str">
        <f>IF(U371&lt;&gt;"",IF(U371&lt;&gt;"LIBSETS_DROP_MECHANIC_MONSTER_NAME",VLOOKUP(U371,'LibSets constants'!$I$4:$L$1003,4,FALSE),""),"")</f>
        <v>Arena-Phasen Schatztruhe</v>
      </c>
      <c r="Y371" s="3" t="str">
        <f>IF(G371&lt;&gt;"LIBSETS_SETTYPE_BATTLEGROUND",IF(G371&lt;&gt;"LIBSETS_SETTYPE_SPECIAL",IF(X371&lt;&gt;"",X371,IF(Z371&lt;&gt;"",VLOOKUP(Z371,'ESO zone constants'!$D$3:$H$4953,5,FALSE),"")),""),"")</f>
        <v/>
      </c>
      <c r="Z371" t="str">
        <f>IF(AND(O371&lt;&gt;"",NOT(ISERROR(O371))),"",IF(AND(L371&lt;&gt;"",L371&gt;0,NOT(ISERROR(L371))),VLOOKUP(L371,'ESO dumped WayshrineInfo'!$K$3:$N$9999,4,FALSE),""))</f>
        <v/>
      </c>
      <c r="AA371" s="44"/>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WayshrineInfo'!$K$3:$N$9999,4,FALSE),""))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90" t="s">
        <v>2707</v>
      </c>
      <c r="AY371" s="21" t="str">
        <f t="shared" si="33"/>
        <v>[424] = {wayshrines={378,378,378,}, dlcId=DLC_BASE_GAME</v>
      </c>
      <c r="AZ371" s="21" t="str">
        <f t="shared" si="37"/>
        <v>, zoneIds={1082}, veteran=true</v>
      </c>
      <c r="BA371" s="21" t="str">
        <f t="shared" si="34"/>
        <v>, setType=LIBSETS_SETTYPE_ARENA</v>
      </c>
      <c r="BB371" s="21" t="str">
        <f t="shared" si="35"/>
        <v>, dropMechanic={LIBSETS_DROP_MECHANIC_ARENA_STAGE_CHEST}},</v>
      </c>
      <c r="BC371" s="21" t="str">
        <f t="shared" si="36"/>
        <v xml:space="preserve"> --Perfect Radial Uppercut / Perfekter Rundum-Aufwärtsschnitt   [Blackrose Prison]</v>
      </c>
    </row>
    <row r="372" spans="1:55" x14ac:dyDescent="0.25">
      <c r="A372" s="12">
        <v>425</v>
      </c>
      <c r="B372" t="s">
        <v>1324</v>
      </c>
      <c r="C372" t="s">
        <v>1325</v>
      </c>
      <c r="D372" s="3">
        <f t="shared" si="39"/>
        <v>425</v>
      </c>
      <c r="G372" s="8" t="s">
        <v>1491</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1577</v>
      </c>
      <c r="V372" s="43" t="str">
        <f>IF(U372&lt;&gt;"",IF(U372&lt;&gt;"LIBSETS_DROP_MECHANIC_MONSTER_NAME",VLOOKUP(U372,'LibSets constants'!$I$4:$L$1003,3,FALSE),""),"")</f>
        <v>Arena stage chest</v>
      </c>
      <c r="W372" s="3" t="str">
        <f>IF(U372&lt;&gt;"",IF(U372&lt;&gt;"LIBSETS_DROP_MECHANIC_MONSTER_NAME",VLOOKUP(U372,'LibSets constants'!$I$4:$L$1003,4,FALSE),""),"")</f>
        <v>Arena-Phasen Schatztruhe</v>
      </c>
      <c r="Y372" s="3" t="str">
        <f>IF(G372&lt;&gt;"LIBSETS_SETTYPE_BATTLEGROUND",IF(G372&lt;&gt;"LIBSETS_SETTYPE_SPECIAL",IF(X372&lt;&gt;"",X372,IF(Z372&lt;&gt;"",VLOOKUP(Z372,'ESO zone constants'!$D$3:$H$4953,5,FALSE),"")),""),"")</f>
        <v/>
      </c>
      <c r="Z372" t="str">
        <f>IF(AND(O372&lt;&gt;"",NOT(ISERROR(O372))),"",IF(AND(L372&lt;&gt;"",L372&gt;0,NOT(ISERROR(L372))),VLOOKUP(L372,'ESO dumped WayshrineInfo'!$K$3:$N$9999,4,FALSE),""))</f>
        <v/>
      </c>
      <c r="AA372" s="44"/>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WayshrineInfo'!$K$3:$N$9999,4,FALSE),""))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90" t="s">
        <v>2707</v>
      </c>
      <c r="AY372" s="21" t="str">
        <f t="shared" si="33"/>
        <v>[425] = {wayshrines={378,378,378,}, dlcId=DLC_BASE_GAME</v>
      </c>
      <c r="AZ372" s="21" t="str">
        <f t="shared" si="37"/>
        <v>, zoneIds={1082}, veteran=true</v>
      </c>
      <c r="BA372" s="21" t="str">
        <f t="shared" si="34"/>
        <v>, setType=LIBSETS_SETTYPE_ARENA</v>
      </c>
      <c r="BB372" s="21" t="str">
        <f t="shared" si="35"/>
        <v>, dropMechanic={LIBSETS_DROP_MECHANIC_ARENA_STAGE_CHEST}},</v>
      </c>
      <c r="BC372" s="21" t="str">
        <f t="shared" si="36"/>
        <v xml:space="preserve"> --Perfect Spectral Cloak / Perfekter spektraler Mantel   [Blackrose Prison]</v>
      </c>
    </row>
    <row r="373" spans="1:55" x14ac:dyDescent="0.25">
      <c r="A373" s="12">
        <v>426</v>
      </c>
      <c r="B373" t="s">
        <v>1326</v>
      </c>
      <c r="C373" t="s">
        <v>1327</v>
      </c>
      <c r="D373" s="3">
        <f t="shared" si="39"/>
        <v>426</v>
      </c>
      <c r="G373" s="8" t="s">
        <v>1491</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1577</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Y373" s="3" t="str">
        <f>IF(G373&lt;&gt;"LIBSETS_SETTYPE_BATTLEGROUND",IF(G373&lt;&gt;"LIBSETS_SETTYPE_SPECIAL",IF(X373&lt;&gt;"",X373,IF(Z373&lt;&gt;"",VLOOKUP(Z373,'ESO zone constants'!$D$3:$H$4953,5,FALSE),"")),""),"")</f>
        <v/>
      </c>
      <c r="Z373" t="str">
        <f>IF(AND(O373&lt;&gt;"",NOT(ISERROR(O373))),"",IF(AND(L373&lt;&gt;"",L373&gt;0,NOT(ISERROR(L373))),VLOOKUP(L373,'ESO dumped WayshrineInfo'!$K$3:$N$9999,4,FALSE),""))</f>
        <v/>
      </c>
      <c r="AA373" s="44"/>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WayshrineInfo'!$K$3:$N$9999,4,FALSE),""))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90" t="s">
        <v>2707</v>
      </c>
      <c r="AY373" s="21" t="str">
        <f t="shared" si="33"/>
        <v>[426] = {wayshrines={378,378,378,}, dlcId=DLC_BASE_GAME</v>
      </c>
      <c r="AZ373" s="21" t="str">
        <f t="shared" si="37"/>
        <v>, zoneIds={1082}, veteran=true</v>
      </c>
      <c r="BA373" s="21" t="str">
        <f t="shared" si="34"/>
        <v>, setType=LIBSETS_SETTYPE_ARENA</v>
      </c>
      <c r="BB373" s="21" t="str">
        <f t="shared" si="35"/>
        <v>, dropMechanic={LIBSETS_DROP_MECHANIC_ARENA_STAGE_CHEST}},</v>
      </c>
      <c r="BC373" s="21" t="str">
        <f t="shared" si="36"/>
        <v xml:space="preserve"> --Perfect Virulent Shot / Perfekter virulenter Schuss   [Blackrose Prison]</v>
      </c>
    </row>
    <row r="374" spans="1:55" x14ac:dyDescent="0.25">
      <c r="A374" s="12">
        <v>427</v>
      </c>
      <c r="B374" t="s">
        <v>1328</v>
      </c>
      <c r="C374" t="s">
        <v>1329</v>
      </c>
      <c r="D374" s="3">
        <f t="shared" si="39"/>
        <v>427</v>
      </c>
      <c r="G374" s="8" t="s">
        <v>1491</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1577</v>
      </c>
      <c r="V374" s="43" t="str">
        <f>IF(U374&lt;&gt;"",IF(U374&lt;&gt;"LIBSETS_DROP_MECHANIC_MONSTER_NAME",VLOOKUP(U374,'LibSets constants'!$I$4:$L$1003,3,FALSE),""),"")</f>
        <v>Arena stage chest</v>
      </c>
      <c r="W374" s="43" t="str">
        <f>IF(U374&lt;&gt;"",IF(U374&lt;&gt;"LIBSETS_DROP_MECHANIC_MONSTER_NAME",VLOOKUP(U374,'LibSets constants'!$I$4:$L$1003,4,FALSE),""),"")</f>
        <v>Arena-Phasen Schatztruhe</v>
      </c>
      <c r="Y374" s="3" t="str">
        <f>IF(G374&lt;&gt;"LIBSETS_SETTYPE_BATTLEGROUND",IF(G374&lt;&gt;"LIBSETS_SETTYPE_SPECIAL",IF(X374&lt;&gt;"",X374,IF(Z374&lt;&gt;"",VLOOKUP(Z374,'ESO zone constants'!$D$3:$H$4953,5,FALSE),"")),""),"")</f>
        <v/>
      </c>
      <c r="Z374" t="str">
        <f>IF(AND(O374&lt;&gt;"",NOT(ISERROR(O374))),"",IF(AND(L374&lt;&gt;"",L374&gt;0,NOT(ISERROR(L374))),VLOOKUP(L374,'ESO dumped WayshrineInfo'!$K$3:$N$9999,4,FALSE),""))</f>
        <v/>
      </c>
      <c r="AA374" s="44"/>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WayshrineInfo'!$K$3:$N$9999,4,FALSE),""))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90" t="s">
        <v>2707</v>
      </c>
      <c r="AY374" s="21" t="str">
        <f t="shared" si="33"/>
        <v>[427] = {wayshrines={378,378,378,}, dlcId=DLC_BASE_GAME</v>
      </c>
      <c r="AZ374" s="21" t="str">
        <f t="shared" si="37"/>
        <v>, zoneIds={1082}, veteran=true</v>
      </c>
      <c r="BA374" s="21" t="str">
        <f t="shared" si="34"/>
        <v>, setType=LIBSETS_SETTYPE_ARENA</v>
      </c>
      <c r="BB374" s="21" t="str">
        <f t="shared" si="35"/>
        <v>, dropMechanic={LIBSETS_DROP_MECHANIC_ARENA_STAGE_CHEST}},</v>
      </c>
      <c r="BC374" s="21" t="str">
        <f t="shared" si="36"/>
        <v xml:space="preserve"> --Perfect Wild Impulse / Perfekter wilder Impuls   [Blackrose Prison]</v>
      </c>
    </row>
    <row r="375" spans="1:55" x14ac:dyDescent="0.25">
      <c r="A375" s="12">
        <v>428</v>
      </c>
      <c r="B375" t="s">
        <v>1330</v>
      </c>
      <c r="C375" t="s">
        <v>2676</v>
      </c>
      <c r="D375" s="3">
        <f t="shared" si="39"/>
        <v>428</v>
      </c>
      <c r="G375" s="8" t="s">
        <v>1491</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1577</v>
      </c>
      <c r="V375" s="43" t="str">
        <f>IF(U375&lt;&gt;"",IF(U375&lt;&gt;"LIBSETS_DROP_MECHANIC_MONSTER_NAME",VLOOKUP(U375,'LibSets constants'!$I$4:$L$1003,3,FALSE),""),"")</f>
        <v>Arena stage chest</v>
      </c>
      <c r="W375" s="3" t="str">
        <f>IF(U375&lt;&gt;"",IF(U375&lt;&gt;"LIBSETS_DROP_MECHANIC_MONSTER_NAME",VLOOKUP(U375,'LibSets constants'!$I$4:$L$1003,4,FALSE),""),"")</f>
        <v>Arena-Phasen Schatztruhe</v>
      </c>
      <c r="Y375" s="3" t="str">
        <f>IF(G375&lt;&gt;"LIBSETS_SETTYPE_BATTLEGROUND",IF(G375&lt;&gt;"LIBSETS_SETTYPE_SPECIAL",IF(X375&lt;&gt;"",X375,IF(Z375&lt;&gt;"",VLOOKUP(Z375,'ESO zone constants'!$D$3:$H$4953,5,FALSE),"")),""),"")</f>
        <v/>
      </c>
      <c r="Z375" t="str">
        <f>IF(AND(O375&lt;&gt;"",NOT(ISERROR(O375))),"",IF(AND(L375&lt;&gt;"",L375&gt;0,NOT(ISERROR(L375))),VLOOKUP(L375,'ESO dumped WayshrineInfo'!$K$3:$N$9999,4,FALSE),""))</f>
        <v/>
      </c>
      <c r="AA375" s="44"/>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WayshrineInfo'!$K$3:$N$9999,4,FALSE),""))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90" t="s">
        <v>2707</v>
      </c>
      <c r="AY375" s="21" t="str">
        <f t="shared" si="33"/>
        <v>[428] = {wayshrines={378,378,378,}, dlcId=DLC_BASE_GAME</v>
      </c>
      <c r="AZ375" s="21" t="str">
        <f t="shared" si="37"/>
        <v>, zoneIds={1082}, veteran=true</v>
      </c>
      <c r="BA375" s="21" t="str">
        <f t="shared" si="34"/>
        <v>, setType=LIBSETS_SETTYPE_ARENA</v>
      </c>
      <c r="BB375" s="21" t="str">
        <f t="shared" si="35"/>
        <v>, dropMechanic={LIBSETS_DROP_MECHANIC_ARENA_STAGE_CHEST}},</v>
      </c>
      <c r="BC375" s="21" t="str">
        <f t="shared" si="36"/>
        <v xml:space="preserve"> --Perfect Mender\'s Ward / Perfekter Schutz des Pflegers   [Blackrose Prison]</v>
      </c>
    </row>
    <row r="376" spans="1:55" x14ac:dyDescent="0.25">
      <c r="A376" s="12">
        <v>429</v>
      </c>
      <c r="B376" t="s">
        <v>1331</v>
      </c>
      <c r="C376" t="s">
        <v>1332</v>
      </c>
      <c r="D376" s="3">
        <f t="shared" si="39"/>
        <v>429</v>
      </c>
      <c r="G376" s="8" t="s">
        <v>1496</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40" t="str">
        <f>IF(U376&lt;&gt;"",IF(U376&lt;&gt;"LIBSETS_DROP_MECHANIC_MONSTER_NAME",VLOOKUP(U376,'LibSets constants'!$I$4:$L$1003,3,FALSE),""),"")</f>
        <v/>
      </c>
      <c r="W376" s="40" t="str">
        <f>IF(U376&lt;&gt;"",IF(U376&lt;&gt;"LIBSETS_DROP_MECHANIC_MONSTER_NAME",VLOOKUP(U376,'LibSets constants'!$I$4:$L$1003,4,FALSE),""),"")</f>
        <v/>
      </c>
      <c r="Y376" s="3" t="str">
        <f>IF(G376&lt;&gt;"LIBSETS_SETTYPE_BATTLEGROUND",IF(G376&lt;&gt;"LIBSETS_SETTYPE_SPECIAL",IF(X376&lt;&gt;"",X376,IF(Z376&lt;&gt;"",VLOOKUP(Z376,'ESO zone constants'!$D$3:$H$4953,5,FALSE),"")),""),"")</f>
        <v/>
      </c>
      <c r="Z376" t="str">
        <f>IF(AND(O376&lt;&gt;"",NOT(ISERROR(O376))),"",IF(AND(L376&lt;&gt;"",L376&gt;0,NOT(ISERROR(L376))),VLOOKUP(L376,'ESO dumped WayshrineInfo'!$K$3:$N$9999,4,FALSE),""))</f>
        <v/>
      </c>
      <c r="AA376" s="41"/>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WayshrineInfo'!$K$3:$N$9999,4,FALSE),""))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0" t="str">
        <f>IF(AU376&lt;&gt;"",IF(AU376&lt;&gt;"LIBSETS_DROP_MECHANIC_MONSTER_NAME",VLOOKUP(AU376,'LibSets constants'!$I$4:$L$1003,4,FALSE),""),"")</f>
        <v/>
      </c>
      <c r="AX376" s="90" t="s">
        <v>2707</v>
      </c>
      <c r="AY376" s="21" t="str">
        <f t="shared" si="33"/>
        <v>[429] = {wayshrines={389,389,389,}, dlcId=DLC_WRATHSTONE</v>
      </c>
      <c r="AZ376" s="21" t="str">
        <f t="shared" si="37"/>
        <v>, zoneIds={1080}, veteran=false</v>
      </c>
      <c r="BA376" s="21" t="str">
        <f t="shared" si="34"/>
        <v>, setType=LIBSETS_SETTYPE_DUNGEON</v>
      </c>
      <c r="BB376" s="21" t="str">
        <f t="shared" si="35"/>
        <v>},</v>
      </c>
      <c r="BC376" s="21" t="str">
        <f t="shared" si="36"/>
        <v xml:space="preserve"> --Mighty Glacier / Mächtiger Gletscher   [Frostvault]</v>
      </c>
    </row>
    <row r="377" spans="1:55" x14ac:dyDescent="0.25">
      <c r="A377" s="12">
        <v>430</v>
      </c>
      <c r="B377" t="s">
        <v>1333</v>
      </c>
      <c r="C377" t="s">
        <v>2677</v>
      </c>
      <c r="D377" s="3">
        <f t="shared" si="39"/>
        <v>430</v>
      </c>
      <c r="G377" s="8" t="s">
        <v>1496</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40" t="str">
        <f>IF(U377&lt;&gt;"",IF(U377&lt;&gt;"LIBSETS_DROP_MECHANIC_MONSTER_NAME",VLOOKUP(U377,'LibSets constants'!$I$4:$L$1003,3,FALSE),""),"")</f>
        <v/>
      </c>
      <c r="W377" s="40" t="str">
        <f>IF(U377&lt;&gt;"",IF(U377&lt;&gt;"LIBSETS_DROP_MECHANIC_MONSTER_NAME",VLOOKUP(U377,'LibSets constants'!$I$4:$L$1003,4,FALSE),""),"")</f>
        <v/>
      </c>
      <c r="Y377" s="3" t="str">
        <f>IF(G377&lt;&gt;"LIBSETS_SETTYPE_BATTLEGROUND",IF(G377&lt;&gt;"LIBSETS_SETTYPE_SPECIAL",IF(X377&lt;&gt;"",X377,IF(Z377&lt;&gt;"",VLOOKUP(Z377,'ESO zone constants'!$D$3:$H$4953,5,FALSE),"")),""),"")</f>
        <v/>
      </c>
      <c r="Z377" t="str">
        <f>IF(AND(O377&lt;&gt;"",NOT(ISERROR(O377))),"",IF(AND(L377&lt;&gt;"",L377&gt;0,NOT(ISERROR(L377))),VLOOKUP(L377,'ESO dumped WayshrineInfo'!$K$3:$N$9999,4,FALSE),""))</f>
        <v/>
      </c>
      <c r="AA377" s="41"/>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WayshrineInfo'!$K$3:$N$9999,4,FALSE),""))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0" t="str">
        <f>IF(AU377&lt;&gt;"",IF(AU377&lt;&gt;"LIBSETS_DROP_MECHANIC_MONSTER_NAME",VLOOKUP(AU377,'LibSets constants'!$I$4:$L$1003,4,FALSE),""),"")</f>
        <v/>
      </c>
      <c r="AX377" s="90" t="s">
        <v>2707</v>
      </c>
      <c r="AY377" s="21" t="str">
        <f t="shared" si="33"/>
        <v>[430] = {wayshrines={389,389,389,}, dlcId=DLC_WRATHSTONE</v>
      </c>
      <c r="AZ377" s="21" t="str">
        <f t="shared" si="37"/>
        <v>, zoneIds={1080}, veteran=false</v>
      </c>
      <c r="BA377" s="21" t="str">
        <f t="shared" si="34"/>
        <v>, setType=LIBSETS_SETTYPE_DUNGEON</v>
      </c>
      <c r="BB377" s="21" t="str">
        <f t="shared" si="35"/>
        <v>},</v>
      </c>
      <c r="BC377" s="21" t="str">
        <f t="shared" si="36"/>
        <v xml:space="preserve"> --Tzogvin\'s Warband / Tzogvins Kriegstrupp   [Frostvault]</v>
      </c>
    </row>
    <row r="378" spans="1:55" x14ac:dyDescent="0.25">
      <c r="A378" s="12">
        <v>431</v>
      </c>
      <c r="B378" t="s">
        <v>1334</v>
      </c>
      <c r="C378" t="s">
        <v>1335</v>
      </c>
      <c r="D378" s="3">
        <f t="shared" si="39"/>
        <v>431</v>
      </c>
      <c r="G378" s="8" t="s">
        <v>1496</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40" t="str">
        <f>IF(U378&lt;&gt;"",IF(U378&lt;&gt;"LIBSETS_DROP_MECHANIC_MONSTER_NAME",VLOOKUP(U378,'LibSets constants'!$I$4:$L$1003,3,FALSE),""),"")</f>
        <v/>
      </c>
      <c r="W378" s="40" t="str">
        <f>IF(U378&lt;&gt;"",IF(U378&lt;&gt;"LIBSETS_DROP_MECHANIC_MONSTER_NAME",VLOOKUP(U378,'LibSets constants'!$I$4:$L$1003,4,FALSE),""),"")</f>
        <v/>
      </c>
      <c r="Y378" s="3" t="str">
        <f>IF(G378&lt;&gt;"LIBSETS_SETTYPE_BATTLEGROUND",IF(G378&lt;&gt;"LIBSETS_SETTYPE_SPECIAL",IF(X378&lt;&gt;"",X378,IF(Z378&lt;&gt;"",VLOOKUP(Z378,'ESO zone constants'!$D$3:$H$4953,5,FALSE),"")),""),"")</f>
        <v/>
      </c>
      <c r="Z378" t="str">
        <f>IF(AND(O378&lt;&gt;"",NOT(ISERROR(O378))),"",IF(AND(L378&lt;&gt;"",L378&gt;0,NOT(ISERROR(L378))),VLOOKUP(L378,'ESO dumped WayshrineInfo'!$K$3:$N$9999,4,FALSE),""))</f>
        <v/>
      </c>
      <c r="AA378" s="41"/>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WayshrineInfo'!$K$3:$N$9999,4,FALSE),""))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0" t="str">
        <f>IF(AU378&lt;&gt;"",IF(AU378&lt;&gt;"LIBSETS_DROP_MECHANIC_MONSTER_NAME",VLOOKUP(AU378,'LibSets constants'!$I$4:$L$1003,4,FALSE),""),"")</f>
        <v/>
      </c>
      <c r="AX378" s="90" t="s">
        <v>2707</v>
      </c>
      <c r="AY378" s="21" t="str">
        <f t="shared" si="33"/>
        <v>[431] = {wayshrines={389,389,389,}, dlcId=DLC_WRATHSTONE</v>
      </c>
      <c r="AZ378" s="21" t="str">
        <f t="shared" si="37"/>
        <v>, zoneIds={1080}, veteran=false</v>
      </c>
      <c r="BA378" s="21" t="str">
        <f t="shared" si="34"/>
        <v>, setType=LIBSETS_SETTYPE_DUNGEON</v>
      </c>
      <c r="BB378" s="21" t="str">
        <f t="shared" si="35"/>
        <v>},</v>
      </c>
      <c r="BC378" s="21" t="str">
        <f t="shared" si="36"/>
        <v xml:space="preserve"> --Icy Conjuror / Eisiger Anrufer   [Frostvault]</v>
      </c>
    </row>
    <row r="379" spans="1:55" x14ac:dyDescent="0.25">
      <c r="A379" s="5">
        <v>432</v>
      </c>
      <c r="B379" t="s">
        <v>1336</v>
      </c>
      <c r="C379" t="s">
        <v>25</v>
      </c>
      <c r="D379" s="3">
        <f t="shared" si="39"/>
        <v>432</v>
      </c>
      <c r="G379" s="8" t="s">
        <v>1498</v>
      </c>
      <c r="H379">
        <v>3</v>
      </c>
      <c r="I379" t="s">
        <v>1485</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1565</v>
      </c>
      <c r="V379" s="42" t="s">
        <v>1576</v>
      </c>
      <c r="W379" s="42" t="s">
        <v>1667</v>
      </c>
      <c r="Y379" s="3" t="str">
        <f>IF(G379&lt;&gt;"LIBSETS_SETTYPE_BATTLEGROUND",IF(G379&lt;&gt;"LIBSETS_SETTYPE_SPECIAL",IF(X379&lt;&gt;"",X379,IF(Z379&lt;&gt;"",VLOOKUP(Z379,'ESO zone constants'!$D$3:$H$4953,5,FALSE),"")),""),"")</f>
        <v/>
      </c>
      <c r="Z379" t="str">
        <f>IF(AND(O379&lt;&gt;"",NOT(ISERROR(O379))),"",IF(AND(L379&lt;&gt;"",L379&gt;0,NOT(ISERROR(L379))),VLOOKUP(L379,'ESO dumped WayshrineInfo'!$K$3:$N$9999,4,FALSE),""))</f>
        <v/>
      </c>
      <c r="AA379" s="42"/>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WayshrineInfo'!$K$3:$N$9999,4,FALSE),""))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2"/>
      <c r="AX379" s="90" t="s">
        <v>2707</v>
      </c>
      <c r="AY379" s="21" t="str">
        <f t="shared" si="33"/>
        <v>[432] = {wayshrines={389,389,389,}, dlcId=DLC_WRATHSTONE</v>
      </c>
      <c r="AZ379" s="21" t="str">
        <f t="shared" si="37"/>
        <v>, zoneIds={1080}, veteran={[EQUIP_TYPE_HEAD]=true, [EQUIP_TYPE_SHOULDERS]=false}</v>
      </c>
      <c r="BA379" s="21" t="str">
        <f t="shared" si="34"/>
        <v>, setType=LIBSETS_SETTYPE_MONSTER</v>
      </c>
      <c r="BB379" s="21" t="str">
        <f t="shared" si="35"/>
        <v>, dropMechanic={LIBSETS_DROP_MECHANIC_MONSTER_NAME}, dropMechanicNames={['en']='The Stonekeeper', ['de']='Der Steinwahrer'}},</v>
      </c>
      <c r="BC379" s="21" t="str">
        <f t="shared" si="36"/>
        <v xml:space="preserve"> --Stonekeeper / Steinwahrer   [Frostvault]</v>
      </c>
    </row>
    <row r="380" spans="1:55" x14ac:dyDescent="0.25">
      <c r="A380" s="12">
        <v>433</v>
      </c>
      <c r="B380" t="s">
        <v>1337</v>
      </c>
      <c r="C380" t="s">
        <v>1338</v>
      </c>
      <c r="D380" s="3">
        <f t="shared" si="39"/>
        <v>433</v>
      </c>
      <c r="G380" s="8" t="s">
        <v>1496</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40" t="str">
        <f>IF(U380&lt;&gt;"",IF(U380&lt;&gt;"LIBSETS_DROP_MECHANIC_MONSTER_NAME",VLOOKUP(U380,'LibSets constants'!$I$4:$L$1003,3,FALSE),""),"")</f>
        <v/>
      </c>
      <c r="W380" s="42"/>
      <c r="Y380" s="3" t="str">
        <f>IF(G380&lt;&gt;"LIBSETS_SETTYPE_BATTLEGROUND",IF(G380&lt;&gt;"LIBSETS_SETTYPE_SPECIAL",IF(X380&lt;&gt;"",X380,IF(Z380&lt;&gt;"",VLOOKUP(Z380,'ESO zone constants'!$D$3:$H$4953,5,FALSE),"")),""),"")</f>
        <v/>
      </c>
      <c r="Z380" t="str">
        <f>IF(AND(O380&lt;&gt;"",NOT(ISERROR(O380))),"",IF(AND(L380&lt;&gt;"",L380&gt;0,NOT(ISERROR(L380))),VLOOKUP(L380,'ESO dumped WayshrineInfo'!$K$3:$N$9999,4,FALSE),""))</f>
        <v/>
      </c>
      <c r="AA380" s="41"/>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WayshrineInfo'!$K$3:$N$9999,4,FALSE),""))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0" t="str">
        <f>IF(AU380&lt;&gt;"",IF(AU380&lt;&gt;"LIBSETS_DROP_MECHANIC_MONSTER_NAME",VLOOKUP(AU380,'LibSets constants'!$I$4:$L$1003,4,FALSE),""),"")</f>
        <v/>
      </c>
      <c r="AX380" s="90" t="s">
        <v>2707</v>
      </c>
      <c r="AY380" s="21" t="str">
        <f t="shared" si="33"/>
        <v>[433] = {wayshrines={390,390,390,}, dlcId=DLC_WRATHSTONE</v>
      </c>
      <c r="AZ380" s="21" t="str">
        <f t="shared" si="37"/>
        <v>, zoneIds={1081}, veteran=false</v>
      </c>
      <c r="BA380" s="21" t="str">
        <f t="shared" si="34"/>
        <v>, setType=LIBSETS_SETTYPE_DUNGEON</v>
      </c>
      <c r="BB380" s="21" t="str">
        <f t="shared" si="35"/>
        <v>},</v>
      </c>
      <c r="BC380" s="21" t="str">
        <f t="shared" si="36"/>
        <v xml:space="preserve"> --Frozen Watcher / Gefrorener Beobachter   [Depths of Malatar]</v>
      </c>
    </row>
    <row r="381" spans="1:55" x14ac:dyDescent="0.25">
      <c r="A381" s="12">
        <v>434</v>
      </c>
      <c r="B381" t="s">
        <v>1339</v>
      </c>
      <c r="C381" t="s">
        <v>1340</v>
      </c>
      <c r="D381" s="3">
        <f t="shared" si="39"/>
        <v>434</v>
      </c>
      <c r="G381" s="8" t="s">
        <v>1496</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40" t="str">
        <f>IF(U381&lt;&gt;"",IF(U381&lt;&gt;"LIBSETS_DROP_MECHANIC_MONSTER_NAME",VLOOKUP(U381,'LibSets constants'!$I$4:$L$1003,3,FALSE),""),"")</f>
        <v/>
      </c>
      <c r="W381" s="40" t="str">
        <f>IF(U381&lt;&gt;"",IF(U381&lt;&gt;"LIBSETS_DROP_MECHANIC_MONSTER_NAME",VLOOKUP(U381,'LibSets constants'!$I$4:$L$1003,4,FALSE),""),"")</f>
        <v/>
      </c>
      <c r="Y381" s="3" t="str">
        <f>IF(G381&lt;&gt;"LIBSETS_SETTYPE_BATTLEGROUND",IF(G381&lt;&gt;"LIBSETS_SETTYPE_SPECIAL",IF(X381&lt;&gt;"",X381,IF(Z381&lt;&gt;"",VLOOKUP(Z381,'ESO zone constants'!$D$3:$H$4953,5,FALSE),"")),""),"")</f>
        <v/>
      </c>
      <c r="Z381" t="str">
        <f>IF(AND(O381&lt;&gt;"",NOT(ISERROR(O381))),"",IF(AND(L381&lt;&gt;"",L381&gt;0,NOT(ISERROR(L381))),VLOOKUP(L381,'ESO dumped WayshrineInfo'!$K$3:$N$9999,4,FALSE),""))</f>
        <v/>
      </c>
      <c r="AA381" s="41"/>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WayshrineInfo'!$K$3:$N$9999,4,FALSE),""))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0" t="str">
        <f>IF(AU381&lt;&gt;"",IF(AU381&lt;&gt;"LIBSETS_DROP_MECHANIC_MONSTER_NAME",VLOOKUP(AU381,'LibSets constants'!$I$4:$L$1003,4,FALSE),""),"")</f>
        <v/>
      </c>
      <c r="AX381" s="90" t="s">
        <v>2707</v>
      </c>
      <c r="AY381" s="21" t="str">
        <f t="shared" si="33"/>
        <v>[434] = {wayshrines={390,390,390,}, dlcId=DLC_WRATHSTONE</v>
      </c>
      <c r="AZ381" s="21" t="str">
        <f t="shared" si="37"/>
        <v>, zoneIds={1081}, veteran=false</v>
      </c>
      <c r="BA381" s="21" t="str">
        <f t="shared" si="34"/>
        <v>, setType=LIBSETS_SETTYPE_DUNGEON</v>
      </c>
      <c r="BB381" s="21" t="str">
        <f t="shared" si="35"/>
        <v>},</v>
      </c>
      <c r="BC381" s="21" t="str">
        <f t="shared" si="36"/>
        <v xml:space="preserve"> --Scavenging Demise / Ausbeutender Niedergang   [Depths of Malatar]</v>
      </c>
    </row>
    <row r="382" spans="1:55" x14ac:dyDescent="0.25">
      <c r="A382" s="12">
        <v>435</v>
      </c>
      <c r="B382" t="s">
        <v>1341</v>
      </c>
      <c r="C382" t="s">
        <v>2678</v>
      </c>
      <c r="D382" s="3">
        <f t="shared" si="39"/>
        <v>435</v>
      </c>
      <c r="G382" s="8" t="s">
        <v>1496</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40" t="str">
        <f>IF(U382&lt;&gt;"",IF(U382&lt;&gt;"LIBSETS_DROP_MECHANIC_MONSTER_NAME",VLOOKUP(U382,'LibSets constants'!$I$4:$L$1003,3,FALSE),""),"")</f>
        <v/>
      </c>
      <c r="W382" s="40" t="str">
        <f>IF(U382&lt;&gt;"",IF(U382&lt;&gt;"LIBSETS_DROP_MECHANIC_MONSTER_NAME",VLOOKUP(U382,'LibSets constants'!$I$4:$L$1003,4,FALSE),""),"")</f>
        <v/>
      </c>
      <c r="Y382" s="3" t="str">
        <f>IF(G382&lt;&gt;"LIBSETS_SETTYPE_BATTLEGROUND",IF(G382&lt;&gt;"LIBSETS_SETTYPE_SPECIAL",IF(X382&lt;&gt;"",X382,IF(Z382&lt;&gt;"",VLOOKUP(Z382,'ESO zone constants'!$D$3:$H$4953,5,FALSE),"")),""),"")</f>
        <v/>
      </c>
      <c r="Z382" t="str">
        <f>IF(AND(O382&lt;&gt;"",NOT(ISERROR(O382))),"",IF(AND(L382&lt;&gt;"",L382&gt;0,NOT(ISERROR(L382))),VLOOKUP(L382,'ESO dumped WayshrineInfo'!$K$3:$N$9999,4,FALSE),""))</f>
        <v/>
      </c>
      <c r="AA382" s="41"/>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WayshrineInfo'!$K$3:$N$9999,4,FALSE),""))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0" t="str">
        <f>IF(AU382&lt;&gt;"",IF(AU382&lt;&gt;"LIBSETS_DROP_MECHANIC_MONSTER_NAME",VLOOKUP(AU382,'LibSets constants'!$I$4:$L$1003,4,FALSE),""),"")</f>
        <v/>
      </c>
      <c r="AX382" s="90" t="s">
        <v>2707</v>
      </c>
      <c r="AY382" s="21" t="str">
        <f t="shared" si="33"/>
        <v>[435] = {wayshrines={390,390,390,}, dlcId=DLC_WRATHSTONE</v>
      </c>
      <c r="AZ382" s="21" t="str">
        <f t="shared" si="37"/>
        <v>, zoneIds={1081}, veteran=false</v>
      </c>
      <c r="BA382" s="21" t="str">
        <f t="shared" si="34"/>
        <v>, setType=LIBSETS_SETTYPE_DUNGEON</v>
      </c>
      <c r="BB382" s="21" t="str">
        <f t="shared" si="35"/>
        <v>},</v>
      </c>
      <c r="BC382" s="21" t="str">
        <f t="shared" si="36"/>
        <v xml:space="preserve"> --Auroran\'s Thunder / Donner des Auroraners   [Depths of Malatar]</v>
      </c>
    </row>
    <row r="383" spans="1:55" x14ac:dyDescent="0.25">
      <c r="A383" s="5">
        <v>436</v>
      </c>
      <c r="B383" t="s">
        <v>1342</v>
      </c>
      <c r="C383" t="s">
        <v>28</v>
      </c>
      <c r="D383" s="3">
        <f t="shared" si="39"/>
        <v>436</v>
      </c>
      <c r="G383" s="8" t="s">
        <v>1498</v>
      </c>
      <c r="H383">
        <v>3</v>
      </c>
      <c r="I383" t="s">
        <v>1485</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1565</v>
      </c>
      <c r="V383" s="42" t="s">
        <v>28</v>
      </c>
      <c r="W383" s="42" t="s">
        <v>1665</v>
      </c>
      <c r="Y383" s="3" t="str">
        <f>IF(G383&lt;&gt;"LIBSETS_SETTYPE_BATTLEGROUND",IF(G383&lt;&gt;"LIBSETS_SETTYPE_SPECIAL",IF(X383&lt;&gt;"",X383,IF(Z383&lt;&gt;"",VLOOKUP(Z383,'ESO zone constants'!$D$3:$H$4953,5,FALSE),"")),""),"")</f>
        <v/>
      </c>
      <c r="Z383" t="str">
        <f>IF(AND(O383&lt;&gt;"",NOT(ISERROR(O383))),"",IF(AND(L383&lt;&gt;"",L383&gt;0,NOT(ISERROR(L383))),VLOOKUP(L383,'ESO dumped WayshrineInfo'!$K$3:$N$9999,4,FALSE),""))</f>
        <v/>
      </c>
      <c r="AA383" s="42"/>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WayshrineInfo'!$K$3:$N$9999,4,FALSE),""))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2"/>
      <c r="AX383" s="90" t="s">
        <v>2707</v>
      </c>
      <c r="AY383" s="21" t="str">
        <f t="shared" si="33"/>
        <v>[436] = {wayshrines={390,390,390,}, dlcId=DLC_WRATHSTONE</v>
      </c>
      <c r="AZ383" s="21" t="str">
        <f t="shared" si="37"/>
        <v>, zoneIds={1081}, veteran={[EQUIP_TYPE_HEAD]=true, [EQUIP_TYPE_SHOULDERS]=false}</v>
      </c>
      <c r="BA383" s="21" t="str">
        <f t="shared" si="34"/>
        <v>, setType=LIBSETS_SETTYPE_MONSTER</v>
      </c>
      <c r="BB383" s="21" t="str">
        <f t="shared" si="35"/>
        <v>, dropMechanic={LIBSETS_DROP_MECHANIC_MONSTER_NAME}, dropMechanicNames={['en']='Symphony of Blades', ['de']='Die Sinfonie der Klingen'}},</v>
      </c>
      <c r="BC383" s="21" t="str">
        <f t="shared" si="36"/>
        <v xml:space="preserve"> --Symphony of Blades / Sinfonie der Klingen   [Depths of Malatar]</v>
      </c>
    </row>
    <row r="384" spans="1:55" x14ac:dyDescent="0.25">
      <c r="A384" s="12">
        <v>437</v>
      </c>
      <c r="B384" t="s">
        <v>1448</v>
      </c>
      <c r="C384" t="s">
        <v>2679</v>
      </c>
      <c r="D384" s="3">
        <f t="shared" si="39"/>
        <v>437</v>
      </c>
      <c r="G384" s="8" t="s">
        <v>1493</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40" t="str">
        <f>IF(U384&lt;&gt;"",IF(U384&lt;&gt;"LIBSETS_DROP_MECHANIC_MONSTER_NAME",VLOOKUP(U384,'LibSets constants'!$I$4:$L$1003,3,FALSE),""),"")</f>
        <v/>
      </c>
      <c r="W384" s="40" t="str">
        <f>IF(U384&lt;&gt;"",IF(U384&lt;&gt;"LIBSETS_DROP_MECHANIC_MONSTER_NAME",VLOOKUP(U384,'LibSets constants'!$I$4:$L$1003,4,FALSE),""),"")</f>
        <v/>
      </c>
      <c r="Y384" s="3">
        <f>IF(G384&lt;&gt;"LIBSETS_SETTYPE_BATTLEGROUND",IF(G384&lt;&gt;"LIBSETS_SETTYPE_SPECIAL",IF(X384&lt;&gt;"",X384,IF(Z384&lt;&gt;"",VLOOKUP(Z384,'ESO zone constants'!$D$3:$H$4953,5,FALSE),"")),""),"")</f>
        <v>1086</v>
      </c>
      <c r="Z384" t="str">
        <f>IF(AND(O384&lt;&gt;"",NOT(ISERROR(O384))),"",IF(AND(L384&lt;&gt;"",L384&gt;0,NOT(ISERROR(L384))),VLOOKUP(L384,'ESO dumped WayshrineInfo'!$K$3:$N$9999,4,FALSE),""))</f>
        <v>Northern Elsweyr</v>
      </c>
      <c r="AA384" s="41"/>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WayshrineInfo'!$K$3:$N$9999,4,FALSE),""))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0" t="str">
        <f>IF(AU384&lt;&gt;"",IF(AU384&lt;&gt;"LIBSETS_DROP_MECHANIC_MONSTER_NAME",VLOOKUP(AU384,'LibSets constants'!$I$4:$L$1003,4,FALSE),""),"")</f>
        <v/>
      </c>
      <c r="AX384" s="90" t="s">
        <v>2707</v>
      </c>
      <c r="AY384" s="21" t="str">
        <f t="shared" si="33"/>
        <v>[437] = {wayshrines={386,386,386,}, traitsNeeded=8, dlcId=DLC_ELSWEYR</v>
      </c>
      <c r="AZ384" s="21" t="str">
        <f t="shared" si="37"/>
        <v>, zoneIds={1086,1086,1086}, veteran=false</v>
      </c>
      <c r="BA384" s="21" t="str">
        <f t="shared" si="34"/>
        <v>, setType=LIBSETS_SETTYPE_CRAFTED</v>
      </c>
      <c r="BB384" s="21" t="str">
        <f t="shared" si="35"/>
        <v>},</v>
      </c>
      <c r="BC384" s="21" t="str">
        <f t="shared" si="36"/>
        <v xml:space="preserve"> --Coldharbour\'s Favorite / Kalthafens Günstling   [Northern Elsweyr, Northern Elsweyr, Northern Elsweyr]</v>
      </c>
    </row>
    <row r="385" spans="1:55" x14ac:dyDescent="0.25">
      <c r="A385" s="12">
        <v>438</v>
      </c>
      <c r="B385" t="s">
        <v>1449</v>
      </c>
      <c r="C385" t="s">
        <v>2680</v>
      </c>
      <c r="D385" s="3">
        <f t="shared" si="39"/>
        <v>438</v>
      </c>
      <c r="G385" s="8" t="s">
        <v>1493</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40" t="str">
        <f>IF(U385&lt;&gt;"",IF(U385&lt;&gt;"LIBSETS_DROP_MECHANIC_MONSTER_NAME",VLOOKUP(U385,'LibSets constants'!$I$4:$L$1003,3,FALSE),""),"")</f>
        <v/>
      </c>
      <c r="W385" s="40" t="str">
        <f>IF(U385&lt;&gt;"",IF(U385&lt;&gt;"LIBSETS_DROP_MECHANIC_MONSTER_NAME",VLOOKUP(U385,'LibSets constants'!$I$4:$L$1003,4,FALSE),""),"")</f>
        <v/>
      </c>
      <c r="Y385" s="3">
        <f>IF(G385&lt;&gt;"LIBSETS_SETTYPE_BATTLEGROUND",IF(G385&lt;&gt;"LIBSETS_SETTYPE_SPECIAL",IF(X385&lt;&gt;"",X385,IF(Z385&lt;&gt;"",VLOOKUP(Z385,'ESO zone constants'!$D$3:$H$4953,5,FALSE),"")),""),"")</f>
        <v>1086</v>
      </c>
      <c r="Z385" t="str">
        <f>IF(AND(O385&lt;&gt;"",NOT(ISERROR(O385))),"",IF(AND(L385&lt;&gt;"",L385&gt;0,NOT(ISERROR(L385))),VLOOKUP(L385,'ESO dumped WayshrineInfo'!$K$3:$N$9999,4,FALSE),""))</f>
        <v>Northern Elsweyr</v>
      </c>
      <c r="AA385" s="41"/>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WayshrineInfo'!$K$3:$N$9999,4,FALSE),""))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0" t="str">
        <f>IF(AU385&lt;&gt;"",IF(AU385&lt;&gt;"LIBSETS_DROP_MECHANIC_MONSTER_NAME",VLOOKUP(AU385,'LibSets constants'!$I$4:$L$1003,4,FALSE),""),"")</f>
        <v/>
      </c>
      <c r="AX385" s="90" t="s">
        <v>2707</v>
      </c>
      <c r="AY385" s="21" t="str">
        <f t="shared" si="33"/>
        <v>[438] = {wayshrines={397,397,397,}, traitsNeeded=5, dlcId=DLC_ELSWEYR</v>
      </c>
      <c r="AZ385" s="21" t="str">
        <f t="shared" si="37"/>
        <v>, zoneIds={1086,1086,1086}, veteran=false</v>
      </c>
      <c r="BA385" s="21" t="str">
        <f t="shared" si="34"/>
        <v>, setType=LIBSETS_SETTYPE_CRAFTED</v>
      </c>
      <c r="BB385" s="21" t="str">
        <f t="shared" si="35"/>
        <v>},</v>
      </c>
      <c r="BC385" s="21" t="str">
        <f t="shared" si="36"/>
        <v xml:space="preserve"> --Senche-raht\'s Grit / Mut des Senche-raht   [Northern Elsweyr, Northern Elsweyr, Northern Elsweyr]</v>
      </c>
    </row>
    <row r="386" spans="1:55" x14ac:dyDescent="0.25">
      <c r="A386" s="5">
        <v>439</v>
      </c>
      <c r="B386" t="s">
        <v>1450</v>
      </c>
      <c r="C386" t="s">
        <v>2681</v>
      </c>
      <c r="D386" s="3">
        <f t="shared" si="39"/>
        <v>439</v>
      </c>
      <c r="G386" s="8" t="s">
        <v>1493</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40" t="str">
        <f>IF(U386&lt;&gt;"",IF(U386&lt;&gt;"LIBSETS_DROP_MECHANIC_MONSTER_NAME",VLOOKUP(U386,'LibSets constants'!$I$4:$L$1003,3,FALSE),""),"")</f>
        <v/>
      </c>
      <c r="W386" s="40" t="str">
        <f>IF(U386&lt;&gt;"",IF(U386&lt;&gt;"LIBSETS_DROP_MECHANIC_MONSTER_NAME",VLOOKUP(U386,'LibSets constants'!$I$4:$L$1003,4,FALSE),""),"")</f>
        <v/>
      </c>
      <c r="Y386" s="3">
        <f>IF(G386&lt;&gt;"LIBSETS_SETTYPE_BATTLEGROUND",IF(G386&lt;&gt;"LIBSETS_SETTYPE_SPECIAL",IF(X386&lt;&gt;"",X386,IF(Z386&lt;&gt;"",VLOOKUP(Z386,'ESO zone constants'!$D$3:$H$4953,5,FALSE),"")),""),"")</f>
        <v>1086</v>
      </c>
      <c r="Z386" t="str">
        <f>IF(AND(O386&lt;&gt;"",NOT(ISERROR(O386))),"",IF(AND(L386&lt;&gt;"",L386&gt;0,NOT(ISERROR(L386))),VLOOKUP(L386,'ESO dumped WayshrineInfo'!$K$3:$N$9999,4,FALSE),""))</f>
        <v>Northern Elsweyr</v>
      </c>
      <c r="AA386" s="41"/>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WayshrineInfo'!$K$3:$N$9999,4,FALSE),""))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0" t="str">
        <f>IF(AU386&lt;&gt;"",IF(AU386&lt;&gt;"LIBSETS_DROP_MECHANIC_MONSTER_NAME",VLOOKUP(AU386,'LibSets constants'!$I$4:$L$1003,4,FALSE),""),"")</f>
        <v/>
      </c>
      <c r="AX386" s="90" t="s">
        <v>2707</v>
      </c>
      <c r="AY386" s="21" t="str">
        <f t="shared" si="33"/>
        <v>[439] = {wayshrines={382,382,382,}, traitsNeeded=3, dlcId=DLC_ELSWEYR</v>
      </c>
      <c r="AZ386" s="21" t="str">
        <f t="shared" si="37"/>
        <v>, zoneIds={1086,1086,1086}, veteran=false</v>
      </c>
      <c r="BA386" s="21" t="str">
        <f t="shared" si="34"/>
        <v>, setType=LIBSETS_SETTYPE_CRAFTED</v>
      </c>
      <c r="BB386" s="21" t="str">
        <f t="shared" si="35"/>
        <v>},</v>
      </c>
      <c r="BC386" s="21" t="str">
        <f t="shared" si="36"/>
        <v xml:space="preserve"> --Vastarie\'s Tutelage / Vastaries Vormundschaft   [Northern Elsweyr, Northern Elsweyr, Northern Elsweyr]</v>
      </c>
    </row>
    <row r="387" spans="1:55" x14ac:dyDescent="0.25">
      <c r="A387" s="5">
        <v>440</v>
      </c>
      <c r="B387" t="s">
        <v>1456</v>
      </c>
      <c r="C387" t="s">
        <v>1359</v>
      </c>
      <c r="D387" s="3">
        <f t="shared" si="39"/>
        <v>440</v>
      </c>
      <c r="G387" s="8" t="s">
        <v>1499</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1581</v>
      </c>
      <c r="V387" s="40" t="str">
        <f>IF(U387&lt;&gt;"",IF(U387&lt;&gt;"LIBSETS_DROP_MECHANIC_MONSTER_NAME",VLOOKUP(U387,'LibSets constants'!$I$4:$L$1003,3,FALSE),""),"")</f>
        <v>Delve bosses have a chance to drop a waist or feet.</v>
      </c>
      <c r="W387" s="43" t="str">
        <f>IF(U387&lt;&gt;"",IF(U387&lt;&gt;"LIBSETS_DROP_MECHANIC_MONSTER_NAME",VLOOKUP(U387,'LibSets constants'!$I$4:$L$1003,4,FALSE),""),"")</f>
        <v>Bosse in Gewölben haben die Chance, eine Taille oder Füße fallen zu lassen.</v>
      </c>
      <c r="Y387" s="3">
        <f>IF(G387&lt;&gt;"LIBSETS_SETTYPE_BATTLEGROUND",IF(G387&lt;&gt;"LIBSETS_SETTYPE_SPECIAL",IF(X387&lt;&gt;"",X387,IF(Z387&lt;&gt;"",VLOOKUP(Z387,'ESO zone constants'!$D$3:$H$4953,5,FALSE),"")),""),"")</f>
        <v>1086</v>
      </c>
      <c r="Z387" t="str">
        <f>IF(AND(O387&lt;&gt;"",NOT(ISERROR(O387))),"",IF(AND(L387&lt;&gt;"",L387&gt;0,NOT(ISERROR(L387))),VLOOKUP(L387,'ESO dumped WayshrineInfo'!$K$3:$N$9999,4,FALSE),""))</f>
        <v>Northern Elsweyr</v>
      </c>
      <c r="AA387" s="41" t="s">
        <v>1582</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f>IF(G387&lt;&gt;"LIBSETS_SETTYPE_BATTLEGROUND",IF(G387&lt;&gt;"LIBSETS_SETTYPE_SPECIAL",IF(AE387&lt;&gt;"",VLOOKUP(AE387,'ESO zone constants'!$D$3:$H$4953,5,FALSE),""),""),"")</f>
        <v>1086</v>
      </c>
      <c r="AE387" t="str">
        <f>IF(AND(O387&lt;&gt;"",NOT(ISERROR(O387))),"",IF(AND(M387&lt;&gt;"",M387&gt;0,NOT(ISERROR(M387))),VLOOKUP(M387,'ESO dumped WayshrineInfo'!$K$3:$N$9999,4,FALSE),""))</f>
        <v>Northern Elsweyr</v>
      </c>
      <c r="AF387" s="41" t="s">
        <v>1583</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1584</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0" t="str">
        <f>IF(AU387&lt;&gt;"",IF(AU387&lt;&gt;"LIBSETS_DROP_MECHANIC_MONSTER_NAME",VLOOKUP(AU387,'LibSets constants'!$I$4:$L$1003,4,FALSE),""),"")</f>
        <v/>
      </c>
      <c r="AX387" s="90" t="s">
        <v>2708</v>
      </c>
      <c r="AY387" s="21" t="str">
        <f t="shared" ref="AY387:AY450" si="40">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Z387" s="21" t="str">
        <f t="shared" si="37"/>
        <v>, zoneIds={1086,1086,1086}, veteran=false</v>
      </c>
      <c r="BA387" s="21" t="str">
        <f t="shared" ref="BA387:BA450" si="41">IF(F387&lt;&gt;"Not in the game (anymore)",IF(A387&lt;&gt;"",", setType="&amp;G387,"")&amp;IF(J387="true",", multiTrialSet=true",""),"")</f>
        <v>, setType=LIBSETS_SETTYPE_OVERLAND</v>
      </c>
      <c r="BB387" s="21" t="str">
        <f t="shared" ref="BB387:BB450" si="42">IF(AX387&lt;&gt;"",", isProcSetAllowedInPvP="&amp; AX387,"") &amp; IF(F387&lt;&gt;"Not in the game (anymore)",IF(U387&lt;&gt;"",", dropMechanic={"&amp;U387&amp;IF(AA387&lt;&gt;"",","&amp;AA387,"")&amp;IF(AF387&lt;&gt;"",","&amp;AF387,"")&amp;IF(AK387&lt;&gt;"",","&amp;AK387,"")&amp;IF(AP387&lt;&gt;"",","&amp;AP387,"")&amp;IF(AU387&lt;&gt;"",","&amp;AU387,"")&amp;"}"&amp;IF(U387="LIBSETS_DROP_MECHANIC_MONSTER_NAME",", dropMechanicNames={" &amp; IF(V387&lt;&gt;"","['en']='"&amp;V387&amp;"'","") &amp; IF(W387&lt;&gt;"",", ['de']='" &amp; W387&amp;"'","") &amp; "}",""),"")&amp;"},","")</f>
        <v>, isProcSetAllowedInPvP=1, dropMechanic={LIBSETS_DROP_MECHANIC_OVERLAND_BOSS_DELVE,LIBSETS_DROP_MECHANIC_OVERLAND_WORLDBOSS,LIBSETS_DROP_MECHANIC_OVERLAND_BOSS_PUBLIC_DUNGEON,LIBSETS_DROP_MECHANIC_OVERLAND_CHEST}},</v>
      </c>
      <c r="BC387" s="21" t="str">
        <f t="shared" ref="BC387:BC450" si="43">IF(F387&lt;&gt;"Not in the game (anymore)",IF(C387&lt;&gt;"",CONCATENATE(" --",C387," / ",B387,"   [",IF(Q387&lt;&gt;"",Q387,""),IF(Z387&lt;&gt;"",", "&amp;Z387,""),IF(AE387&lt;&gt;"",", "&amp;AE387,""),IF(AJ387&lt;&gt;"",", "&amp;AJ387,""),IF(AO387&lt;&gt;"",", "&amp;AO387,""),IF(AT387&lt;&gt;"",", "&amp;AT387,""),"]")),"")</f>
        <v xml:space="preserve"> --Crafty Alfiq / Listiger Alfiq   [Northern Elsweyr, Northern Elsweyr, Northern Elsweyr]</v>
      </c>
    </row>
    <row r="388" spans="1:55" x14ac:dyDescent="0.25">
      <c r="A388" s="5">
        <v>441</v>
      </c>
      <c r="B388" t="s">
        <v>1455</v>
      </c>
      <c r="C388" t="s">
        <v>1360</v>
      </c>
      <c r="D388" s="3">
        <f t="shared" si="39"/>
        <v>441</v>
      </c>
      <c r="G388" s="8" t="s">
        <v>1499</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1581</v>
      </c>
      <c r="V388" s="40" t="str">
        <f>IF(U388&lt;&gt;"",IF(U388&lt;&gt;"LIBSETS_DROP_MECHANIC_MONSTER_NAME",VLOOKUP(U388,'LibSets constants'!$I$4:$L$1003,3,FALSE),""),"")</f>
        <v>Delve bosses have a chance to drop a waist or feet.</v>
      </c>
      <c r="W388" s="43" t="str">
        <f>IF(U388&lt;&gt;"",IF(U388&lt;&gt;"LIBSETS_DROP_MECHANIC_MONSTER_NAME",VLOOKUP(U388,'LibSets constants'!$I$4:$L$1003,4,FALSE),""),"")</f>
        <v>Bosse in Gewölben haben die Chance, eine Taille oder Füße fallen zu lassen.</v>
      </c>
      <c r="Y388" s="3">
        <f>IF(G388&lt;&gt;"LIBSETS_SETTYPE_BATTLEGROUND",IF(G388&lt;&gt;"LIBSETS_SETTYPE_SPECIAL",IF(X388&lt;&gt;"",X388,IF(Z388&lt;&gt;"",VLOOKUP(Z388,'ESO zone constants'!$D$3:$H$4953,5,FALSE),"")),""),"")</f>
        <v>1086</v>
      </c>
      <c r="Z388" t="str">
        <f>IF(AND(O388&lt;&gt;"",NOT(ISERROR(O388))),"",IF(AND(L388&lt;&gt;"",L388&gt;0,NOT(ISERROR(L388))),VLOOKUP(L388,'ESO dumped WayshrineInfo'!$K$3:$N$9999,4,FALSE),""))</f>
        <v>Northern Elsweyr</v>
      </c>
      <c r="AA388" s="41" t="s">
        <v>1582</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f>IF(G388&lt;&gt;"LIBSETS_SETTYPE_BATTLEGROUND",IF(G388&lt;&gt;"LIBSETS_SETTYPE_SPECIAL",IF(AE388&lt;&gt;"",VLOOKUP(AE388,'ESO zone constants'!$D$3:$H$4953,5,FALSE),""),""),"")</f>
        <v>1086</v>
      </c>
      <c r="AE388" t="str">
        <f>IF(AND(O388&lt;&gt;"",NOT(ISERROR(O388))),"",IF(AND(M388&lt;&gt;"",M388&gt;0,NOT(ISERROR(M388))),VLOOKUP(M388,'ESO dumped WayshrineInfo'!$K$3:$N$9999,4,FALSE),""))</f>
        <v>Northern Elsweyr</v>
      </c>
      <c r="AF388" s="41" t="s">
        <v>1583</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1584</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0" t="str">
        <f>IF(AU388&lt;&gt;"",IF(AU388&lt;&gt;"LIBSETS_DROP_MECHANIC_MONSTER_NAME",VLOOKUP(AU388,'LibSets constants'!$I$4:$L$1003,4,FALSE),""),"")</f>
        <v/>
      </c>
      <c r="AX388" s="90" t="s">
        <v>2708</v>
      </c>
      <c r="AY388" s="21" t="str">
        <f t="shared" si="40"/>
        <v>[441] = {wayshrines={382,382,382,}, dlcId=DLC_ELSWEYR</v>
      </c>
      <c r="AZ388" s="21" t="str">
        <f t="shared" si="37"/>
        <v>, zoneIds={1086,1086,1086}, veteran=false</v>
      </c>
      <c r="BA388" s="21" t="str">
        <f t="shared" si="41"/>
        <v>, setType=LIBSETS_SETTYPE_OVERLAND</v>
      </c>
      <c r="BB388" s="21" t="str">
        <f t="shared" si="42"/>
        <v>, isProcSetAllowedInPvP=1, dropMechanic={LIBSETS_DROP_MECHANIC_OVERLAND_BOSS_DELVE,LIBSETS_DROP_MECHANIC_OVERLAND_WORLDBOSS,LIBSETS_DROP_MECHANIC_OVERLAND_BOSS_PUBLIC_DUNGEON,LIBSETS_DROP_MECHANIC_OVERLAND_CHEST}},</v>
      </c>
      <c r="BC388" s="21" t="str">
        <f t="shared" si="43"/>
        <v xml:space="preserve"> --Vesture of Darloc Brae / Gewandung von Darloc Brae   [Northern Elsweyr, Northern Elsweyr, Northern Elsweyr]</v>
      </c>
    </row>
    <row r="389" spans="1:55" x14ac:dyDescent="0.25">
      <c r="A389" s="5">
        <v>442</v>
      </c>
      <c r="B389" t="s">
        <v>1454</v>
      </c>
      <c r="C389" t="s">
        <v>1361</v>
      </c>
      <c r="D389" s="3">
        <f t="shared" si="39"/>
        <v>442</v>
      </c>
      <c r="E389" s="42"/>
      <c r="G389" s="8" t="s">
        <v>1499</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1581</v>
      </c>
      <c r="V389" s="40" t="str">
        <f>IF(U389&lt;&gt;"",IF(U389&lt;&gt;"LIBSETS_DROP_MECHANIC_MONSTER_NAME",VLOOKUP(U389,'LibSets constants'!$I$4:$L$1003,3,FALSE),""),"")</f>
        <v>Delve bosses have a chance to drop a waist or feet.</v>
      </c>
      <c r="W389" s="43" t="str">
        <f>IF(U389&lt;&gt;"",IF(U389&lt;&gt;"LIBSETS_DROP_MECHANIC_MONSTER_NAME",VLOOKUP(U389,'LibSets constants'!$I$4:$L$1003,4,FALSE),""),"")</f>
        <v>Bosse in Gewölben haben die Chance, eine Taille oder Füße fallen zu lassen.</v>
      </c>
      <c r="Y389" s="3">
        <f>IF(G389&lt;&gt;"LIBSETS_SETTYPE_BATTLEGROUND",IF(G389&lt;&gt;"LIBSETS_SETTYPE_SPECIAL",IF(X389&lt;&gt;"",X389,IF(Z389&lt;&gt;"",VLOOKUP(Z389,'ESO zone constants'!$D$3:$H$4953,5,FALSE),"")),""),"")</f>
        <v>1086</v>
      </c>
      <c r="Z389" t="str">
        <f>IF(AND(O389&lt;&gt;"",NOT(ISERROR(O389))),"",IF(AND(L389&lt;&gt;"",L389&gt;0,NOT(ISERROR(L389))),VLOOKUP(L389,'ESO dumped WayshrineInfo'!$K$3:$N$9999,4,FALSE),""))</f>
        <v>Northern Elsweyr</v>
      </c>
      <c r="AA389" s="41" t="s">
        <v>1582</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f>IF(G389&lt;&gt;"LIBSETS_SETTYPE_BATTLEGROUND",IF(G389&lt;&gt;"LIBSETS_SETTYPE_SPECIAL",IF(AE389&lt;&gt;"",VLOOKUP(AE389,'ESO zone constants'!$D$3:$H$4953,5,FALSE),""),""),"")</f>
        <v>1086</v>
      </c>
      <c r="AE389" t="str">
        <f>IF(AND(O389&lt;&gt;"",NOT(ISERROR(O389))),"",IF(AND(M389&lt;&gt;"",M389&gt;0,NOT(ISERROR(M389))),VLOOKUP(M389,'ESO dumped WayshrineInfo'!$K$3:$N$9999,4,FALSE),""))</f>
        <v>Northern Elsweyr</v>
      </c>
      <c r="AF389" s="41" t="s">
        <v>1583</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1584</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0" t="str">
        <f>IF(AU389&lt;&gt;"",IF(AU389&lt;&gt;"LIBSETS_DROP_MECHANIC_MONSTER_NAME",VLOOKUP(AU389,'LibSets constants'!$I$4:$L$1003,4,FALSE),""),"")</f>
        <v/>
      </c>
      <c r="AX389" s="90" t="s">
        <v>2707</v>
      </c>
      <c r="AY389" s="21" t="str">
        <f t="shared" si="40"/>
        <v>[442] = {wayshrines={382,382,382,}, dlcId=DLC_ELSWEYR</v>
      </c>
      <c r="AZ389" s="21" t="str">
        <f t="shared" si="37"/>
        <v>, zoneIds={1086,1086,1086}, veteran=false</v>
      </c>
      <c r="BA389" s="21" t="str">
        <f t="shared" si="41"/>
        <v>, setType=LIBSETS_SETTYPE_OVERLAND</v>
      </c>
      <c r="BB389" s="21" t="str">
        <f t="shared" si="42"/>
        <v>, dropMechanic={LIBSETS_DROP_MECHANIC_OVERLAND_BOSS_DELVE,LIBSETS_DROP_MECHANIC_OVERLAND_WORLDBOSS,LIBSETS_DROP_MECHANIC_OVERLAND_BOSS_PUBLIC_DUNGEON,LIBSETS_DROP_MECHANIC_OVERLAND_CHEST}},</v>
      </c>
      <c r="BC389" s="21" t="str">
        <f t="shared" si="43"/>
        <v xml:space="preserve"> --Call of the Undertaker / Ruf des Totengräbers   [Northern Elsweyr, Northern Elsweyr, Northern Elsweyr]</v>
      </c>
    </row>
    <row r="390" spans="1:55" x14ac:dyDescent="0.25">
      <c r="A390" s="5">
        <v>443</v>
      </c>
      <c r="B390" t="s">
        <v>1481</v>
      </c>
      <c r="C390" t="s">
        <v>1364</v>
      </c>
      <c r="D390" s="3">
        <f t="shared" si="39"/>
        <v>443</v>
      </c>
      <c r="G390" s="8" t="s">
        <v>1500</v>
      </c>
      <c r="I390" t="s">
        <v>97</v>
      </c>
      <c r="J390" t="s">
        <v>97</v>
      </c>
      <c r="K390">
        <v>399</v>
      </c>
      <c r="L390">
        <v>399</v>
      </c>
      <c r="M390">
        <v>399</v>
      </c>
      <c r="N390">
        <v>0</v>
      </c>
      <c r="O390" s="66" t="s">
        <v>1358</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1565</v>
      </c>
      <c r="V390" s="42"/>
      <c r="W390" s="42"/>
      <c r="Y390" s="3" t="str">
        <f>IF(G390&lt;&gt;"LIBSETS_SETTYPE_BATTLEGROUND",IF(G390&lt;&gt;"LIBSETS_SETTYPE_SPECIAL",IF(X390&lt;&gt;"",X390,IF(Z390&lt;&gt;"",VLOOKUP(Z390,'ESO zone constants'!$D$3:$H$4953,5,FALSE),"")),""),"")</f>
        <v/>
      </c>
      <c r="Z390" t="str">
        <f>IF(AND(O390&lt;&gt;"",NOT(ISERROR(O390))),"",IF(AND(L390&lt;&gt;"",L390&gt;0,NOT(ISERROR(L390))),VLOOKUP(L390,'ESO dumped WayshrineInfo'!$K$3:$N$9999,4,FALSE),""))</f>
        <v/>
      </c>
      <c r="AA390" s="42"/>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WayshrineInfo'!$K$3:$N$9999,4,FALSE),""))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42"/>
      <c r="AX390" s="90" t="s">
        <v>2707</v>
      </c>
      <c r="AY390" s="21" t="str">
        <f t="shared" si="40"/>
        <v>[443] = {wayshrines={399,399,399,}, dlcId=DLC_ELSWEYR</v>
      </c>
      <c r="AZ390" s="21" t="str">
        <f t="shared" si="37"/>
        <v>, zoneIds={1121}, veteran=false</v>
      </c>
      <c r="BA390" s="21" t="str">
        <f t="shared" si="41"/>
        <v>, setType=LIBSETS_SETTYPE_TRIAL</v>
      </c>
      <c r="BB390" s="21" t="str">
        <f t="shared" si="42"/>
        <v>, dropMechanic={LIBSETS_DROP_MECHANIC_MONSTER_NAME}, dropMechanicNames={}},</v>
      </c>
      <c r="BC390" s="21" t="str">
        <f t="shared" si="43"/>
        <v xml:space="preserve"> --Eye of Nahviintaas / Auge von Nahviintaas   [Sunspire]</v>
      </c>
    </row>
    <row r="391" spans="1:55" x14ac:dyDescent="0.25">
      <c r="A391" s="5">
        <v>444</v>
      </c>
      <c r="B391" t="s">
        <v>1453</v>
      </c>
      <c r="C391" t="s">
        <v>2682</v>
      </c>
      <c r="D391" s="3">
        <f t="shared" si="39"/>
        <v>444</v>
      </c>
      <c r="G391" s="8" t="s">
        <v>1500</v>
      </c>
      <c r="I391" t="s">
        <v>97</v>
      </c>
      <c r="J391" t="s">
        <v>97</v>
      </c>
      <c r="K391">
        <v>399</v>
      </c>
      <c r="L391">
        <v>399</v>
      </c>
      <c r="M391">
        <v>399</v>
      </c>
      <c r="N391">
        <v>0</v>
      </c>
      <c r="O391" s="66" t="s">
        <v>1358</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1565</v>
      </c>
      <c r="V391" s="42"/>
      <c r="W391" s="42"/>
      <c r="Y391" s="3" t="str">
        <f>IF(G391&lt;&gt;"LIBSETS_SETTYPE_BATTLEGROUND",IF(G391&lt;&gt;"LIBSETS_SETTYPE_SPECIAL",IF(X391&lt;&gt;"",X391,IF(Z391&lt;&gt;"",VLOOKUP(Z391,'ESO zone constants'!$D$3:$H$4953,5,FALSE),"")),""),"")</f>
        <v/>
      </c>
      <c r="Z391" t="str">
        <f>IF(AND(O391&lt;&gt;"",NOT(ISERROR(O391))),"",IF(AND(L391&lt;&gt;"",L391&gt;0,NOT(ISERROR(L391))),VLOOKUP(L391,'ESO dumped WayshrineInfo'!$K$3:$N$9999,4,FALSE),""))</f>
        <v/>
      </c>
      <c r="AA391" s="42"/>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WayshrineInfo'!$K$3:$N$9999,4,FALSE),""))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42"/>
      <c r="AX391" s="90" t="s">
        <v>2707</v>
      </c>
      <c r="AY391" s="21" t="str">
        <f t="shared" si="40"/>
        <v>[444] = {wayshrines={399,399,399,}, dlcId=DLC_ELSWEYR</v>
      </c>
      <c r="AZ391" s="21" t="str">
        <f t="shared" si="37"/>
        <v>, zoneIds={1121}, veteran=false</v>
      </c>
      <c r="BA391" s="21" t="str">
        <f t="shared" si="41"/>
        <v>, setType=LIBSETS_SETTYPE_TRIAL</v>
      </c>
      <c r="BB391" s="21" t="str">
        <f t="shared" si="42"/>
        <v>, dropMechanic={LIBSETS_DROP_MECHANIC_MONSTER_NAME}, dropMechanicNames={}},</v>
      </c>
      <c r="BC391" s="21" t="str">
        <f t="shared" si="43"/>
        <v xml:space="preserve"> --False God\'s Devotion / Ergebenheit des falschen Gottes   [Sunspire]</v>
      </c>
    </row>
    <row r="392" spans="1:55" x14ac:dyDescent="0.25">
      <c r="A392" s="5">
        <v>445</v>
      </c>
      <c r="B392" t="s">
        <v>1452</v>
      </c>
      <c r="C392" t="s">
        <v>1365</v>
      </c>
      <c r="D392" s="3">
        <f t="shared" si="39"/>
        <v>445</v>
      </c>
      <c r="G392" s="8" t="s">
        <v>1500</v>
      </c>
      <c r="I392" t="s">
        <v>97</v>
      </c>
      <c r="J392" t="s">
        <v>97</v>
      </c>
      <c r="K392">
        <v>399</v>
      </c>
      <c r="L392">
        <v>399</v>
      </c>
      <c r="M392">
        <v>399</v>
      </c>
      <c r="N392">
        <v>0</v>
      </c>
      <c r="O392" s="66" t="s">
        <v>1358</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1565</v>
      </c>
      <c r="V392" s="42"/>
      <c r="W392" s="42"/>
      <c r="Y392" s="3" t="str">
        <f>IF(G392&lt;&gt;"LIBSETS_SETTYPE_BATTLEGROUND",IF(G392&lt;&gt;"LIBSETS_SETTYPE_SPECIAL",IF(X392&lt;&gt;"",X392,IF(Z392&lt;&gt;"",VLOOKUP(Z392,'ESO zone constants'!$D$3:$H$4953,5,FALSE),"")),""),"")</f>
        <v/>
      </c>
      <c r="Z392" t="str">
        <f>IF(AND(O392&lt;&gt;"",NOT(ISERROR(O392))),"",IF(AND(L392&lt;&gt;"",L392&gt;0,NOT(ISERROR(L392))),VLOOKUP(L392,'ESO dumped WayshrineInfo'!$K$3:$N$9999,4,FALSE),""))</f>
        <v/>
      </c>
      <c r="AA392" s="42"/>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WayshrineInfo'!$K$3:$N$9999,4,FALSE),""))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42"/>
      <c r="AX392" s="90" t="s">
        <v>2707</v>
      </c>
      <c r="AY392" s="21" t="str">
        <f t="shared" si="40"/>
        <v>[445] = {wayshrines={399,399,399,}, dlcId=DLC_ELSWEYR</v>
      </c>
      <c r="AZ392" s="21" t="str">
        <f t="shared" si="37"/>
        <v>, zoneIds={1121}, veteran=false</v>
      </c>
      <c r="BA392" s="21" t="str">
        <f t="shared" si="41"/>
        <v>, setType=LIBSETS_SETTYPE_TRIAL</v>
      </c>
      <c r="BB392" s="21" t="str">
        <f t="shared" si="42"/>
        <v>, dropMechanic={LIBSETS_DROP_MECHANIC_MONSTER_NAME}, dropMechanicNames={}},</v>
      </c>
      <c r="BC392" s="21" t="str">
        <f t="shared" si="43"/>
        <v xml:space="preserve"> --Tooth of Lokkestiiz / Zahn von Lokkestiiz   [Sunspire]</v>
      </c>
    </row>
    <row r="393" spans="1:55" x14ac:dyDescent="0.25">
      <c r="A393" s="12">
        <v>446</v>
      </c>
      <c r="B393" t="s">
        <v>1451</v>
      </c>
      <c r="C393" t="s">
        <v>1366</v>
      </c>
      <c r="D393" s="3">
        <f t="shared" si="39"/>
        <v>446</v>
      </c>
      <c r="G393" s="8" t="s">
        <v>1500</v>
      </c>
      <c r="I393" t="s">
        <v>97</v>
      </c>
      <c r="J393" t="s">
        <v>97</v>
      </c>
      <c r="K393">
        <v>399</v>
      </c>
      <c r="L393">
        <v>399</v>
      </c>
      <c r="M393">
        <v>399</v>
      </c>
      <c r="N393">
        <v>0</v>
      </c>
      <c r="O393" s="66" t="s">
        <v>1358</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1565</v>
      </c>
      <c r="V393" s="42"/>
      <c r="W393" s="42"/>
      <c r="Y393" s="3" t="str">
        <f>IF(G393&lt;&gt;"LIBSETS_SETTYPE_BATTLEGROUND",IF(G393&lt;&gt;"LIBSETS_SETTYPE_SPECIAL",IF(X393&lt;&gt;"",X393,IF(Z393&lt;&gt;"",VLOOKUP(Z393,'ESO zone constants'!$D$3:$H$4953,5,FALSE),"")),""),"")</f>
        <v/>
      </c>
      <c r="Z393" t="str">
        <f>IF(AND(O393&lt;&gt;"",NOT(ISERROR(O393))),"",IF(AND(L393&lt;&gt;"",L393&gt;0,NOT(ISERROR(L393))),VLOOKUP(L393,'ESO dumped WayshrineInfo'!$K$3:$N$9999,4,FALSE),""))</f>
        <v/>
      </c>
      <c r="AA393" s="42"/>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WayshrineInfo'!$K$3:$N$9999,4,FALSE),""))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42"/>
      <c r="AX393" s="90" t="s">
        <v>2707</v>
      </c>
      <c r="AY393" s="21" t="str">
        <f t="shared" si="40"/>
        <v>[446] = {wayshrines={399,399,399,}, dlcId=DLC_ELSWEYR</v>
      </c>
      <c r="AZ393" s="21" t="str">
        <f t="shared" si="37"/>
        <v>, zoneIds={1121}, veteran=false</v>
      </c>
      <c r="BA393" s="21" t="str">
        <f t="shared" si="41"/>
        <v>, setType=LIBSETS_SETTYPE_TRIAL</v>
      </c>
      <c r="BB393" s="21" t="str">
        <f t="shared" si="42"/>
        <v>, dropMechanic={LIBSETS_DROP_MECHANIC_MONSTER_NAME}, dropMechanicNames={}},</v>
      </c>
      <c r="BC393" s="21" t="str">
        <f t="shared" si="43"/>
        <v xml:space="preserve"> --Claw of Yolnakhriin / Kralle von Yolnahkriin   [Sunspire]</v>
      </c>
    </row>
    <row r="394" spans="1:55" x14ac:dyDescent="0.25">
      <c r="A394" s="5">
        <v>448</v>
      </c>
      <c r="B394" t="s">
        <v>1482</v>
      </c>
      <c r="C394" t="s">
        <v>1364</v>
      </c>
      <c r="D394" s="3">
        <f t="shared" si="39"/>
        <v>448</v>
      </c>
      <c r="G394" s="8" t="s">
        <v>1500</v>
      </c>
      <c r="I394" t="s">
        <v>98</v>
      </c>
      <c r="J394" t="s">
        <v>97</v>
      </c>
      <c r="K394">
        <v>399</v>
      </c>
      <c r="L394">
        <v>399</v>
      </c>
      <c r="M394">
        <v>399</v>
      </c>
      <c r="N394">
        <v>0</v>
      </c>
      <c r="O394" s="66" t="s">
        <v>1358</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1565</v>
      </c>
      <c r="V394" s="42"/>
      <c r="W394" s="42"/>
      <c r="Y394" s="3" t="str">
        <f>IF(G394&lt;&gt;"LIBSETS_SETTYPE_BATTLEGROUND",IF(G394&lt;&gt;"LIBSETS_SETTYPE_SPECIAL",IF(X394&lt;&gt;"",X394,IF(Z394&lt;&gt;"",VLOOKUP(Z394,'ESO zone constants'!$D$3:$H$4953,5,FALSE),"")),""),"")</f>
        <v/>
      </c>
      <c r="Z394" t="str">
        <f>IF(AND(O394&lt;&gt;"",NOT(ISERROR(O394))),"",IF(AND(L394&lt;&gt;"",L394&gt;0,NOT(ISERROR(L394))),VLOOKUP(L394,'ESO dumped WayshrineInfo'!$K$3:$N$9999,4,FALSE),""))</f>
        <v/>
      </c>
      <c r="AA394" s="42"/>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WayshrineInfo'!$K$3:$N$9999,4,FALSE),""))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42"/>
      <c r="AX394" s="90" t="s">
        <v>2707</v>
      </c>
      <c r="AY394" s="21" t="str">
        <f t="shared" si="40"/>
        <v>[448] = {wayshrines={399,399,399,}, dlcId=DLC_ELSWEYR</v>
      </c>
      <c r="AZ394" s="21" t="str">
        <f t="shared" si="37"/>
        <v>, zoneIds={1121}, veteran=true</v>
      </c>
      <c r="BA394" s="21" t="str">
        <f t="shared" si="41"/>
        <v>, setType=LIBSETS_SETTYPE_TRIAL</v>
      </c>
      <c r="BB394" s="21" t="str">
        <f t="shared" si="42"/>
        <v>, dropMechanic={LIBSETS_DROP_MECHANIC_MONSTER_NAME}, dropMechanicNames={}},</v>
      </c>
      <c r="BC394" s="21" t="str">
        <f t="shared" si="43"/>
        <v xml:space="preserve"> --Eye of Nahviintaas / Perfektioniertes Auge von Nahviintaas   [Sunspire]</v>
      </c>
    </row>
    <row r="395" spans="1:55" x14ac:dyDescent="0.25">
      <c r="A395" s="5">
        <v>449</v>
      </c>
      <c r="B395" t="s">
        <v>1479</v>
      </c>
      <c r="C395" t="s">
        <v>2683</v>
      </c>
      <c r="D395" s="3">
        <f t="shared" si="39"/>
        <v>449</v>
      </c>
      <c r="G395" s="8" t="s">
        <v>1500</v>
      </c>
      <c r="I395" t="s">
        <v>98</v>
      </c>
      <c r="J395" t="s">
        <v>97</v>
      </c>
      <c r="K395">
        <v>399</v>
      </c>
      <c r="L395">
        <v>399</v>
      </c>
      <c r="M395">
        <v>399</v>
      </c>
      <c r="N395">
        <v>0</v>
      </c>
      <c r="O395" s="66" t="s">
        <v>1358</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1565</v>
      </c>
      <c r="V395" s="42"/>
      <c r="W395" s="42"/>
      <c r="Y395" s="3" t="str">
        <f>IF(G395&lt;&gt;"LIBSETS_SETTYPE_BATTLEGROUND",IF(G395&lt;&gt;"LIBSETS_SETTYPE_SPECIAL",IF(X395&lt;&gt;"",X395,IF(Z395&lt;&gt;"",VLOOKUP(Z395,'ESO zone constants'!$D$3:$H$4953,5,FALSE),"")),""),"")</f>
        <v/>
      </c>
      <c r="Z395" t="str">
        <f>IF(AND(O395&lt;&gt;"",NOT(ISERROR(O395))),"",IF(AND(L395&lt;&gt;"",L395&gt;0,NOT(ISERROR(L395))),VLOOKUP(L395,'ESO dumped WayshrineInfo'!$K$3:$N$9999,4,FALSE),""))</f>
        <v/>
      </c>
      <c r="AA395" s="42"/>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WayshrineInfo'!$K$3:$N$9999,4,FALSE),""))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42"/>
      <c r="AX395" s="90" t="s">
        <v>2707</v>
      </c>
      <c r="AY395" s="21" t="str">
        <f t="shared" si="40"/>
        <v>[449] = {wayshrines={399,399,399,}, dlcId=DLC_ELSWEYR</v>
      </c>
      <c r="AZ395" s="21" t="str">
        <f t="shared" si="37"/>
        <v>, zoneIds={1121}, veteran=true</v>
      </c>
      <c r="BA395" s="21" t="str">
        <f t="shared" si="41"/>
        <v>, setType=LIBSETS_SETTYPE_TRIAL</v>
      </c>
      <c r="BB395" s="21" t="str">
        <f t="shared" si="42"/>
        <v>, dropMechanic={LIBSETS_DROP_MECHANIC_MONSTER_NAME}, dropMechanicNames={}},</v>
      </c>
      <c r="BC395" s="21" t="str">
        <f t="shared" si="43"/>
        <v xml:space="preserve"> --Perfected False God\'s Devotion / Perfektionierte Ergebenheit zum falschen Gott   [Sunspire]</v>
      </c>
    </row>
    <row r="396" spans="1:55" x14ac:dyDescent="0.25">
      <c r="A396" s="5">
        <v>450</v>
      </c>
      <c r="B396" t="s">
        <v>1480</v>
      </c>
      <c r="C396" t="s">
        <v>1367</v>
      </c>
      <c r="D396" s="3">
        <f t="shared" si="39"/>
        <v>450</v>
      </c>
      <c r="G396" s="8" t="s">
        <v>1500</v>
      </c>
      <c r="I396" t="s">
        <v>98</v>
      </c>
      <c r="J396" t="s">
        <v>97</v>
      </c>
      <c r="K396">
        <v>399</v>
      </c>
      <c r="L396">
        <v>399</v>
      </c>
      <c r="M396">
        <v>399</v>
      </c>
      <c r="N396">
        <v>0</v>
      </c>
      <c r="O396" s="66" t="s">
        <v>1358</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1565</v>
      </c>
      <c r="V396" s="42"/>
      <c r="W396" s="42"/>
      <c r="Y396" s="3" t="str">
        <f>IF(G396&lt;&gt;"LIBSETS_SETTYPE_BATTLEGROUND",IF(G396&lt;&gt;"LIBSETS_SETTYPE_SPECIAL",IF(X396&lt;&gt;"",X396,IF(Z396&lt;&gt;"",VLOOKUP(Z396,'ESO zone constants'!$D$3:$H$4953,5,FALSE),"")),""),"")</f>
        <v/>
      </c>
      <c r="Z396" t="str">
        <f>IF(AND(O396&lt;&gt;"",NOT(ISERROR(O396))),"",IF(AND(L396&lt;&gt;"",L396&gt;0,NOT(ISERROR(L396))),VLOOKUP(L396,'ESO dumped WayshrineInfo'!$K$3:$N$9999,4,FALSE),""))</f>
        <v/>
      </c>
      <c r="AA396" s="42"/>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WayshrineInfo'!$K$3:$N$9999,4,FALSE),""))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42"/>
      <c r="AX396" s="90" t="s">
        <v>2707</v>
      </c>
      <c r="AY396" s="21" t="str">
        <f t="shared" si="40"/>
        <v>[450] = {wayshrines={399,399,399,}, dlcId=DLC_ELSWEYR</v>
      </c>
      <c r="AZ396" s="21" t="str">
        <f t="shared" si="37"/>
        <v>, zoneIds={1121}, veteran=true</v>
      </c>
      <c r="BA396" s="21" t="str">
        <f t="shared" si="41"/>
        <v>, setType=LIBSETS_SETTYPE_TRIAL</v>
      </c>
      <c r="BB396" s="21" t="str">
        <f t="shared" si="42"/>
        <v>, dropMechanic={LIBSETS_DROP_MECHANIC_MONSTER_NAME}, dropMechanicNames={}},</v>
      </c>
      <c r="BC396" s="21" t="str">
        <f t="shared" si="43"/>
        <v xml:space="preserve"> --Perfected Tooth of Lokkestiiz / Perfektionierter Zahn von Lokkestiiz   [Sunspire]</v>
      </c>
    </row>
    <row r="397" spans="1:55" x14ac:dyDescent="0.25">
      <c r="A397" s="5">
        <v>451</v>
      </c>
      <c r="B397" t="s">
        <v>1478</v>
      </c>
      <c r="C397" t="s">
        <v>1368</v>
      </c>
      <c r="D397" s="3">
        <f t="shared" si="39"/>
        <v>451</v>
      </c>
      <c r="G397" s="8" t="s">
        <v>1500</v>
      </c>
      <c r="I397" t="s">
        <v>98</v>
      </c>
      <c r="J397" t="s">
        <v>97</v>
      </c>
      <c r="K397">
        <v>399</v>
      </c>
      <c r="L397">
        <v>399</v>
      </c>
      <c r="M397">
        <v>399</v>
      </c>
      <c r="N397">
        <v>0</v>
      </c>
      <c r="O397" s="66" t="s">
        <v>1358</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1565</v>
      </c>
      <c r="V397" s="42"/>
      <c r="W397" s="42"/>
      <c r="Y397" s="3" t="str">
        <f>IF(G397&lt;&gt;"LIBSETS_SETTYPE_BATTLEGROUND",IF(G397&lt;&gt;"LIBSETS_SETTYPE_SPECIAL",IF(X397&lt;&gt;"",X397,IF(Z397&lt;&gt;"",VLOOKUP(Z397,'ESO zone constants'!$D$3:$H$4953,5,FALSE),"")),""),"")</f>
        <v/>
      </c>
      <c r="Z397" t="str">
        <f>IF(AND(O397&lt;&gt;"",NOT(ISERROR(O397))),"",IF(AND(L397&lt;&gt;"",L397&gt;0,NOT(ISERROR(L397))),VLOOKUP(L397,'ESO dumped WayshrineInfo'!$K$3:$N$9999,4,FALSE),""))</f>
        <v/>
      </c>
      <c r="AA397" s="42"/>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WayshrineInfo'!$K$3:$N$9999,4,FALSE),""))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42"/>
      <c r="AX397" s="90" t="s">
        <v>2707</v>
      </c>
      <c r="AY397" s="21" t="str">
        <f t="shared" si="40"/>
        <v>[451] = {wayshrines={399,399,399,}, dlcId=DLC_ELSWEYR</v>
      </c>
      <c r="AZ397" s="21" t="str">
        <f t="shared" ref="AZ397:AZ460" si="44">IF(F397&lt;&gt;"Not in the game (anymore)",IF(A397&lt;&gt;"",IF(P397&lt;&gt;"",CONCATENATE(", zoneIds={",P397),"")&amp;IF(Y397&lt;&gt;"",CONCATENATE(",",Y397),"")&amp;IF(AD397&lt;&gt;"",CONCATENATE(",",AD397),"")&amp;IF(AI397&lt;&gt;"",CONCATENATE(",",AI397),"")&amp;IF(AN397&lt;&gt;"",CONCATENATE(",",AN397),"")&amp;IF(AS397&lt;&gt;"",CONCATENATE(",",AS397),"")&amp;IF(P397&lt;&gt;"",CONCATENATE("}",""),"")&amp;IF(OR(I397="true",I397="false",I397&lt;&gt;""), CONCATENATE(", veteran=", I397), ""),""),"")</f>
        <v>, zoneIds={1121}, veteran=true</v>
      </c>
      <c r="BA397" s="21" t="str">
        <f t="shared" si="41"/>
        <v>, setType=LIBSETS_SETTYPE_TRIAL</v>
      </c>
      <c r="BB397" s="21" t="str">
        <f t="shared" si="42"/>
        <v>, dropMechanic={LIBSETS_DROP_MECHANIC_MONSTER_NAME}, dropMechanicNames={}},</v>
      </c>
      <c r="BC397" s="21" t="str">
        <f t="shared" si="43"/>
        <v xml:space="preserve"> --Perfected Claw of Yolnakhriin / Perfektionierte Kralle von Yolnahkriin   [Sunspire]</v>
      </c>
    </row>
    <row r="398" spans="1:55" x14ac:dyDescent="0.25">
      <c r="A398" s="5">
        <v>452</v>
      </c>
      <c r="B398" t="s">
        <v>1521</v>
      </c>
      <c r="C398" t="s">
        <v>1520</v>
      </c>
      <c r="D398" s="3">
        <f t="shared" ref="D398:D429" si="45">A398</f>
        <v>452</v>
      </c>
      <c r="G398" s="3" t="s">
        <v>1496</v>
      </c>
      <c r="I398" t="s">
        <v>97</v>
      </c>
      <c r="J398" t="s">
        <v>97</v>
      </c>
      <c r="K398">
        <v>391</v>
      </c>
      <c r="L398">
        <v>391</v>
      </c>
      <c r="M398">
        <v>391</v>
      </c>
      <c r="N398">
        <v>0</v>
      </c>
      <c r="O398" s="66" t="s">
        <v>1505</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40" t="str">
        <f>IF(U398&lt;&gt;"",IF(U398&lt;&gt;"LIBSETS_DROP_MECHANIC_MONSTER_NAME",VLOOKUP(U398,'LibSets constants'!$I$4:$L$1003,3,FALSE),""),"")</f>
        <v/>
      </c>
      <c r="W398" s="40" t="str">
        <f>IF(U398&lt;&gt;"",IF(U398&lt;&gt;"LIBSETS_DROP_MECHANIC_MONSTER_NAME",VLOOKUP(U398,'LibSets constants'!$I$4:$L$1003,4,FALSE),""),"")</f>
        <v/>
      </c>
      <c r="Y398" s="3" t="str">
        <f>IF(G398&lt;&gt;"LIBSETS_SETTYPE_BATTLEGROUND",IF(G398&lt;&gt;"LIBSETS_SETTYPE_SPECIAL",IF(X398&lt;&gt;"",X398,IF(Z398&lt;&gt;"",VLOOKUP(Z398,'ESO zone constants'!$D$3:$H$4953,5,FALSE),"")),""),"")</f>
        <v/>
      </c>
      <c r="Z398" t="str">
        <f>IF(AND(O398&lt;&gt;"",NOT(ISERROR(O398))),"",IF(AND(L398&lt;&gt;"",L398&gt;0,NOT(ISERROR(L398))),VLOOKUP(L398,'ESO dumped WayshrineInfo'!$K$3:$N$9999,4,FALSE),""))</f>
        <v/>
      </c>
      <c r="AA398" s="41"/>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WayshrineInfo'!$K$3:$N$9999,4,FALSE),""))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0" t="str">
        <f>IF(AU398&lt;&gt;"",IF(AU398&lt;&gt;"LIBSETS_DROP_MECHANIC_MONSTER_NAME",VLOOKUP(AU398,'LibSets constants'!$I$4:$L$1003,4,FALSE),""),"")</f>
        <v/>
      </c>
      <c r="AX398" s="90" t="s">
        <v>2707</v>
      </c>
      <c r="AY398" s="21" t="str">
        <f t="shared" si="40"/>
        <v>[452] = {wayshrines={391,391,391,}, dlcId=DLC_SCALEBREAKER</v>
      </c>
      <c r="AZ398" s="21" t="str">
        <f t="shared" si="44"/>
        <v>, zoneIds={1122}, veteran=false</v>
      </c>
      <c r="BA398" s="21" t="str">
        <f t="shared" si="41"/>
        <v>, setType=LIBSETS_SETTYPE_DUNGEON</v>
      </c>
      <c r="BB398" s="21" t="str">
        <f t="shared" si="42"/>
        <v>},</v>
      </c>
      <c r="BC398" s="21" t="str">
        <f t="shared" si="43"/>
        <v xml:space="preserve"> --Hollowfang Thirst / Hohlzahndurst   [Moongrave Fane]</v>
      </c>
    </row>
    <row r="399" spans="1:55" x14ac:dyDescent="0.25">
      <c r="A399" s="5">
        <v>453</v>
      </c>
      <c r="B399" t="s">
        <v>1522</v>
      </c>
      <c r="C399" t="s">
        <v>2684</v>
      </c>
      <c r="D399" s="3">
        <f t="shared" si="45"/>
        <v>453</v>
      </c>
      <c r="G399" s="3" t="s">
        <v>1496</v>
      </c>
      <c r="I399" t="s">
        <v>97</v>
      </c>
      <c r="J399" t="s">
        <v>97</v>
      </c>
      <c r="K399">
        <v>391</v>
      </c>
      <c r="L399">
        <v>391</v>
      </c>
      <c r="M399">
        <v>391</v>
      </c>
      <c r="N399">
        <v>0</v>
      </c>
      <c r="O399" s="66" t="s">
        <v>1505</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40" t="str">
        <f>IF(U399&lt;&gt;"",IF(U399&lt;&gt;"LIBSETS_DROP_MECHANIC_MONSTER_NAME",VLOOKUP(U399,'LibSets constants'!$I$4:$L$1003,3,FALSE),""),"")</f>
        <v/>
      </c>
      <c r="W399" s="40" t="str">
        <f>IF(U399&lt;&gt;"",IF(U399&lt;&gt;"LIBSETS_DROP_MECHANIC_MONSTER_NAME",VLOOKUP(U399,'LibSets constants'!$I$4:$L$1003,4,FALSE),""),"")</f>
        <v/>
      </c>
      <c r="Y399" s="3" t="str">
        <f>IF(G399&lt;&gt;"LIBSETS_SETTYPE_BATTLEGROUND",IF(G399&lt;&gt;"LIBSETS_SETTYPE_SPECIAL",IF(X399&lt;&gt;"",X399,IF(Z399&lt;&gt;"",VLOOKUP(Z399,'ESO zone constants'!$D$3:$H$4953,5,FALSE),"")),""),"")</f>
        <v/>
      </c>
      <c r="Z399" t="str">
        <f>IF(AND(O399&lt;&gt;"",NOT(ISERROR(O399))),"",IF(AND(L399&lt;&gt;"",L399&gt;0,NOT(ISERROR(L399))),VLOOKUP(L399,'ESO dumped WayshrineInfo'!$K$3:$N$9999,4,FALSE),""))</f>
        <v/>
      </c>
      <c r="AA399" s="41"/>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WayshrineInfo'!$K$3:$N$9999,4,FALSE),""))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0" t="str">
        <f>IF(AU399&lt;&gt;"",IF(AU399&lt;&gt;"LIBSETS_DROP_MECHANIC_MONSTER_NAME",VLOOKUP(AU399,'LibSets constants'!$I$4:$L$1003,4,FALSE),""),"")</f>
        <v/>
      </c>
      <c r="AX399" s="90" t="s">
        <v>2707</v>
      </c>
      <c r="AY399" s="21" t="str">
        <f t="shared" si="40"/>
        <v>[453] = {wayshrines={391,391,391,}, dlcId=DLC_SCALEBREAKER</v>
      </c>
      <c r="AZ399" s="21" t="str">
        <f t="shared" si="44"/>
        <v>, zoneIds={1122}, veteran=false</v>
      </c>
      <c r="BA399" s="21" t="str">
        <f t="shared" si="41"/>
        <v>, setType=LIBSETS_SETTYPE_DUNGEON</v>
      </c>
      <c r="BB399" s="21" t="str">
        <f t="shared" si="42"/>
        <v>},</v>
      </c>
      <c r="BC399" s="21" t="str">
        <f t="shared" si="43"/>
        <v xml:space="preserve"> --Dro\'Zakar\'s Claws / Dro'Zakars Krallen   [Moongrave Fane]</v>
      </c>
    </row>
    <row r="400" spans="1:55" x14ac:dyDescent="0.25">
      <c r="A400" s="5">
        <v>454</v>
      </c>
      <c r="B400" t="s">
        <v>1523</v>
      </c>
      <c r="C400" t="s">
        <v>2685</v>
      </c>
      <c r="D400" s="3">
        <f t="shared" si="45"/>
        <v>454</v>
      </c>
      <c r="G400" s="3" t="s">
        <v>1496</v>
      </c>
      <c r="I400" t="s">
        <v>97</v>
      </c>
      <c r="J400" t="s">
        <v>97</v>
      </c>
      <c r="K400">
        <v>391</v>
      </c>
      <c r="L400">
        <v>391</v>
      </c>
      <c r="M400">
        <v>391</v>
      </c>
      <c r="N400">
        <v>0</v>
      </c>
      <c r="O400" s="66" t="s">
        <v>1505</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40" t="str">
        <f>IF(U400&lt;&gt;"",IF(U400&lt;&gt;"LIBSETS_DROP_MECHANIC_MONSTER_NAME",VLOOKUP(U400,'LibSets constants'!$I$4:$L$1003,3,FALSE),""),"")</f>
        <v/>
      </c>
      <c r="W400" s="40" t="str">
        <f>IF(U400&lt;&gt;"",IF(U400&lt;&gt;"LIBSETS_DROP_MECHANIC_MONSTER_NAME",VLOOKUP(U400,'LibSets constants'!$I$4:$L$1003,4,FALSE),""),"")</f>
        <v/>
      </c>
      <c r="Y400" s="3" t="str">
        <f>IF(G400&lt;&gt;"LIBSETS_SETTYPE_BATTLEGROUND",IF(G400&lt;&gt;"LIBSETS_SETTYPE_SPECIAL",IF(X400&lt;&gt;"",X400,IF(Z400&lt;&gt;"",VLOOKUP(Z400,'ESO zone constants'!$D$3:$H$4953,5,FALSE),"")),""),"")</f>
        <v/>
      </c>
      <c r="Z400" t="str">
        <f>IF(AND(O400&lt;&gt;"",NOT(ISERROR(O400))),"",IF(AND(L400&lt;&gt;"",L400&gt;0,NOT(ISERROR(L400))),VLOOKUP(L400,'ESO dumped WayshrineInfo'!$K$3:$N$9999,4,FALSE),""))</f>
        <v/>
      </c>
      <c r="AA400" s="41"/>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WayshrineInfo'!$K$3:$N$9999,4,FALSE),""))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0" t="str">
        <f>IF(AU400&lt;&gt;"",IF(AU400&lt;&gt;"LIBSETS_DROP_MECHANIC_MONSTER_NAME",VLOOKUP(AU400,'LibSets constants'!$I$4:$L$1003,4,FALSE),""),"")</f>
        <v/>
      </c>
      <c r="AX400" s="90" t="s">
        <v>2707</v>
      </c>
      <c r="AY400" s="21" t="str">
        <f t="shared" si="40"/>
        <v>[454] = {wayshrines={391,391,391,}, dlcId=DLC_SCALEBREAKER</v>
      </c>
      <c r="AZ400" s="21" t="str">
        <f t="shared" si="44"/>
        <v>, zoneIds={1122}, veteran=false</v>
      </c>
      <c r="BA400" s="21" t="str">
        <f t="shared" si="41"/>
        <v>, setType=LIBSETS_SETTYPE_DUNGEON</v>
      </c>
      <c r="BB400" s="21" t="str">
        <f t="shared" si="42"/>
        <v>},</v>
      </c>
      <c r="BC400" s="21" t="str">
        <f t="shared" si="43"/>
        <v xml:space="preserve"> --Renald\'s Resolve / Renalds Entschlossenheit   [Moongrave Fane]</v>
      </c>
    </row>
    <row r="401" spans="1:55" x14ac:dyDescent="0.25">
      <c r="A401" s="5">
        <v>455</v>
      </c>
      <c r="B401" t="s">
        <v>1524</v>
      </c>
      <c r="C401" t="s">
        <v>2686</v>
      </c>
      <c r="D401" s="3">
        <f t="shared" si="45"/>
        <v>455</v>
      </c>
      <c r="G401" s="3" t="s">
        <v>1496</v>
      </c>
      <c r="I401" t="s">
        <v>97</v>
      </c>
      <c r="J401" t="s">
        <v>97</v>
      </c>
      <c r="K401">
        <v>398</v>
      </c>
      <c r="L401">
        <v>398</v>
      </c>
      <c r="M401">
        <v>398</v>
      </c>
      <c r="N401">
        <v>0</v>
      </c>
      <c r="O401" s="66" t="s">
        <v>1506</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40" t="str">
        <f>IF(U401&lt;&gt;"",IF(U401&lt;&gt;"LIBSETS_DROP_MECHANIC_MONSTER_NAME",VLOOKUP(U401,'LibSets constants'!$I$4:$L$1003,3,FALSE),""),"")</f>
        <v/>
      </c>
      <c r="W401" s="40" t="str">
        <f>IF(U401&lt;&gt;"",IF(U401&lt;&gt;"LIBSETS_DROP_MECHANIC_MONSTER_NAME",VLOOKUP(U401,'LibSets constants'!$I$4:$L$1003,4,FALSE),""),"")</f>
        <v/>
      </c>
      <c r="Y401" s="3" t="str">
        <f>IF(G401&lt;&gt;"LIBSETS_SETTYPE_BATTLEGROUND",IF(G401&lt;&gt;"LIBSETS_SETTYPE_SPECIAL",IF(X401&lt;&gt;"",X401,IF(Z401&lt;&gt;"",VLOOKUP(Z401,'ESO zone constants'!$D$3:$H$4953,5,FALSE),"")),""),"")</f>
        <v/>
      </c>
      <c r="Z401" t="str">
        <f>IF(AND(O401&lt;&gt;"",NOT(ISERROR(O401))),"",IF(AND(L401&lt;&gt;"",L401&gt;0,NOT(ISERROR(L401))),VLOOKUP(L401,'ESO dumped WayshrineInfo'!$K$3:$N$9999,4,FALSE),""))</f>
        <v/>
      </c>
      <c r="AA401" s="41"/>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WayshrineInfo'!$K$3:$N$9999,4,FALSE),""))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0" t="str">
        <f>IF(AU401&lt;&gt;"",IF(AU401&lt;&gt;"LIBSETS_DROP_MECHANIC_MONSTER_NAME",VLOOKUP(AU401,'LibSets constants'!$I$4:$L$1003,4,FALSE),""),"")</f>
        <v/>
      </c>
      <c r="AX401" s="90" t="s">
        <v>2707</v>
      </c>
      <c r="AY401" s="21" t="str">
        <f t="shared" si="40"/>
        <v>[455] = {wayshrines={398,398,398,}, dlcId=DLC_SCALEBREAKER</v>
      </c>
      <c r="AZ401" s="21" t="str">
        <f t="shared" si="44"/>
        <v>, zoneIds={1123}, veteran=false</v>
      </c>
      <c r="BA401" s="21" t="str">
        <f t="shared" si="41"/>
        <v>, setType=LIBSETS_SETTYPE_DUNGEON</v>
      </c>
      <c r="BB401" s="21" t="str">
        <f t="shared" si="42"/>
        <v>},</v>
      </c>
      <c r="BC401" s="21" t="str">
        <f t="shared" si="43"/>
        <v xml:space="preserve"> --Z\'en\'s Redress / Z'ens Wiedergutmachung   [Lair of Maarselok]</v>
      </c>
    </row>
    <row r="402" spans="1:55" x14ac:dyDescent="0.25">
      <c r="A402" s="5">
        <v>456</v>
      </c>
      <c r="B402" t="s">
        <v>1526</v>
      </c>
      <c r="C402" t="s">
        <v>1525</v>
      </c>
      <c r="D402" s="3">
        <f t="shared" si="45"/>
        <v>456</v>
      </c>
      <c r="G402" s="3" t="s">
        <v>1496</v>
      </c>
      <c r="I402" t="s">
        <v>97</v>
      </c>
      <c r="J402" t="s">
        <v>97</v>
      </c>
      <c r="K402">
        <v>398</v>
      </c>
      <c r="L402">
        <v>398</v>
      </c>
      <c r="M402">
        <v>398</v>
      </c>
      <c r="N402">
        <v>0</v>
      </c>
      <c r="O402" s="66" t="s">
        <v>1506</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40" t="str">
        <f>IF(U402&lt;&gt;"",IF(U402&lt;&gt;"LIBSETS_DROP_MECHANIC_MONSTER_NAME",VLOOKUP(U402,'LibSets constants'!$I$4:$L$1003,3,FALSE),""),"")</f>
        <v/>
      </c>
      <c r="W402" s="40" t="str">
        <f>IF(U402&lt;&gt;"",IF(U402&lt;&gt;"LIBSETS_DROP_MECHANIC_MONSTER_NAME",VLOOKUP(U402,'LibSets constants'!$I$4:$L$1003,4,FALSE),""),"")</f>
        <v/>
      </c>
      <c r="Y402" s="3" t="str">
        <f>IF(G402&lt;&gt;"LIBSETS_SETTYPE_BATTLEGROUND",IF(G402&lt;&gt;"LIBSETS_SETTYPE_SPECIAL",IF(X402&lt;&gt;"",X402,IF(Z402&lt;&gt;"",VLOOKUP(Z402,'ESO zone constants'!$D$3:$H$4953,5,FALSE),"")),""),"")</f>
        <v/>
      </c>
      <c r="Z402" t="str">
        <f>IF(AND(O402&lt;&gt;"",NOT(ISERROR(O402))),"",IF(AND(L402&lt;&gt;"",L402&gt;0,NOT(ISERROR(L402))),VLOOKUP(L402,'ESO dumped WayshrineInfo'!$K$3:$N$9999,4,FALSE),""))</f>
        <v/>
      </c>
      <c r="AA402" s="41"/>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WayshrineInfo'!$K$3:$N$9999,4,FALSE),""))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0" t="str">
        <f>IF(AU402&lt;&gt;"",IF(AU402&lt;&gt;"LIBSETS_DROP_MECHANIC_MONSTER_NAME",VLOOKUP(AU402,'LibSets constants'!$I$4:$L$1003,4,FALSE),""),"")</f>
        <v/>
      </c>
      <c r="AX402" s="90" t="s">
        <v>2707</v>
      </c>
      <c r="AY402" s="21" t="str">
        <f t="shared" si="40"/>
        <v>[456] = {wayshrines={398,398,398,}, dlcId=DLC_SCALEBREAKER</v>
      </c>
      <c r="AZ402" s="21" t="str">
        <f t="shared" si="44"/>
        <v>, zoneIds={1123}, veteran=false</v>
      </c>
      <c r="BA402" s="21" t="str">
        <f t="shared" si="41"/>
        <v>, setType=LIBSETS_SETTYPE_DUNGEON</v>
      </c>
      <c r="BB402" s="21" t="str">
        <f t="shared" si="42"/>
        <v>},</v>
      </c>
      <c r="BC402" s="21" t="str">
        <f t="shared" si="43"/>
        <v xml:space="preserve"> --Azureblight Reaper / Azurfäuleschnitter   [Lair of Maarselok]</v>
      </c>
    </row>
    <row r="403" spans="1:55" x14ac:dyDescent="0.25">
      <c r="A403" s="5">
        <v>457</v>
      </c>
      <c r="B403" t="s">
        <v>1527</v>
      </c>
      <c r="C403" t="s">
        <v>2687</v>
      </c>
      <c r="D403" s="3">
        <f t="shared" si="45"/>
        <v>457</v>
      </c>
      <c r="G403" s="3" t="s">
        <v>1496</v>
      </c>
      <c r="I403" t="s">
        <v>97</v>
      </c>
      <c r="J403" t="s">
        <v>97</v>
      </c>
      <c r="K403">
        <v>398</v>
      </c>
      <c r="L403">
        <v>398</v>
      </c>
      <c r="M403">
        <v>398</v>
      </c>
      <c r="N403">
        <v>0</v>
      </c>
      <c r="O403" s="66" t="s">
        <v>1506</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40" t="str">
        <f>IF(U403&lt;&gt;"",IF(U403&lt;&gt;"LIBSETS_DROP_MECHANIC_MONSTER_NAME",VLOOKUP(U403,'LibSets constants'!$I$4:$L$1003,3,FALSE),""),"")</f>
        <v/>
      </c>
      <c r="W403" s="40" t="str">
        <f>IF(U403&lt;&gt;"",IF(U403&lt;&gt;"LIBSETS_DROP_MECHANIC_MONSTER_NAME",VLOOKUP(U403,'LibSets constants'!$I$4:$L$1003,4,FALSE),""),"")</f>
        <v/>
      </c>
      <c r="Y403" s="3" t="str">
        <f>IF(G403&lt;&gt;"LIBSETS_SETTYPE_BATTLEGROUND",IF(G403&lt;&gt;"LIBSETS_SETTYPE_SPECIAL",IF(X403&lt;&gt;"",X403,IF(Z403&lt;&gt;"",VLOOKUP(Z403,'ESO zone constants'!$D$3:$H$4953,5,FALSE),"")),""),"")</f>
        <v/>
      </c>
      <c r="Z403" t="str">
        <f>IF(AND(O403&lt;&gt;"",NOT(ISERROR(O403))),"",IF(AND(L403&lt;&gt;"",L403&gt;0,NOT(ISERROR(L403))),VLOOKUP(L403,'ESO dumped WayshrineInfo'!$K$3:$N$9999,4,FALSE),""))</f>
        <v/>
      </c>
      <c r="AA403" s="41"/>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WayshrineInfo'!$K$3:$N$9999,4,FALSE),""))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0" t="str">
        <f>IF(AU403&lt;&gt;"",IF(AU403&lt;&gt;"LIBSETS_DROP_MECHANIC_MONSTER_NAME",VLOOKUP(AU403,'LibSets constants'!$I$4:$L$1003,4,FALSE),""),"")</f>
        <v/>
      </c>
      <c r="AX403" s="90" t="s">
        <v>2707</v>
      </c>
      <c r="AY403" s="21" t="str">
        <f t="shared" si="40"/>
        <v>[457] = {wayshrines={398,398,398,}, dlcId=DLC_SCALEBREAKER</v>
      </c>
      <c r="AZ403" s="21" t="str">
        <f t="shared" si="44"/>
        <v>, zoneIds={1123}, veteran=false</v>
      </c>
      <c r="BA403" s="21" t="str">
        <f t="shared" si="41"/>
        <v>, setType=LIBSETS_SETTYPE_DUNGEON</v>
      </c>
      <c r="BB403" s="21" t="str">
        <f t="shared" si="42"/>
        <v>},</v>
      </c>
      <c r="BC403" s="21" t="str">
        <f t="shared" si="43"/>
        <v xml:space="preserve"> --Dragon\'s Defilement / Drachenschändung   [Lair of Maarselok]</v>
      </c>
    </row>
    <row r="404" spans="1:55" x14ac:dyDescent="0.25">
      <c r="A404" s="5">
        <v>458</v>
      </c>
      <c r="B404" t="s">
        <v>1528</v>
      </c>
      <c r="C404" t="s">
        <v>1528</v>
      </c>
      <c r="D404" s="3">
        <f t="shared" si="45"/>
        <v>458</v>
      </c>
      <c r="G404" s="3" t="s">
        <v>1498</v>
      </c>
      <c r="H404">
        <v>3</v>
      </c>
      <c r="I404" t="s">
        <v>1485</v>
      </c>
      <c r="J404" t="s">
        <v>97</v>
      </c>
      <c r="K404">
        <v>391</v>
      </c>
      <c r="L404">
        <v>391</v>
      </c>
      <c r="M404">
        <v>391</v>
      </c>
      <c r="N404">
        <v>0</v>
      </c>
      <c r="O404" s="66" t="s">
        <v>1505</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1565</v>
      </c>
      <c r="V404" s="42" t="s">
        <v>1528</v>
      </c>
      <c r="W404" s="42" t="s">
        <v>1528</v>
      </c>
      <c r="Y404" s="3" t="str">
        <f>IF(G404&lt;&gt;"LIBSETS_SETTYPE_BATTLEGROUND",IF(G404&lt;&gt;"LIBSETS_SETTYPE_SPECIAL",IF(X404&lt;&gt;"",X404,IF(Z404&lt;&gt;"",VLOOKUP(Z404,'ESO zone constants'!$D$3:$H$4953,5,FALSE),"")),""),"")</f>
        <v/>
      </c>
      <c r="Z404" t="str">
        <f>IF(AND(O404&lt;&gt;"",NOT(ISERROR(O404))),"",IF(AND(L404&lt;&gt;"",L404&gt;0,NOT(ISERROR(L404))),VLOOKUP(L404,'ESO dumped WayshrineInfo'!$K$3:$N$9999,4,FALSE),""))</f>
        <v/>
      </c>
      <c r="AA404" s="42"/>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WayshrineInfo'!$K$3:$N$9999,4,FALSE),""))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2"/>
      <c r="AX404" s="90" t="s">
        <v>2707</v>
      </c>
      <c r="AY404" s="21" t="str">
        <f t="shared" si="40"/>
        <v>[458] = {wayshrines={391,391,391,}, dlcId=DLC_SCALEBREAKER</v>
      </c>
      <c r="AZ404" s="21" t="str">
        <f t="shared" si="44"/>
        <v>, zoneIds={1122}, veteran={[EQUIP_TYPE_HEAD]=true, [EQUIP_TYPE_SHOULDERS]=false}</v>
      </c>
      <c r="BA404" s="21" t="str">
        <f t="shared" si="41"/>
        <v>, setType=LIBSETS_SETTYPE_MONSTER</v>
      </c>
      <c r="BB404" s="21" t="str">
        <f t="shared" si="42"/>
        <v>, dropMechanic={LIBSETS_DROP_MECHANIC_MONSTER_NAME}, dropMechanicNames={['en']='Grundwulf', ['de']='Grundwulf'}},</v>
      </c>
      <c r="BC404" s="21" t="str">
        <f t="shared" si="43"/>
        <v xml:space="preserve"> --Grundwulf / Grundwulf   [Moongrave Fane]</v>
      </c>
    </row>
    <row r="405" spans="1:55" x14ac:dyDescent="0.25">
      <c r="A405" s="5">
        <v>459</v>
      </c>
      <c r="B405" t="s">
        <v>1529</v>
      </c>
      <c r="C405" t="s">
        <v>1529</v>
      </c>
      <c r="D405" s="3">
        <f t="shared" si="45"/>
        <v>459</v>
      </c>
      <c r="G405" s="3" t="s">
        <v>1498</v>
      </c>
      <c r="H405">
        <v>3</v>
      </c>
      <c r="I405" t="s">
        <v>1485</v>
      </c>
      <c r="J405" t="s">
        <v>97</v>
      </c>
      <c r="K405">
        <v>398</v>
      </c>
      <c r="L405">
        <v>398</v>
      </c>
      <c r="M405">
        <v>398</v>
      </c>
      <c r="N405">
        <v>0</v>
      </c>
      <c r="O405" s="66" t="s">
        <v>1506</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1565</v>
      </c>
      <c r="V405" s="42" t="s">
        <v>1529</v>
      </c>
      <c r="W405" s="42" t="s">
        <v>1529</v>
      </c>
      <c r="Y405" s="3" t="str">
        <f>IF(G405&lt;&gt;"LIBSETS_SETTYPE_BATTLEGROUND",IF(G405&lt;&gt;"LIBSETS_SETTYPE_SPECIAL",IF(X405&lt;&gt;"",X405,IF(Z405&lt;&gt;"",VLOOKUP(Z405,'ESO zone constants'!$D$3:$H$4953,5,FALSE),"")),""),"")</f>
        <v/>
      </c>
      <c r="Z405" t="str">
        <f>IF(AND(O405&lt;&gt;"",NOT(ISERROR(O405))),"",IF(AND(L405&lt;&gt;"",L405&gt;0,NOT(ISERROR(L405))),VLOOKUP(L405,'ESO dumped WayshrineInfo'!$K$3:$N$9999,4,FALSE),""))</f>
        <v/>
      </c>
      <c r="AA405" s="42"/>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WayshrineInfo'!$K$3:$N$9999,4,FALSE),""))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2"/>
      <c r="AX405" s="90" t="s">
        <v>2707</v>
      </c>
      <c r="AY405" s="21" t="str">
        <f t="shared" si="40"/>
        <v>[459] = {wayshrines={398,398,398,}, dlcId=DLC_SCALEBREAKER</v>
      </c>
      <c r="AZ405" s="21" t="str">
        <f t="shared" si="44"/>
        <v>, zoneIds={1123}, veteran={[EQUIP_TYPE_HEAD]=true, [EQUIP_TYPE_SHOULDERS]=false}</v>
      </c>
      <c r="BA405" s="21" t="str">
        <f t="shared" si="41"/>
        <v>, setType=LIBSETS_SETTYPE_MONSTER</v>
      </c>
      <c r="BB405" s="21" t="str">
        <f t="shared" si="42"/>
        <v>, dropMechanic={LIBSETS_DROP_MECHANIC_MONSTER_NAME}, dropMechanicNames={['en']='Maarselok', ['de']='Maarselok'}},</v>
      </c>
      <c r="BC405" s="21" t="str">
        <f t="shared" si="43"/>
        <v xml:space="preserve"> --Maarselok / Maarselok   [Lair of Maarselok]</v>
      </c>
    </row>
    <row r="406" spans="1:55" x14ac:dyDescent="0.25">
      <c r="A406" s="5">
        <v>465</v>
      </c>
      <c r="B406" t="s">
        <v>1624</v>
      </c>
      <c r="C406" t="s">
        <v>1625</v>
      </c>
      <c r="D406" s="3">
        <f t="shared" si="45"/>
        <v>465</v>
      </c>
      <c r="G406" s="8" t="s">
        <v>1499</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1581</v>
      </c>
      <c r="V406" s="40" t="str">
        <f>IF(U406&lt;&gt;"",IF(U406&lt;&gt;"LIBSETS_DROP_MECHANIC_MONSTER_NAME",VLOOKUP(U406,'LibSets constants'!$I$4:$L$1003,3,FALSE),""),"")</f>
        <v>Delve bosses have a chance to drop a waist or feet.</v>
      </c>
      <c r="W406" s="43" t="str">
        <f>IF(U406&lt;&gt;"",IF(U406&lt;&gt;"LIBSETS_DROP_MECHANIC_MONSTER_NAME",VLOOKUP(U406,'LibSets constants'!$I$4:$L$1003,4,FALSE),""),"")</f>
        <v>Bosse in Gewölben haben die Chance, eine Taille oder Füße fallen zu lassen.</v>
      </c>
      <c r="Y406" s="3">
        <f>IF(G406&lt;&gt;"LIBSETS_SETTYPE_BATTLEGROUND",IF(G406&lt;&gt;"LIBSETS_SETTYPE_SPECIAL",IF(X406&lt;&gt;"",X406,IF(Z406&lt;&gt;"",VLOOKUP(Z406,'ESO zone constants'!$D$3:$H$4953,5,FALSE),"")),""),"")</f>
        <v>1133</v>
      </c>
      <c r="Z406" t="str">
        <f>IF(AND(O406&lt;&gt;"",NOT(ISERROR(O406))),"",IF(AND(L406&lt;&gt;"",L406&gt;0,NOT(ISERROR(L406))),VLOOKUP(L406,'ESO dumped WayshrineInfo'!$K$3:$N$9999,4,FALSE),""))</f>
        <v>Southern Elsweyr</v>
      </c>
      <c r="AA406" s="41" t="s">
        <v>1581</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f>IF(G406&lt;&gt;"LIBSETS_SETTYPE_BATTLEGROUND",IF(G406&lt;&gt;"LIBSETS_SETTYPE_SPECIAL",IF(AE406&lt;&gt;"",VLOOKUP(AE406,'ESO zone constants'!$D$3:$H$4953,5,FALSE),""),""),"")</f>
        <v>1133</v>
      </c>
      <c r="AE406" t="str">
        <f>IF(AND(O406&lt;&gt;"",NOT(ISERROR(O406))),"",IF(AND(M406&lt;&gt;"",M406&gt;0,NOT(ISERROR(M406))),VLOOKUP(M406,'ESO dumped WayshrineInfo'!$K$3:$N$9999,4,FALSE),""))</f>
        <v>Southern Elsweyr</v>
      </c>
      <c r="AF406" s="41" t="s">
        <v>1583</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1584</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0" t="str">
        <f>IF(AU406&lt;&gt;"",IF(AU406&lt;&gt;"LIBSETS_DROP_MECHANIC_MONSTER_NAME",VLOOKUP(AU406,'LibSets constants'!$I$4:$L$1003,4,FALSE),""),"")</f>
        <v/>
      </c>
      <c r="AX406" s="90" t="s">
        <v>2707</v>
      </c>
      <c r="AY406" s="21" t="str">
        <f t="shared" si="40"/>
        <v>[465] = {wayshrines={402,402,402,}, dlcId=DLC_DRAGONHOLD</v>
      </c>
      <c r="AZ406" s="21" t="str">
        <f t="shared" si="44"/>
        <v>, zoneIds={1133,1133,1133}, veteran=false</v>
      </c>
      <c r="BA406" s="21" t="str">
        <f t="shared" si="41"/>
        <v>, setType=LIBSETS_SETTYPE_OVERLAND</v>
      </c>
      <c r="BB406" s="21" t="str">
        <f t="shared" si="42"/>
        <v>, dropMechanic={LIBSETS_DROP_MECHANIC_OVERLAND_BOSS_DELVE,LIBSETS_DROP_MECHANIC_OVERLAND_BOSS_DELVE,LIBSETS_DROP_MECHANIC_OVERLAND_BOSS_PUBLIC_DUNGEON,LIBSETS_DROP_MECHANIC_OVERLAND_CHEST}},</v>
      </c>
      <c r="BC406" s="21" t="str">
        <f t="shared" si="43"/>
        <v xml:space="preserve"> --Senchal Defender / Verteidiger von Senchal   [Southern Elsweyr, Southern Elsweyr, Southern Elsweyr]</v>
      </c>
    </row>
    <row r="407" spans="1:55" x14ac:dyDescent="0.25">
      <c r="A407" s="5">
        <v>466</v>
      </c>
      <c r="B407" t="s">
        <v>1634</v>
      </c>
      <c r="C407" t="s">
        <v>2688</v>
      </c>
      <c r="D407" s="3">
        <f t="shared" si="45"/>
        <v>466</v>
      </c>
      <c r="G407" s="8" t="s">
        <v>1499</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1581</v>
      </c>
      <c r="V407" s="40" t="str">
        <f>IF(U407&lt;&gt;"",IF(U407&lt;&gt;"LIBSETS_DROP_MECHANIC_MONSTER_NAME",VLOOKUP(U407,'LibSets constants'!$I$4:$L$1003,3,FALSE),""),"")</f>
        <v>Delve bosses have a chance to drop a waist or feet.</v>
      </c>
      <c r="W407" s="43" t="str">
        <f>IF(U407&lt;&gt;"",IF(U407&lt;&gt;"LIBSETS_DROP_MECHANIC_MONSTER_NAME",VLOOKUP(U407,'LibSets constants'!$I$4:$L$1003,4,FALSE),""),"")</f>
        <v>Bosse in Gewölben haben die Chance, eine Taille oder Füße fallen zu lassen.</v>
      </c>
      <c r="Y407" s="3">
        <f>IF(G407&lt;&gt;"LIBSETS_SETTYPE_BATTLEGROUND",IF(G407&lt;&gt;"LIBSETS_SETTYPE_SPECIAL",IF(X407&lt;&gt;"",X407,IF(Z407&lt;&gt;"",VLOOKUP(Z407,'ESO zone constants'!$D$3:$H$4953,5,FALSE),"")),""),"")</f>
        <v>1133</v>
      </c>
      <c r="Z407" t="str">
        <f>IF(AND(O407&lt;&gt;"",NOT(ISERROR(O407))),"",IF(AND(L407&lt;&gt;"",L407&gt;0,NOT(ISERROR(L407))),VLOOKUP(L407,'ESO dumped WayshrineInfo'!$K$3:$N$9999,4,FALSE),""))</f>
        <v>Southern Elsweyr</v>
      </c>
      <c r="AA407" s="41" t="s">
        <v>1581</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f>IF(G407&lt;&gt;"LIBSETS_SETTYPE_BATTLEGROUND",IF(G407&lt;&gt;"LIBSETS_SETTYPE_SPECIAL",IF(AE407&lt;&gt;"",VLOOKUP(AE407,'ESO zone constants'!$D$3:$H$4953,5,FALSE),""),""),"")</f>
        <v>1133</v>
      </c>
      <c r="AE407" t="str">
        <f>IF(AND(O407&lt;&gt;"",NOT(ISERROR(O407))),"",IF(AND(M407&lt;&gt;"",M407&gt;0,NOT(ISERROR(M407))),VLOOKUP(M407,'ESO dumped WayshrineInfo'!$K$3:$N$9999,4,FALSE),""))</f>
        <v>Southern Elsweyr</v>
      </c>
      <c r="AF407" s="41" t="s">
        <v>1583</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1584</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0" t="str">
        <f>IF(AU407&lt;&gt;"",IF(AU407&lt;&gt;"LIBSETS_DROP_MECHANIC_MONSTER_NAME",VLOOKUP(AU407,'LibSets constants'!$I$4:$L$1003,4,FALSE),""),"")</f>
        <v/>
      </c>
      <c r="AX407" s="90" t="s">
        <v>2707</v>
      </c>
      <c r="AY407" s="21" t="str">
        <f t="shared" si="40"/>
        <v>[466] = {wayshrines={402,402,402,}, dlcId=DLC_DRAGONHOLD</v>
      </c>
      <c r="AZ407" s="21" t="str">
        <f t="shared" si="44"/>
        <v>, zoneIds={1133,1133,1133}, veteran=false</v>
      </c>
      <c r="BA407" s="21" t="str">
        <f t="shared" si="41"/>
        <v>, setType=LIBSETS_SETTYPE_OVERLAND</v>
      </c>
      <c r="BB407" s="21" t="str">
        <f t="shared" si="42"/>
        <v>, dropMechanic={LIBSETS_DROP_MECHANIC_OVERLAND_BOSS_DELVE,LIBSETS_DROP_MECHANIC_OVERLAND_BOSS_DELVE,LIBSETS_DROP_MECHANIC_OVERLAND_BOSS_PUBLIC_DUNGEON,LIBSETS_DROP_MECHANIC_OVERLAND_CHEST}},</v>
      </c>
      <c r="BC407" s="21" t="str">
        <f t="shared" si="43"/>
        <v xml:space="preserve"> --Marauder\'s Haste / Marodeurshast   [Southern Elsweyr, Southern Elsweyr, Southern Elsweyr]</v>
      </c>
    </row>
    <row r="408" spans="1:55" x14ac:dyDescent="0.25">
      <c r="A408" s="5">
        <v>467</v>
      </c>
      <c r="B408" t="s">
        <v>1633</v>
      </c>
      <c r="C408" t="s">
        <v>1626</v>
      </c>
      <c r="D408" s="3">
        <f t="shared" si="45"/>
        <v>467</v>
      </c>
      <c r="G408" s="8" t="s">
        <v>1499</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1581</v>
      </c>
      <c r="V408" s="40" t="str">
        <f>IF(U408&lt;&gt;"",IF(U408&lt;&gt;"LIBSETS_DROP_MECHANIC_MONSTER_NAME",VLOOKUP(U408,'LibSets constants'!$I$4:$L$1003,3,FALSE),""),"")</f>
        <v>Delve bosses have a chance to drop a waist or feet.</v>
      </c>
      <c r="W408" s="43" t="str">
        <f>IF(U408&lt;&gt;"",IF(U408&lt;&gt;"LIBSETS_DROP_MECHANIC_MONSTER_NAME",VLOOKUP(U408,'LibSets constants'!$I$4:$L$1003,4,FALSE),""),"")</f>
        <v>Bosse in Gewölben haben die Chance, eine Taille oder Füße fallen zu lassen.</v>
      </c>
      <c r="Y408" s="3">
        <f>IF(G408&lt;&gt;"LIBSETS_SETTYPE_BATTLEGROUND",IF(G408&lt;&gt;"LIBSETS_SETTYPE_SPECIAL",IF(X408&lt;&gt;"",X408,IF(Z408&lt;&gt;"",VLOOKUP(Z408,'ESO zone constants'!$D$3:$H$4953,5,FALSE),"")),""),"")</f>
        <v>1133</v>
      </c>
      <c r="Z408" t="str">
        <f>IF(AND(O408&lt;&gt;"",NOT(ISERROR(O408))),"",IF(AND(L408&lt;&gt;"",L408&gt;0,NOT(ISERROR(L408))),VLOOKUP(L408,'ESO dumped WayshrineInfo'!$K$3:$N$9999,4,FALSE),""))</f>
        <v>Southern Elsweyr</v>
      </c>
      <c r="AA408" s="41" t="s">
        <v>1581</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f>IF(G408&lt;&gt;"LIBSETS_SETTYPE_BATTLEGROUND",IF(G408&lt;&gt;"LIBSETS_SETTYPE_SPECIAL",IF(AE408&lt;&gt;"",VLOOKUP(AE408,'ESO zone constants'!$D$3:$H$4953,5,FALSE),""),""),"")</f>
        <v>1133</v>
      </c>
      <c r="AE408" t="str">
        <f>IF(AND(O408&lt;&gt;"",NOT(ISERROR(O408))),"",IF(AND(M408&lt;&gt;"",M408&gt;0,NOT(ISERROR(M408))),VLOOKUP(M408,'ESO dumped WayshrineInfo'!$K$3:$N$9999,4,FALSE),""))</f>
        <v>Southern Elsweyr</v>
      </c>
      <c r="AF408" s="41" t="s">
        <v>1583</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1584</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0" t="str">
        <f>IF(AU408&lt;&gt;"",IF(AU408&lt;&gt;"LIBSETS_DROP_MECHANIC_MONSTER_NAME",VLOOKUP(AU408,'LibSets constants'!$I$4:$L$1003,4,FALSE),""),"")</f>
        <v/>
      </c>
      <c r="AX408" s="90" t="s">
        <v>2707</v>
      </c>
      <c r="AY408" s="21" t="str">
        <f t="shared" si="40"/>
        <v>[467] = {wayshrines={402,402,402,}, dlcId=DLC_DRAGONHOLD</v>
      </c>
      <c r="AZ408" s="21" t="str">
        <f t="shared" si="44"/>
        <v>, zoneIds={1133,1133,1133}, veteran=false</v>
      </c>
      <c r="BA408" s="21" t="str">
        <f t="shared" si="41"/>
        <v>, setType=LIBSETS_SETTYPE_OVERLAND</v>
      </c>
      <c r="BB408" s="21" t="str">
        <f t="shared" si="42"/>
        <v>, dropMechanic={LIBSETS_DROP_MECHANIC_OVERLAND_BOSS_DELVE,LIBSETS_DROP_MECHANIC_OVERLAND_BOSS_DELVE,LIBSETS_DROP_MECHANIC_OVERLAND_BOSS_PUBLIC_DUNGEON,LIBSETS_DROP_MECHANIC_OVERLAND_CHEST}},</v>
      </c>
      <c r="BC408" s="21" t="str">
        <f t="shared" si="43"/>
        <v xml:space="preserve"> --Dragonguard Elite / Drachengardeelite   [Southern Elsweyr, Southern Elsweyr, Southern Elsweyr]</v>
      </c>
    </row>
    <row r="409" spans="1:55" x14ac:dyDescent="0.25">
      <c r="A409" s="5">
        <v>468</v>
      </c>
      <c r="B409" t="s">
        <v>1632</v>
      </c>
      <c r="C409" t="s">
        <v>1627</v>
      </c>
      <c r="D409" s="3">
        <f t="shared" si="45"/>
        <v>468</v>
      </c>
      <c r="G409" s="8" t="s">
        <v>1493</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40" t="str">
        <f>IF(U409&lt;&gt;"",IF(U409&lt;&gt;"LIBSETS_DROP_MECHANIC_MONSTER_NAME",VLOOKUP(U409,'LibSets constants'!$I$4:$L$1003,3,FALSE),""),"")</f>
        <v/>
      </c>
      <c r="W409" s="40"/>
      <c r="Y409" s="3">
        <f>IF(G409&lt;&gt;"LIBSETS_SETTYPE_BATTLEGROUND",IF(G409&lt;&gt;"LIBSETS_SETTYPE_SPECIAL",IF(X409&lt;&gt;"",X409,IF(Z409&lt;&gt;"",VLOOKUP(Z409,'ESO zone constants'!$D$3:$H$4953,5,FALSE),"")),""),"")</f>
        <v>1133</v>
      </c>
      <c r="Z409" t="str">
        <f>IF(AND(O409&lt;&gt;"",NOT(ISERROR(O409))),"",IF(AND(L409&lt;&gt;"",L409&gt;0,NOT(ISERROR(L409))),VLOOKUP(L409,'ESO dumped WayshrineInfo'!$K$3:$N$9999,4,FALSE),""))</f>
        <v>Southern Elsweyr</v>
      </c>
      <c r="AA409" s="41"/>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WayshrineInfo'!$K$3:$N$9999,4,FALSE),""))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0"/>
      <c r="AX409" s="90" t="s">
        <v>2707</v>
      </c>
      <c r="AY409" s="21" t="str">
        <f t="shared" si="40"/>
        <v>[468] = {wayshrines={403,403,403,}, traitsNeeded=3, dlcId=DLC_DRAGONHOLD</v>
      </c>
      <c r="AZ409" s="21" t="str">
        <f t="shared" si="44"/>
        <v>, zoneIds={1133,1133,1133}, veteran=false</v>
      </c>
      <c r="BA409" s="21" t="str">
        <f t="shared" si="41"/>
        <v>, setType=LIBSETS_SETTYPE_CRAFTED</v>
      </c>
      <c r="BB409" s="21" t="str">
        <f t="shared" si="42"/>
        <v>},</v>
      </c>
      <c r="BC409" s="21" t="str">
        <f t="shared" si="43"/>
        <v xml:space="preserve"> --Daring Corsair / Kühner Korsar   [Southern Elsweyr, Southern Elsweyr, Southern Elsweyr]</v>
      </c>
    </row>
    <row r="410" spans="1:55" x14ac:dyDescent="0.25">
      <c r="A410" s="5">
        <v>469</v>
      </c>
      <c r="B410" t="s">
        <v>1631</v>
      </c>
      <c r="C410" t="s">
        <v>1628</v>
      </c>
      <c r="D410" s="3">
        <f t="shared" si="45"/>
        <v>469</v>
      </c>
      <c r="G410" s="8" t="s">
        <v>1493</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40" t="str">
        <f>IF(U410&lt;&gt;"",IF(U410&lt;&gt;"LIBSETS_DROP_MECHANIC_MONSTER_NAME",VLOOKUP(U410,'LibSets constants'!$I$4:$L$1003,3,FALSE),""),"")</f>
        <v/>
      </c>
      <c r="W410" s="40"/>
      <c r="Y410" s="3">
        <f>IF(G410&lt;&gt;"LIBSETS_SETTYPE_BATTLEGROUND",IF(G410&lt;&gt;"LIBSETS_SETTYPE_SPECIAL",IF(X410&lt;&gt;"",X410,IF(Z410&lt;&gt;"",VLOOKUP(Z410,'ESO zone constants'!$D$3:$H$4953,5,FALSE),"")),""),"")</f>
        <v>1133</v>
      </c>
      <c r="Z410" t="str">
        <f>IF(AND(O410&lt;&gt;"",NOT(ISERROR(O410))),"",IF(AND(L410&lt;&gt;"",L410&gt;0,NOT(ISERROR(L410))),VLOOKUP(L410,'ESO dumped WayshrineInfo'!$K$3:$N$9999,4,FALSE),""))</f>
        <v>Southern Elsweyr</v>
      </c>
      <c r="AA410" s="41"/>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WayshrineInfo'!$K$3:$N$9999,4,FALSE),""))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0"/>
      <c r="AX410" s="90" t="s">
        <v>2707</v>
      </c>
      <c r="AY410" s="21" t="str">
        <f t="shared" si="40"/>
        <v>[469] = {wayshrines={403,403,403,}, traitsNeeded=6, dlcId=DLC_DRAGONHOLD</v>
      </c>
      <c r="AZ410" s="21" t="str">
        <f t="shared" si="44"/>
        <v>, zoneIds={1133,1133,1133}, veteran=false</v>
      </c>
      <c r="BA410" s="21" t="str">
        <f t="shared" si="41"/>
        <v>, setType=LIBSETS_SETTYPE_CRAFTED</v>
      </c>
      <c r="BB410" s="21" t="str">
        <f t="shared" si="42"/>
        <v>},</v>
      </c>
      <c r="BC410" s="21" t="str">
        <f t="shared" si="43"/>
        <v xml:space="preserve"> --Ancient Dragonguard / Alte Drachengarde   [Southern Elsweyr, Southern Elsweyr, Southern Elsweyr]</v>
      </c>
    </row>
    <row r="411" spans="1:55" x14ac:dyDescent="0.25">
      <c r="A411" s="5">
        <v>470</v>
      </c>
      <c r="B411" t="s">
        <v>1630</v>
      </c>
      <c r="C411" t="s">
        <v>1629</v>
      </c>
      <c r="D411" s="3">
        <f t="shared" si="45"/>
        <v>470</v>
      </c>
      <c r="G411" s="8" t="s">
        <v>1493</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40" t="str">
        <f>IF(U411&lt;&gt;"",IF(U411&lt;&gt;"LIBSETS_DROP_MECHANIC_MONSTER_NAME",VLOOKUP(U411,'LibSets constants'!$I$4:$L$1003,3,FALSE),""),"")</f>
        <v/>
      </c>
      <c r="W411" s="40"/>
      <c r="Y411" s="3">
        <f>IF(G411&lt;&gt;"LIBSETS_SETTYPE_BATTLEGROUND",IF(G411&lt;&gt;"LIBSETS_SETTYPE_SPECIAL",IF(X411&lt;&gt;"",X411,IF(Z411&lt;&gt;"",VLOOKUP(Z411,'ESO zone constants'!$D$3:$H$4953,5,FALSE),"")),""),"")</f>
        <v>1133</v>
      </c>
      <c r="Z411" t="str">
        <f>IF(AND(O411&lt;&gt;"",NOT(ISERROR(O411))),"",IF(AND(L411&lt;&gt;"",L411&gt;0,NOT(ISERROR(L411))),VLOOKUP(L411,'ESO dumped WayshrineInfo'!$K$3:$N$9999,4,FALSE),""))</f>
        <v>Southern Elsweyr</v>
      </c>
      <c r="AA411" s="41"/>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WayshrineInfo'!$K$3:$N$9999,4,FALSE),""))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0"/>
      <c r="AX411" s="90" t="s">
        <v>2707</v>
      </c>
      <c r="AY411" s="21" t="str">
        <f t="shared" si="40"/>
        <v>[470] = {wayshrines={406,406,406,}, traitsNeeded=9, dlcId=DLC_DRAGONHOLD</v>
      </c>
      <c r="AZ411" s="21" t="str">
        <f t="shared" si="44"/>
        <v>, zoneIds={1133,1133,1133}, veteran=false</v>
      </c>
      <c r="BA411" s="21" t="str">
        <f t="shared" si="41"/>
        <v>, setType=LIBSETS_SETTYPE_CRAFTED</v>
      </c>
      <c r="BB411" s="21" t="str">
        <f t="shared" si="42"/>
        <v>},</v>
      </c>
      <c r="BC411" s="21" t="str">
        <f t="shared" si="43"/>
        <v xml:space="preserve"> --New Moon Acolyte / Akolythin des Neuen Mondes   [Southern Elsweyr, Southern Elsweyr, Southern Elsweyr]</v>
      </c>
    </row>
    <row r="412" spans="1:55" x14ac:dyDescent="0.25">
      <c r="A412" s="5">
        <v>471</v>
      </c>
      <c r="B412" t="s">
        <v>1692</v>
      </c>
      <c r="C412" t="s">
        <v>1691</v>
      </c>
      <c r="D412" s="3">
        <f t="shared" si="45"/>
        <v>471</v>
      </c>
      <c r="G412" s="3" t="s">
        <v>1496</v>
      </c>
      <c r="I412" t="s">
        <v>97</v>
      </c>
      <c r="J412" t="s">
        <v>97</v>
      </c>
      <c r="K412">
        <v>424</v>
      </c>
      <c r="L412">
        <v>424</v>
      </c>
      <c r="M412">
        <v>424</v>
      </c>
      <c r="N412">
        <v>0</v>
      </c>
      <c r="O412" s="66" t="s">
        <v>1674</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V412" s="42"/>
      <c r="W412" s="42"/>
      <c r="Y412" s="3" t="str">
        <f>IF(G412&lt;&gt;"LIBSETS_SETTYPE_BATTLEGROUND",IF(G412&lt;&gt;"LIBSETS_SETTYPE_SPECIAL",IF(X412&lt;&gt;"",X412,IF(Z412&lt;&gt;"",VLOOKUP(Z412,'ESO zone constants'!$D$3:$H$4953,5,FALSE),"")),""),"")</f>
        <v/>
      </c>
      <c r="Z412" t="str">
        <f>IF(AND(O412&lt;&gt;"",NOT(ISERROR(O412))),"",IF(AND(L412&lt;&gt;"",L412&gt;0,NOT(ISERROR(L412))),VLOOKUP(L412,'ESO dumped WayshrineInfo'!$K$3:$N$9999,4,FALSE),""))</f>
        <v/>
      </c>
      <c r="AA412" s="42"/>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WayshrineInfo'!$K$3:$N$9999,4,FALSE),""))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42"/>
      <c r="AX412" s="90" t="s">
        <v>2707</v>
      </c>
      <c r="AY412" s="21" t="str">
        <f t="shared" si="40"/>
        <v>[471] = {wayshrines={424,424,424,}, dlcId=DLC_HARROWSTORM</v>
      </c>
      <c r="AZ412" s="21" t="str">
        <f t="shared" si="44"/>
        <v>, zoneIds={1152}, veteran=false</v>
      </c>
      <c r="BA412" s="21" t="str">
        <f t="shared" si="41"/>
        <v>, setType=LIBSETS_SETTYPE_DUNGEON</v>
      </c>
      <c r="BB412" s="21" t="str">
        <f t="shared" si="42"/>
        <v>},</v>
      </c>
      <c r="BC412" s="21" t="str">
        <f t="shared" si="43"/>
        <v xml:space="preserve"> --Hiti\'s Hearth / Hitis Feuerstelle   [Icereach]</v>
      </c>
    </row>
    <row r="413" spans="1:55" x14ac:dyDescent="0.25">
      <c r="A413" s="5">
        <v>472</v>
      </c>
      <c r="B413" t="s">
        <v>1693</v>
      </c>
      <c r="C413" t="s">
        <v>1675</v>
      </c>
      <c r="D413" s="3">
        <f t="shared" si="45"/>
        <v>472</v>
      </c>
      <c r="G413" s="3" t="s">
        <v>1496</v>
      </c>
      <c r="I413" t="s">
        <v>97</v>
      </c>
      <c r="J413" t="s">
        <v>97</v>
      </c>
      <c r="K413">
        <v>424</v>
      </c>
      <c r="L413">
        <v>424</v>
      </c>
      <c r="M413">
        <v>424</v>
      </c>
      <c r="N413">
        <v>0</v>
      </c>
      <c r="O413" s="66" t="s">
        <v>1674</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V413" s="42"/>
      <c r="W413" s="42"/>
      <c r="Y413" s="3" t="str">
        <f>IF(G413&lt;&gt;"LIBSETS_SETTYPE_BATTLEGROUND",IF(G413&lt;&gt;"LIBSETS_SETTYPE_SPECIAL",IF(X413&lt;&gt;"",X413,IF(Z413&lt;&gt;"",VLOOKUP(Z413,'ESO zone constants'!$D$3:$H$4953,5,FALSE),"")),""),"")</f>
        <v/>
      </c>
      <c r="Z413" t="str">
        <f>IF(AND(O413&lt;&gt;"",NOT(ISERROR(O413))),"",IF(AND(L413&lt;&gt;"",L413&gt;0,NOT(ISERROR(L413))),VLOOKUP(L413,'ESO dumped WayshrineInfo'!$K$3:$N$9999,4,FALSE),""))</f>
        <v/>
      </c>
      <c r="AA413" s="42"/>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WayshrineInfo'!$K$3:$N$9999,4,FALSE),""))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42"/>
      <c r="AX413" s="90" t="s">
        <v>2707</v>
      </c>
      <c r="AY413" s="21" t="str">
        <f t="shared" si="40"/>
        <v>[472] = {wayshrines={424,424,424,}, dlcId=DLC_HARROWSTORM</v>
      </c>
      <c r="AZ413" s="21" t="str">
        <f t="shared" si="44"/>
        <v>, zoneIds={1152}, veteran=false</v>
      </c>
      <c r="BA413" s="21" t="str">
        <f t="shared" si="41"/>
        <v>, setType=LIBSETS_SETTYPE_DUNGEON</v>
      </c>
      <c r="BB413" s="21" t="str">
        <f t="shared" si="42"/>
        <v>},</v>
      </c>
      <c r="BC413" s="21" t="str">
        <f t="shared" si="43"/>
        <v xml:space="preserve"> --Titanborn Strength / Titanenkinds Stärke   [Icereach]</v>
      </c>
    </row>
    <row r="414" spans="1:55" x14ac:dyDescent="0.25">
      <c r="A414" s="5">
        <v>473</v>
      </c>
      <c r="B414" t="s">
        <v>1694</v>
      </c>
      <c r="C414" t="s">
        <v>1676</v>
      </c>
      <c r="D414" s="3">
        <f t="shared" si="45"/>
        <v>473</v>
      </c>
      <c r="G414" s="3" t="s">
        <v>1496</v>
      </c>
      <c r="I414" t="s">
        <v>97</v>
      </c>
      <c r="J414" t="s">
        <v>97</v>
      </c>
      <c r="K414">
        <v>424</v>
      </c>
      <c r="L414">
        <v>424</v>
      </c>
      <c r="M414">
        <v>424</v>
      </c>
      <c r="N414">
        <v>0</v>
      </c>
      <c r="O414" s="66" t="s">
        <v>1674</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V414" s="42"/>
      <c r="W414" s="42"/>
      <c r="Y414" s="3" t="str">
        <f>IF(G414&lt;&gt;"LIBSETS_SETTYPE_BATTLEGROUND",IF(G414&lt;&gt;"LIBSETS_SETTYPE_SPECIAL",IF(X414&lt;&gt;"",X414,IF(Z414&lt;&gt;"",VLOOKUP(Z414,'ESO zone constants'!$D$3:$H$4953,5,FALSE),"")),""),"")</f>
        <v/>
      </c>
      <c r="Z414" t="str">
        <f>IF(AND(O414&lt;&gt;"",NOT(ISERROR(O414))),"",IF(AND(L414&lt;&gt;"",L414&gt;0,NOT(ISERROR(L414))),VLOOKUP(L414,'ESO dumped WayshrineInfo'!$K$3:$N$9999,4,FALSE),""))</f>
        <v/>
      </c>
      <c r="AA414" s="42"/>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WayshrineInfo'!$K$3:$N$9999,4,FALSE),""))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42"/>
      <c r="AX414" s="90" t="s">
        <v>2707</v>
      </c>
      <c r="AY414" s="21" t="str">
        <f t="shared" si="40"/>
        <v>[473] = {wayshrines={424,424,424,}, dlcId=DLC_HARROWSTORM</v>
      </c>
      <c r="AZ414" s="21" t="str">
        <f t="shared" si="44"/>
        <v>, zoneIds={1152}, veteran=false</v>
      </c>
      <c r="BA414" s="21" t="str">
        <f t="shared" si="41"/>
        <v>, setType=LIBSETS_SETTYPE_DUNGEON</v>
      </c>
      <c r="BB414" s="21" t="str">
        <f t="shared" si="42"/>
        <v>},</v>
      </c>
      <c r="BC414" s="21" t="str">
        <f t="shared" si="43"/>
        <v xml:space="preserve"> --Bani’s Torment / Banis Qual   [Icereach]</v>
      </c>
    </row>
    <row r="415" spans="1:55" x14ac:dyDescent="0.25">
      <c r="A415" s="5">
        <v>474</v>
      </c>
      <c r="B415" t="s">
        <v>1695</v>
      </c>
      <c r="C415" t="s">
        <v>1678</v>
      </c>
      <c r="D415" s="3">
        <f t="shared" si="45"/>
        <v>474</v>
      </c>
      <c r="G415" s="3" t="s">
        <v>1496</v>
      </c>
      <c r="I415" t="s">
        <v>97</v>
      </c>
      <c r="J415" t="s">
        <v>97</v>
      </c>
      <c r="K415">
        <v>425</v>
      </c>
      <c r="L415">
        <v>425</v>
      </c>
      <c r="M415">
        <v>425</v>
      </c>
      <c r="N415">
        <v>0</v>
      </c>
      <c r="O415" s="66" t="s">
        <v>1673</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V415" s="42"/>
      <c r="W415" s="42"/>
      <c r="Y415" s="3" t="str">
        <f>IF(G415&lt;&gt;"LIBSETS_SETTYPE_BATTLEGROUND",IF(G415&lt;&gt;"LIBSETS_SETTYPE_SPECIAL",IF(X415&lt;&gt;"",X415,IF(Z415&lt;&gt;"",VLOOKUP(Z415,'ESO zone constants'!$D$3:$H$4953,5,FALSE),"")),""),"")</f>
        <v/>
      </c>
      <c r="Z415" t="str">
        <f>IF(AND(O415&lt;&gt;"",NOT(ISERROR(O415))),"",IF(AND(L415&lt;&gt;"",L415&gt;0,NOT(ISERROR(L415))),VLOOKUP(L415,'ESO dumped WayshrineInfo'!$K$3:$N$9999,4,FALSE),""))</f>
        <v/>
      </c>
      <c r="AA415" s="42"/>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WayshrineInfo'!$K$3:$N$9999,4,FALSE),""))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42"/>
      <c r="AX415" s="90" t="s">
        <v>2707</v>
      </c>
      <c r="AY415" s="21" t="str">
        <f t="shared" si="40"/>
        <v>[474] = {wayshrines={425,425,425,}, dlcId=DLC_HARROWSTORM</v>
      </c>
      <c r="AZ415" s="21" t="str">
        <f t="shared" si="44"/>
        <v>, zoneIds={1153}, veteran=false</v>
      </c>
      <c r="BA415" s="21" t="str">
        <f t="shared" si="41"/>
        <v>, setType=LIBSETS_SETTYPE_DUNGEON</v>
      </c>
      <c r="BB415" s="21" t="str">
        <f t="shared" si="42"/>
        <v>},</v>
      </c>
      <c r="BC415" s="21" t="str">
        <f t="shared" si="43"/>
        <v xml:space="preserve"> --Draugrkin’s Grip / Griff der Draugrbrut   [Unhallowed Grave]</v>
      </c>
    </row>
    <row r="416" spans="1:55" x14ac:dyDescent="0.25">
      <c r="A416" s="5">
        <v>475</v>
      </c>
      <c r="B416" t="s">
        <v>1696</v>
      </c>
      <c r="C416" t="s">
        <v>1679</v>
      </c>
      <c r="D416" s="3">
        <f t="shared" si="45"/>
        <v>475</v>
      </c>
      <c r="G416" s="3" t="s">
        <v>1496</v>
      </c>
      <c r="I416" t="s">
        <v>97</v>
      </c>
      <c r="J416" t="s">
        <v>97</v>
      </c>
      <c r="K416">
        <v>425</v>
      </c>
      <c r="L416">
        <v>425</v>
      </c>
      <c r="M416">
        <v>425</v>
      </c>
      <c r="N416">
        <v>0</v>
      </c>
      <c r="O416" s="66" t="s">
        <v>1673</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42"/>
      <c r="W416" s="42"/>
      <c r="Y416" s="3" t="str">
        <f>IF(G416&lt;&gt;"LIBSETS_SETTYPE_BATTLEGROUND",IF(G416&lt;&gt;"LIBSETS_SETTYPE_SPECIAL",IF(X416&lt;&gt;"",X416,IF(Z416&lt;&gt;"",VLOOKUP(Z416,'ESO zone constants'!$D$3:$H$4953,5,FALSE),"")),""),"")</f>
        <v/>
      </c>
      <c r="Z416" t="str">
        <f>IF(AND(O416&lt;&gt;"",NOT(ISERROR(O416))),"",IF(AND(L416&lt;&gt;"",L416&gt;0,NOT(ISERROR(L416))),VLOOKUP(L416,'ESO dumped WayshrineInfo'!$K$3:$N$9999,4,FALSE),""))</f>
        <v/>
      </c>
      <c r="AA416" s="42"/>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WayshrineInfo'!$K$3:$N$9999,4,FALSE),""))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42"/>
      <c r="AX416" s="90" t="s">
        <v>2707</v>
      </c>
      <c r="AY416" s="21" t="str">
        <f t="shared" si="40"/>
        <v>[475] = {wayshrines={425,425,425,}, dlcId=DLC_HARROWSTORM</v>
      </c>
      <c r="AZ416" s="21" t="str">
        <f t="shared" si="44"/>
        <v>, zoneIds={1153}, veteran=false</v>
      </c>
      <c r="BA416" s="21" t="str">
        <f t="shared" si="41"/>
        <v>, setType=LIBSETS_SETTYPE_DUNGEON</v>
      </c>
      <c r="BB416" s="21" t="str">
        <f t="shared" si="42"/>
        <v>},</v>
      </c>
      <c r="BC416" s="21" t="str">
        <f t="shared" si="43"/>
        <v xml:space="preserve"> --Aegis Caller / Ägisrufer   [Unhallowed Grave]</v>
      </c>
    </row>
    <row r="417" spans="1:55" x14ac:dyDescent="0.25">
      <c r="A417" s="5">
        <v>476</v>
      </c>
      <c r="B417" t="s">
        <v>1697</v>
      </c>
      <c r="C417" t="s">
        <v>1680</v>
      </c>
      <c r="D417" s="3">
        <f t="shared" si="45"/>
        <v>476</v>
      </c>
      <c r="G417" s="3" t="s">
        <v>1496</v>
      </c>
      <c r="I417" t="s">
        <v>97</v>
      </c>
      <c r="J417" t="s">
        <v>97</v>
      </c>
      <c r="K417">
        <v>425</v>
      </c>
      <c r="L417">
        <v>425</v>
      </c>
      <c r="M417">
        <v>425</v>
      </c>
      <c r="N417">
        <v>0</v>
      </c>
      <c r="O417" s="66" t="s">
        <v>1673</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V417" s="42"/>
      <c r="W417" s="42"/>
      <c r="Y417" s="3" t="str">
        <f>IF(G417&lt;&gt;"LIBSETS_SETTYPE_BATTLEGROUND",IF(G417&lt;&gt;"LIBSETS_SETTYPE_SPECIAL",IF(X417&lt;&gt;"",X417,IF(Z417&lt;&gt;"",VLOOKUP(Z417,'ESO zone constants'!$D$3:$H$4953,5,FALSE),"")),""),"")</f>
        <v/>
      </c>
      <c r="Z417" t="str">
        <f>IF(AND(O417&lt;&gt;"",NOT(ISERROR(O417))),"",IF(AND(L417&lt;&gt;"",L417&gt;0,NOT(ISERROR(L417))),VLOOKUP(L417,'ESO dumped WayshrineInfo'!$K$3:$N$9999,4,FALSE),""))</f>
        <v/>
      </c>
      <c r="AA417" s="42"/>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WayshrineInfo'!$K$3:$N$9999,4,FALSE),""))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42"/>
      <c r="AX417" s="90" t="s">
        <v>2707</v>
      </c>
      <c r="AY417" s="21" t="str">
        <f t="shared" si="40"/>
        <v>[476] = {wayshrines={425,425,425,}, dlcId=DLC_HARROWSTORM</v>
      </c>
      <c r="AZ417" s="21" t="str">
        <f t="shared" si="44"/>
        <v>, zoneIds={1153}, veteran=false</v>
      </c>
      <c r="BA417" s="21" t="str">
        <f t="shared" si="41"/>
        <v>, setType=LIBSETS_SETTYPE_DUNGEON</v>
      </c>
      <c r="BB417" s="21" t="str">
        <f t="shared" si="42"/>
        <v>},</v>
      </c>
      <c r="BC417" s="21" t="str">
        <f t="shared" si="43"/>
        <v xml:space="preserve"> --Grave Guardian  / Grabwächter   [Unhallowed Grave]</v>
      </c>
    </row>
    <row r="418" spans="1:55" x14ac:dyDescent="0.25">
      <c r="A418" s="5">
        <v>478</v>
      </c>
      <c r="B418" t="s">
        <v>1685</v>
      </c>
      <c r="C418" t="s">
        <v>1677</v>
      </c>
      <c r="D418" s="3">
        <f t="shared" si="45"/>
        <v>478</v>
      </c>
      <c r="G418" s="3" t="s">
        <v>1498</v>
      </c>
      <c r="H418">
        <v>3</v>
      </c>
      <c r="I418" t="s">
        <v>1485</v>
      </c>
      <c r="J418" t="s">
        <v>97</v>
      </c>
      <c r="K418">
        <v>424</v>
      </c>
      <c r="L418">
        <v>424</v>
      </c>
      <c r="M418">
        <v>424</v>
      </c>
      <c r="N418">
        <v>0</v>
      </c>
      <c r="O418" s="66" t="s">
        <v>1674</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1565</v>
      </c>
      <c r="V418" s="42" t="s">
        <v>1677</v>
      </c>
      <c r="W418" s="42" t="s">
        <v>1685</v>
      </c>
      <c r="Y418" s="3" t="str">
        <f>IF(G418&lt;&gt;"LIBSETS_SETTYPE_BATTLEGROUND",IF(G418&lt;&gt;"LIBSETS_SETTYPE_SPECIAL",IF(X418&lt;&gt;"",X418,IF(Z418&lt;&gt;"",VLOOKUP(Z418,'ESO zone constants'!$D$3:$H$4953,5,FALSE),"")),""),"")</f>
        <v/>
      </c>
      <c r="Z418" t="str">
        <f>IF(AND(O418&lt;&gt;"",NOT(ISERROR(O418))),"",IF(AND(L418&lt;&gt;"",L418&gt;0,NOT(ISERROR(L418))),VLOOKUP(L418,'ESO dumped WayshrineInfo'!$K$3:$N$9999,4,FALSE),""))</f>
        <v/>
      </c>
      <c r="AA418" s="42"/>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WayshrineInfo'!$K$3:$N$9999,4,FALSE),""))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2"/>
      <c r="AX418" s="90" t="s">
        <v>2707</v>
      </c>
      <c r="AY418" s="21" t="str">
        <f t="shared" si="40"/>
        <v>[478] = {wayshrines={424,424,424,}, dlcId=DLC_HARROWSTORM</v>
      </c>
      <c r="AZ418" s="21" t="str">
        <f t="shared" si="44"/>
        <v>, zoneIds={1152}, veteran={[EQUIP_TYPE_HEAD]=true, [EQUIP_TYPE_SHOULDERS]=false}</v>
      </c>
      <c r="BA418" s="21" t="str">
        <f t="shared" si="41"/>
        <v>, setType=LIBSETS_SETTYPE_MONSTER</v>
      </c>
      <c r="BB418" s="21" t="str">
        <f t="shared" si="42"/>
        <v>, dropMechanic={LIBSETS_DROP_MECHANIC_MONSTER_NAME}, dropMechanicNames={['en']='Mother Ciannait', ['de']='Mutter Ciannait'}},</v>
      </c>
      <c r="BC418" s="21" t="str">
        <f t="shared" si="43"/>
        <v xml:space="preserve"> --Mother Ciannait / Mutter Ciannait   [Icereach]</v>
      </c>
    </row>
    <row r="419" spans="1:55" x14ac:dyDescent="0.25">
      <c r="A419" s="5">
        <v>479</v>
      </c>
      <c r="B419" t="s">
        <v>1686</v>
      </c>
      <c r="C419" t="s">
        <v>1681</v>
      </c>
      <c r="D419" s="3">
        <f t="shared" si="45"/>
        <v>479</v>
      </c>
      <c r="G419" s="3" t="s">
        <v>1498</v>
      </c>
      <c r="H419">
        <v>3</v>
      </c>
      <c r="I419" t="s">
        <v>1485</v>
      </c>
      <c r="J419" t="s">
        <v>97</v>
      </c>
      <c r="K419">
        <v>425</v>
      </c>
      <c r="L419">
        <v>425</v>
      </c>
      <c r="M419">
        <v>425</v>
      </c>
      <c r="N419">
        <v>0</v>
      </c>
      <c r="O419" s="66" t="s">
        <v>1673</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1565</v>
      </c>
      <c r="V419" s="42" t="s">
        <v>1681</v>
      </c>
      <c r="W419" s="42" t="s">
        <v>1686</v>
      </c>
      <c r="Y419" s="3" t="str">
        <f>IF(G419&lt;&gt;"LIBSETS_SETTYPE_BATTLEGROUND",IF(G419&lt;&gt;"LIBSETS_SETTYPE_SPECIAL",IF(X419&lt;&gt;"",X419,IF(Z419&lt;&gt;"",VLOOKUP(Z419,'ESO zone constants'!$D$3:$H$4953,5,FALSE),"")),""),"")</f>
        <v/>
      </c>
      <c r="Z419" t="str">
        <f>IF(AND(O419&lt;&gt;"",NOT(ISERROR(O419))),"",IF(AND(L419&lt;&gt;"",L419&gt;0,NOT(ISERROR(L419))),VLOOKUP(L419,'ESO dumped WayshrineInfo'!$K$3:$N$9999,4,FALSE),""))</f>
        <v/>
      </c>
      <c r="AA419" s="42"/>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WayshrineInfo'!$K$3:$N$9999,4,FALSE),""))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2"/>
      <c r="AX419" s="90" t="s">
        <v>2707</v>
      </c>
      <c r="AY419" s="21" t="str">
        <f t="shared" si="40"/>
        <v>[479] = {wayshrines={425,425,425,}, dlcId=DLC_HARROWSTORM</v>
      </c>
      <c r="AZ419" s="21" t="str">
        <f t="shared" si="44"/>
        <v>, zoneIds={1153}, veteran={[EQUIP_TYPE_HEAD]=true, [EQUIP_TYPE_SHOULDERS]=false}</v>
      </c>
      <c r="BA419" s="21" t="str">
        <f t="shared" si="41"/>
        <v>, setType=LIBSETS_SETTYPE_MONSTER</v>
      </c>
      <c r="BB419" s="21" t="str">
        <f t="shared" si="42"/>
        <v>, dropMechanic={LIBSETS_DROP_MECHANIC_MONSTER_NAME}, dropMechanicNames={['en']='Kjalnar\’s Nightmare', ['de']='Kjalnar\’s Albtraum'}},</v>
      </c>
      <c r="BC419" s="21" t="str">
        <f t="shared" si="43"/>
        <v xml:space="preserve"> --Kjalnar\’s Nightmare / Kjalnar\’s Albtraum   [Unhallowed Grave]</v>
      </c>
    </row>
    <row r="420" spans="1:55" x14ac:dyDescent="0.25">
      <c r="A420" s="5">
        <v>480</v>
      </c>
      <c r="B420" t="s">
        <v>1698</v>
      </c>
      <c r="C420" t="s">
        <v>1682</v>
      </c>
      <c r="D420" s="3">
        <f t="shared" si="45"/>
        <v>480</v>
      </c>
      <c r="G420" s="3" t="s">
        <v>1493</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V420" s="42"/>
      <c r="W420" s="42"/>
      <c r="Y420" s="3" t="str">
        <f>IF(G420&lt;&gt;"LIBSETS_SETTYPE_BATTLEGROUND",IF(G420&lt;&gt;"LIBSETS_SETTYPE_SPECIAL",IF(X420&lt;&gt;"",X420,IF(Z420&lt;&gt;"",VLOOKUP(Z420,'ESO zone constants'!$D$3:$H$4953,5,FALSE),"")),""),"")</f>
        <v/>
      </c>
      <c r="Z420" t="str">
        <f>IF(AND(O420&lt;&gt;"",NOT(ISERROR(O420))),"",IF(AND(L420&lt;&gt;"",L420&gt;0,NOT(ISERROR(L420))),VLOOKUP(L420,'ESO dumped WayshrineInfo'!$K$3:$N$9999,4,FALSE),""))</f>
        <v/>
      </c>
      <c r="AA420" s="42"/>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WayshrineInfo'!$K$3:$N$9999,4,FALSE),""))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42"/>
      <c r="AX420" s="90" t="s">
        <v>2707</v>
      </c>
      <c r="AY420" s="21" t="str">
        <f t="shared" si="40"/>
        <v>[480] = {wayshrines={-1,-1,-1,}, traitsNeeded=3, dlcId=DLC_BASE_GAME</v>
      </c>
      <c r="AZ420" s="21" t="str">
        <f t="shared" si="44"/>
        <v>, zoneIds={181}, veteran=false</v>
      </c>
      <c r="BA420" s="21" t="str">
        <f t="shared" si="41"/>
        <v>, setType=LIBSETS_SETTYPE_CRAFTED</v>
      </c>
      <c r="BB420" s="21" t="str">
        <f t="shared" si="42"/>
        <v>},</v>
      </c>
      <c r="BC420" s="21" t="str">
        <f t="shared" si="43"/>
        <v xml:space="preserve"> --Critical Riposte / Kritischer Konter   [Cyrodiil]</v>
      </c>
    </row>
    <row r="421" spans="1:55" x14ac:dyDescent="0.25">
      <c r="A421" s="5">
        <v>481</v>
      </c>
      <c r="B421" t="s">
        <v>1699</v>
      </c>
      <c r="C421" t="s">
        <v>1683</v>
      </c>
      <c r="D421" s="3">
        <f t="shared" si="45"/>
        <v>481</v>
      </c>
      <c r="G421" s="3" t="s">
        <v>1493</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V421" s="42"/>
      <c r="W421" s="42"/>
      <c r="Y421" s="3" t="str">
        <f>IF(G421&lt;&gt;"LIBSETS_SETTYPE_BATTLEGROUND",IF(G421&lt;&gt;"LIBSETS_SETTYPE_SPECIAL",IF(X421&lt;&gt;"",X421,IF(Z421&lt;&gt;"",VLOOKUP(Z421,'ESO zone constants'!$D$3:$H$4953,5,FALSE),"")),""),"")</f>
        <v/>
      </c>
      <c r="Z421" t="str">
        <f>IF(AND(O421&lt;&gt;"",NOT(ISERROR(O421))),"",IF(AND(L421&lt;&gt;"",L421&gt;0,NOT(ISERROR(L421))),VLOOKUP(L421,'ESO dumped WayshrineInfo'!$K$3:$N$9999,4,FALSE),""))</f>
        <v/>
      </c>
      <c r="AA421" s="42"/>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WayshrineInfo'!$K$3:$N$9999,4,FALSE),""))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42"/>
      <c r="AX421" s="90" t="s">
        <v>2707</v>
      </c>
      <c r="AY421" s="21" t="str">
        <f t="shared" si="40"/>
        <v>[481] = {wayshrines={-1,-1,-1,}, traitsNeeded=3, dlcId=DLC_BASE_GAME</v>
      </c>
      <c r="AZ421" s="21" t="str">
        <f t="shared" si="44"/>
        <v>, zoneIds={181}, veteran=false</v>
      </c>
      <c r="BA421" s="21" t="str">
        <f t="shared" si="41"/>
        <v>, setType=LIBSETS_SETTYPE_CRAFTED</v>
      </c>
      <c r="BB421" s="21" t="str">
        <f t="shared" si="42"/>
        <v>},</v>
      </c>
      <c r="BC421" s="21" t="str">
        <f t="shared" si="43"/>
        <v xml:space="preserve"> --Unchained Aggressor / Entfesselter Aggressor   [Cyrodiil]</v>
      </c>
    </row>
    <row r="422" spans="1:55" x14ac:dyDescent="0.25">
      <c r="A422" s="5">
        <v>482</v>
      </c>
      <c r="B422" t="s">
        <v>1700</v>
      </c>
      <c r="C422" t="s">
        <v>1684</v>
      </c>
      <c r="D422" s="3">
        <f t="shared" si="45"/>
        <v>482</v>
      </c>
      <c r="G422" s="3" t="s">
        <v>1493</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V422" s="42"/>
      <c r="W422" s="42"/>
      <c r="Y422" s="3" t="str">
        <f>IF(G422&lt;&gt;"LIBSETS_SETTYPE_BATTLEGROUND",IF(G422&lt;&gt;"LIBSETS_SETTYPE_SPECIAL",IF(X422&lt;&gt;"",X422,IF(Z422&lt;&gt;"",VLOOKUP(Z422,'ESO zone constants'!$D$3:$H$4953,5,FALSE),"")),""),"")</f>
        <v/>
      </c>
      <c r="Z422" t="str">
        <f>IF(AND(O422&lt;&gt;"",NOT(ISERROR(O422))),"",IF(AND(L422&lt;&gt;"",L422&gt;0,NOT(ISERROR(L422))),VLOOKUP(L422,'ESO dumped WayshrineInfo'!$K$3:$N$9999,4,FALSE),""))</f>
        <v/>
      </c>
      <c r="AA422" s="42"/>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WayshrineInfo'!$K$3:$N$9999,4,FALSE),""))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42"/>
      <c r="AX422" s="90" t="s">
        <v>2707</v>
      </c>
      <c r="AY422" s="21" t="str">
        <f t="shared" si="40"/>
        <v>[482] = {wayshrines={-1,-1,-1,}, traitsNeeded=3, dlcId=DLC_BASE_GAME</v>
      </c>
      <c r="AZ422" s="21" t="str">
        <f t="shared" si="44"/>
        <v>, zoneIds={181}, veteran=false</v>
      </c>
      <c r="BA422" s="21" t="str">
        <f t="shared" si="41"/>
        <v>, setType=LIBSETS_SETTYPE_CRAFTED</v>
      </c>
      <c r="BB422" s="21" t="str">
        <f t="shared" si="42"/>
        <v>},</v>
      </c>
      <c r="BC422" s="21" t="str">
        <f t="shared" si="43"/>
        <v xml:space="preserve"> --Dauntless Combatant / Furchtloser Kombattant   [Cyrodiil]</v>
      </c>
    </row>
    <row r="423" spans="1:55" x14ac:dyDescent="0.25">
      <c r="A423" s="5">
        <v>483</v>
      </c>
      <c r="B423" t="s">
        <v>1760</v>
      </c>
      <c r="C423" t="s">
        <v>1760</v>
      </c>
      <c r="D423" s="3">
        <f t="shared" si="45"/>
        <v>483</v>
      </c>
      <c r="E423" s="59" t="s">
        <v>1823</v>
      </c>
      <c r="F423" s="30" t="s">
        <v>1483</v>
      </c>
      <c r="G423" s="8" t="s">
        <v>1501</v>
      </c>
      <c r="I423" t="s">
        <v>97</v>
      </c>
      <c r="J423" t="s">
        <v>97</v>
      </c>
      <c r="K423">
        <v>-1</v>
      </c>
      <c r="L423">
        <v>-1</v>
      </c>
      <c r="M423">
        <v>-1</v>
      </c>
      <c r="N423">
        <v>0</v>
      </c>
      <c r="O423" s="66" t="s">
        <v>1719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1832</v>
      </c>
      <c r="V423" s="40" t="e">
        <f>IF(U423&lt;&gt;"",IF(U423&lt;&gt;"LIBSETS_DROP_MECHANIC_MONSTER_NAME",VLOOKUP(U423,'LibSets constants'!$I$4:$L$1003,3,FALSE),""),"")</f>
        <v>#N/A</v>
      </c>
      <c r="W423" s="40" t="e">
        <f>IF(U423&lt;&gt;"",IF(U423&lt;&gt;"LIBSETS_DROP_MECHANIC_MONSTER_NAME",VLOOKUP(U423,'LibSets constants'!$I$4:$L$1003,4,FALSE),""),"")</f>
        <v>#N/A</v>
      </c>
      <c r="Y423" s="3" t="str">
        <f>IF(G423&lt;&gt;"LIBSETS_SETTYPE_BATTLEGROUND",IF(G423&lt;&gt;"LIBSETS_SETTYPE_SPECIAL",IF(X423&lt;&gt;"",X423,IF(Z423&lt;&gt;"",VLOOKUP(Z423,'ESO zone constants'!$D$3:$H$4953,5,FALSE),"")),""),"")</f>
        <v/>
      </c>
      <c r="Z423" t="str">
        <f>IF(AND(O423&lt;&gt;"",NOT(ISERROR(O423))),"",IF(AND(L423&lt;&gt;"",L423&gt;0,NOT(ISERROR(L423))),VLOOKUP(L423,'ESO dumped WayshrineInfo'!$K$3:$N$9999,4,FALSE),""))</f>
        <v/>
      </c>
      <c r="AA423" s="41"/>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WayshrineInfo'!$K$3:$N$9999,4,FALSE),""))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0" t="str">
        <f>IF(AU423&lt;&gt;"",IF(AU423&lt;&gt;"LIBSETS_DROP_MECHANIC_MONSTER_NAME",VLOOKUP(AU423,'LibSets constants'!$I$4:$L$1003,4,FALSE),""),"")</f>
        <v/>
      </c>
      <c r="AX423" s="90" t="s">
        <v>2707</v>
      </c>
      <c r="AY423" s="21" t="str">
        <f t="shared" si="40"/>
        <v/>
      </c>
      <c r="AZ423" s="21" t="str">
        <f t="shared" si="44"/>
        <v/>
      </c>
      <c r="BA423" s="21" t="str">
        <f t="shared" si="41"/>
        <v/>
      </c>
      <c r="BB423" s="21" t="str">
        <f t="shared" si="42"/>
        <v/>
      </c>
      <c r="BC423" s="21" t="str">
        <f t="shared" si="43"/>
        <v/>
      </c>
    </row>
    <row r="424" spans="1:55" x14ac:dyDescent="0.25">
      <c r="A424" s="5">
        <v>484</v>
      </c>
      <c r="B424" t="s">
        <v>1761</v>
      </c>
      <c r="C424" t="s">
        <v>1761</v>
      </c>
      <c r="D424" s="3">
        <f t="shared" si="45"/>
        <v>484</v>
      </c>
      <c r="E424" s="59" t="s">
        <v>1823</v>
      </c>
      <c r="F424" s="30" t="s">
        <v>1483</v>
      </c>
      <c r="G424" s="8" t="s">
        <v>1501</v>
      </c>
      <c r="I424" t="s">
        <v>97</v>
      </c>
      <c r="J424" t="s">
        <v>97</v>
      </c>
      <c r="K424">
        <v>-1</v>
      </c>
      <c r="L424">
        <v>-1</v>
      </c>
      <c r="M424">
        <v>-1</v>
      </c>
      <c r="N424">
        <v>0</v>
      </c>
      <c r="O424" s="66" t="s">
        <v>1719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1832</v>
      </c>
      <c r="V424" s="43" t="e">
        <f>IF(U424&lt;&gt;"",IF(U424&lt;&gt;"LIBSETS_DROP_MECHANIC_MONSTER_NAME",VLOOKUP(U424,'LibSets constants'!$I$4:$L$1003,3,FALSE),""),"")</f>
        <v>#N/A</v>
      </c>
      <c r="W424" s="43" t="e">
        <f>IF(U424&lt;&gt;"",IF(U424&lt;&gt;"LIBSETS_DROP_MECHANIC_MONSTER_NAME",VLOOKUP(U424,'LibSets constants'!$I$4:$L$1003,4,FALSE),""),"")</f>
        <v>#N/A</v>
      </c>
      <c r="Y424" s="3" t="str">
        <f>IF(G424&lt;&gt;"LIBSETS_SETTYPE_BATTLEGROUND",IF(G424&lt;&gt;"LIBSETS_SETTYPE_SPECIAL",IF(X424&lt;&gt;"",X424,IF(Z424&lt;&gt;"",VLOOKUP(Z424,'ESO zone constants'!$D$3:$H$4953,5,FALSE),"")),""),"")</f>
        <v/>
      </c>
      <c r="Z424" t="str">
        <f>IF(AND(O424&lt;&gt;"",NOT(ISERROR(O424))),"",IF(AND(L424&lt;&gt;"",L424&gt;0,NOT(ISERROR(L424))),VLOOKUP(L424,'ESO dumped WayshrineInfo'!$K$3:$N$9999,4,FALSE),""))</f>
        <v/>
      </c>
      <c r="AA424" s="44"/>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WayshrineInfo'!$K$3:$N$9999,4,FALSE),""))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90" t="s">
        <v>2707</v>
      </c>
      <c r="AY424" s="21" t="str">
        <f t="shared" si="40"/>
        <v/>
      </c>
      <c r="AZ424" s="21" t="str">
        <f t="shared" si="44"/>
        <v/>
      </c>
      <c r="BA424" s="21" t="str">
        <f t="shared" si="41"/>
        <v/>
      </c>
      <c r="BB424" s="21" t="str">
        <f t="shared" si="42"/>
        <v/>
      </c>
      <c r="BC424" s="21" t="str">
        <f t="shared" si="43"/>
        <v/>
      </c>
    </row>
    <row r="425" spans="1:55" x14ac:dyDescent="0.25">
      <c r="A425" s="5">
        <v>485</v>
      </c>
      <c r="B425" t="s">
        <v>1762</v>
      </c>
      <c r="C425" t="s">
        <v>1762</v>
      </c>
      <c r="D425" s="3">
        <f t="shared" si="45"/>
        <v>485</v>
      </c>
      <c r="E425" s="59" t="s">
        <v>1823</v>
      </c>
      <c r="F425" s="30" t="s">
        <v>1483</v>
      </c>
      <c r="G425" s="8" t="s">
        <v>1501</v>
      </c>
      <c r="I425" t="s">
        <v>97</v>
      </c>
      <c r="J425" t="s">
        <v>97</v>
      </c>
      <c r="K425">
        <v>-1</v>
      </c>
      <c r="L425">
        <v>-1</v>
      </c>
      <c r="M425">
        <v>-1</v>
      </c>
      <c r="N425">
        <v>0</v>
      </c>
      <c r="O425" s="66" t="s">
        <v>1719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1832</v>
      </c>
      <c r="V425" s="43" t="e">
        <f>IF(U425&lt;&gt;"",IF(U425&lt;&gt;"LIBSETS_DROP_MECHANIC_MONSTER_NAME",VLOOKUP(U425,'LibSets constants'!$I$4:$L$1003,3,FALSE),""),"")</f>
        <v>#N/A</v>
      </c>
      <c r="W425" s="43" t="e">
        <f>IF(U425&lt;&gt;"",IF(U425&lt;&gt;"LIBSETS_DROP_MECHANIC_MONSTER_NAME",VLOOKUP(U425,'LibSets constants'!$I$4:$L$1003,4,FALSE),""),"")</f>
        <v>#N/A</v>
      </c>
      <c r="Y425" s="3" t="str">
        <f>IF(G425&lt;&gt;"LIBSETS_SETTYPE_BATTLEGROUND",IF(G425&lt;&gt;"LIBSETS_SETTYPE_SPECIAL",IF(X425&lt;&gt;"",X425,IF(Z425&lt;&gt;"",VLOOKUP(Z425,'ESO zone constants'!$D$3:$H$4953,5,FALSE),"")),""),"")</f>
        <v/>
      </c>
      <c r="Z425" t="str">
        <f>IF(AND(O425&lt;&gt;"",NOT(ISERROR(O425))),"",IF(AND(L425&lt;&gt;"",L425&gt;0,NOT(ISERROR(L425))),VLOOKUP(L425,'ESO dumped WayshrineInfo'!$K$3:$N$9999,4,FALSE),""))</f>
        <v/>
      </c>
      <c r="AA425" s="44"/>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WayshrineInfo'!$K$3:$N$9999,4,FALSE),""))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90" t="s">
        <v>2707</v>
      </c>
      <c r="AY425" s="21" t="str">
        <f t="shared" si="40"/>
        <v/>
      </c>
      <c r="AZ425" s="21" t="str">
        <f t="shared" si="44"/>
        <v/>
      </c>
      <c r="BA425" s="21" t="str">
        <f t="shared" si="41"/>
        <v/>
      </c>
      <c r="BB425" s="21" t="str">
        <f t="shared" si="42"/>
        <v/>
      </c>
      <c r="BC425" s="21" t="str">
        <f t="shared" si="43"/>
        <v/>
      </c>
    </row>
    <row r="426" spans="1:55" x14ac:dyDescent="0.25">
      <c r="A426" s="5">
        <v>486</v>
      </c>
      <c r="B426" t="s">
        <v>1763</v>
      </c>
      <c r="C426" t="s">
        <v>1763</v>
      </c>
      <c r="D426" s="3">
        <f t="shared" si="45"/>
        <v>486</v>
      </c>
      <c r="E426" s="59" t="s">
        <v>1823</v>
      </c>
      <c r="F426" s="30" t="s">
        <v>1483</v>
      </c>
      <c r="G426" s="8" t="s">
        <v>1501</v>
      </c>
      <c r="I426" t="s">
        <v>97</v>
      </c>
      <c r="J426" t="s">
        <v>97</v>
      </c>
      <c r="K426">
        <v>-1</v>
      </c>
      <c r="L426">
        <v>-1</v>
      </c>
      <c r="M426">
        <v>-1</v>
      </c>
      <c r="N426">
        <v>0</v>
      </c>
      <c r="O426" s="66" t="s">
        <v>1719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1832</v>
      </c>
      <c r="V426" s="43" t="e">
        <f>IF(U426&lt;&gt;"",IF(U426&lt;&gt;"LIBSETS_DROP_MECHANIC_MONSTER_NAME",VLOOKUP(U426,'LibSets constants'!$I$4:$L$1003,3,FALSE),""),"")</f>
        <v>#N/A</v>
      </c>
      <c r="W426" s="43" t="e">
        <f>IF(U426&lt;&gt;"",IF(U426&lt;&gt;"LIBSETS_DROP_MECHANIC_MONSTER_NAME",VLOOKUP(U426,'LibSets constants'!$I$4:$L$1003,4,FALSE),""),"")</f>
        <v>#N/A</v>
      </c>
      <c r="Y426" s="3" t="str">
        <f>IF(G426&lt;&gt;"LIBSETS_SETTYPE_BATTLEGROUND",IF(G426&lt;&gt;"LIBSETS_SETTYPE_SPECIAL",IF(X426&lt;&gt;"",X426,IF(Z426&lt;&gt;"",VLOOKUP(Z426,'ESO zone constants'!$D$3:$H$4953,5,FALSE),"")),""),"")</f>
        <v/>
      </c>
      <c r="Z426" t="str">
        <f>IF(AND(O426&lt;&gt;"",NOT(ISERROR(O426))),"",IF(AND(L426&lt;&gt;"",L426&gt;0,NOT(ISERROR(L426))),VLOOKUP(L426,'ESO dumped WayshrineInfo'!$K$3:$N$9999,4,FALSE),""))</f>
        <v/>
      </c>
      <c r="AA426" s="44"/>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WayshrineInfo'!$K$3:$N$9999,4,FALSE),""))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90" t="s">
        <v>2707</v>
      </c>
      <c r="AY426" s="21" t="str">
        <f t="shared" si="40"/>
        <v/>
      </c>
      <c r="AZ426" s="21" t="str">
        <f t="shared" si="44"/>
        <v/>
      </c>
      <c r="BA426" s="21" t="str">
        <f t="shared" si="41"/>
        <v/>
      </c>
      <c r="BB426" s="21" t="str">
        <f t="shared" si="42"/>
        <v/>
      </c>
      <c r="BC426" s="21" t="str">
        <f t="shared" si="43"/>
        <v/>
      </c>
    </row>
    <row r="427" spans="1:55" x14ac:dyDescent="0.25">
      <c r="A427" s="5">
        <v>487</v>
      </c>
      <c r="B427" t="s">
        <v>1764</v>
      </c>
      <c r="C427" t="s">
        <v>2689</v>
      </c>
      <c r="D427" s="3">
        <f t="shared" si="45"/>
        <v>487</v>
      </c>
      <c r="G427" s="8" t="s">
        <v>1499</v>
      </c>
      <c r="I427" t="s">
        <v>97</v>
      </c>
      <c r="J427" t="s">
        <v>97</v>
      </c>
      <c r="K427">
        <v>418</v>
      </c>
      <c r="L427">
        <v>419</v>
      </c>
      <c r="M427">
        <v>421</v>
      </c>
      <c r="N427">
        <v>0</v>
      </c>
      <c r="O427" s="66" t="s">
        <v>1719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V427" s="43" t="str">
        <f>IF(U427&lt;&gt;"",IF(U427&lt;&gt;"LIBSETS_DROP_MECHANIC_MONSTER_NAME",VLOOKUP(U427,'LibSets constants'!$I$4:$L$1003,3,FALSE),""),"")</f>
        <v/>
      </c>
      <c r="W427" s="43" t="str">
        <f>IF(U427&lt;&gt;"",IF(U427&lt;&gt;"LIBSETS_DROP_MECHANIC_MONSTER_NAME",VLOOKUP(U427,'LibSets constants'!$I$4:$L$1003,4,FALSE),""),"")</f>
        <v/>
      </c>
      <c r="Y427" s="3" t="str">
        <f>IF(G427&lt;&gt;"LIBSETS_SETTYPE_BATTLEGROUND",IF(G427&lt;&gt;"LIBSETS_SETTYPE_SPECIAL",IF(X427&lt;&gt;"",X427,IF(Z427&lt;&gt;"",VLOOKUP(Z427,'ESO zone constants'!$D$3:$H$4953,5,FALSE),"")),""),"")</f>
        <v/>
      </c>
      <c r="Z427" t="str">
        <f>IF(AND(O427&lt;&gt;"",NOT(ISERROR(O427))),"",IF(AND(L427&lt;&gt;"",L427&gt;0,NOT(ISERROR(L427))),VLOOKUP(L427,'ESO dumped WayshrineInfo'!$K$3:$N$9999,4,FALSE),""))</f>
        <v/>
      </c>
      <c r="AA427" s="44"/>
      <c r="AB427" s="43" t="str">
        <f>IF(AA427&lt;&gt;"",IF(AA427&lt;&gt;"LIBSETS_DROP_MECHANIC_MONSTER_NAME",VLOOKUP(AA427,'LibSets constants'!$I$4:$L$1003,3,FALSE),""),"")</f>
        <v/>
      </c>
      <c r="AC427" s="43" t="str">
        <f>IF(AA427&lt;&gt;"",IF(AA427&lt;&gt;"LIBSETS_DROP_MECHANIC_MONSTER_NAME",VLOOKUP(AA427,'LibSets constants'!$I$4:$L$1003,4,FALSE),""),"")</f>
        <v/>
      </c>
      <c r="AD427" s="3" t="str">
        <f>IF(G427&lt;&gt;"LIBSETS_SETTYPE_BATTLEGROUND",IF(G427&lt;&gt;"LIBSETS_SETTYPE_SPECIAL",IF(AE427&lt;&gt;"",VLOOKUP(AE427,'ESO zone constants'!$D$3:$H$4953,5,FALSE),""),""),"")</f>
        <v/>
      </c>
      <c r="AE427" t="str">
        <f>IF(AND(O427&lt;&gt;"",NOT(ISERROR(O427))),"",IF(AND(M427&lt;&gt;"",M427&gt;0,NOT(ISERROR(M427))),VLOOKUP(M427,'ESO dumped WayshrineInfo'!$K$3:$N$9999,4,FALSE),""))</f>
        <v/>
      </c>
      <c r="AF427" s="44"/>
      <c r="AG427" s="43" t="str">
        <f>IF(AF427&lt;&gt;"",IF(AF427&lt;&gt;"LIBSETS_DROP_MECHANIC_MONSTER_NAME",VLOOKUP(AF427,'LibSets constants'!$I$4:$L$1003,3,FALSE),""),"")</f>
        <v/>
      </c>
      <c r="AH427" s="43" t="str">
        <f>IF(AF427&lt;&gt;"",IF(AF427&lt;&gt;"LIBSETS_DROP_MECHANIC_MONSTER_NAME",VLOOKUP(AF427,'LibSets constants'!$I$4:$L$1003,4,FALSE),""),"")</f>
        <v/>
      </c>
      <c r="AI427" s="3" t="str">
        <f>IF(G427&lt;&gt;"LIBSETS_SETTYPE_BATTLEGROUND",IF(G427&lt;&gt;"LIBSETS_SETTYPE_SPECIAL",IF(AJ427&lt;&gt;"",VLOOKUP(AJ427,'ESO zone constants'!$D$3:$H$4953,5,FALSE),""),""),"")</f>
        <v/>
      </c>
      <c r="AK427" s="44"/>
      <c r="AL427" s="43" t="str">
        <f>IF(AK427&lt;&gt;"",IF(AK427&lt;&gt;"LIBSETS_DROP_MECHANIC_MONSTER_NAME",VLOOKUP(AK427,'LibSets constants'!$I$4:$L$1003,3,FALSE),""),"")</f>
        <v/>
      </c>
      <c r="AM427" s="43" t="str">
        <f>IF(AK427&lt;&gt;"",IF(AK427&lt;&gt;"LIBSETS_DROP_MECHANIC_MONSTER_NAME",VLOOKUP(AK427,'LibSets constants'!$I$4:$L$1003,4,FALSE),""),"")</f>
        <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90" t="s">
        <v>2707</v>
      </c>
      <c r="AY427" s="21" t="str">
        <f t="shared" si="40"/>
        <v>[487] = {wayshrines={418,419,421,}, dlcId=DLC_GREYMOOR</v>
      </c>
      <c r="AZ427" s="21" t="str">
        <f t="shared" si="44"/>
        <v>, zoneIds={1160}, veteran=false</v>
      </c>
      <c r="BA427" s="21" t="str">
        <f t="shared" si="41"/>
        <v>, setType=LIBSETS_SETTYPE_OVERLAND</v>
      </c>
      <c r="BB427" s="21" t="str">
        <f t="shared" si="42"/>
        <v>},</v>
      </c>
      <c r="BC427" s="21" t="str">
        <f t="shared" si="43"/>
        <v xml:space="preserve"> --Winter\'s Respite / Winterruhe   [Western Skyrim]</v>
      </c>
    </row>
    <row r="428" spans="1:55" x14ac:dyDescent="0.25">
      <c r="A428" s="5">
        <v>488</v>
      </c>
      <c r="B428" t="s">
        <v>1765</v>
      </c>
      <c r="C428" t="s">
        <v>1766</v>
      </c>
      <c r="D428" s="3">
        <f t="shared" si="45"/>
        <v>488</v>
      </c>
      <c r="G428" s="8" t="s">
        <v>1499</v>
      </c>
      <c r="I428" t="s">
        <v>97</v>
      </c>
      <c r="J428" t="s">
        <v>97</v>
      </c>
      <c r="K428">
        <v>418</v>
      </c>
      <c r="L428">
        <v>419</v>
      </c>
      <c r="M428">
        <v>421</v>
      </c>
      <c r="N428">
        <v>0</v>
      </c>
      <c r="O428" s="66" t="s">
        <v>1719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V428" s="43" t="str">
        <f>IF(U428&lt;&gt;"",IF(U428&lt;&gt;"LIBSETS_DROP_MECHANIC_MONSTER_NAME",VLOOKUP(U428,'LibSets constants'!$I$4:$L$1003,3,FALSE),""),"")</f>
        <v/>
      </c>
      <c r="W428" s="43" t="str">
        <f>IF(U428&lt;&gt;"",IF(U428&lt;&gt;"LIBSETS_DROP_MECHANIC_MONSTER_NAME",VLOOKUP(U428,'LibSets constants'!$I$4:$L$1003,4,FALSE),""),"")</f>
        <v/>
      </c>
      <c r="Y428" s="3" t="str">
        <f>IF(G428&lt;&gt;"LIBSETS_SETTYPE_BATTLEGROUND",IF(G428&lt;&gt;"LIBSETS_SETTYPE_SPECIAL",IF(X428&lt;&gt;"",X428,IF(Z428&lt;&gt;"",VLOOKUP(Z428,'ESO zone constants'!$D$3:$H$4953,5,FALSE),"")),""),"")</f>
        <v/>
      </c>
      <c r="Z428" t="str">
        <f>IF(AND(O428&lt;&gt;"",NOT(ISERROR(O428))),"",IF(AND(L428&lt;&gt;"",L428&gt;0,NOT(ISERROR(L428))),VLOOKUP(L428,'ESO dumped WayshrineInfo'!$K$3:$N$9999,4,FALSE),""))</f>
        <v/>
      </c>
      <c r="AA428" s="44"/>
      <c r="AB428" s="43" t="str">
        <f>IF(AA428&lt;&gt;"",IF(AA428&lt;&gt;"LIBSETS_DROP_MECHANIC_MONSTER_NAME",VLOOKUP(AA428,'LibSets constants'!$I$4:$L$1003,3,FALSE),""),"")</f>
        <v/>
      </c>
      <c r="AC428" s="43" t="str">
        <f>IF(AA428&lt;&gt;"",IF(AA428&lt;&gt;"LIBSETS_DROP_MECHANIC_MONSTER_NAME",VLOOKUP(AA428,'LibSets constants'!$I$4:$L$1003,4,FALSE),""),"")</f>
        <v/>
      </c>
      <c r="AD428" s="3" t="str">
        <f>IF(G428&lt;&gt;"LIBSETS_SETTYPE_BATTLEGROUND",IF(G428&lt;&gt;"LIBSETS_SETTYPE_SPECIAL",IF(AE428&lt;&gt;"",VLOOKUP(AE428,'ESO zone constants'!$D$3:$H$4953,5,FALSE),""),""),"")</f>
        <v/>
      </c>
      <c r="AE428" t="str">
        <f>IF(AND(O428&lt;&gt;"",NOT(ISERROR(O428))),"",IF(AND(M428&lt;&gt;"",M428&gt;0,NOT(ISERROR(M428))),VLOOKUP(M428,'ESO dumped WayshrineInfo'!$K$3:$N$9999,4,FALSE),""))</f>
        <v/>
      </c>
      <c r="AF428" s="44"/>
      <c r="AG428" s="43" t="str">
        <f>IF(AF428&lt;&gt;"",IF(AF428&lt;&gt;"LIBSETS_DROP_MECHANIC_MONSTER_NAME",VLOOKUP(AF428,'LibSets constants'!$I$4:$L$1003,3,FALSE),""),"")</f>
        <v/>
      </c>
      <c r="AH428" s="43" t="str">
        <f>IF(AF428&lt;&gt;"",IF(AF428&lt;&gt;"LIBSETS_DROP_MECHANIC_MONSTER_NAME",VLOOKUP(AF428,'LibSets constants'!$I$4:$L$1003,4,FALSE),""),"")</f>
        <v/>
      </c>
      <c r="AI428" s="3" t="str">
        <f>IF(G428&lt;&gt;"LIBSETS_SETTYPE_BATTLEGROUND",IF(G428&lt;&gt;"LIBSETS_SETTYPE_SPECIAL",IF(AJ428&lt;&gt;"",VLOOKUP(AJ428,'ESO zone constants'!$D$3:$H$4953,5,FALSE),""),""),"")</f>
        <v/>
      </c>
      <c r="AK428" s="44"/>
      <c r="AL428" s="43" t="str">
        <f>IF(AK428&lt;&gt;"",IF(AK428&lt;&gt;"LIBSETS_DROP_MECHANIC_MONSTER_NAME",VLOOKUP(AK428,'LibSets constants'!$I$4:$L$1003,3,FALSE),""),"")</f>
        <v/>
      </c>
      <c r="AM428" s="43" t="str">
        <f>IF(AK428&lt;&gt;"",IF(AK428&lt;&gt;"LIBSETS_DROP_MECHANIC_MONSTER_NAME",VLOOKUP(AK428,'LibSets constants'!$I$4:$L$1003,4,FALSE),""),"")</f>
        <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90" t="s">
        <v>2707</v>
      </c>
      <c r="AY428" s="21" t="str">
        <f t="shared" si="40"/>
        <v>[488] = {wayshrines={418,419,421,}, dlcId=DLC_GREYMOOR</v>
      </c>
      <c r="AZ428" s="21" t="str">
        <f t="shared" si="44"/>
        <v>, zoneIds={1160}, veteran=false</v>
      </c>
      <c r="BA428" s="21" t="str">
        <f t="shared" si="41"/>
        <v>, setType=LIBSETS_SETTYPE_OVERLAND</v>
      </c>
      <c r="BB428" s="21" t="str">
        <f t="shared" si="42"/>
        <v>},</v>
      </c>
      <c r="BC428" s="21" t="str">
        <f t="shared" si="43"/>
        <v xml:space="preserve"> --Venomous Smite / Giftschlag   [Western Skyrim]</v>
      </c>
    </row>
    <row r="429" spans="1:55" x14ac:dyDescent="0.25">
      <c r="A429" s="5">
        <v>489</v>
      </c>
      <c r="B429" t="s">
        <v>1767</v>
      </c>
      <c r="C429" t="s">
        <v>1768</v>
      </c>
      <c r="D429" s="3">
        <f t="shared" si="45"/>
        <v>489</v>
      </c>
      <c r="G429" s="8" t="s">
        <v>1499</v>
      </c>
      <c r="I429" t="s">
        <v>97</v>
      </c>
      <c r="J429" t="s">
        <v>97</v>
      </c>
      <c r="K429">
        <v>418</v>
      </c>
      <c r="L429">
        <v>419</v>
      </c>
      <c r="M429">
        <v>421</v>
      </c>
      <c r="N429">
        <v>0</v>
      </c>
      <c r="O429" s="66" t="s">
        <v>1719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V429" s="43" t="str">
        <f>IF(U429&lt;&gt;"",IF(U429&lt;&gt;"LIBSETS_DROP_MECHANIC_MONSTER_NAME",VLOOKUP(U429,'LibSets constants'!$I$4:$L$1003,3,FALSE),""),"")</f>
        <v/>
      </c>
      <c r="W429" s="43" t="str">
        <f>IF(U429&lt;&gt;"",IF(U429&lt;&gt;"LIBSETS_DROP_MECHANIC_MONSTER_NAME",VLOOKUP(U429,'LibSets constants'!$I$4:$L$1003,4,FALSE),""),"")</f>
        <v/>
      </c>
      <c r="Y429" s="3" t="str">
        <f>IF(G429&lt;&gt;"LIBSETS_SETTYPE_BATTLEGROUND",IF(G429&lt;&gt;"LIBSETS_SETTYPE_SPECIAL",IF(X429&lt;&gt;"",X429,IF(Z429&lt;&gt;"",VLOOKUP(Z429,'ESO zone constants'!$D$3:$H$4953,5,FALSE),"")),""),"")</f>
        <v/>
      </c>
      <c r="Z429" t="str">
        <f>IF(AND(O429&lt;&gt;"",NOT(ISERROR(O429))),"",IF(AND(L429&lt;&gt;"",L429&gt;0,NOT(ISERROR(L429))),VLOOKUP(L429,'ESO dumped WayshrineInfo'!$K$3:$N$9999,4,FALSE),""))</f>
        <v/>
      </c>
      <c r="AA429" s="44"/>
      <c r="AB429" s="43" t="str">
        <f>IF(AA429&lt;&gt;"",IF(AA429&lt;&gt;"LIBSETS_DROP_MECHANIC_MONSTER_NAME",VLOOKUP(AA429,'LibSets constants'!$I$4:$L$1003,3,FALSE),""),"")</f>
        <v/>
      </c>
      <c r="AC429" s="43" t="str">
        <f>IF(AA429&lt;&gt;"",IF(AA429&lt;&gt;"LIBSETS_DROP_MECHANIC_MONSTER_NAME",VLOOKUP(AA429,'LibSets constants'!$I$4:$L$1003,4,FALSE),""),"")</f>
        <v/>
      </c>
      <c r="AD429" s="3" t="str">
        <f>IF(G429&lt;&gt;"LIBSETS_SETTYPE_BATTLEGROUND",IF(G429&lt;&gt;"LIBSETS_SETTYPE_SPECIAL",IF(AE429&lt;&gt;"",VLOOKUP(AE429,'ESO zone constants'!$D$3:$H$4953,5,FALSE),""),""),"")</f>
        <v/>
      </c>
      <c r="AE429" t="str">
        <f>IF(AND(O429&lt;&gt;"",NOT(ISERROR(O429))),"",IF(AND(M429&lt;&gt;"",M429&gt;0,NOT(ISERROR(M429))),VLOOKUP(M429,'ESO dumped WayshrineInfo'!$K$3:$N$9999,4,FALSE),""))</f>
        <v/>
      </c>
      <c r="AF429" s="44"/>
      <c r="AG429" s="43" t="str">
        <f>IF(AF429&lt;&gt;"",IF(AF429&lt;&gt;"LIBSETS_DROP_MECHANIC_MONSTER_NAME",VLOOKUP(AF429,'LibSets constants'!$I$4:$L$1003,3,FALSE),""),"")</f>
        <v/>
      </c>
      <c r="AH429" s="43" t="str">
        <f>IF(AF429&lt;&gt;"",IF(AF429&lt;&gt;"LIBSETS_DROP_MECHANIC_MONSTER_NAME",VLOOKUP(AF429,'LibSets constants'!$I$4:$L$1003,4,FALSE),""),"")</f>
        <v/>
      </c>
      <c r="AI429" s="3" t="str">
        <f>IF(G429&lt;&gt;"LIBSETS_SETTYPE_BATTLEGROUND",IF(G429&lt;&gt;"LIBSETS_SETTYPE_SPECIAL",IF(AJ429&lt;&gt;"",VLOOKUP(AJ429,'ESO zone constants'!$D$3:$H$4953,5,FALSE),""),""),"")</f>
        <v/>
      </c>
      <c r="AK429" s="44"/>
      <c r="AL429" s="43" t="str">
        <f>IF(AK429&lt;&gt;"",IF(AK429&lt;&gt;"LIBSETS_DROP_MECHANIC_MONSTER_NAME",VLOOKUP(AK429,'LibSets constants'!$I$4:$L$1003,3,FALSE),""),"")</f>
        <v/>
      </c>
      <c r="AM429" s="43" t="str">
        <f>IF(AK429&lt;&gt;"",IF(AK429&lt;&gt;"LIBSETS_DROP_MECHANIC_MONSTER_NAME",VLOOKUP(AK429,'LibSets constants'!$I$4:$L$1003,4,FALSE),""),"")</f>
        <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90" t="s">
        <v>2707</v>
      </c>
      <c r="AY429" s="21" t="str">
        <f t="shared" si="40"/>
        <v>[489] = {wayshrines={418,419,421,}, dlcId=DLC_GREYMOOR</v>
      </c>
      <c r="AZ429" s="21" t="str">
        <f t="shared" si="44"/>
        <v>, zoneIds={1160}, veteran=false</v>
      </c>
      <c r="BA429" s="21" t="str">
        <f t="shared" si="41"/>
        <v>, setType=LIBSETS_SETTYPE_OVERLAND</v>
      </c>
      <c r="BB429" s="21" t="str">
        <f t="shared" si="42"/>
        <v>},</v>
      </c>
      <c r="BC429" s="21" t="str">
        <f t="shared" si="43"/>
        <v xml:space="preserve"> --Eternal Vigor / Ewiger Elan   [Western Skyrim]</v>
      </c>
    </row>
    <row r="430" spans="1:55" x14ac:dyDescent="0.25">
      <c r="A430" s="5">
        <v>490</v>
      </c>
      <c r="B430" t="s">
        <v>1769</v>
      </c>
      <c r="C430" t="s">
        <v>2690</v>
      </c>
      <c r="D430" s="3">
        <f t="shared" ref="D430:D461" si="46">A430</f>
        <v>490</v>
      </c>
      <c r="G430" s="8" t="s">
        <v>1493</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40" t="str">
        <f>IF(U430&lt;&gt;"",IF(U430&lt;&gt;"LIBSETS_DROP_MECHANIC_MONSTER_NAME",VLOOKUP(U430,'LibSets constants'!$I$4:$L$1003,3,FALSE),""),"")</f>
        <v/>
      </c>
      <c r="W430" s="40" t="str">
        <f>IF(U430&lt;&gt;"",IF(U430&lt;&gt;"LIBSETS_DROP_MECHANIC_MONSTER_NAME",VLOOKUP(U430,'LibSets constants'!$I$4:$L$1003,4,FALSE),""),"")</f>
        <v/>
      </c>
      <c r="Y430" s="3">
        <f>IF(G430&lt;&gt;"LIBSETS_SETTYPE_BATTLEGROUND",IF(G430&lt;&gt;"LIBSETS_SETTYPE_SPECIAL",IF(X430&lt;&gt;"",X430,IF(Z430&lt;&gt;"",VLOOKUP(Z430,'ESO zone constants'!$D$3:$H$4953,5,FALSE),"")),""),"")</f>
        <v>1160</v>
      </c>
      <c r="Z430" t="str">
        <f>IF(AND(O430&lt;&gt;"",NOT(ISERROR(O430))),"",IF(AND(L430&lt;&gt;"",L430&gt;0,NOT(ISERROR(L430))),VLOOKUP(L430,'ESO dumped WayshrineInfo'!$K$3:$N$9999,4,FALSE),""))</f>
        <v>Western Skyrim</v>
      </c>
      <c r="AA430" s="41"/>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WayshrineInfo'!$K$3:$N$9999,4,FALSE),""))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0" t="str">
        <f>IF(AU430&lt;&gt;"",IF(AU430&lt;&gt;"LIBSETS_DROP_MECHANIC_MONSTER_NAME",VLOOKUP(AU430,'LibSets constants'!$I$4:$L$1003,4,FALSE),""),"")</f>
        <v/>
      </c>
      <c r="AX430" s="90" t="s">
        <v>2707</v>
      </c>
      <c r="AY430" s="21" t="str">
        <f t="shared" si="40"/>
        <v>[490] = {wayshrines={418,418,418,}, traitsNeeded=5, dlcId=DLC_GREYMOOR</v>
      </c>
      <c r="AZ430" s="21" t="str">
        <f t="shared" si="44"/>
        <v>, zoneIds={1160,1160,1160}, veteran=false</v>
      </c>
      <c r="BA430" s="21" t="str">
        <f t="shared" si="41"/>
        <v>, setType=LIBSETS_SETTYPE_CRAFTED</v>
      </c>
      <c r="BB430" s="21" t="str">
        <f t="shared" si="42"/>
        <v>},</v>
      </c>
      <c r="BC430" s="21" t="str">
        <f t="shared" si="43"/>
        <v xml:space="preserve"> --Stuhn\'s Favor / Stuhns Gunst   [Western Skyrim, Western Skyrim, Western Skyrim]</v>
      </c>
    </row>
    <row r="431" spans="1:55" x14ac:dyDescent="0.25">
      <c r="A431" s="5">
        <v>491</v>
      </c>
      <c r="B431" t="s">
        <v>1770</v>
      </c>
      <c r="C431" t="s">
        <v>2691</v>
      </c>
      <c r="D431" s="3">
        <f t="shared" si="46"/>
        <v>491</v>
      </c>
      <c r="G431" s="8" t="s">
        <v>1493</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40" t="str">
        <f>IF(U431&lt;&gt;"",IF(U431&lt;&gt;"LIBSETS_DROP_MECHANIC_MONSTER_NAME",VLOOKUP(U431,'LibSets constants'!$I$4:$L$1003,3,FALSE),""),"")</f>
        <v/>
      </c>
      <c r="W431" s="40" t="str">
        <f>IF(U431&lt;&gt;"",IF(U431&lt;&gt;"LIBSETS_DROP_MECHANIC_MONSTER_NAME",VLOOKUP(U431,'LibSets constants'!$I$4:$L$1003,4,FALSE),""),"")</f>
        <v/>
      </c>
      <c r="Y431" s="3">
        <f>IF(G431&lt;&gt;"LIBSETS_SETTYPE_BATTLEGROUND",IF(G431&lt;&gt;"LIBSETS_SETTYPE_SPECIAL",IF(X431&lt;&gt;"",X431,IF(Z431&lt;&gt;"",VLOOKUP(Z431,'ESO zone constants'!$D$3:$H$4953,5,FALSE),"")),""),"")</f>
        <v>1160</v>
      </c>
      <c r="Z431" t="str">
        <f>IF(AND(O431&lt;&gt;"",NOT(ISERROR(O431))),"",IF(AND(L431&lt;&gt;"",L431&gt;0,NOT(ISERROR(L431))),VLOOKUP(L431,'ESO dumped WayshrineInfo'!$K$3:$N$9999,4,FALSE),""))</f>
        <v>Western Skyrim</v>
      </c>
      <c r="AA431" s="41"/>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WayshrineInfo'!$K$3:$N$9999,4,FALSE),""))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0" t="str">
        <f>IF(AU431&lt;&gt;"",IF(AU431&lt;&gt;"LIBSETS_DROP_MECHANIC_MONSTER_NAME",VLOOKUP(AU431,'LibSets constants'!$I$4:$L$1003,4,FALSE),""),"")</f>
        <v/>
      </c>
      <c r="AX431" s="90" t="s">
        <v>2707</v>
      </c>
      <c r="AY431" s="21" t="str">
        <f t="shared" si="40"/>
        <v>[491] = {wayshrines={417,417,417,}, traitsNeeded=7, dlcId=DLC_GREYMOOR</v>
      </c>
      <c r="AZ431" s="21" t="str">
        <f t="shared" si="44"/>
        <v>, zoneIds={1160,1160,1160}, veteran=false</v>
      </c>
      <c r="BA431" s="21" t="str">
        <f t="shared" si="41"/>
        <v>, setType=LIBSETS_SETTYPE_CRAFTED</v>
      </c>
      <c r="BB431" s="21" t="str">
        <f t="shared" si="42"/>
        <v>},</v>
      </c>
      <c r="BC431" s="21" t="str">
        <f t="shared" si="43"/>
        <v xml:space="preserve"> --Dragon\'s Appetite / Appetit des Drachen   [Western Skyrim, Western Skyrim, Western Skyrim]</v>
      </c>
    </row>
    <row r="432" spans="1:55" x14ac:dyDescent="0.25">
      <c r="A432" s="5">
        <v>492</v>
      </c>
      <c r="B432" t="s">
        <v>1771</v>
      </c>
      <c r="C432" t="s">
        <v>2692</v>
      </c>
      <c r="D432" s="3">
        <f t="shared" si="46"/>
        <v>492</v>
      </c>
      <c r="G432" s="8" t="s">
        <v>1500</v>
      </c>
      <c r="I432" t="s">
        <v>97</v>
      </c>
      <c r="J432" t="s">
        <v>97</v>
      </c>
      <c r="K432">
        <v>434</v>
      </c>
      <c r="L432">
        <v>434</v>
      </c>
      <c r="M432">
        <v>434</v>
      </c>
      <c r="N432">
        <v>0</v>
      </c>
      <c r="O432" s="66" t="s">
        <v>1738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1565</v>
      </c>
      <c r="V432" s="40" t="str">
        <f>IF(U432&lt;&gt;"",IF(U432&lt;&gt;"LIBSETS_DROP_MECHANIC_MONSTER_NAME",VLOOKUP(U432,'LibSets constants'!$I$4:$L$1003,3,FALSE),""),"")</f>
        <v/>
      </c>
      <c r="W432" s="43" t="str">
        <f>IF(U432&lt;&gt;"",IF(U432&lt;&gt;"LIBSETS_DROP_MECHANIC_MONSTER_NAME",VLOOKUP(U432,'LibSets constants'!$I$4:$L$1003,4,FALSE),""),"")</f>
        <v/>
      </c>
      <c r="Y432" s="3" t="str">
        <f>IF(G432&lt;&gt;"LIBSETS_SETTYPE_BATTLEGROUND",IF(G432&lt;&gt;"LIBSETS_SETTYPE_SPECIAL",IF(X432&lt;&gt;"",X432,IF(Z432&lt;&gt;"",VLOOKUP(Z432,'ESO zone constants'!$D$3:$H$4953,5,FALSE),"")),""),"")</f>
        <v/>
      </c>
      <c r="Z432" t="str">
        <f>IF(AND(O432&lt;&gt;"",NOT(ISERROR(O432))),"",IF(AND(L432&lt;&gt;"",L432&gt;0,NOT(ISERROR(L432))),VLOOKUP(L432,'ESO dumped WayshrineInfo'!$K$3:$N$9999,4,FALSE),""))</f>
        <v/>
      </c>
      <c r="AA432" s="44"/>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WayshrineInfo'!$K$3:$N$9999,4,FALSE),""))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90" t="s">
        <v>2707</v>
      </c>
      <c r="AY432" s="21" t="str">
        <f t="shared" si="40"/>
        <v>[492] = {wayshrines={434,434,434,}, dlcId=DLC_GREYMOOR</v>
      </c>
      <c r="AZ432" s="21" t="str">
        <f t="shared" si="44"/>
        <v>, zoneIds={1196}, veteran=false</v>
      </c>
      <c r="BA432" s="21" t="str">
        <f t="shared" si="41"/>
        <v>, setType=LIBSETS_SETTYPE_TRIAL</v>
      </c>
      <c r="BB432" s="21" t="str">
        <f t="shared" si="42"/>
        <v>, dropMechanic={LIBSETS_DROP_MECHANIC_MONSTER_NAME}, dropMechanicNames={}},</v>
      </c>
      <c r="BC432" s="21" t="str">
        <f t="shared" si="43"/>
        <v xml:space="preserve"> --Kyne\'s Wind / Kynes Wind   [Kyne's Aegis]</v>
      </c>
    </row>
    <row r="433" spans="1:55" x14ac:dyDescent="0.25">
      <c r="A433" s="5">
        <v>493</v>
      </c>
      <c r="B433" t="s">
        <v>1772</v>
      </c>
      <c r="C433" t="s">
        <v>2693</v>
      </c>
      <c r="D433" s="3">
        <f t="shared" si="46"/>
        <v>493</v>
      </c>
      <c r="G433" s="8" t="s">
        <v>1500</v>
      </c>
      <c r="I433" t="s">
        <v>98</v>
      </c>
      <c r="J433" t="s">
        <v>97</v>
      </c>
      <c r="K433">
        <v>434</v>
      </c>
      <c r="L433">
        <v>434</v>
      </c>
      <c r="M433">
        <v>434</v>
      </c>
      <c r="N433">
        <v>0</v>
      </c>
      <c r="O433" s="66" t="s">
        <v>1738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1565</v>
      </c>
      <c r="V433" s="40" t="str">
        <f>IF(U433&lt;&gt;"",IF(U433&lt;&gt;"LIBSETS_DROP_MECHANIC_MONSTER_NAME",VLOOKUP(U433,'LibSets constants'!$I$4:$L$1003,3,FALSE),""),"")</f>
        <v/>
      </c>
      <c r="W433" s="43" t="str">
        <f>IF(U433&lt;&gt;"",IF(U433&lt;&gt;"LIBSETS_DROP_MECHANIC_MONSTER_NAME",VLOOKUP(U433,'LibSets constants'!$I$4:$L$1003,4,FALSE),""),"")</f>
        <v/>
      </c>
      <c r="Y433" s="3" t="str">
        <f>IF(G433&lt;&gt;"LIBSETS_SETTYPE_BATTLEGROUND",IF(G433&lt;&gt;"LIBSETS_SETTYPE_SPECIAL",IF(X433&lt;&gt;"",X433,IF(Z433&lt;&gt;"",VLOOKUP(Z433,'ESO zone constants'!$D$3:$H$4953,5,FALSE),"")),""),"")</f>
        <v/>
      </c>
      <c r="Z433" t="str">
        <f>IF(AND(O433&lt;&gt;"",NOT(ISERROR(O433))),"",IF(AND(L433&lt;&gt;"",L433&gt;0,NOT(ISERROR(L433))),VLOOKUP(L433,'ESO dumped WayshrineInfo'!$K$3:$N$9999,4,FALSE),""))</f>
        <v/>
      </c>
      <c r="AA433" s="44"/>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WayshrineInfo'!$K$3:$N$9999,4,FALSE),""))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90" t="s">
        <v>2707</v>
      </c>
      <c r="AY433" s="21" t="str">
        <f t="shared" si="40"/>
        <v>[493] = {wayshrines={434,434,434,}, dlcId=DLC_GREYMOOR</v>
      </c>
      <c r="AZ433" s="21" t="str">
        <f t="shared" si="44"/>
        <v>, zoneIds={1196}, veteran=true</v>
      </c>
      <c r="BA433" s="21" t="str">
        <f t="shared" si="41"/>
        <v>, setType=LIBSETS_SETTYPE_TRIAL</v>
      </c>
      <c r="BB433" s="21" t="str">
        <f t="shared" si="42"/>
        <v>, dropMechanic={LIBSETS_DROP_MECHANIC_MONSTER_NAME}, dropMechanicNames={}},</v>
      </c>
      <c r="BC433" s="21" t="str">
        <f t="shared" si="43"/>
        <v xml:space="preserve"> --Perfected Kyne\'s Wind / Kynes perfektionierter Wind   [Kyne's Aegis]</v>
      </c>
    </row>
    <row r="434" spans="1:55" x14ac:dyDescent="0.25">
      <c r="A434" s="5">
        <v>494</v>
      </c>
      <c r="B434" t="s">
        <v>1773</v>
      </c>
      <c r="C434" t="s">
        <v>2694</v>
      </c>
      <c r="D434" s="3">
        <f t="shared" si="46"/>
        <v>494</v>
      </c>
      <c r="G434" s="8" t="s">
        <v>1500</v>
      </c>
      <c r="I434" t="s">
        <v>97</v>
      </c>
      <c r="J434" t="s">
        <v>97</v>
      </c>
      <c r="K434">
        <v>434</v>
      </c>
      <c r="L434">
        <v>434</v>
      </c>
      <c r="M434">
        <v>434</v>
      </c>
      <c r="N434">
        <v>0</v>
      </c>
      <c r="O434" s="66" t="s">
        <v>1738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1565</v>
      </c>
      <c r="V434" s="40" t="str">
        <f>IF(U434&lt;&gt;"",IF(U434&lt;&gt;"LIBSETS_DROP_MECHANIC_MONSTER_NAME",VLOOKUP(U434,'LibSets constants'!$I$4:$L$1003,3,FALSE),""),"")</f>
        <v/>
      </c>
      <c r="W434" s="43" t="str">
        <f>IF(U434&lt;&gt;"",IF(U434&lt;&gt;"LIBSETS_DROP_MECHANIC_MONSTER_NAME",VLOOKUP(U434,'LibSets constants'!$I$4:$L$1003,4,FALSE),""),"")</f>
        <v/>
      </c>
      <c r="Y434" s="3" t="str">
        <f>IF(G434&lt;&gt;"LIBSETS_SETTYPE_BATTLEGROUND",IF(G434&lt;&gt;"LIBSETS_SETTYPE_SPECIAL",IF(X434&lt;&gt;"",X434,IF(Z434&lt;&gt;"",VLOOKUP(Z434,'ESO zone constants'!$D$3:$H$4953,5,FALSE),"")),""),"")</f>
        <v/>
      </c>
      <c r="Z434" t="str">
        <f>IF(AND(O434&lt;&gt;"",NOT(ISERROR(O434))),"",IF(AND(L434&lt;&gt;"",L434&gt;0,NOT(ISERROR(L434))),VLOOKUP(L434,'ESO dumped WayshrineInfo'!$K$3:$N$9999,4,FALSE),""))</f>
        <v/>
      </c>
      <c r="AA434" s="44"/>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WayshrineInfo'!$K$3:$N$9999,4,FALSE),""))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90" t="s">
        <v>2707</v>
      </c>
      <c r="AY434" s="21" t="str">
        <f t="shared" si="40"/>
        <v>[494] = {wayshrines={434,434,434,}, dlcId=DLC_GREYMOOR</v>
      </c>
      <c r="AZ434" s="21" t="str">
        <f t="shared" si="44"/>
        <v>, zoneIds={1196}, veteran=false</v>
      </c>
      <c r="BA434" s="21" t="str">
        <f t="shared" si="41"/>
        <v>, setType=LIBSETS_SETTYPE_TRIAL</v>
      </c>
      <c r="BB434" s="21" t="str">
        <f t="shared" si="42"/>
        <v>, dropMechanic={LIBSETS_DROP_MECHANIC_MONSTER_NAME}, dropMechanicNames={}},</v>
      </c>
      <c r="BC434" s="21" t="str">
        <f t="shared" si="43"/>
        <v xml:space="preserve"> --Vrol\'s Command / Vrols Befehl   [Kyne's Aegis]</v>
      </c>
    </row>
    <row r="435" spans="1:55" x14ac:dyDescent="0.25">
      <c r="A435" s="5">
        <v>495</v>
      </c>
      <c r="B435" t="s">
        <v>1774</v>
      </c>
      <c r="C435" t="s">
        <v>2695</v>
      </c>
      <c r="D435" s="3">
        <f t="shared" si="46"/>
        <v>495</v>
      </c>
      <c r="G435" s="8" t="s">
        <v>1500</v>
      </c>
      <c r="I435" t="s">
        <v>98</v>
      </c>
      <c r="J435" t="s">
        <v>97</v>
      </c>
      <c r="K435">
        <v>434</v>
      </c>
      <c r="L435">
        <v>434</v>
      </c>
      <c r="M435">
        <v>434</v>
      </c>
      <c r="N435">
        <v>0</v>
      </c>
      <c r="O435" s="66" t="s">
        <v>1738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1565</v>
      </c>
      <c r="V435" s="40" t="str">
        <f>IF(U435&lt;&gt;"",IF(U435&lt;&gt;"LIBSETS_DROP_MECHANIC_MONSTER_NAME",VLOOKUP(U435,'LibSets constants'!$I$4:$L$1003,3,FALSE),""),"")</f>
        <v/>
      </c>
      <c r="W435" s="43" t="str">
        <f>IF(U435&lt;&gt;"",IF(U435&lt;&gt;"LIBSETS_DROP_MECHANIC_MONSTER_NAME",VLOOKUP(U435,'LibSets constants'!$I$4:$L$1003,4,FALSE),""),"")</f>
        <v/>
      </c>
      <c r="Y435" s="3" t="str">
        <f>IF(G435&lt;&gt;"LIBSETS_SETTYPE_BATTLEGROUND",IF(G435&lt;&gt;"LIBSETS_SETTYPE_SPECIAL",IF(X435&lt;&gt;"",X435,IF(Z435&lt;&gt;"",VLOOKUP(Z435,'ESO zone constants'!$D$3:$H$4953,5,FALSE),"")),""),"")</f>
        <v/>
      </c>
      <c r="Z435" t="str">
        <f>IF(AND(O435&lt;&gt;"",NOT(ISERROR(O435))),"",IF(AND(L435&lt;&gt;"",L435&gt;0,NOT(ISERROR(L435))),VLOOKUP(L435,'ESO dumped WayshrineInfo'!$K$3:$N$9999,4,FALSE),""))</f>
        <v/>
      </c>
      <c r="AA435" s="44"/>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WayshrineInfo'!$K$3:$N$9999,4,FALSE),""))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90" t="s">
        <v>2707</v>
      </c>
      <c r="AY435" s="21" t="str">
        <f t="shared" si="40"/>
        <v>[495] = {wayshrines={434,434,434,}, dlcId=DLC_GREYMOOR</v>
      </c>
      <c r="AZ435" s="21" t="str">
        <f t="shared" si="44"/>
        <v>, zoneIds={1196}, veteran=true</v>
      </c>
      <c r="BA435" s="21" t="str">
        <f t="shared" si="41"/>
        <v>, setType=LIBSETS_SETTYPE_TRIAL</v>
      </c>
      <c r="BB435" s="21" t="str">
        <f t="shared" si="42"/>
        <v>, dropMechanic={LIBSETS_DROP_MECHANIC_MONSTER_NAME}, dropMechanicNames={}},</v>
      </c>
      <c r="BC435" s="21" t="str">
        <f t="shared" si="43"/>
        <v xml:space="preserve"> --Perfected Vrol\'s Command / Vrols perfektionierter Befehl   [Kyne's Aegis]</v>
      </c>
    </row>
    <row r="436" spans="1:55" x14ac:dyDescent="0.25">
      <c r="A436" s="5">
        <v>496</v>
      </c>
      <c r="B436" t="s">
        <v>1775</v>
      </c>
      <c r="C436" t="s">
        <v>1776</v>
      </c>
      <c r="D436" s="3">
        <f t="shared" si="46"/>
        <v>496</v>
      </c>
      <c r="G436" s="8" t="s">
        <v>1500</v>
      </c>
      <c r="I436" t="s">
        <v>97</v>
      </c>
      <c r="J436" t="s">
        <v>97</v>
      </c>
      <c r="K436">
        <v>434</v>
      </c>
      <c r="L436">
        <v>434</v>
      </c>
      <c r="M436">
        <v>434</v>
      </c>
      <c r="N436">
        <v>0</v>
      </c>
      <c r="O436" s="66" t="s">
        <v>1738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1565</v>
      </c>
      <c r="V436" s="40" t="str">
        <f>IF(U436&lt;&gt;"",IF(U436&lt;&gt;"LIBSETS_DROP_MECHANIC_MONSTER_NAME",VLOOKUP(U436,'LibSets constants'!$I$4:$L$1003,3,FALSE),""),"")</f>
        <v/>
      </c>
      <c r="W436" s="43" t="str">
        <f>IF(U436&lt;&gt;"",IF(U436&lt;&gt;"LIBSETS_DROP_MECHANIC_MONSTER_NAME",VLOOKUP(U436,'LibSets constants'!$I$4:$L$1003,4,FALSE),""),"")</f>
        <v/>
      </c>
      <c r="Y436" s="3" t="str">
        <f>IF(G436&lt;&gt;"LIBSETS_SETTYPE_BATTLEGROUND",IF(G436&lt;&gt;"LIBSETS_SETTYPE_SPECIAL",IF(X436&lt;&gt;"",X436,IF(Z436&lt;&gt;"",VLOOKUP(Z436,'ESO zone constants'!$D$3:$H$4953,5,FALSE),"")),""),"")</f>
        <v/>
      </c>
      <c r="Z436" t="str">
        <f>IF(AND(O436&lt;&gt;"",NOT(ISERROR(O436))),"",IF(AND(L436&lt;&gt;"",L436&gt;0,NOT(ISERROR(L436))),VLOOKUP(L436,'ESO dumped WayshrineInfo'!$K$3:$N$9999,4,FALSE),""))</f>
        <v/>
      </c>
      <c r="AA436" s="44"/>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WayshrineInfo'!$K$3:$N$9999,4,FALSE),""))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90" t="s">
        <v>2707</v>
      </c>
      <c r="AY436" s="21" t="str">
        <f t="shared" si="40"/>
        <v>[496] = {wayshrines={434,434,434,}, dlcId=DLC_GREYMOOR</v>
      </c>
      <c r="AZ436" s="21" t="str">
        <f t="shared" si="44"/>
        <v>, zoneIds={1196}, veteran=false</v>
      </c>
      <c r="BA436" s="21" t="str">
        <f t="shared" si="41"/>
        <v>, setType=LIBSETS_SETTYPE_TRIAL</v>
      </c>
      <c r="BB436" s="21" t="str">
        <f t="shared" si="42"/>
        <v>, dropMechanic={LIBSETS_DROP_MECHANIC_MONSTER_NAME}, dropMechanicNames={}},</v>
      </c>
      <c r="BC436" s="21" t="str">
        <f t="shared" si="43"/>
        <v xml:space="preserve"> --Roaring Opportunist / Brüllender Opportunist   [Kyne's Aegis]</v>
      </c>
    </row>
    <row r="437" spans="1:55" x14ac:dyDescent="0.25">
      <c r="A437" s="5">
        <v>497</v>
      </c>
      <c r="B437" t="s">
        <v>1777</v>
      </c>
      <c r="C437" t="s">
        <v>1778</v>
      </c>
      <c r="D437" s="3">
        <f t="shared" si="46"/>
        <v>497</v>
      </c>
      <c r="G437" s="8" t="s">
        <v>1500</v>
      </c>
      <c r="I437" t="s">
        <v>98</v>
      </c>
      <c r="J437" t="s">
        <v>97</v>
      </c>
      <c r="K437">
        <v>434</v>
      </c>
      <c r="L437">
        <v>434</v>
      </c>
      <c r="M437">
        <v>434</v>
      </c>
      <c r="N437">
        <v>0</v>
      </c>
      <c r="O437" s="66" t="s">
        <v>1738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1565</v>
      </c>
      <c r="V437" s="40" t="str">
        <f>IF(U437&lt;&gt;"",IF(U437&lt;&gt;"LIBSETS_DROP_MECHANIC_MONSTER_NAME",VLOOKUP(U437,'LibSets constants'!$I$4:$L$1003,3,FALSE),""),"")</f>
        <v/>
      </c>
      <c r="W437" s="43" t="str">
        <f>IF(U437&lt;&gt;"",IF(U437&lt;&gt;"LIBSETS_DROP_MECHANIC_MONSTER_NAME",VLOOKUP(U437,'LibSets constants'!$I$4:$L$1003,4,FALSE),""),"")</f>
        <v/>
      </c>
      <c r="Y437" s="3" t="str">
        <f>IF(G437&lt;&gt;"LIBSETS_SETTYPE_BATTLEGROUND",IF(G437&lt;&gt;"LIBSETS_SETTYPE_SPECIAL",IF(X437&lt;&gt;"",X437,IF(Z437&lt;&gt;"",VLOOKUP(Z437,'ESO zone constants'!$D$3:$H$4953,5,FALSE),"")),""),"")</f>
        <v/>
      </c>
      <c r="Z437" t="str">
        <f>IF(AND(O437&lt;&gt;"",NOT(ISERROR(O437))),"",IF(AND(L437&lt;&gt;"",L437&gt;0,NOT(ISERROR(L437))),VLOOKUP(L437,'ESO dumped WayshrineInfo'!$K$3:$N$9999,4,FALSE),""))</f>
        <v/>
      </c>
      <c r="AA437" s="44"/>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WayshrineInfo'!$K$3:$N$9999,4,FALSE),""))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90" t="s">
        <v>2707</v>
      </c>
      <c r="AY437" s="21" t="str">
        <f t="shared" si="40"/>
        <v>[497] = {wayshrines={434,434,434,}, dlcId=DLC_GREYMOOR</v>
      </c>
      <c r="AZ437" s="21" t="str">
        <f t="shared" si="44"/>
        <v>, zoneIds={1196}, veteran=true</v>
      </c>
      <c r="BA437" s="21" t="str">
        <f t="shared" si="41"/>
        <v>, setType=LIBSETS_SETTYPE_TRIAL</v>
      </c>
      <c r="BB437" s="21" t="str">
        <f t="shared" si="42"/>
        <v>, dropMechanic={LIBSETS_DROP_MECHANIC_MONSTER_NAME}, dropMechanicNames={}},</v>
      </c>
      <c r="BC437" s="21" t="str">
        <f t="shared" si="43"/>
        <v xml:space="preserve"> --Perfected Roaring Opportunist / Perfektionierter brüllender Opportunist   [Kyne's Aegis]</v>
      </c>
    </row>
    <row r="438" spans="1:55" x14ac:dyDescent="0.25">
      <c r="A438" s="5">
        <v>498</v>
      </c>
      <c r="B438" t="s">
        <v>1779</v>
      </c>
      <c r="C438" t="s">
        <v>2696</v>
      </c>
      <c r="D438" s="3">
        <f t="shared" si="46"/>
        <v>498</v>
      </c>
      <c r="G438" s="8" t="s">
        <v>1500</v>
      </c>
      <c r="I438" t="s">
        <v>97</v>
      </c>
      <c r="J438" t="s">
        <v>97</v>
      </c>
      <c r="K438">
        <v>434</v>
      </c>
      <c r="L438">
        <v>434</v>
      </c>
      <c r="M438">
        <v>434</v>
      </c>
      <c r="N438">
        <v>0</v>
      </c>
      <c r="O438" s="66" t="s">
        <v>1738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1565</v>
      </c>
      <c r="V438" s="40" t="str">
        <f>IF(U438&lt;&gt;"",IF(U438&lt;&gt;"LIBSETS_DROP_MECHANIC_MONSTER_NAME",VLOOKUP(U438,'LibSets constants'!$I$4:$L$1003,3,FALSE),""),"")</f>
        <v/>
      </c>
      <c r="W438" s="43" t="str">
        <f>IF(U438&lt;&gt;"",IF(U438&lt;&gt;"LIBSETS_DROP_MECHANIC_MONSTER_NAME",VLOOKUP(U438,'LibSets constants'!$I$4:$L$1003,4,FALSE),""),"")</f>
        <v/>
      </c>
      <c r="Y438" s="3" t="str">
        <f>IF(G438&lt;&gt;"LIBSETS_SETTYPE_BATTLEGROUND",IF(G438&lt;&gt;"LIBSETS_SETTYPE_SPECIAL",IF(X438&lt;&gt;"",X438,IF(Z438&lt;&gt;"",VLOOKUP(Z438,'ESO zone constants'!$D$3:$H$4953,5,FALSE),"")),""),"")</f>
        <v/>
      </c>
      <c r="Z438" t="str">
        <f>IF(AND(O438&lt;&gt;"",NOT(ISERROR(O438))),"",IF(AND(L438&lt;&gt;"",L438&gt;0,NOT(ISERROR(L438))),VLOOKUP(L438,'ESO dumped WayshrineInfo'!$K$3:$N$9999,4,FALSE),""))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WayshrineInfo'!$K$3:$N$9999,4,FALSE),""))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90" t="s">
        <v>2707</v>
      </c>
      <c r="AY438" s="21" t="str">
        <f t="shared" si="40"/>
        <v>[498] = {wayshrines={434,434,434,}, dlcId=DLC_GREYMOOR</v>
      </c>
      <c r="AZ438" s="21" t="str">
        <f t="shared" si="44"/>
        <v>, zoneIds={1196}, veteran=false</v>
      </c>
      <c r="BA438" s="21" t="str">
        <f t="shared" si="41"/>
        <v>, setType=LIBSETS_SETTYPE_TRIAL</v>
      </c>
      <c r="BB438" s="21" t="str">
        <f t="shared" si="42"/>
        <v>, dropMechanic={LIBSETS_DROP_MECHANIC_MONSTER_NAME}, dropMechanicNames={}},</v>
      </c>
      <c r="BC438" s="21" t="str">
        <f t="shared" si="43"/>
        <v xml:space="preserve"> --Yandir\'s Might / Yandirs Macht   [Kyne's Aegis]</v>
      </c>
    </row>
    <row r="439" spans="1:55" x14ac:dyDescent="0.25">
      <c r="A439" s="5">
        <v>499</v>
      </c>
      <c r="B439" t="s">
        <v>1780</v>
      </c>
      <c r="C439" t="s">
        <v>2697</v>
      </c>
      <c r="D439" s="3">
        <f t="shared" si="46"/>
        <v>499</v>
      </c>
      <c r="G439" s="8" t="s">
        <v>1500</v>
      </c>
      <c r="I439" t="s">
        <v>98</v>
      </c>
      <c r="J439" t="s">
        <v>97</v>
      </c>
      <c r="K439">
        <v>434</v>
      </c>
      <c r="L439">
        <v>434</v>
      </c>
      <c r="M439">
        <v>434</v>
      </c>
      <c r="N439">
        <v>0</v>
      </c>
      <c r="O439" s="66" t="s">
        <v>1738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1565</v>
      </c>
      <c r="V439" s="40" t="str">
        <f>IF(U439&lt;&gt;"",IF(U439&lt;&gt;"LIBSETS_DROP_MECHANIC_MONSTER_NAME",VLOOKUP(U439,'LibSets constants'!$I$4:$L$1003,3,FALSE),""),"")</f>
        <v/>
      </c>
      <c r="W439" s="43" t="str">
        <f>IF(U439&lt;&gt;"",IF(U439&lt;&gt;"LIBSETS_DROP_MECHANIC_MONSTER_NAME",VLOOKUP(U439,'LibSets constants'!$I$4:$L$1003,4,FALSE),""),"")</f>
        <v/>
      </c>
      <c r="Y439" s="3" t="str">
        <f>IF(G439&lt;&gt;"LIBSETS_SETTYPE_BATTLEGROUND",IF(G439&lt;&gt;"LIBSETS_SETTYPE_SPECIAL",IF(X439&lt;&gt;"",X439,IF(Z439&lt;&gt;"",VLOOKUP(Z439,'ESO zone constants'!$D$3:$H$4953,5,FALSE),"")),""),"")</f>
        <v/>
      </c>
      <c r="Z439" t="str">
        <f>IF(AND(O439&lt;&gt;"",NOT(ISERROR(O439))),"",IF(AND(L439&lt;&gt;"",L439&gt;0,NOT(ISERROR(L439))),VLOOKUP(L439,'ESO dumped WayshrineInfo'!$K$3:$N$9999,4,FALSE),""))</f>
        <v/>
      </c>
      <c r="AA439" s="44"/>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WayshrineInfo'!$K$3:$N$9999,4,FALSE),""))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90" t="s">
        <v>2707</v>
      </c>
      <c r="AY439" s="21" t="str">
        <f t="shared" si="40"/>
        <v>[499] = {wayshrines={434,434,434,}, dlcId=DLC_GREYMOOR</v>
      </c>
      <c r="AZ439" s="21" t="str">
        <f t="shared" si="44"/>
        <v>, zoneIds={1196}, veteran=true</v>
      </c>
      <c r="BA439" s="21" t="str">
        <f t="shared" si="41"/>
        <v>, setType=LIBSETS_SETTYPE_TRIAL</v>
      </c>
      <c r="BB439" s="21" t="str">
        <f t="shared" si="42"/>
        <v>, dropMechanic={LIBSETS_DROP_MECHANIC_MONSTER_NAME}, dropMechanicNames={}},</v>
      </c>
      <c r="BC439" s="21" t="str">
        <f t="shared" si="43"/>
        <v xml:space="preserve"> --Perfected Yandir\'s Might / Yandirs perfektionierte Macht   [Kyne's Aegis]</v>
      </c>
    </row>
    <row r="440" spans="1:55" x14ac:dyDescent="0.25">
      <c r="A440" s="5">
        <v>500</v>
      </c>
      <c r="B440" t="s">
        <v>1781</v>
      </c>
      <c r="C440" t="s">
        <v>2698</v>
      </c>
      <c r="D440" s="3">
        <f t="shared" si="46"/>
        <v>500</v>
      </c>
      <c r="E440" s="42" t="s">
        <v>1824</v>
      </c>
      <c r="F440" s="30" t="s">
        <v>1483</v>
      </c>
      <c r="G440" s="8"/>
      <c r="N440">
        <v>0</v>
      </c>
      <c r="O440" s="66" t="s">
        <v>1719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40" t="str">
        <f>IF(U440&lt;&gt;"",IF(U440&lt;&gt;"LIBSETS_DROP_MECHANIC_MONSTER_NAME",VLOOKUP(U440,'LibSets constants'!$I$4:$L$1003,3,FALSE),""),"")</f>
        <v/>
      </c>
      <c r="W440" s="43" t="str">
        <f>IF(U440&lt;&gt;"",IF(U440&lt;&gt;"LIBSETS_DROP_MECHANIC_MONSTER_NAME",VLOOKUP(U440,'LibSets constants'!$I$4:$L$1003,4,FALSE),""),"")</f>
        <v/>
      </c>
      <c r="Y440" s="3" t="str">
        <f>IF(G440&lt;&gt;"LIBSETS_SETTYPE_BATTLEGROUND",IF(G440&lt;&gt;"LIBSETS_SETTYPE_SPECIAL",IF(X440&lt;&gt;"",X440,IF(Z440&lt;&gt;"",VLOOKUP(Z440,'ESO zone constants'!$D$3:$H$4953,5,FALSE),"")),""),"")</f>
        <v/>
      </c>
      <c r="Z440" t="str">
        <f>IF(AND(O440&lt;&gt;"",NOT(ISERROR(O440))),"",IF(AND(L440&lt;&gt;"",L440&gt;0,NOT(ISERROR(L440))),VLOOKUP(L440,'ESO dumped WayshrineInfo'!$K$3:$N$9999,4,FALSE),""))</f>
        <v/>
      </c>
      <c r="AA440" s="44"/>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WayshrineInfo'!$K$3:$N$9999,4,FALSE),""))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90" t="s">
        <v>2707</v>
      </c>
      <c r="AY440" s="21" t="str">
        <f t="shared" si="40"/>
        <v/>
      </c>
      <c r="AZ440" s="21" t="str">
        <f t="shared" si="44"/>
        <v/>
      </c>
      <c r="BA440" s="21" t="str">
        <f t="shared" si="41"/>
        <v/>
      </c>
      <c r="BB440" s="21" t="str">
        <f t="shared" si="42"/>
        <v/>
      </c>
      <c r="BC440" s="21" t="str">
        <f t="shared" si="43"/>
        <v/>
      </c>
    </row>
    <row r="441" spans="1:55" x14ac:dyDescent="0.25">
      <c r="A441" s="5">
        <v>501</v>
      </c>
      <c r="B441" t="s">
        <v>1783</v>
      </c>
      <c r="C441" t="s">
        <v>1782</v>
      </c>
      <c r="D441" s="3">
        <f t="shared" si="46"/>
        <v>501</v>
      </c>
      <c r="G441" s="8" t="s">
        <v>1712</v>
      </c>
      <c r="I441" t="s">
        <v>97</v>
      </c>
      <c r="J441" t="s">
        <v>97</v>
      </c>
      <c r="K441">
        <v>-1</v>
      </c>
      <c r="L441">
        <v>-1</v>
      </c>
      <c r="M441">
        <v>-1</v>
      </c>
      <c r="N441">
        <v>0</v>
      </c>
      <c r="O441" s="66" t="s">
        <v>1829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1635</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constants'!$B$4:$C$1003,2,FALSE),"")</f>
        <v>Greymoor</v>
      </c>
      <c r="U441" s="3" t="s">
        <v>1709</v>
      </c>
      <c r="V441" s="40" t="str">
        <f>IF(U441&lt;&gt;"",IF(U441&lt;&gt;"LIBSETS_DROP_MECHANIC_MONSTER_NAME",VLOOKUP(U441,'LibSets constants'!$I$4:$L$1003,3,FALSE),""),"")</f>
        <v>Antiquities (Mythic set items)</v>
      </c>
      <c r="W441" s="43" t="str">
        <f>IF(U441&lt;&gt;"",IF(U441&lt;&gt;"LIBSETS_DROP_MECHANIC_MONSTER_NAME",VLOOKUP(U441,'LibSets constants'!$I$4:$L$1003,4,FALSE),""),"")</f>
        <v>Antiquitäten (Mytische Set Gegenstände)</v>
      </c>
      <c r="Y441" s="3" t="str">
        <f>IF(G441&lt;&gt;"LIBSETS_SETTYPE_BATTLEGROUND",IF(G441&lt;&gt;"LIBSETS_SETTYPE_SPECIAL",IF(X441&lt;&gt;"",X441,IF(Z441&lt;&gt;"",VLOOKUP(Z441,'ESO zone constants'!$D$3:$H$4953,5,FALSE),"")),""),"")</f>
        <v/>
      </c>
      <c r="Z441" t="str">
        <f>IF(AND(O441&lt;&gt;"",NOT(ISERROR(O441))),"",IF(AND(L441&lt;&gt;"",L441&gt;0,NOT(ISERROR(L441))),VLOOKUP(L441,'ESO dumped WayshrineInfo'!$K$3:$N$9999,4,FALSE),""))</f>
        <v/>
      </c>
      <c r="AA441" s="44"/>
      <c r="AB441" s="43" t="str">
        <f>IF(AA441&lt;&gt;"",IF(AA441&lt;&gt;"LIBSETS_DROP_MECHANIC_MONSTER_NAME",VLOOKUP(AA441,'LibSets constants'!$I$4:$L$1003,3,FALSE),""),"")</f>
        <v/>
      </c>
      <c r="AC441" s="43" t="str">
        <f>IF(AA441&lt;&gt;"",IF(AA441&lt;&gt;"LIBSETS_DROP_MECHANIC_MONSTER_NAME",VLOOKUP(AA441,'LibSets constants'!$I$4:$L$1003,4,FALSE),""),"")</f>
        <v/>
      </c>
      <c r="AD441" s="3" t="str">
        <f>IF(G441&lt;&gt;"LIBSETS_SETTYPE_BATTLEGROUND",IF(G441&lt;&gt;"LIBSETS_SETTYPE_SPECIAL",IF(AE441&lt;&gt;"",VLOOKUP(AE441,'ESO zone constants'!$D$3:$H$4953,5,FALSE),""),""),"")</f>
        <v/>
      </c>
      <c r="AE441" t="str">
        <f>IF(AND(O441&lt;&gt;"",NOT(ISERROR(O441))),"",IF(AND(M441&lt;&gt;"",M441&gt;0,NOT(ISERROR(M441))),VLOOKUP(M441,'ESO dumped WayshrineInfo'!$K$3:$N$9999,4,FALSE),""))</f>
        <v/>
      </c>
      <c r="AF441" s="44"/>
      <c r="AG441" s="43" t="str">
        <f>IF(AF441&lt;&gt;"",IF(AF441&lt;&gt;"LIBSETS_DROP_MECHANIC_MONSTER_NAME",VLOOKUP(AF441,'LibSets constants'!$I$4:$L$1003,3,FALSE),""),"")</f>
        <v/>
      </c>
      <c r="AH441" s="43" t="str">
        <f>IF(AF441&lt;&gt;"",IF(AF441&lt;&gt;"LIBSETS_DROP_MECHANIC_MONSTER_NAME",VLOOKUP(AF441,'LibSets constants'!$I$4:$L$1003,4,FALSE),""),"")</f>
        <v/>
      </c>
      <c r="AI441" s="3" t="str">
        <f>IF(G441&lt;&gt;"LIBSETS_SETTYPE_BATTLEGROUND",IF(G441&lt;&gt;"LIBSETS_SETTYPE_SPECIAL",IF(AJ441&lt;&gt;"",VLOOKUP(AJ441,'ESO zone constants'!$D$3:$H$4953,5,FALSE),""),""),"")</f>
        <v/>
      </c>
      <c r="AK441" s="44"/>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P441" s="44"/>
      <c r="AQ441" s="43" t="str">
        <f>IF(AP441&lt;&gt;"",IF(AP441&lt;&gt;"LIBSETS_DROP_MECHANIC_MONSTER_NAME",VLOOKUP(AP441,'LibSets constants'!$I$4:$L$1003,3,FALSE),""),"")</f>
        <v/>
      </c>
      <c r="AR441" s="43" t="str">
        <f>IF(AP441&lt;&gt;"",IF(AP441&lt;&gt;"LIBSETS_DROP_MECHANIC_MONSTER_NAME",VLOOKUP(AP441,'LibSets constants'!$I$4:$L$1003,4,FALSE),""),"")</f>
        <v/>
      </c>
      <c r="AS441" s="3" t="str">
        <f>IF(G441&lt;&gt;"LIBSETS_SETTYPE_BATTLEGROUND",IF(G441&lt;&gt;"LIBSETS_SETTYPE_SPECIAL",IF(AT441&lt;&gt;"",VLOOKUP(AT441,'ESO zone constants'!$D$3:$H$4953,5,FALSE),""),""),"")</f>
        <v/>
      </c>
      <c r="AU441" s="44"/>
      <c r="AV441" s="43" t="str">
        <f>IF(AU441&lt;&gt;"",IF(AU441&lt;&gt;"LIBSETS_DROP_MECHANIC_MONSTER_NAME",VLOOKUP(AU441,'LibSets constants'!$I$4:$L$1003,3,FALSE),""),"")</f>
        <v/>
      </c>
      <c r="AW441" s="43" t="str">
        <f>IF(AU441&lt;&gt;"",IF(AU441&lt;&gt;"LIBSETS_DROP_MECHANIC_MONSTER_NAME",VLOOKUP(AU441,'LibSets constants'!$I$4:$L$1003,4,FALSE),""),"")</f>
        <v/>
      </c>
      <c r="AX441" s="90" t="s">
        <v>2707</v>
      </c>
      <c r="AY441" s="21" t="str">
        <f t="shared" si="40"/>
        <v>[501] = {wayshrines={-1,-1,-1,}, dlcId=DLC_GREYMOOR</v>
      </c>
      <c r="AZ441" s="21" t="str">
        <f t="shared" si="44"/>
        <v>, veteran=false</v>
      </c>
      <c r="BA441" s="21" t="str">
        <f t="shared" si="41"/>
        <v>, setType=LIBSETS_SETTYPE_MYTHIC</v>
      </c>
      <c r="BB441" s="21" t="str">
        <f t="shared" si="42"/>
        <v>, dropMechanic={LIBSETS_DROP_MECHANIC_ANTIQUITIES}},</v>
      </c>
      <c r="BC441" s="21" t="str">
        <f t="shared" si="43"/>
        <v xml:space="preserve"> --Thrassian Stranglers / Thrassische Würger   [Antiquities]</v>
      </c>
    </row>
    <row r="442" spans="1:55" x14ac:dyDescent="0.25">
      <c r="A442" s="5">
        <v>502</v>
      </c>
      <c r="B442" t="s">
        <v>1784</v>
      </c>
      <c r="C442" t="s">
        <v>1784</v>
      </c>
      <c r="D442" s="3">
        <f t="shared" si="46"/>
        <v>502</v>
      </c>
      <c r="E442" t="s">
        <v>1825</v>
      </c>
      <c r="F442" s="30" t="s">
        <v>1483</v>
      </c>
      <c r="G442" s="8"/>
      <c r="N442">
        <v>0</v>
      </c>
      <c r="O442" s="66" t="s">
        <v>1719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40" t="str">
        <f>IF(U442&lt;&gt;"",IF(U442&lt;&gt;"LIBSETS_DROP_MECHANIC_MONSTER_NAME",VLOOKUP(U442,'LibSets constants'!$I$4:$L$1003,3,FALSE),""),"")</f>
        <v/>
      </c>
      <c r="W442" s="43" t="str">
        <f>IF(U442&lt;&gt;"",IF(U442&lt;&gt;"LIBSETS_DROP_MECHANIC_MONSTER_NAME",VLOOKUP(U442,'LibSets constants'!$I$4:$L$1003,4,FALSE),""),"")</f>
        <v/>
      </c>
      <c r="Y442" s="3" t="str">
        <f>IF(G442&lt;&gt;"LIBSETS_SETTYPE_BATTLEGROUND",IF(G442&lt;&gt;"LIBSETS_SETTYPE_SPECIAL",IF(X442&lt;&gt;"",X442,IF(Z442&lt;&gt;"",VLOOKUP(Z442,'ESO zone constants'!$D$3:$H$4953,5,FALSE),"")),""),"")</f>
        <v/>
      </c>
      <c r="Z442" t="str">
        <f>IF(AND(O442&lt;&gt;"",NOT(ISERROR(O442))),"",IF(AND(L442&lt;&gt;"",L442&gt;0,NOT(ISERROR(L442))),VLOOKUP(L442,'ESO dumped WayshrineInfo'!$K$3:$N$9999,4,FALSE),""))</f>
        <v/>
      </c>
      <c r="AA442" s="44"/>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WayshrineInfo'!$K$3:$N$9999,4,FALSE),""))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90" t="s">
        <v>2707</v>
      </c>
      <c r="AY442" s="21" t="str">
        <f t="shared" si="40"/>
        <v/>
      </c>
      <c r="AZ442" s="21" t="str">
        <f t="shared" si="44"/>
        <v/>
      </c>
      <c r="BA442" s="21" t="str">
        <f t="shared" si="41"/>
        <v/>
      </c>
      <c r="BB442" s="21" t="str">
        <f t="shared" si="42"/>
        <v/>
      </c>
      <c r="BC442" s="21" t="str">
        <f t="shared" si="43"/>
        <v/>
      </c>
    </row>
    <row r="443" spans="1:55" x14ac:dyDescent="0.25">
      <c r="A443" s="5">
        <v>503</v>
      </c>
      <c r="B443" t="s">
        <v>1785</v>
      </c>
      <c r="C443" t="s">
        <v>1786</v>
      </c>
      <c r="D443" s="3">
        <f t="shared" si="46"/>
        <v>503</v>
      </c>
      <c r="G443" s="8" t="s">
        <v>1712</v>
      </c>
      <c r="I443" t="s">
        <v>97</v>
      </c>
      <c r="J443" t="s">
        <v>97</v>
      </c>
      <c r="K443">
        <v>-1</v>
      </c>
      <c r="L443">
        <v>-1</v>
      </c>
      <c r="M443">
        <v>-1</v>
      </c>
      <c r="N443">
        <v>0</v>
      </c>
      <c r="O443" s="66" t="s">
        <v>1829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1635</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 t="s">
        <v>1709</v>
      </c>
      <c r="V443" s="40" t="str">
        <f>IF(U443&lt;&gt;"",IF(U443&lt;&gt;"LIBSETS_DROP_MECHANIC_MONSTER_NAME",VLOOKUP(U443,'LibSets constants'!$I$4:$L$1003,3,FALSE),""),"")</f>
        <v>Antiquities (Mythic set items)</v>
      </c>
      <c r="W443" s="43" t="str">
        <f>IF(U443&lt;&gt;"",IF(U443&lt;&gt;"LIBSETS_DROP_MECHANIC_MONSTER_NAME",VLOOKUP(U443,'LibSets constants'!$I$4:$L$1003,4,FALSE),""),"")</f>
        <v>Antiquitäten (Mytische Set Gegenstände)</v>
      </c>
      <c r="Y443" s="3" t="str">
        <f>IF(G443&lt;&gt;"LIBSETS_SETTYPE_BATTLEGROUND",IF(G443&lt;&gt;"LIBSETS_SETTYPE_SPECIAL",IF(X443&lt;&gt;"",X443,IF(Z443&lt;&gt;"",VLOOKUP(Z443,'ESO zone constants'!$D$3:$H$4953,5,FALSE),"")),""),"")</f>
        <v/>
      </c>
      <c r="Z443" t="str">
        <f>IF(AND(O443&lt;&gt;"",NOT(ISERROR(O443))),"",IF(AND(L443&lt;&gt;"",L443&gt;0,NOT(ISERROR(L443))),VLOOKUP(L443,'ESO dumped WayshrineInfo'!$K$3:$N$9999,4,FALSE),""))</f>
        <v/>
      </c>
      <c r="AA443" s="44"/>
      <c r="AB443" s="43" t="str">
        <f>IF(AA443&lt;&gt;"",IF(AA443&lt;&gt;"LIBSETS_DROP_MECHANIC_MONSTER_NAME",VLOOKUP(AA443,'LibSets constants'!$I$4:$L$1003,3,FALSE),""),"")</f>
        <v/>
      </c>
      <c r="AC443" s="43" t="str">
        <f>IF(AA443&lt;&gt;"",IF(AA443&lt;&gt;"LIBSETS_DROP_MECHANIC_MONSTER_NAME",VLOOKUP(AA443,'LibSets constants'!$I$4:$L$1003,4,FALSE),""),"")</f>
        <v/>
      </c>
      <c r="AD443" s="3" t="str">
        <f>IF(G443&lt;&gt;"LIBSETS_SETTYPE_BATTLEGROUND",IF(G443&lt;&gt;"LIBSETS_SETTYPE_SPECIAL",IF(AE443&lt;&gt;"",VLOOKUP(AE443,'ESO zone constants'!$D$3:$H$4953,5,FALSE),""),""),"")</f>
        <v/>
      </c>
      <c r="AE443" t="str">
        <f>IF(AND(O443&lt;&gt;"",NOT(ISERROR(O443))),"",IF(AND(M443&lt;&gt;"",M443&gt;0,NOT(ISERROR(M443))),VLOOKUP(M443,'ESO dumped WayshrineInfo'!$K$3:$N$9999,4,FALSE),""))</f>
        <v/>
      </c>
      <c r="AF443" s="44"/>
      <c r="AG443" s="43" t="str">
        <f>IF(AF443&lt;&gt;"",IF(AF443&lt;&gt;"LIBSETS_DROP_MECHANIC_MONSTER_NAME",VLOOKUP(AF443,'LibSets constants'!$I$4:$L$1003,3,FALSE),""),"")</f>
        <v/>
      </c>
      <c r="AH443" s="43" t="str">
        <f>IF(AF443&lt;&gt;"",IF(AF443&lt;&gt;"LIBSETS_DROP_MECHANIC_MONSTER_NAME",VLOOKUP(AF443,'LibSets constants'!$I$4:$L$1003,4,FALSE),""),"")</f>
        <v/>
      </c>
      <c r="AI443" s="3" t="str">
        <f>IF(G443&lt;&gt;"LIBSETS_SETTYPE_BATTLEGROUND",IF(G443&lt;&gt;"LIBSETS_SETTYPE_SPECIAL",IF(AJ443&lt;&gt;"",VLOOKUP(AJ443,'ESO zone constants'!$D$3:$H$4953,5,FALSE),""),""),"")</f>
        <v/>
      </c>
      <c r="AK443" s="44"/>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P443" s="44"/>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90" t="s">
        <v>2707</v>
      </c>
      <c r="AY443" s="21" t="str">
        <f t="shared" si="40"/>
        <v>[503] = {wayshrines={-1,-1,-1,}, dlcId=DLC_GREYMOOR</v>
      </c>
      <c r="AZ443" s="21" t="str">
        <f t="shared" si="44"/>
        <v>, veteran=false</v>
      </c>
      <c r="BA443" s="21" t="str">
        <f t="shared" si="41"/>
        <v>, setType=LIBSETS_SETTYPE_MYTHIC</v>
      </c>
      <c r="BB443" s="21" t="str">
        <f t="shared" si="42"/>
        <v>, dropMechanic={LIBSETS_DROP_MECHANIC_ANTIQUITIES}},</v>
      </c>
      <c r="BC443" s="21" t="str">
        <f t="shared" si="43"/>
        <v xml:space="preserve"> --Ring of the Wild Hunt / Ring der Wilden Jagd   [Antiquities]</v>
      </c>
    </row>
    <row r="444" spans="1:55" x14ac:dyDescent="0.25">
      <c r="A444" s="5">
        <v>504</v>
      </c>
      <c r="B444" t="s">
        <v>1787</v>
      </c>
      <c r="C444" t="s">
        <v>2699</v>
      </c>
      <c r="D444" s="3">
        <f t="shared" si="46"/>
        <v>504</v>
      </c>
      <c r="E444" t="s">
        <v>1826</v>
      </c>
      <c r="F444" s="30" t="s">
        <v>1483</v>
      </c>
      <c r="G444" s="8"/>
      <c r="N444">
        <v>0</v>
      </c>
      <c r="O444" s="66" t="s">
        <v>1719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40" t="str">
        <f>IF(U444&lt;&gt;"",IF(U444&lt;&gt;"LIBSETS_DROP_MECHANIC_MONSTER_NAME",VLOOKUP(U444,'LibSets constants'!$I$4:$L$1003,3,FALSE),""),"")</f>
        <v/>
      </c>
      <c r="W444" s="43" t="str">
        <f>IF(U444&lt;&gt;"",IF(U444&lt;&gt;"LIBSETS_DROP_MECHANIC_MONSTER_NAME",VLOOKUP(U444,'LibSets constants'!$I$4:$L$1003,4,FALSE),""),"")</f>
        <v/>
      </c>
      <c r="Y444" s="3" t="str">
        <f>IF(G444&lt;&gt;"LIBSETS_SETTYPE_BATTLEGROUND",IF(G444&lt;&gt;"LIBSETS_SETTYPE_SPECIAL",IF(X444&lt;&gt;"",X444,IF(Z444&lt;&gt;"",VLOOKUP(Z444,'ESO zone constants'!$D$3:$H$4953,5,FALSE),"")),""),"")</f>
        <v/>
      </c>
      <c r="Z444" t="str">
        <f>IF(AND(O444&lt;&gt;"",NOT(ISERROR(O444))),"",IF(AND(L444&lt;&gt;"",L444&gt;0,NOT(ISERROR(L444))),VLOOKUP(L444,'ESO dumped WayshrineInfo'!$K$3:$N$9999,4,FALSE),""))</f>
        <v/>
      </c>
      <c r="AA444" s="44"/>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WayshrineInfo'!$K$3:$N$9999,4,FALSE),""))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90" t="s">
        <v>2707</v>
      </c>
      <c r="AY444" s="21" t="str">
        <f t="shared" si="40"/>
        <v/>
      </c>
      <c r="AZ444" s="21" t="str">
        <f t="shared" si="44"/>
        <v/>
      </c>
      <c r="BA444" s="21" t="str">
        <f t="shared" si="41"/>
        <v/>
      </c>
      <c r="BB444" s="21" t="str">
        <f t="shared" si="42"/>
        <v/>
      </c>
      <c r="BC444" s="21" t="str">
        <f t="shared" si="43"/>
        <v/>
      </c>
    </row>
    <row r="445" spans="1:55" x14ac:dyDescent="0.25">
      <c r="A445" s="5">
        <v>505</v>
      </c>
      <c r="B445" t="s">
        <v>1789</v>
      </c>
      <c r="C445" t="s">
        <v>1788</v>
      </c>
      <c r="D445" s="3">
        <f t="shared" si="46"/>
        <v>505</v>
      </c>
      <c r="G445" s="8" t="s">
        <v>1712</v>
      </c>
      <c r="I445" t="s">
        <v>97</v>
      </c>
      <c r="J445" t="s">
        <v>97</v>
      </c>
      <c r="K445">
        <v>-1</v>
      </c>
      <c r="L445">
        <v>-1</v>
      </c>
      <c r="M445">
        <v>-1</v>
      </c>
      <c r="N445">
        <v>0</v>
      </c>
      <c r="O445" s="66" t="s">
        <v>1829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1635</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constants'!$B$4:$C$1003,2,FALSE),"")</f>
        <v>Greymoor</v>
      </c>
      <c r="U445" s="3" t="s">
        <v>1709</v>
      </c>
      <c r="V445" s="40" t="str">
        <f>IF(U445&lt;&gt;"",IF(U445&lt;&gt;"LIBSETS_DROP_MECHANIC_MONSTER_NAME",VLOOKUP(U445,'LibSets constants'!$I$4:$L$1003,3,FALSE),""),"")</f>
        <v>Antiquities (Mythic set items)</v>
      </c>
      <c r="W445" s="43" t="str">
        <f>IF(U445&lt;&gt;"",IF(U445&lt;&gt;"LIBSETS_DROP_MECHANIC_MONSTER_NAME",VLOOKUP(U445,'LibSets constants'!$I$4:$L$1003,4,FALSE),""),"")</f>
        <v>Antiquitäten (Mytische Set Gegenstände)</v>
      </c>
      <c r="Y445" s="3" t="str">
        <f>IF(G445&lt;&gt;"LIBSETS_SETTYPE_BATTLEGROUND",IF(G445&lt;&gt;"LIBSETS_SETTYPE_SPECIAL",IF(X445&lt;&gt;"",X445,IF(Z445&lt;&gt;"",VLOOKUP(Z445,'ESO zone constants'!$D$3:$H$4953,5,FALSE),"")),""),"")</f>
        <v/>
      </c>
      <c r="Z445" t="str">
        <f>IF(AND(O445&lt;&gt;"",NOT(ISERROR(O445))),"",IF(AND(L445&lt;&gt;"",L445&gt;0,NOT(ISERROR(L445))),VLOOKUP(L445,'ESO dumped WayshrineInfo'!$K$3:$N$9999,4,FALSE),""))</f>
        <v/>
      </c>
      <c r="AA445" s="44"/>
      <c r="AB445" s="43" t="str">
        <f>IF(AA445&lt;&gt;"",IF(AA445&lt;&gt;"LIBSETS_DROP_MECHANIC_MONSTER_NAME",VLOOKUP(AA445,'LibSets constants'!$I$4:$L$1003,3,FALSE),""),"")</f>
        <v/>
      </c>
      <c r="AC445" s="43" t="str">
        <f>IF(AA445&lt;&gt;"",IF(AA445&lt;&gt;"LIBSETS_DROP_MECHANIC_MONSTER_NAME",VLOOKUP(AA445,'LibSets constants'!$I$4:$L$1003,4,FALSE),""),"")</f>
        <v/>
      </c>
      <c r="AD445" s="3" t="str">
        <f>IF(G445&lt;&gt;"LIBSETS_SETTYPE_BATTLEGROUND",IF(G445&lt;&gt;"LIBSETS_SETTYPE_SPECIAL",IF(AE445&lt;&gt;"",VLOOKUP(AE445,'ESO zone constants'!$D$3:$H$4953,5,FALSE),""),""),"")</f>
        <v/>
      </c>
      <c r="AE445" t="str">
        <f>IF(AND(O445&lt;&gt;"",NOT(ISERROR(O445))),"",IF(AND(M445&lt;&gt;"",M445&gt;0,NOT(ISERROR(M445))),VLOOKUP(M445,'ESO dumped WayshrineInfo'!$K$3:$N$9999,4,FALSE),""))</f>
        <v/>
      </c>
      <c r="AF445" s="44"/>
      <c r="AG445" s="43" t="str">
        <f>IF(AF445&lt;&gt;"",IF(AF445&lt;&gt;"LIBSETS_DROP_MECHANIC_MONSTER_NAME",VLOOKUP(AF445,'LibSets constants'!$I$4:$L$1003,3,FALSE),""),"")</f>
        <v/>
      </c>
      <c r="AH445" s="43" t="str">
        <f>IF(AF445&lt;&gt;"",IF(AF445&lt;&gt;"LIBSETS_DROP_MECHANIC_MONSTER_NAME",VLOOKUP(AF445,'LibSets constants'!$I$4:$L$1003,4,FALSE),""),"")</f>
        <v/>
      </c>
      <c r="AI445" s="3" t="str">
        <f>IF(G445&lt;&gt;"LIBSETS_SETTYPE_BATTLEGROUND",IF(G445&lt;&gt;"LIBSETS_SETTYPE_SPECIAL",IF(AJ445&lt;&gt;"",VLOOKUP(AJ445,'ESO zone constants'!$D$3:$H$4953,5,FALSE),""),""),"")</f>
        <v/>
      </c>
      <c r="AK445" s="44"/>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P445" s="44"/>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90" t="s">
        <v>2707</v>
      </c>
      <c r="AY445" s="21" t="str">
        <f t="shared" si="40"/>
        <v>[505] = {wayshrines={-1,-1,-1,}, dlcId=DLC_GREYMOOR</v>
      </c>
      <c r="AZ445" s="21" t="str">
        <f t="shared" si="44"/>
        <v>, veteran=false</v>
      </c>
      <c r="BA445" s="21" t="str">
        <f t="shared" si="41"/>
        <v>, setType=LIBSETS_SETTYPE_MYTHIC</v>
      </c>
      <c r="BB445" s="21" t="str">
        <f t="shared" si="42"/>
        <v>, dropMechanic={LIBSETS_DROP_MECHANIC_ANTIQUITIES}},</v>
      </c>
      <c r="BC445" s="21" t="str">
        <f t="shared" si="43"/>
        <v xml:space="preserve"> --Torc of Tonal Constancy / Torques der Klangkonstanz   [Antiquities]</v>
      </c>
    </row>
    <row r="446" spans="1:55" x14ac:dyDescent="0.25">
      <c r="A446" s="5">
        <v>506</v>
      </c>
      <c r="B446" t="s">
        <v>1790</v>
      </c>
      <c r="C446" t="s">
        <v>1791</v>
      </c>
      <c r="D446" s="3">
        <f t="shared" si="46"/>
        <v>506</v>
      </c>
      <c r="G446" s="8" t="s">
        <v>1493</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constants'!$B$4:$C$1003,2,FALSE),"")</f>
        <v>Greymoor</v>
      </c>
      <c r="V446" s="40" t="str">
        <f>IF(U446&lt;&gt;"",IF(U446&lt;&gt;"LIBSETS_DROP_MECHANIC_MONSTER_NAME",VLOOKUP(U446,'LibSets constants'!$I$4:$L$1003,3,FALSE),""),"")</f>
        <v/>
      </c>
      <c r="W446" s="43" t="str">
        <f>IF(U446&lt;&gt;"",IF(U446&lt;&gt;"LIBSETS_DROP_MECHANIC_MONSTER_NAME",VLOOKUP(U446,'LibSets constants'!$I$4:$L$1003,4,FALSE),""),"")</f>
        <v/>
      </c>
      <c r="Y446" s="3">
        <f>IF(G446&lt;&gt;"LIBSETS_SETTYPE_BATTLEGROUND",IF(G446&lt;&gt;"LIBSETS_SETTYPE_SPECIAL",IF(X446&lt;&gt;"",X446,IF(Z446&lt;&gt;"",VLOOKUP(Z446,'ESO zone constants'!$D$3:$H$4953,5,FALSE),"")),""),"")</f>
        <v>1161</v>
      </c>
      <c r="Z446" t="str">
        <f>IF(AND(O446&lt;&gt;"",NOT(ISERROR(O446))),"",IF(AND(L446&lt;&gt;"",L446&gt;0,NOT(ISERROR(L446))),VLOOKUP(L446,'ESO dumped WayshrineInfo'!$K$3:$N$9999,4,FALSE),""))</f>
        <v>Blackreach: Greymoor Caverns</v>
      </c>
      <c r="AA446" s="44"/>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1161</v>
      </c>
      <c r="AE446" t="str">
        <f>IF(AND(O446&lt;&gt;"",NOT(ISERROR(O446))),"",IF(AND(M446&lt;&gt;"",M446&gt;0,NOT(ISERROR(M446))),VLOOKUP(M446,'ESO dumped WayshrineInfo'!$K$3:$N$9999,4,FALSE),""))</f>
        <v>Blackreach: Greymoor Caverns</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90" t="s">
        <v>2707</v>
      </c>
      <c r="AY446" s="21" t="str">
        <f t="shared" si="40"/>
        <v>[506] = {wayshrines={430,430,430,}, traitsNeeded=3, dlcId=DLC_GREYMOOR</v>
      </c>
      <c r="AZ446" s="21" t="str">
        <f t="shared" si="44"/>
        <v>, zoneIds={1161,1161,1161}, veteran=false</v>
      </c>
      <c r="BA446" s="21" t="str">
        <f t="shared" si="41"/>
        <v>, setType=LIBSETS_SETTYPE_CRAFTED</v>
      </c>
      <c r="BB446" s="21" t="str">
        <f t="shared" si="42"/>
        <v>},</v>
      </c>
      <c r="BC446" s="21" t="str">
        <f t="shared" si="43"/>
        <v xml:space="preserve"> --Spell Parasite / Magieparasit   [Blackreach: Greymoor Caverns, Blackreach: Greymoor Caverns, Blackreach: Greymoor Caverns]</v>
      </c>
    </row>
    <row r="447" spans="1:55" x14ac:dyDescent="0.25">
      <c r="A447" s="94">
        <v>509</v>
      </c>
      <c r="B447" s="95" t="s">
        <v>1792</v>
      </c>
      <c r="C447" s="95" t="s">
        <v>1792</v>
      </c>
      <c r="D447" s="3">
        <f t="shared" si="46"/>
        <v>509</v>
      </c>
      <c r="E447" s="59" t="s">
        <v>1823</v>
      </c>
      <c r="F447" s="30" t="s">
        <v>1483</v>
      </c>
      <c r="G447" s="8" t="s">
        <v>1501</v>
      </c>
      <c r="N447">
        <v>0</v>
      </c>
      <c r="O447" s="66" t="s">
        <v>1719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1832</v>
      </c>
      <c r="V447" s="40" t="e">
        <f>IF(U447&lt;&gt;"",IF(U447&lt;&gt;"LIBSETS_DROP_MECHANIC_MONSTER_NAME",VLOOKUP(U447,'LibSets constants'!$I$4:$L$1003,3,FALSE),""),"")</f>
        <v>#N/A</v>
      </c>
      <c r="W447" s="43" t="e">
        <f>IF(U447&lt;&gt;"",IF(U447&lt;&gt;"LIBSETS_DROP_MECHANIC_MONSTER_NAME",VLOOKUP(U447,'LibSets constants'!$I$4:$L$1003,4,FALSE),""),"")</f>
        <v>#N/A</v>
      </c>
      <c r="Y447" s="3" t="str">
        <f>IF(G447&lt;&gt;"LIBSETS_SETTYPE_BATTLEGROUND",IF(G447&lt;&gt;"LIBSETS_SETTYPE_SPECIAL",IF(X447&lt;&gt;"",X447,IF(Z447&lt;&gt;"",VLOOKUP(Z447,'ESO zone constants'!$D$3:$H$4953,5,FALSE),"")),""),"")</f>
        <v/>
      </c>
      <c r="Z447" t="str">
        <f>IF(AND(O447&lt;&gt;"",NOT(ISERROR(O447))),"",IF(AND(L447&lt;&gt;"",L447&gt;0,NOT(ISERROR(L447))),VLOOKUP(L447,'ESO dumped WayshrineInfo'!$K$3:$N$9999,4,FALSE),""))</f>
        <v/>
      </c>
      <c r="AA447" s="44"/>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WayshrineInfo'!$K$3:$N$9999,4,FALSE),""))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90" t="s">
        <v>2707</v>
      </c>
      <c r="AY447" s="21" t="str">
        <f t="shared" si="40"/>
        <v/>
      </c>
      <c r="AZ447" s="21" t="str">
        <f t="shared" si="44"/>
        <v/>
      </c>
      <c r="BA447" s="21" t="str">
        <f t="shared" si="41"/>
        <v/>
      </c>
      <c r="BB447" s="21" t="str">
        <f t="shared" si="42"/>
        <v/>
      </c>
      <c r="BC447" s="21" t="str">
        <f t="shared" si="43"/>
        <v/>
      </c>
    </row>
    <row r="448" spans="1:55" x14ac:dyDescent="0.25">
      <c r="A448" s="94">
        <v>510</v>
      </c>
      <c r="B448" s="95" t="s">
        <v>1793</v>
      </c>
      <c r="C448" s="95" t="s">
        <v>1793</v>
      </c>
      <c r="D448" s="3">
        <f t="shared" si="46"/>
        <v>510</v>
      </c>
      <c r="E448" s="59" t="s">
        <v>1823</v>
      </c>
      <c r="F448" s="30" t="s">
        <v>1483</v>
      </c>
      <c r="G448" s="8" t="s">
        <v>1501</v>
      </c>
      <c r="N448">
        <v>0</v>
      </c>
      <c r="O448" s="66" t="s">
        <v>1719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1832</v>
      </c>
      <c r="V448" s="40" t="e">
        <f>IF(U448&lt;&gt;"",IF(U448&lt;&gt;"LIBSETS_DROP_MECHANIC_MONSTER_NAME",VLOOKUP(U448,'LibSets constants'!$I$4:$L$1003,3,FALSE),""),"")</f>
        <v>#N/A</v>
      </c>
      <c r="W448" s="43" t="e">
        <f>IF(U448&lt;&gt;"",IF(U448&lt;&gt;"LIBSETS_DROP_MECHANIC_MONSTER_NAME",VLOOKUP(U448,'LibSets constants'!$I$4:$L$1003,4,FALSE),""),"")</f>
        <v>#N/A</v>
      </c>
      <c r="Y448" s="3" t="str">
        <f>IF(G448&lt;&gt;"LIBSETS_SETTYPE_BATTLEGROUND",IF(G448&lt;&gt;"LIBSETS_SETTYPE_SPECIAL",IF(X448&lt;&gt;"",X448,IF(Z448&lt;&gt;"",VLOOKUP(Z448,'ESO zone constants'!$D$3:$H$4953,5,FALSE),"")),""),"")</f>
        <v/>
      </c>
      <c r="Z448" t="str">
        <f>IF(AND(O448&lt;&gt;"",NOT(ISERROR(O448))),"",IF(AND(L448&lt;&gt;"",L448&gt;0,NOT(ISERROR(L448))),VLOOKUP(L448,'ESO dumped WayshrineInfo'!$K$3:$N$9999,4,FALSE),""))</f>
        <v/>
      </c>
      <c r="AA448" s="44"/>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WayshrineInfo'!$K$3:$N$9999,4,FALSE),""))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90" t="s">
        <v>2707</v>
      </c>
      <c r="AY448" s="21" t="str">
        <f t="shared" si="40"/>
        <v/>
      </c>
      <c r="AZ448" s="21" t="str">
        <f t="shared" si="44"/>
        <v/>
      </c>
      <c r="BA448" s="21" t="str">
        <f t="shared" si="41"/>
        <v/>
      </c>
      <c r="BB448" s="21" t="str">
        <f t="shared" si="42"/>
        <v/>
      </c>
      <c r="BC448" s="21" t="str">
        <f t="shared" si="43"/>
        <v/>
      </c>
    </row>
    <row r="449" spans="1:55" x14ac:dyDescent="0.25">
      <c r="A449" s="94">
        <v>511</v>
      </c>
      <c r="B449" s="95" t="s">
        <v>1794</v>
      </c>
      <c r="C449" s="95" t="s">
        <v>1794</v>
      </c>
      <c r="D449" s="3">
        <f t="shared" si="46"/>
        <v>511</v>
      </c>
      <c r="E449" s="59" t="s">
        <v>1823</v>
      </c>
      <c r="F449" s="30" t="s">
        <v>1483</v>
      </c>
      <c r="G449" s="8" t="s">
        <v>1501</v>
      </c>
      <c r="N449">
        <v>0</v>
      </c>
      <c r="O449" s="66" t="s">
        <v>1719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1832</v>
      </c>
      <c r="V449" s="40" t="e">
        <f>IF(U449&lt;&gt;"",IF(U449&lt;&gt;"LIBSETS_DROP_MECHANIC_MONSTER_NAME",VLOOKUP(U449,'LibSets constants'!$I$4:$L$1003,3,FALSE),""),"")</f>
        <v>#N/A</v>
      </c>
      <c r="W449" s="43" t="e">
        <f>IF(U449&lt;&gt;"",IF(U449&lt;&gt;"LIBSETS_DROP_MECHANIC_MONSTER_NAME",VLOOKUP(U449,'LibSets constants'!$I$4:$L$1003,4,FALSE),""),"")</f>
        <v>#N/A</v>
      </c>
      <c r="Y449" s="3" t="str">
        <f>IF(G449&lt;&gt;"LIBSETS_SETTYPE_BATTLEGROUND",IF(G449&lt;&gt;"LIBSETS_SETTYPE_SPECIAL",IF(X449&lt;&gt;"",X449,IF(Z449&lt;&gt;"",VLOOKUP(Z449,'ESO zone constants'!$D$3:$H$4953,5,FALSE),"")),""),"")</f>
        <v/>
      </c>
      <c r="Z449" t="str">
        <f>IF(AND(O449&lt;&gt;"",NOT(ISERROR(O449))),"",IF(AND(L449&lt;&gt;"",L449&gt;0,NOT(ISERROR(L449))),VLOOKUP(L449,'ESO dumped WayshrineInfo'!$K$3:$N$9999,4,FALSE),""))</f>
        <v/>
      </c>
      <c r="AA449" s="44"/>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WayshrineInfo'!$K$3:$N$9999,4,FALSE),""))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90" t="s">
        <v>2707</v>
      </c>
      <c r="AY449" s="21" t="str">
        <f t="shared" si="40"/>
        <v/>
      </c>
      <c r="AZ449" s="21" t="str">
        <f t="shared" si="44"/>
        <v/>
      </c>
      <c r="BA449" s="21" t="str">
        <f t="shared" si="41"/>
        <v/>
      </c>
      <c r="BB449" s="21" t="str">
        <f t="shared" si="42"/>
        <v/>
      </c>
      <c r="BC449" s="21" t="str">
        <f t="shared" si="43"/>
        <v/>
      </c>
    </row>
    <row r="450" spans="1:55" x14ac:dyDescent="0.25">
      <c r="A450" s="94">
        <v>512</v>
      </c>
      <c r="B450" s="95" t="s">
        <v>1795</v>
      </c>
      <c r="C450" s="95" t="s">
        <v>1795</v>
      </c>
      <c r="D450" s="3">
        <f t="shared" si="46"/>
        <v>512</v>
      </c>
      <c r="E450" s="59" t="s">
        <v>1823</v>
      </c>
      <c r="F450" s="30" t="s">
        <v>1483</v>
      </c>
      <c r="G450" s="8" t="s">
        <v>1501</v>
      </c>
      <c r="N450">
        <v>0</v>
      </c>
      <c r="O450" s="66" t="s">
        <v>1719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1832</v>
      </c>
      <c r="V450" s="40" t="e">
        <f>IF(U450&lt;&gt;"",IF(U450&lt;&gt;"LIBSETS_DROP_MECHANIC_MONSTER_NAME",VLOOKUP(U450,'LibSets constants'!$I$4:$L$1003,3,FALSE),""),"")</f>
        <v>#N/A</v>
      </c>
      <c r="W450" s="43" t="e">
        <f>IF(U450&lt;&gt;"",IF(U450&lt;&gt;"LIBSETS_DROP_MECHANIC_MONSTER_NAME",VLOOKUP(U450,'LibSets constants'!$I$4:$L$1003,4,FALSE),""),"")</f>
        <v>#N/A</v>
      </c>
      <c r="Y450" s="3" t="str">
        <f>IF(G450&lt;&gt;"LIBSETS_SETTYPE_BATTLEGROUND",IF(G450&lt;&gt;"LIBSETS_SETTYPE_SPECIAL",IF(X450&lt;&gt;"",X450,IF(Z450&lt;&gt;"",VLOOKUP(Z450,'ESO zone constants'!$D$3:$H$4953,5,FALSE),"")),""),"")</f>
        <v/>
      </c>
      <c r="Z450" t="str">
        <f>IF(AND(O450&lt;&gt;"",NOT(ISERROR(O450))),"",IF(AND(L450&lt;&gt;"",L450&gt;0,NOT(ISERROR(L450))),VLOOKUP(L450,'ESO dumped WayshrineInfo'!$K$3:$N$9999,4,FALSE),""))</f>
        <v/>
      </c>
      <c r="AA450" s="44"/>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WayshrineInfo'!$K$3:$N$9999,4,FALSE),""))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90" t="s">
        <v>2707</v>
      </c>
      <c r="AY450" s="21" t="str">
        <f t="shared" si="40"/>
        <v/>
      </c>
      <c r="AZ450" s="21" t="str">
        <f t="shared" si="44"/>
        <v/>
      </c>
      <c r="BA450" s="21" t="str">
        <f t="shared" si="41"/>
        <v/>
      </c>
      <c r="BB450" s="21" t="str">
        <f t="shared" si="42"/>
        <v/>
      </c>
      <c r="BC450" s="21" t="str">
        <f t="shared" si="43"/>
        <v/>
      </c>
    </row>
    <row r="451" spans="1:55" x14ac:dyDescent="0.25">
      <c r="A451" s="5">
        <v>513</v>
      </c>
      <c r="B451" t="s">
        <v>2193</v>
      </c>
      <c r="C451" t="s">
        <v>1837</v>
      </c>
      <c r="D451" s="3">
        <f t="shared" si="46"/>
        <v>513</v>
      </c>
      <c r="G451" s="3" t="s">
        <v>1496</v>
      </c>
      <c r="I451" t="s">
        <v>97</v>
      </c>
      <c r="J451" t="s">
        <v>97</v>
      </c>
      <c r="K451">
        <v>436</v>
      </c>
      <c r="L451">
        <v>436</v>
      </c>
      <c r="M451">
        <v>436</v>
      </c>
      <c r="N451">
        <v>0</v>
      </c>
      <c r="O451" s="66" t="s">
        <v>1836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40" t="str">
        <f>IF(U451&lt;&gt;"",IF(U451&lt;&gt;"LIBSETS_DROP_MECHANIC_MONSTER_NAME",VLOOKUP(U451,'LibSets constants'!$I$4:$L$1003,3,FALSE),""),"")</f>
        <v/>
      </c>
      <c r="W451" s="43" t="str">
        <f>IF(U451&lt;&gt;"",IF(U451&lt;&gt;"LIBSETS_DROP_MECHANIC_MONSTER_NAME",VLOOKUP(U451,'LibSets constants'!$I$4:$L$1003,4,FALSE),""),"")</f>
        <v/>
      </c>
      <c r="Y451" s="3" t="str">
        <f>IF(G451&lt;&gt;"LIBSETS_SETTYPE_BATTLEGROUND",IF(G451&lt;&gt;"LIBSETS_SETTYPE_SPECIAL",IF(X451&lt;&gt;"",X451,IF(Z451&lt;&gt;"",VLOOKUP(Z451,'ESO zone constants'!$D$3:$H$4953,5,FALSE),"")),""),"")</f>
        <v/>
      </c>
      <c r="Z451" t="str">
        <f>IF(AND(O451&lt;&gt;"",NOT(ISERROR(O451))),"",IF(AND(L451&lt;&gt;"",L451&gt;0,NOT(ISERROR(L451))),VLOOKUP(L451,'ESO dumped WayshrineInfo'!$K$3:$N$9999,4,FALSE),""))</f>
        <v/>
      </c>
      <c r="AA451" s="44"/>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WayshrineInfo'!$K$3:$N$9999,4,FALSE),""))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90" t="s">
        <v>2707</v>
      </c>
      <c r="AY451" s="21" t="str">
        <f t="shared" ref="AY451:AY514" si="47">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 t="shared" si="44"/>
        <v>, zoneIds={1201}, veteran=false</v>
      </c>
      <c r="BA451" s="21" t="str">
        <f t="shared" ref="BA451:BA514" si="48">IF(F451&lt;&gt;"Not in the game (anymore)",IF(A451&lt;&gt;"",", setType="&amp;G451,"")&amp;IF(J451="true",", multiTrialSet=true",""),"")</f>
        <v>, setType=LIBSETS_SETTYPE_DUNGEON</v>
      </c>
      <c r="BB451" s="21" t="str">
        <f t="shared" ref="BB451:BB514" si="49">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 t="shared" ref="BC451:BC514" si="50">IF(F451&lt;&gt;"Not in the game (anymore)",IF(C451&lt;&gt;"",CONCATENATE(" --",C451," / ",B451,"   [",IF(Q451&lt;&gt;"",Q451,""),IF(Z451&lt;&gt;"",", "&amp;Z451,""),IF(AE451&lt;&gt;"",", "&amp;AE451,""),IF(AJ451&lt;&gt;"",", "&amp;AJ451,""),IF(AO451&lt;&gt;"",", "&amp;AO451,""),IF(AT451&lt;&gt;"",", "&amp;AT451,""),"]")),"")</f>
        <v xml:space="preserve"> --Talfyg’s Treachery / Talfygs Verrat   [Castle Thorn]</v>
      </c>
    </row>
    <row r="452" spans="1:55" x14ac:dyDescent="0.25">
      <c r="A452" s="5">
        <v>514</v>
      </c>
      <c r="B452" t="s">
        <v>2194</v>
      </c>
      <c r="C452" t="s">
        <v>1838</v>
      </c>
      <c r="D452" s="3">
        <f t="shared" si="46"/>
        <v>514</v>
      </c>
      <c r="G452" s="3" t="s">
        <v>1496</v>
      </c>
      <c r="I452" t="s">
        <v>97</v>
      </c>
      <c r="J452" t="s">
        <v>97</v>
      </c>
      <c r="K452">
        <v>436</v>
      </c>
      <c r="L452">
        <v>436</v>
      </c>
      <c r="M452">
        <v>436</v>
      </c>
      <c r="N452">
        <v>0</v>
      </c>
      <c r="O452" s="66" t="s">
        <v>1836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40" t="str">
        <f>IF(U452&lt;&gt;"",IF(U452&lt;&gt;"LIBSETS_DROP_MECHANIC_MONSTER_NAME",VLOOKUP(U452,'LibSets constants'!$I$4:$L$1003,3,FALSE),""),"")</f>
        <v/>
      </c>
      <c r="W452" s="43" t="str">
        <f>IF(U452&lt;&gt;"",IF(U452&lt;&gt;"LIBSETS_DROP_MECHANIC_MONSTER_NAME",VLOOKUP(U452,'LibSets constants'!$I$4:$L$1003,4,FALSE),""),"")</f>
        <v/>
      </c>
      <c r="Y452" s="3" t="str">
        <f>IF(G452&lt;&gt;"LIBSETS_SETTYPE_BATTLEGROUND",IF(G452&lt;&gt;"LIBSETS_SETTYPE_SPECIAL",IF(X452&lt;&gt;"",X452,IF(Z452&lt;&gt;"",VLOOKUP(Z452,'ESO zone constants'!$D$3:$H$4953,5,FALSE),"")),""),"")</f>
        <v/>
      </c>
      <c r="Z452" t="str">
        <f>IF(AND(O452&lt;&gt;"",NOT(ISERROR(O452))),"",IF(AND(L452&lt;&gt;"",L452&gt;0,NOT(ISERROR(L452))),VLOOKUP(L452,'ESO dumped WayshrineInfo'!$K$3:$N$9999,4,FALSE),""))</f>
        <v/>
      </c>
      <c r="AA452" s="44"/>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WayshrineInfo'!$K$3:$N$9999,4,FALSE),""))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90" t="s">
        <v>2707</v>
      </c>
      <c r="AY452" s="21" t="str">
        <f t="shared" si="47"/>
        <v>[514] = {wayshrines={436,436,436,}, dlcId=DLC_STONETHORN</v>
      </c>
      <c r="AZ452" s="21" t="str">
        <f t="shared" si="44"/>
        <v>, zoneIds={1201}, veteran=false</v>
      </c>
      <c r="BA452" s="21" t="str">
        <f t="shared" si="48"/>
        <v>, setType=LIBSETS_SETTYPE_DUNGEON</v>
      </c>
      <c r="BB452" s="21" t="str">
        <f t="shared" si="49"/>
        <v>},</v>
      </c>
      <c r="BC452" s="21" t="str">
        <f t="shared" si="50"/>
        <v xml:space="preserve"> --Unleashed Terror / Entfesselter Schrecken   [Castle Thorn]</v>
      </c>
    </row>
    <row r="453" spans="1:55" x14ac:dyDescent="0.25">
      <c r="A453" s="5">
        <v>515</v>
      </c>
      <c r="B453" t="s">
        <v>2195</v>
      </c>
      <c r="C453" t="s">
        <v>1839</v>
      </c>
      <c r="D453" s="3">
        <f t="shared" si="46"/>
        <v>515</v>
      </c>
      <c r="G453" s="3" t="s">
        <v>1496</v>
      </c>
      <c r="I453" t="s">
        <v>97</v>
      </c>
      <c r="J453" t="s">
        <v>97</v>
      </c>
      <c r="K453">
        <v>436</v>
      </c>
      <c r="L453">
        <v>436</v>
      </c>
      <c r="M453">
        <v>436</v>
      </c>
      <c r="N453">
        <v>0</v>
      </c>
      <c r="O453" s="66" t="s">
        <v>1836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40" t="str">
        <f>IF(U453&lt;&gt;"",IF(U453&lt;&gt;"LIBSETS_DROP_MECHANIC_MONSTER_NAME",VLOOKUP(U453,'LibSets constants'!$I$4:$L$1003,3,FALSE),""),"")</f>
        <v/>
      </c>
      <c r="W453" s="43" t="str">
        <f>IF(U453&lt;&gt;"",IF(U453&lt;&gt;"LIBSETS_DROP_MECHANIC_MONSTER_NAME",VLOOKUP(U453,'LibSets constants'!$I$4:$L$1003,4,FALSE),""),"")</f>
        <v/>
      </c>
      <c r="Y453" s="3" t="str">
        <f>IF(G453&lt;&gt;"LIBSETS_SETTYPE_BATTLEGROUND",IF(G453&lt;&gt;"LIBSETS_SETTYPE_SPECIAL",IF(X453&lt;&gt;"",X453,IF(Z453&lt;&gt;"",VLOOKUP(Z453,'ESO zone constants'!$D$3:$H$4953,5,FALSE),"")),""),"")</f>
        <v/>
      </c>
      <c r="Z453" t="str">
        <f>IF(AND(O453&lt;&gt;"",NOT(ISERROR(O453))),"",IF(AND(L453&lt;&gt;"",L453&gt;0,NOT(ISERROR(L453))),VLOOKUP(L453,'ESO dumped WayshrineInfo'!$K$3:$N$9999,4,FALSE),""))</f>
        <v/>
      </c>
      <c r="AA453" s="44"/>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WayshrineInfo'!$K$3:$N$9999,4,FALSE),""))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90" t="s">
        <v>2707</v>
      </c>
      <c r="AY453" s="21" t="str">
        <f t="shared" si="47"/>
        <v>[515] = {wayshrines={436,436,436,}, dlcId=DLC_STONETHORN</v>
      </c>
      <c r="AZ453" s="21" t="str">
        <f t="shared" si="44"/>
        <v>, zoneIds={1201}, veteran=false</v>
      </c>
      <c r="BA453" s="21" t="str">
        <f t="shared" si="48"/>
        <v>, setType=LIBSETS_SETTYPE_DUNGEON</v>
      </c>
      <c r="BB453" s="21" t="str">
        <f t="shared" si="49"/>
        <v>},</v>
      </c>
      <c r="BC453" s="21" t="str">
        <f t="shared" si="50"/>
        <v xml:space="preserve"> --Crimson Twilight / Scharlachrotes Zwielicht   [Castle Thorn]</v>
      </c>
    </row>
    <row r="454" spans="1:55" x14ac:dyDescent="0.25">
      <c r="A454" s="5">
        <v>516</v>
      </c>
      <c r="B454" t="s">
        <v>2196</v>
      </c>
      <c r="C454" t="s">
        <v>1841</v>
      </c>
      <c r="D454" s="3">
        <f t="shared" si="46"/>
        <v>516</v>
      </c>
      <c r="G454" s="3" t="s">
        <v>1496</v>
      </c>
      <c r="I454" t="s">
        <v>97</v>
      </c>
      <c r="J454" t="s">
        <v>97</v>
      </c>
      <c r="K454">
        <v>435</v>
      </c>
      <c r="L454">
        <v>435</v>
      </c>
      <c r="M454">
        <v>435</v>
      </c>
      <c r="N454">
        <v>0</v>
      </c>
      <c r="O454" s="66" t="s">
        <v>1844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42" t="str">
        <f>IF(U454&lt;&gt;"",IF(U454&lt;&gt;"LIBSETS_DROP_MECHANIC_MONSTER_NAME",VLOOKUP(U454,'LibSets constants'!$I$4:$L$1003,3,FALSE),""),"")</f>
        <v/>
      </c>
      <c r="W454" s="39" t="str">
        <f>IF(U454&lt;&gt;"",IF(U454&lt;&gt;"LIBSETS_DROP_MECHANIC_MONSTER_NAME",VLOOKUP(U454,'LibSets constants'!$I$4:$L$1003,4,FALSE),""),"")</f>
        <v/>
      </c>
      <c r="Y454" s="3" t="str">
        <f>IF(G454&lt;&gt;"LIBSETS_SETTYPE_BATTLEGROUND",IF(G454&lt;&gt;"LIBSETS_SETTYPE_SPECIAL",IF(X454&lt;&gt;"",X454,IF(Z454&lt;&gt;"",VLOOKUP(Z454,'ESO zone constants'!$D$3:$H$4953,5,FALSE),"")),""),"")</f>
        <v/>
      </c>
      <c r="Z454" t="str">
        <f>IF(AND(O454&lt;&gt;"",NOT(ISERROR(O454))),"",IF(AND(L454&lt;&gt;"",L454&gt;0,NOT(ISERROR(L454))),VLOOKUP(L454,'ESO dumped WayshrineInfo'!$K$3:$N$9999,4,FALSE),""))</f>
        <v/>
      </c>
      <c r="AA454" s="44"/>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WayshrineInfo'!$K$3:$N$9999,4,FALSE),""))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90" t="s">
        <v>2707</v>
      </c>
      <c r="AY454" s="21" t="str">
        <f t="shared" si="47"/>
        <v>[516] = {wayshrines={435,435,435,}, dlcId=DLC_STONETHORN</v>
      </c>
      <c r="AZ454" s="21" t="str">
        <f t="shared" si="44"/>
        <v>, zoneIds={1197}, veteran=false</v>
      </c>
      <c r="BA454" s="21" t="str">
        <f t="shared" si="48"/>
        <v>, setType=LIBSETS_SETTYPE_DUNGEON</v>
      </c>
      <c r="BB454" s="21" t="str">
        <f t="shared" si="49"/>
        <v>},</v>
      </c>
      <c r="BC454" s="21" t="str">
        <f t="shared" si="50"/>
        <v xml:space="preserve"> --Elemental Catalyst / Elementarer Katalysator   [Stone Garden]</v>
      </c>
    </row>
    <row r="455" spans="1:55" x14ac:dyDescent="0.25">
      <c r="A455" s="5">
        <v>517</v>
      </c>
      <c r="B455" t="s">
        <v>2197</v>
      </c>
      <c r="C455" t="s">
        <v>1842</v>
      </c>
      <c r="D455" s="3">
        <f t="shared" si="46"/>
        <v>517</v>
      </c>
      <c r="G455" s="3" t="s">
        <v>1496</v>
      </c>
      <c r="I455" t="s">
        <v>97</v>
      </c>
      <c r="J455" t="s">
        <v>97</v>
      </c>
      <c r="K455">
        <v>435</v>
      </c>
      <c r="L455">
        <v>435</v>
      </c>
      <c r="M455">
        <v>435</v>
      </c>
      <c r="N455">
        <v>0</v>
      </c>
      <c r="O455" s="66" t="s">
        <v>1844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42" t="str">
        <f>IF(U455&lt;&gt;"",IF(U455&lt;&gt;"LIBSETS_DROP_MECHANIC_MONSTER_NAME",VLOOKUP(U455,'LibSets constants'!$I$4:$L$1003,3,FALSE),""),"")</f>
        <v/>
      </c>
      <c r="W455" s="39" t="str">
        <f>IF(U455&lt;&gt;"",IF(U455&lt;&gt;"LIBSETS_DROP_MECHANIC_MONSTER_NAME",VLOOKUP(U455,'LibSets constants'!$I$4:$L$1003,4,FALSE),""),"")</f>
        <v/>
      </c>
      <c r="Y455" s="3" t="str">
        <f>IF(G455&lt;&gt;"LIBSETS_SETTYPE_BATTLEGROUND",IF(G455&lt;&gt;"LIBSETS_SETTYPE_SPECIAL",IF(X455&lt;&gt;"",X455,IF(Z455&lt;&gt;"",VLOOKUP(Z455,'ESO zone constants'!$D$3:$H$4953,5,FALSE),"")),""),"")</f>
        <v/>
      </c>
      <c r="Z455" t="str">
        <f>IF(AND(O455&lt;&gt;"",NOT(ISERROR(O455))),"",IF(AND(L455&lt;&gt;"",L455&gt;0,NOT(ISERROR(L455))),VLOOKUP(L455,'ESO dumped WayshrineInfo'!$K$3:$N$9999,4,FALSE),""))</f>
        <v/>
      </c>
      <c r="AA455" s="44"/>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WayshrineInfo'!$K$3:$N$9999,4,FALSE),""))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90" t="s">
        <v>2707</v>
      </c>
      <c r="AY455" s="21" t="str">
        <f t="shared" si="47"/>
        <v>[517] = {wayshrines={435,435,435,}, dlcId=DLC_STONETHORN</v>
      </c>
      <c r="AZ455" s="21" t="str">
        <f t="shared" si="44"/>
        <v>, zoneIds={1197}, veteran=false</v>
      </c>
      <c r="BA455" s="21" t="str">
        <f t="shared" si="48"/>
        <v>, setType=LIBSETS_SETTYPE_DUNGEON</v>
      </c>
      <c r="BB455" s="21" t="str">
        <f t="shared" si="49"/>
        <v>},</v>
      </c>
      <c r="BC455" s="21" t="str">
        <f t="shared" si="50"/>
        <v xml:space="preserve"> --Kraglen’s Howl / Kraglens Heulen   [Stone Garden]</v>
      </c>
    </row>
    <row r="456" spans="1:55" x14ac:dyDescent="0.25">
      <c r="A456" s="5">
        <v>518</v>
      </c>
      <c r="B456" t="s">
        <v>2198</v>
      </c>
      <c r="C456" t="s">
        <v>1843</v>
      </c>
      <c r="D456" s="3">
        <f t="shared" si="46"/>
        <v>518</v>
      </c>
      <c r="G456" s="3" t="s">
        <v>1496</v>
      </c>
      <c r="I456" t="s">
        <v>97</v>
      </c>
      <c r="J456" t="s">
        <v>97</v>
      </c>
      <c r="K456">
        <v>435</v>
      </c>
      <c r="L456">
        <v>435</v>
      </c>
      <c r="M456">
        <v>435</v>
      </c>
      <c r="N456">
        <v>0</v>
      </c>
      <c r="O456" s="66" t="s">
        <v>1844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42" t="str">
        <f>IF(U456&lt;&gt;"",IF(U456&lt;&gt;"LIBSETS_DROP_MECHANIC_MONSTER_NAME",VLOOKUP(U456,'LibSets constants'!$I$4:$L$1003,3,FALSE),""),"")</f>
        <v/>
      </c>
      <c r="W456" s="39" t="str">
        <f>IF(U456&lt;&gt;"",IF(U456&lt;&gt;"LIBSETS_DROP_MECHANIC_MONSTER_NAME",VLOOKUP(U456,'LibSets constants'!$I$4:$L$1003,4,FALSE),""),"")</f>
        <v/>
      </c>
      <c r="Y456" s="3" t="str">
        <f>IF(G456&lt;&gt;"LIBSETS_SETTYPE_BATTLEGROUND",IF(G456&lt;&gt;"LIBSETS_SETTYPE_SPECIAL",IF(X456&lt;&gt;"",X456,IF(Z456&lt;&gt;"",VLOOKUP(Z456,'ESO zone constants'!$D$3:$H$4953,5,FALSE),"")),""),"")</f>
        <v/>
      </c>
      <c r="Z456" t="str">
        <f>IF(AND(O456&lt;&gt;"",NOT(ISERROR(O456))),"",IF(AND(L456&lt;&gt;"",L456&gt;0,NOT(ISERROR(L456))),VLOOKUP(L456,'ESO dumped WayshrineInfo'!$K$3:$N$9999,4,FALSE),""))</f>
        <v/>
      </c>
      <c r="AA456" s="44"/>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WayshrineInfo'!$K$3:$N$9999,4,FALSE),""))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90" t="s">
        <v>2707</v>
      </c>
      <c r="AY456" s="21" t="str">
        <f t="shared" si="47"/>
        <v>[518] = {wayshrines={435,435,435,}, dlcId=DLC_STONETHORN</v>
      </c>
      <c r="AZ456" s="21" t="str">
        <f t="shared" si="44"/>
        <v>, zoneIds={1197}, veteran=false</v>
      </c>
      <c r="BA456" s="21" t="str">
        <f t="shared" si="48"/>
        <v>, setType=LIBSETS_SETTYPE_DUNGEON</v>
      </c>
      <c r="BB456" s="21" t="str">
        <f t="shared" si="49"/>
        <v>},</v>
      </c>
      <c r="BC456" s="21" t="str">
        <f t="shared" si="50"/>
        <v xml:space="preserve"> --Arkasis’s Genius / Arkasis' Genie   [Stone Garden]</v>
      </c>
    </row>
    <row r="457" spans="1:55" x14ac:dyDescent="0.25">
      <c r="A457" s="5">
        <v>519</v>
      </c>
      <c r="B457" t="s">
        <v>1796</v>
      </c>
      <c r="C457" t="s">
        <v>1797</v>
      </c>
      <c r="D457" s="3">
        <f t="shared" si="46"/>
        <v>519</v>
      </c>
      <c r="G457" s="8" t="s">
        <v>1712</v>
      </c>
      <c r="I457" t="s">
        <v>97</v>
      </c>
      <c r="J457" t="s">
        <v>97</v>
      </c>
      <c r="K457">
        <v>-1</v>
      </c>
      <c r="L457">
        <v>-1</v>
      </c>
      <c r="M457">
        <v>-1</v>
      </c>
      <c r="N457">
        <v>0</v>
      </c>
      <c r="O457" s="66" t="s">
        <v>1829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1635</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constants'!$B$4:$C$1003,2,FALSE),"")</f>
        <v>Greymoor</v>
      </c>
      <c r="U457" s="3" t="s">
        <v>1709</v>
      </c>
      <c r="V457" s="40" t="str">
        <f>IF(U457&lt;&gt;"",IF(U457&lt;&gt;"LIBSETS_DROP_MECHANIC_MONSTER_NAME",VLOOKUP(U457,'LibSets constants'!$I$4:$L$1003,3,FALSE),""),"")</f>
        <v>Antiquities (Mythic set items)</v>
      </c>
      <c r="W457" s="43" t="str">
        <f>IF(U457&lt;&gt;"",IF(U457&lt;&gt;"LIBSETS_DROP_MECHANIC_MONSTER_NAME",VLOOKUP(U457,'LibSets constants'!$I$4:$L$1003,4,FALSE),""),"")</f>
        <v>Antiquitäten (Mytische Set Gegenstände)</v>
      </c>
      <c r="Y457" s="3" t="str">
        <f>IF(G457&lt;&gt;"LIBSETS_SETTYPE_BATTLEGROUND",IF(G457&lt;&gt;"LIBSETS_SETTYPE_SPECIAL",IF(X457&lt;&gt;"",X457,IF(Z457&lt;&gt;"",VLOOKUP(Z457,'ESO zone constants'!$D$3:$H$4953,5,FALSE),"")),""),"")</f>
        <v/>
      </c>
      <c r="Z457" t="str">
        <f>IF(AND(O457&lt;&gt;"",NOT(ISERROR(O457))),"",IF(AND(L457&lt;&gt;"",L457&gt;0,NOT(ISERROR(L457))),VLOOKUP(L457,'ESO dumped WayshrineInfo'!$K$3:$N$9999,4,FALSE),""))</f>
        <v/>
      </c>
      <c r="AA457" s="44"/>
      <c r="AB457" s="43" t="str">
        <f>IF(AA457&lt;&gt;"",IF(AA457&lt;&gt;"LIBSETS_DROP_MECHANIC_MONSTER_NAME",VLOOKUP(AA457,'LibSets constants'!$I$4:$L$1003,3,FALSE),""),"")</f>
        <v/>
      </c>
      <c r="AC457" s="43" t="str">
        <f>IF(AA457&lt;&gt;"",IF(AA457&lt;&gt;"LIBSETS_DROP_MECHANIC_MONSTER_NAME",VLOOKUP(AA457,'LibSets constants'!$I$4:$L$1003,4,FALSE),""),"")</f>
        <v/>
      </c>
      <c r="AD457" s="3" t="str">
        <f>IF(G457&lt;&gt;"LIBSETS_SETTYPE_BATTLEGROUND",IF(G457&lt;&gt;"LIBSETS_SETTYPE_SPECIAL",IF(AE457&lt;&gt;"",VLOOKUP(AE457,'ESO zone constants'!$D$3:$H$4953,5,FALSE),""),""),"")</f>
        <v/>
      </c>
      <c r="AE457" t="str">
        <f>IF(AND(O457&lt;&gt;"",NOT(ISERROR(O457))),"",IF(AND(M457&lt;&gt;"",M457&gt;0,NOT(ISERROR(M457))),VLOOKUP(M457,'ESO dumped WayshrineInfo'!$K$3:$N$9999,4,FALSE),""))</f>
        <v/>
      </c>
      <c r="AF457" s="44"/>
      <c r="AG457" s="43" t="str">
        <f>IF(AF457&lt;&gt;"",IF(AF457&lt;&gt;"LIBSETS_DROP_MECHANIC_MONSTER_NAME",VLOOKUP(AF457,'LibSets constants'!$I$4:$L$1003,3,FALSE),""),"")</f>
        <v/>
      </c>
      <c r="AH457" s="43" t="str">
        <f>IF(AF457&lt;&gt;"",IF(AF457&lt;&gt;"LIBSETS_DROP_MECHANIC_MONSTER_NAME",VLOOKUP(AF457,'LibSets constants'!$I$4:$L$1003,4,FALSE),""),"")</f>
        <v/>
      </c>
      <c r="AI457" s="3" t="str">
        <f>IF(G457&lt;&gt;"LIBSETS_SETTYPE_BATTLEGROUND",IF(G457&lt;&gt;"LIBSETS_SETTYPE_SPECIAL",IF(AJ457&lt;&gt;"",VLOOKUP(AJ457,'ESO zone constants'!$D$3:$H$4953,5,FALSE),""),""),"")</f>
        <v/>
      </c>
      <c r="AK457" s="44"/>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P457" s="44"/>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90" t="s">
        <v>2707</v>
      </c>
      <c r="AY457" s="21" t="str">
        <f t="shared" si="47"/>
        <v>[519] = {wayshrines={-1,-1,-1,}, dlcId=DLC_GREYMOOR</v>
      </c>
      <c r="AZ457" s="21" t="str">
        <f t="shared" si="44"/>
        <v>, veteran=false</v>
      </c>
      <c r="BA457" s="21" t="str">
        <f t="shared" si="48"/>
        <v>, setType=LIBSETS_SETTYPE_MYTHIC</v>
      </c>
      <c r="BB457" s="21" t="str">
        <f t="shared" si="49"/>
        <v>, dropMechanic={LIBSETS_DROP_MECHANIC_ANTIQUITIES}},</v>
      </c>
      <c r="BC457" s="21" t="str">
        <f t="shared" si="50"/>
        <v xml:space="preserve"> --Snow Treaders / Schneetreter   [Antiquities]</v>
      </c>
    </row>
    <row r="458" spans="1:55" x14ac:dyDescent="0.25">
      <c r="A458" s="5">
        <v>520</v>
      </c>
      <c r="B458" t="s">
        <v>1798</v>
      </c>
      <c r="C458" t="s">
        <v>2700</v>
      </c>
      <c r="D458" s="3">
        <f t="shared" si="46"/>
        <v>520</v>
      </c>
      <c r="G458" s="8" t="s">
        <v>1712</v>
      </c>
      <c r="I458" t="s">
        <v>97</v>
      </c>
      <c r="J458" t="s">
        <v>97</v>
      </c>
      <c r="K458">
        <v>-1</v>
      </c>
      <c r="L458">
        <v>-1</v>
      </c>
      <c r="M458">
        <v>-1</v>
      </c>
      <c r="N458">
        <v>0</v>
      </c>
      <c r="O458" s="66" t="s">
        <v>1829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1635</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constants'!$B$4:$C$1003,2,FALSE),"")</f>
        <v>Greymoor</v>
      </c>
      <c r="U458" s="3" t="s">
        <v>1709</v>
      </c>
      <c r="V458" s="40" t="str">
        <f>IF(U458&lt;&gt;"",IF(U458&lt;&gt;"LIBSETS_DROP_MECHANIC_MONSTER_NAME",VLOOKUP(U458,'LibSets constants'!$I$4:$L$1003,3,FALSE),""),"")</f>
        <v>Antiquities (Mythic set items)</v>
      </c>
      <c r="W458" s="43" t="str">
        <f>IF(U458&lt;&gt;"",IF(U458&lt;&gt;"LIBSETS_DROP_MECHANIC_MONSTER_NAME",VLOOKUP(U458,'LibSets constants'!$I$4:$L$1003,4,FALSE),""),"")</f>
        <v>Antiquitäten (Mytische Set Gegenstände)</v>
      </c>
      <c r="Y458" s="3" t="str">
        <f>IF(G458&lt;&gt;"LIBSETS_SETTYPE_BATTLEGROUND",IF(G458&lt;&gt;"LIBSETS_SETTYPE_SPECIAL",IF(X458&lt;&gt;"",X458,IF(Z458&lt;&gt;"",VLOOKUP(Z458,'ESO zone constants'!$D$3:$H$4953,5,FALSE),"")),""),"")</f>
        <v/>
      </c>
      <c r="Z458" t="str">
        <f>IF(AND(O458&lt;&gt;"",NOT(ISERROR(O458))),"",IF(AND(L458&lt;&gt;"",L458&gt;0,NOT(ISERROR(L458))),VLOOKUP(L458,'ESO dumped WayshrineInfo'!$K$3:$N$9999,4,FALSE),""))</f>
        <v/>
      </c>
      <c r="AA458" s="44"/>
      <c r="AB458" s="43" t="str">
        <f>IF(AA458&lt;&gt;"",IF(AA458&lt;&gt;"LIBSETS_DROP_MECHANIC_MONSTER_NAME",VLOOKUP(AA458,'LibSets constants'!$I$4:$L$1003,3,FALSE),""),"")</f>
        <v/>
      </c>
      <c r="AC458" s="43" t="str">
        <f>IF(AA458&lt;&gt;"",IF(AA458&lt;&gt;"LIBSETS_DROP_MECHANIC_MONSTER_NAME",VLOOKUP(AA458,'LibSets constants'!$I$4:$L$1003,4,FALSE),""),"")</f>
        <v/>
      </c>
      <c r="AD458" s="3" t="str">
        <f>IF(G458&lt;&gt;"LIBSETS_SETTYPE_BATTLEGROUND",IF(G458&lt;&gt;"LIBSETS_SETTYPE_SPECIAL",IF(AE458&lt;&gt;"",VLOOKUP(AE458,'ESO zone constants'!$D$3:$H$4953,5,FALSE),""),""),"")</f>
        <v/>
      </c>
      <c r="AE458" t="str">
        <f>IF(AND(O458&lt;&gt;"",NOT(ISERROR(O458))),"",IF(AND(M458&lt;&gt;"",M458&gt;0,NOT(ISERROR(M458))),VLOOKUP(M458,'ESO dumped WayshrineInfo'!$K$3:$N$9999,4,FALSE),""))</f>
        <v/>
      </c>
      <c r="AF458" s="44"/>
      <c r="AG458" s="43" t="str">
        <f>IF(AF458&lt;&gt;"",IF(AF458&lt;&gt;"LIBSETS_DROP_MECHANIC_MONSTER_NAME",VLOOKUP(AF458,'LibSets constants'!$I$4:$L$1003,3,FALSE),""),"")</f>
        <v/>
      </c>
      <c r="AH458" s="43" t="str">
        <f>IF(AF458&lt;&gt;"",IF(AF458&lt;&gt;"LIBSETS_DROP_MECHANIC_MONSTER_NAME",VLOOKUP(AF458,'LibSets constants'!$I$4:$L$1003,4,FALSE),""),"")</f>
        <v/>
      </c>
      <c r="AI458" s="3" t="str">
        <f>IF(G458&lt;&gt;"LIBSETS_SETTYPE_BATTLEGROUND",IF(G458&lt;&gt;"LIBSETS_SETTYPE_SPECIAL",IF(AJ458&lt;&gt;"",VLOOKUP(AJ458,'ESO zone constants'!$D$3:$H$4953,5,FALSE),""),""),"")</f>
        <v/>
      </c>
      <c r="AK458" s="44"/>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P458" s="44"/>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90" t="s">
        <v>2707</v>
      </c>
      <c r="AY458" s="21" t="str">
        <f t="shared" si="47"/>
        <v>[520] = {wayshrines={-1,-1,-1,}, dlcId=DLC_GREYMOOR</v>
      </c>
      <c r="AZ458" s="21" t="str">
        <f t="shared" si="44"/>
        <v>, veteran=false</v>
      </c>
      <c r="BA458" s="21" t="str">
        <f t="shared" si="48"/>
        <v>, setType=LIBSETS_SETTYPE_MYTHIC</v>
      </c>
      <c r="BB458" s="21" t="str">
        <f t="shared" si="49"/>
        <v>, dropMechanic={LIBSETS_DROP_MECHANIC_ANTIQUITIES}},</v>
      </c>
      <c r="BC458" s="21" t="str">
        <f t="shared" si="50"/>
        <v xml:space="preserve"> --Malacath\'s Band of Brutality / Malacaths Band der Brutalität   [Antiquities]</v>
      </c>
    </row>
    <row r="459" spans="1:55" x14ac:dyDescent="0.25">
      <c r="A459" s="5">
        <v>521</v>
      </c>
      <c r="B459" t="s">
        <v>1799</v>
      </c>
      <c r="C459" t="s">
        <v>2701</v>
      </c>
      <c r="D459" s="3">
        <f t="shared" si="46"/>
        <v>521</v>
      </c>
      <c r="E459" s="42"/>
      <c r="G459" s="8" t="s">
        <v>1712</v>
      </c>
      <c r="I459" t="s">
        <v>97</v>
      </c>
      <c r="J459" t="s">
        <v>97</v>
      </c>
      <c r="K459">
        <v>-1</v>
      </c>
      <c r="L459">
        <v>-1</v>
      </c>
      <c r="M459">
        <v>-1</v>
      </c>
      <c r="N459">
        <v>0</v>
      </c>
      <c r="O459" s="66" t="s">
        <v>1829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1635</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 t="s">
        <v>1709</v>
      </c>
      <c r="V459" s="40" t="str">
        <f>IF(U459&lt;&gt;"",IF(U459&lt;&gt;"LIBSETS_DROP_MECHANIC_MONSTER_NAME",VLOOKUP(U459,'LibSets constants'!$I$4:$L$1003,3,FALSE),""),"")</f>
        <v>Antiquities (Mythic set items)</v>
      </c>
      <c r="W459" s="43" t="str">
        <f>IF(U459&lt;&gt;"",IF(U459&lt;&gt;"LIBSETS_DROP_MECHANIC_MONSTER_NAME",VLOOKUP(U459,'LibSets constants'!$I$4:$L$1003,4,FALSE),""),"")</f>
        <v>Antiquitäten (Mytische Set Gegenstände)</v>
      </c>
      <c r="Y459" s="3" t="str">
        <f>IF(G459&lt;&gt;"LIBSETS_SETTYPE_BATTLEGROUND",IF(G459&lt;&gt;"LIBSETS_SETTYPE_SPECIAL",IF(X459&lt;&gt;"",X459,IF(Z459&lt;&gt;"",VLOOKUP(Z459,'ESO zone constants'!$D$3:$H$4953,5,FALSE),"")),""),"")</f>
        <v/>
      </c>
      <c r="Z459" t="str">
        <f>IF(AND(O459&lt;&gt;"",NOT(ISERROR(O459))),"",IF(AND(L459&lt;&gt;"",L459&gt;0,NOT(ISERROR(L459))),VLOOKUP(L459,'ESO dumped WayshrineInfo'!$K$3:$N$9999,4,FALSE),""))</f>
        <v/>
      </c>
      <c r="AA459" s="44"/>
      <c r="AB459" s="43" t="str">
        <f>IF(AA459&lt;&gt;"",IF(AA459&lt;&gt;"LIBSETS_DROP_MECHANIC_MONSTER_NAME",VLOOKUP(AA459,'LibSets constants'!$I$4:$L$1003,3,FALSE),""),"")</f>
        <v/>
      </c>
      <c r="AC459" s="43" t="str">
        <f>IF(AA459&lt;&gt;"",IF(AA459&lt;&gt;"LIBSETS_DROP_MECHANIC_MONSTER_NAME",VLOOKUP(AA459,'LibSets constants'!$I$4:$L$1003,4,FALSE),""),"")</f>
        <v/>
      </c>
      <c r="AD459" s="3" t="str">
        <f>IF(G459&lt;&gt;"LIBSETS_SETTYPE_BATTLEGROUND",IF(G459&lt;&gt;"LIBSETS_SETTYPE_SPECIAL",IF(AE459&lt;&gt;"",VLOOKUP(AE459,'ESO zone constants'!$D$3:$H$4953,5,FALSE),""),""),"")</f>
        <v/>
      </c>
      <c r="AE459" t="str">
        <f>IF(AND(O459&lt;&gt;"",NOT(ISERROR(O459))),"",IF(AND(M459&lt;&gt;"",M459&gt;0,NOT(ISERROR(M459))),VLOOKUP(M459,'ESO dumped WayshrineInfo'!$K$3:$N$9999,4,FALSE),""))</f>
        <v/>
      </c>
      <c r="AF459" s="44"/>
      <c r="AG459" s="43" t="str">
        <f>IF(AF459&lt;&gt;"",IF(AF459&lt;&gt;"LIBSETS_DROP_MECHANIC_MONSTER_NAME",VLOOKUP(AF459,'LibSets constants'!$I$4:$L$1003,3,FALSE),""),"")</f>
        <v/>
      </c>
      <c r="AH459" s="43" t="str">
        <f>IF(AF459&lt;&gt;"",IF(AF459&lt;&gt;"LIBSETS_DROP_MECHANIC_MONSTER_NAME",VLOOKUP(AF459,'LibSets constants'!$I$4:$L$1003,4,FALSE),""),"")</f>
        <v/>
      </c>
      <c r="AI459" s="3" t="str">
        <f>IF(G459&lt;&gt;"LIBSETS_SETTYPE_BATTLEGROUND",IF(G459&lt;&gt;"LIBSETS_SETTYPE_SPECIAL",IF(AJ459&lt;&gt;"",VLOOKUP(AJ459,'ESO zone constants'!$D$3:$H$4953,5,FALSE),""),""),"")</f>
        <v/>
      </c>
      <c r="AK459" s="44"/>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P459" s="44"/>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90" t="s">
        <v>2707</v>
      </c>
      <c r="AY459" s="21" t="str">
        <f t="shared" si="47"/>
        <v>[521] = {wayshrines={-1,-1,-1,}, dlcId=DLC_GREYMOOR</v>
      </c>
      <c r="AZ459" s="21" t="str">
        <f t="shared" si="44"/>
        <v>, veteran=false</v>
      </c>
      <c r="BA459" s="21" t="str">
        <f t="shared" si="48"/>
        <v>, setType=LIBSETS_SETTYPE_MYTHIC</v>
      </c>
      <c r="BB459" s="21" t="str">
        <f t="shared" si="49"/>
        <v>, dropMechanic={LIBSETS_DROP_MECHANIC_ANTIQUITIES}},</v>
      </c>
      <c r="BC459" s="21" t="str">
        <f t="shared" si="50"/>
        <v xml:space="preserve"> --Bloodlord\'s Embrace / Umarmung des Blutfürsten   [Antiquities]</v>
      </c>
    </row>
    <row r="460" spans="1:55" x14ac:dyDescent="0.25">
      <c r="A460" s="5">
        <v>522</v>
      </c>
      <c r="B460" t="s">
        <v>1800</v>
      </c>
      <c r="C460" t="s">
        <v>1801</v>
      </c>
      <c r="D460" s="3">
        <f t="shared" si="46"/>
        <v>522</v>
      </c>
      <c r="E460" s="42"/>
      <c r="G460" s="8" t="s">
        <v>1491</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1635</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constants'!$B$4:$C$1003,2,FALSE),"")</f>
        <v>Greymoor</v>
      </c>
      <c r="U460" s="33" t="s">
        <v>1577</v>
      </c>
      <c r="V460" s="40" t="str">
        <f>IF(U460&lt;&gt;"",IF(U460&lt;&gt;"LIBSETS_DROP_MECHANIC_MONSTER_NAME",VLOOKUP(U460,'LibSets constants'!$I$4:$L$1003,3,FALSE),""),"")</f>
        <v>Arena stage chest</v>
      </c>
      <c r="W460" s="43" t="str">
        <f>IF(U460&lt;&gt;"",IF(U460&lt;&gt;"LIBSETS_DROP_MECHANIC_MONSTER_NAME",VLOOKUP(U460,'LibSets constants'!$I$4:$L$1003,4,FALSE),""),"")</f>
        <v>Arena-Phasen Schatztruhe</v>
      </c>
      <c r="Y460" s="3" t="str">
        <f>IF(G460&lt;&gt;"LIBSETS_SETTYPE_BATTLEGROUND",IF(G460&lt;&gt;"LIBSETS_SETTYPE_SPECIAL",IF(X460&lt;&gt;"",X460,IF(Z460&lt;&gt;"",VLOOKUP(Z460,'ESO zone constants'!$D$3:$H$4953,5,FALSE),"")),""),"")</f>
        <v/>
      </c>
      <c r="Z460" t="str">
        <f>IF(AND(O460&lt;&gt;"",NOT(ISERROR(O460))),"",IF(AND(L460&lt;&gt;"",L460&gt;0,NOT(ISERROR(L460))),VLOOKUP(L460,'ESO dumped WayshrineInfo'!$K$3:$N$9999,4,FALSE),""))</f>
        <v/>
      </c>
      <c r="AA460" s="44"/>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WayshrineInfo'!$K$3:$N$9999,4,FALSE),""))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90" t="s">
        <v>2707</v>
      </c>
      <c r="AY460" s="21" t="str">
        <f t="shared" si="47"/>
        <v>[522] = {wayshrines={249,249,249,}, dlcId=DLC_GREYMOOR</v>
      </c>
      <c r="AZ460" s="21" t="str">
        <f t="shared" si="44"/>
        <v>, zoneIds={677}, veteran=true</v>
      </c>
      <c r="BA460" s="21" t="str">
        <f t="shared" si="48"/>
        <v>, setType=LIBSETS_SETTYPE_ARENA</v>
      </c>
      <c r="BB460" s="21" t="str">
        <f t="shared" si="49"/>
        <v>, dropMechanic={LIBSETS_DROP_MECHANIC_ARENA_STAGE_CHEST}},</v>
      </c>
      <c r="BC460" s="21" t="str">
        <f t="shared" si="50"/>
        <v xml:space="preserve"> --Perfected Merciless Charge / Perfektionierter gnadenloser Ansturm   [Maelstrom Arena]</v>
      </c>
    </row>
    <row r="461" spans="1:55" x14ac:dyDescent="0.25">
      <c r="A461" s="5">
        <v>523</v>
      </c>
      <c r="B461" t="s">
        <v>1802</v>
      </c>
      <c r="C461" t="s">
        <v>1803</v>
      </c>
      <c r="D461" s="3">
        <f t="shared" si="46"/>
        <v>523</v>
      </c>
      <c r="E461" s="42"/>
      <c r="G461" s="8" t="s">
        <v>1491</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1635</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constants'!$B$4:$C$1003,2,FALSE),"")</f>
        <v>Greymoor</v>
      </c>
      <c r="U461" s="33" t="s">
        <v>1577</v>
      </c>
      <c r="V461" s="40" t="str">
        <f>IF(U461&lt;&gt;"",IF(U461&lt;&gt;"LIBSETS_DROP_MECHANIC_MONSTER_NAME",VLOOKUP(U461,'LibSets constants'!$I$4:$L$1003,3,FALSE),""),"")</f>
        <v>Arena stage chest</v>
      </c>
      <c r="W461" s="43" t="str">
        <f>IF(U461&lt;&gt;"",IF(U461&lt;&gt;"LIBSETS_DROP_MECHANIC_MONSTER_NAME",VLOOKUP(U461,'LibSets constants'!$I$4:$L$1003,4,FALSE),""),"")</f>
        <v>Arena-Phasen Schatztruhe</v>
      </c>
      <c r="Y461" s="3" t="str">
        <f>IF(G461&lt;&gt;"LIBSETS_SETTYPE_BATTLEGROUND",IF(G461&lt;&gt;"LIBSETS_SETTYPE_SPECIAL",IF(X461&lt;&gt;"",X461,IF(Z461&lt;&gt;"",VLOOKUP(Z461,'ESO zone constants'!$D$3:$H$4953,5,FALSE),"")),""),"")</f>
        <v/>
      </c>
      <c r="Z461" t="str">
        <f>IF(AND(O461&lt;&gt;"",NOT(ISERROR(O461))),"",IF(AND(L461&lt;&gt;"",L461&gt;0,NOT(ISERROR(L461))),VLOOKUP(L461,'ESO dumped WayshrineInfo'!$K$3:$N$9999,4,FALSE),""))</f>
        <v/>
      </c>
      <c r="AA461" s="44"/>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WayshrineInfo'!$K$3:$N$9999,4,FALSE),""))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90" t="s">
        <v>2707</v>
      </c>
      <c r="AY461" s="21" t="str">
        <f t="shared" si="47"/>
        <v>[523] = {wayshrines={249,249,249,}, dlcId=DLC_GREYMOOR</v>
      </c>
      <c r="AZ461" s="21" t="str">
        <f t="shared" ref="AZ461:AZ524" si="51">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 t="shared" si="48"/>
        <v>, setType=LIBSETS_SETTYPE_ARENA</v>
      </c>
      <c r="BB461" s="21" t="str">
        <f t="shared" si="49"/>
        <v>, dropMechanic={LIBSETS_DROP_MECHANIC_ARENA_STAGE_CHEST}},</v>
      </c>
      <c r="BC461" s="21" t="str">
        <f t="shared" si="50"/>
        <v xml:space="preserve"> --Perfected Rampaging Slash / Perfektionierter tobender Schnitt   [Maelstrom Arena]</v>
      </c>
    </row>
    <row r="462" spans="1:55" x14ac:dyDescent="0.25">
      <c r="A462" s="5">
        <v>524</v>
      </c>
      <c r="B462" t="s">
        <v>1805</v>
      </c>
      <c r="C462" t="s">
        <v>1804</v>
      </c>
      <c r="D462" s="3">
        <f t="shared" ref="D462:D469" si="52">A462</f>
        <v>524</v>
      </c>
      <c r="E462" s="42"/>
      <c r="G462" s="8" t="s">
        <v>1491</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1635</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constants'!$B$4:$C$1003,2,FALSE),"")</f>
        <v>Greymoor</v>
      </c>
      <c r="U462" s="33" t="s">
        <v>1577</v>
      </c>
      <c r="V462" s="40" t="str">
        <f>IF(U462&lt;&gt;"",IF(U462&lt;&gt;"LIBSETS_DROP_MECHANIC_MONSTER_NAME",VLOOKUP(U462,'LibSets constants'!$I$4:$L$1003,3,FALSE),""),"")</f>
        <v>Arena stage chest</v>
      </c>
      <c r="W462" s="43" t="str">
        <f>IF(U462&lt;&gt;"",IF(U462&lt;&gt;"LIBSETS_DROP_MECHANIC_MONSTER_NAME",VLOOKUP(U462,'LibSets constants'!$I$4:$L$1003,4,FALSE),""),"")</f>
        <v>Arena-Phasen Schatztruhe</v>
      </c>
      <c r="Y462" s="3" t="str">
        <f>IF(G462&lt;&gt;"LIBSETS_SETTYPE_BATTLEGROUND",IF(G462&lt;&gt;"LIBSETS_SETTYPE_SPECIAL",IF(X462&lt;&gt;"",X462,IF(Z462&lt;&gt;"",VLOOKUP(Z462,'ESO zone constants'!$D$3:$H$4953,5,FALSE),"")),""),"")</f>
        <v/>
      </c>
      <c r="Z462" t="str">
        <f>IF(AND(O462&lt;&gt;"",NOT(ISERROR(O462))),"",IF(AND(L462&lt;&gt;"",L462&gt;0,NOT(ISERROR(L462))),VLOOKUP(L462,'ESO dumped WayshrineInfo'!$K$3:$N$9999,4,FALSE),""))</f>
        <v/>
      </c>
      <c r="AA462" s="44"/>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WayshrineInfo'!$K$3:$N$9999,4,FALSE),""))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90" t="s">
        <v>2707</v>
      </c>
      <c r="AY462" s="21" t="str">
        <f t="shared" si="47"/>
        <v>[524] = {wayshrines={249,249,249,}, dlcId=DLC_GREYMOOR</v>
      </c>
      <c r="AZ462" s="21" t="str">
        <f t="shared" si="51"/>
        <v>, zoneIds={677}, veteran=true</v>
      </c>
      <c r="BA462" s="21" t="str">
        <f t="shared" si="48"/>
        <v>, setType=LIBSETS_SETTYPE_ARENA</v>
      </c>
      <c r="BB462" s="21" t="str">
        <f t="shared" si="49"/>
        <v>, dropMechanic={LIBSETS_DROP_MECHANIC_ARENA_STAGE_CHEST}},</v>
      </c>
      <c r="BC462" s="21" t="str">
        <f t="shared" si="50"/>
        <v xml:space="preserve"> --Perfected Cruel Flurry / Perfektionierter grausamer Schlaghagel   [Maelstrom Arena]</v>
      </c>
    </row>
    <row r="463" spans="1:55" x14ac:dyDescent="0.25">
      <c r="A463" s="5">
        <v>525</v>
      </c>
      <c r="B463" t="s">
        <v>1807</v>
      </c>
      <c r="C463" t="s">
        <v>1806</v>
      </c>
      <c r="D463" s="3">
        <f t="shared" si="52"/>
        <v>525</v>
      </c>
      <c r="E463" s="42"/>
      <c r="G463" s="8" t="s">
        <v>1491</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1635</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constants'!$B$4:$C$1003,2,FALSE),"")</f>
        <v>Greymoor</v>
      </c>
      <c r="U463" s="33" t="s">
        <v>1577</v>
      </c>
      <c r="V463" s="40" t="str">
        <f>IF(U463&lt;&gt;"",IF(U463&lt;&gt;"LIBSETS_DROP_MECHANIC_MONSTER_NAME",VLOOKUP(U463,'LibSets constants'!$I$4:$L$1003,3,FALSE),""),"")</f>
        <v>Arena stage chest</v>
      </c>
      <c r="W463" s="43" t="str">
        <f>IF(U463&lt;&gt;"",IF(U463&lt;&gt;"LIBSETS_DROP_MECHANIC_MONSTER_NAME",VLOOKUP(U463,'LibSets constants'!$I$4:$L$1003,4,FALSE),""),"")</f>
        <v>Arena-Phasen Schatztruhe</v>
      </c>
      <c r="Y463" s="3" t="str">
        <f>IF(G463&lt;&gt;"LIBSETS_SETTYPE_BATTLEGROUND",IF(G463&lt;&gt;"LIBSETS_SETTYPE_SPECIAL",IF(X463&lt;&gt;"",X463,IF(Z463&lt;&gt;"",VLOOKUP(Z463,'ESO zone constants'!$D$3:$H$4953,5,FALSE),"")),""),"")</f>
        <v/>
      </c>
      <c r="Z463" t="str">
        <f>IF(AND(O463&lt;&gt;"",NOT(ISERROR(O463))),"",IF(AND(L463&lt;&gt;"",L463&gt;0,NOT(ISERROR(L463))),VLOOKUP(L463,'ESO dumped WayshrineInfo'!$K$3:$N$9999,4,FALSE),""))</f>
        <v/>
      </c>
      <c r="AA463" s="44"/>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WayshrineInfo'!$K$3:$N$9999,4,FALSE),""))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90" t="s">
        <v>2707</v>
      </c>
      <c r="AY463" s="21" t="str">
        <f t="shared" si="47"/>
        <v>[525] = {wayshrines={249,249,249,}, dlcId=DLC_GREYMOOR</v>
      </c>
      <c r="AZ463" s="21" t="str">
        <f t="shared" si="51"/>
        <v>, zoneIds={677}, veteran=true</v>
      </c>
      <c r="BA463" s="21" t="str">
        <f t="shared" si="48"/>
        <v>, setType=LIBSETS_SETTYPE_ARENA</v>
      </c>
      <c r="BB463" s="21" t="str">
        <f t="shared" si="49"/>
        <v>, dropMechanic={LIBSETS_DROP_MECHANIC_ARENA_STAGE_CHEST}},</v>
      </c>
      <c r="BC463" s="21" t="str">
        <f t="shared" si="50"/>
        <v xml:space="preserve"> --Perfected Thunderous Volley / Perfektionierte donnernde Salve   [Maelstrom Arena]</v>
      </c>
    </row>
    <row r="464" spans="1:55" x14ac:dyDescent="0.25">
      <c r="A464" s="5">
        <v>526</v>
      </c>
      <c r="B464" t="s">
        <v>1809</v>
      </c>
      <c r="C464" t="s">
        <v>1808</v>
      </c>
      <c r="D464" s="3">
        <f t="shared" si="52"/>
        <v>526</v>
      </c>
      <c r="E464" s="42"/>
      <c r="G464" s="8" t="s">
        <v>1491</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1635</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constants'!$B$4:$C$1003,2,FALSE),"")</f>
        <v>Greymoor</v>
      </c>
      <c r="U464" s="33" t="s">
        <v>1577</v>
      </c>
      <c r="V464" s="40" t="str">
        <f>IF(U464&lt;&gt;"",IF(U464&lt;&gt;"LIBSETS_DROP_MECHANIC_MONSTER_NAME",VLOOKUP(U464,'LibSets constants'!$I$4:$L$1003,3,FALSE),""),"")</f>
        <v>Arena stage chest</v>
      </c>
      <c r="W464" s="43" t="str">
        <f>IF(U464&lt;&gt;"",IF(U464&lt;&gt;"LIBSETS_DROP_MECHANIC_MONSTER_NAME",VLOOKUP(U464,'LibSets constants'!$I$4:$L$1003,4,FALSE),""),"")</f>
        <v>Arena-Phasen Schatztruhe</v>
      </c>
      <c r="Y464" s="3" t="str">
        <f>IF(G464&lt;&gt;"LIBSETS_SETTYPE_BATTLEGROUND",IF(G464&lt;&gt;"LIBSETS_SETTYPE_SPECIAL",IF(X464&lt;&gt;"",X464,IF(Z464&lt;&gt;"",VLOOKUP(Z464,'ESO zone constants'!$D$3:$H$4953,5,FALSE),"")),""),"")</f>
        <v/>
      </c>
      <c r="Z464" t="str">
        <f>IF(AND(O464&lt;&gt;"",NOT(ISERROR(O464))),"",IF(AND(L464&lt;&gt;"",L464&gt;0,NOT(ISERROR(L464))),VLOOKUP(L464,'ESO dumped WayshrineInfo'!$K$3:$N$9999,4,FALSE),""))</f>
        <v/>
      </c>
      <c r="AA464" s="44"/>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WayshrineInfo'!$K$3:$N$9999,4,FALSE),""))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90" t="s">
        <v>2708</v>
      </c>
      <c r="AY464" s="21" t="str">
        <f t="shared" si="47"/>
        <v>[526] = {wayshrines={249,249,249,}, dlcId=DLC_GREYMOOR</v>
      </c>
      <c r="AZ464" s="21" t="str">
        <f t="shared" si="51"/>
        <v>, zoneIds={677}, veteran=true</v>
      </c>
      <c r="BA464" s="21" t="str">
        <f t="shared" si="48"/>
        <v>, setType=LIBSETS_SETTYPE_ARENA</v>
      </c>
      <c r="BB464" s="21" t="str">
        <f t="shared" si="49"/>
        <v>, isProcSetAllowedInPvP=1, dropMechanic={LIBSETS_DROP_MECHANIC_ARENA_STAGE_CHEST}},</v>
      </c>
      <c r="BC464" s="21" t="str">
        <f t="shared" si="50"/>
        <v xml:space="preserve"> --Perfected Crushing Wall / Perfektionierte zermalmende Mauer   [Maelstrom Arena]</v>
      </c>
    </row>
    <row r="465" spans="1:55" x14ac:dyDescent="0.25">
      <c r="A465" s="5">
        <v>527</v>
      </c>
      <c r="B465" t="s">
        <v>1810</v>
      </c>
      <c r="C465" t="s">
        <v>1811</v>
      </c>
      <c r="D465" s="3">
        <f t="shared" si="52"/>
        <v>527</v>
      </c>
      <c r="E465" s="42"/>
      <c r="G465" s="8" t="s">
        <v>1491</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1635</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constants'!$B$4:$C$1003,2,FALSE),"")</f>
        <v>Greymoor</v>
      </c>
      <c r="U465" s="33" t="s">
        <v>1577</v>
      </c>
      <c r="V465" s="40" t="str">
        <f>IF(U465&lt;&gt;"",IF(U465&lt;&gt;"LIBSETS_DROP_MECHANIC_MONSTER_NAME",VLOOKUP(U465,'LibSets constants'!$I$4:$L$1003,3,FALSE),""),"")</f>
        <v>Arena stage chest</v>
      </c>
      <c r="W465" s="43" t="str">
        <f>IF(U465&lt;&gt;"",IF(U465&lt;&gt;"LIBSETS_DROP_MECHANIC_MONSTER_NAME",VLOOKUP(U465,'LibSets constants'!$I$4:$L$1003,4,FALSE),""),"")</f>
        <v>Arena-Phasen Schatztruhe</v>
      </c>
      <c r="Y465" s="3" t="str">
        <f>IF(G465&lt;&gt;"LIBSETS_SETTYPE_BATTLEGROUND",IF(G465&lt;&gt;"LIBSETS_SETTYPE_SPECIAL",IF(X465&lt;&gt;"",X465,IF(Z465&lt;&gt;"",VLOOKUP(Z465,'ESO zone constants'!$D$3:$H$4953,5,FALSE),"")),""),"")</f>
        <v/>
      </c>
      <c r="Z465" t="str">
        <f>IF(AND(O465&lt;&gt;"",NOT(ISERROR(O465))),"",IF(AND(L465&lt;&gt;"",L465&gt;0,NOT(ISERROR(L465))),VLOOKUP(L465,'ESO dumped WayshrineInfo'!$K$3:$N$9999,4,FALSE),""))</f>
        <v/>
      </c>
      <c r="AA465" s="44"/>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WayshrineInfo'!$K$3:$N$9999,4,FALSE),""))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90" t="s">
        <v>2707</v>
      </c>
      <c r="AY465" s="21" t="str">
        <f t="shared" si="47"/>
        <v>[527] = {wayshrines={249,249,249,}, dlcId=DLC_GREYMOOR</v>
      </c>
      <c r="AZ465" s="21" t="str">
        <f t="shared" si="51"/>
        <v>, zoneIds={677}, veteran=true</v>
      </c>
      <c r="BA465" s="21" t="str">
        <f t="shared" si="48"/>
        <v>, setType=LIBSETS_SETTYPE_ARENA</v>
      </c>
      <c r="BB465" s="21" t="str">
        <f t="shared" si="49"/>
        <v>, dropMechanic={LIBSETS_DROP_MECHANIC_ARENA_STAGE_CHEST}},</v>
      </c>
      <c r="BC465" s="21" t="str">
        <f t="shared" si="50"/>
        <v xml:space="preserve"> --Perfected Precise Regeneration / Perfektionierte präzise Regeneration   [Maelstrom Arena]</v>
      </c>
    </row>
    <row r="466" spans="1:55" x14ac:dyDescent="0.25">
      <c r="A466" s="5">
        <v>528</v>
      </c>
      <c r="B466" t="s">
        <v>1813</v>
      </c>
      <c r="C466" t="s">
        <v>1812</v>
      </c>
      <c r="D466" s="3">
        <f t="shared" si="52"/>
        <v>528</v>
      </c>
      <c r="E466" s="42"/>
      <c r="G466" s="8" t="s">
        <v>1491</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1635</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constants'!$B$4:$C$1003,2,FALSE),"")</f>
        <v>Greymoor</v>
      </c>
      <c r="U466" s="33" t="s">
        <v>1577</v>
      </c>
      <c r="V466" s="40" t="str">
        <f>IF(U466&lt;&gt;"",IF(U466&lt;&gt;"LIBSETS_DROP_MECHANIC_MONSTER_NAME",VLOOKUP(U466,'LibSets constants'!$I$4:$L$1003,3,FALSE),""),"")</f>
        <v>Arena stage chest</v>
      </c>
      <c r="W466" s="43" t="str">
        <f>IF(U466&lt;&gt;"",IF(U466&lt;&gt;"LIBSETS_DROP_MECHANIC_MONSTER_NAME",VLOOKUP(U466,'LibSets constants'!$I$4:$L$1003,4,FALSE),""),"")</f>
        <v>Arena-Phasen Schatztruhe</v>
      </c>
      <c r="Y466" s="3" t="str">
        <f>IF(G466&lt;&gt;"LIBSETS_SETTYPE_BATTLEGROUND",IF(G466&lt;&gt;"LIBSETS_SETTYPE_SPECIAL",IF(X466&lt;&gt;"",X466,IF(Z466&lt;&gt;"",VLOOKUP(Z466,'ESO zone constants'!$D$3:$H$4953,5,FALSE),"")),""),"")</f>
        <v/>
      </c>
      <c r="Z466" t="str">
        <f>IF(AND(O466&lt;&gt;"",NOT(ISERROR(O466))),"",IF(AND(L466&lt;&gt;"",L466&gt;0,NOT(ISERROR(L466))),VLOOKUP(L466,'ESO dumped WayshrineInfo'!$K$3:$N$9999,4,FALSE),""))</f>
        <v/>
      </c>
      <c r="AA466" s="44"/>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WayshrineInfo'!$K$3:$N$9999,4,FALSE),""))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90" t="s">
        <v>2707</v>
      </c>
      <c r="AY466" s="21" t="str">
        <f t="shared" si="47"/>
        <v>[528] = {wayshrines={270,270,270,}, dlcId=DLC_GREYMOOR</v>
      </c>
      <c r="AZ466" s="21" t="str">
        <f t="shared" si="51"/>
        <v>, zoneIds={635}, veteran=true</v>
      </c>
      <c r="BA466" s="21" t="str">
        <f t="shared" si="48"/>
        <v>, setType=LIBSETS_SETTYPE_ARENA</v>
      </c>
      <c r="BB466" s="21" t="str">
        <f t="shared" si="49"/>
        <v>, dropMechanic={LIBSETS_DROP_MECHANIC_ARENA_STAGE_CHEST}},</v>
      </c>
      <c r="BC466" s="21" t="str">
        <f t="shared" si="50"/>
        <v xml:space="preserve"> --Perfected Titanic Cleave / Perfektioniertes titanisches Trennen   [Dragonstar Arena]</v>
      </c>
    </row>
    <row r="467" spans="1:55" x14ac:dyDescent="0.25">
      <c r="A467" s="5">
        <v>529</v>
      </c>
      <c r="B467" t="s">
        <v>1815</v>
      </c>
      <c r="C467" t="s">
        <v>1814</v>
      </c>
      <c r="D467" s="3">
        <f t="shared" si="52"/>
        <v>529</v>
      </c>
      <c r="E467" s="42"/>
      <c r="G467" s="8" t="s">
        <v>1491</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1635</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constants'!$B$4:$C$1003,2,FALSE),"")</f>
        <v>Greymoor</v>
      </c>
      <c r="U467" s="33" t="s">
        <v>1577</v>
      </c>
      <c r="V467" s="40" t="str">
        <f>IF(U467&lt;&gt;"",IF(U467&lt;&gt;"LIBSETS_DROP_MECHANIC_MONSTER_NAME",VLOOKUP(U467,'LibSets constants'!$I$4:$L$1003,3,FALSE),""),"")</f>
        <v>Arena stage chest</v>
      </c>
      <c r="W467" s="43" t="str">
        <f>IF(U467&lt;&gt;"",IF(U467&lt;&gt;"LIBSETS_DROP_MECHANIC_MONSTER_NAME",VLOOKUP(U467,'LibSets constants'!$I$4:$L$1003,4,FALSE),""),"")</f>
        <v>Arena-Phasen Schatztruhe</v>
      </c>
      <c r="Y467" s="3" t="str">
        <f>IF(G467&lt;&gt;"LIBSETS_SETTYPE_BATTLEGROUND",IF(G467&lt;&gt;"LIBSETS_SETTYPE_SPECIAL",IF(X467&lt;&gt;"",X467,IF(Z467&lt;&gt;"",VLOOKUP(Z467,'ESO zone constants'!$D$3:$H$4953,5,FALSE),"")),""),"")</f>
        <v/>
      </c>
      <c r="Z467" t="str">
        <f>IF(AND(O467&lt;&gt;"",NOT(ISERROR(O467))),"",IF(AND(L467&lt;&gt;"",L467&gt;0,NOT(ISERROR(L467))),VLOOKUP(L467,'ESO dumped WayshrineInfo'!$K$3:$N$9999,4,FALSE),""))</f>
        <v/>
      </c>
      <c r="AA467" s="44"/>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WayshrineInfo'!$K$3:$N$9999,4,FALSE),""))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90" t="s">
        <v>2707</v>
      </c>
      <c r="AY467" s="21" t="str">
        <f t="shared" si="47"/>
        <v>[529] = {wayshrines={270,270,270,}, dlcId=DLC_GREYMOOR</v>
      </c>
      <c r="AZ467" s="21" t="str">
        <f t="shared" si="51"/>
        <v>, zoneIds={635}, veteran=true</v>
      </c>
      <c r="BA467" s="21" t="str">
        <f t="shared" si="48"/>
        <v>, setType=LIBSETS_SETTYPE_ARENA</v>
      </c>
      <c r="BB467" s="21" t="str">
        <f t="shared" si="49"/>
        <v>, dropMechanic={LIBSETS_DROP_MECHANIC_ARENA_STAGE_CHEST}},</v>
      </c>
      <c r="BC467" s="21" t="str">
        <f t="shared" si="50"/>
        <v xml:space="preserve"> --Perfected Puncturing Remedy / Perfektionierte durchschlagende Genesung   [Dragonstar Arena]</v>
      </c>
    </row>
    <row r="468" spans="1:55" x14ac:dyDescent="0.25">
      <c r="A468" s="5">
        <v>530</v>
      </c>
      <c r="B468" t="s">
        <v>1816</v>
      </c>
      <c r="C468" t="s">
        <v>1817</v>
      </c>
      <c r="D468" s="3">
        <f t="shared" si="52"/>
        <v>530</v>
      </c>
      <c r="E468" s="42"/>
      <c r="G468" s="8" t="s">
        <v>1491</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1635</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constants'!$B$4:$C$1003,2,FALSE),"")</f>
        <v>Greymoor</v>
      </c>
      <c r="U468" s="33" t="s">
        <v>1577</v>
      </c>
      <c r="V468" s="40" t="str">
        <f>IF(U468&lt;&gt;"",IF(U468&lt;&gt;"LIBSETS_DROP_MECHANIC_MONSTER_NAME",VLOOKUP(U468,'LibSets constants'!$I$4:$L$1003,3,FALSE),""),"")</f>
        <v>Arena stage chest</v>
      </c>
      <c r="W468" s="43" t="str">
        <f>IF(U468&lt;&gt;"",IF(U468&lt;&gt;"LIBSETS_DROP_MECHANIC_MONSTER_NAME",VLOOKUP(U468,'LibSets constants'!$I$4:$L$1003,4,FALSE),""),"")</f>
        <v>Arena-Phasen Schatztruhe</v>
      </c>
      <c r="Y468" s="3" t="str">
        <f>IF(G468&lt;&gt;"LIBSETS_SETTYPE_BATTLEGROUND",IF(G468&lt;&gt;"LIBSETS_SETTYPE_SPECIAL",IF(X468&lt;&gt;"",X468,IF(Z468&lt;&gt;"",VLOOKUP(Z468,'ESO zone constants'!$D$3:$H$4953,5,FALSE),"")),""),"")</f>
        <v/>
      </c>
      <c r="Z468" t="str">
        <f>IF(AND(O468&lt;&gt;"",NOT(ISERROR(O468))),"",IF(AND(L468&lt;&gt;"",L468&gt;0,NOT(ISERROR(L468))),VLOOKUP(L468,'ESO dumped WayshrineInfo'!$K$3:$N$9999,4,FALSE),""))</f>
        <v/>
      </c>
      <c r="AA468" s="44"/>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WayshrineInfo'!$K$3:$N$9999,4,FALSE),""))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90" t="s">
        <v>2707</v>
      </c>
      <c r="AY468" s="21" t="str">
        <f t="shared" si="47"/>
        <v>[530] = {wayshrines={270,270,270,}, dlcId=DLC_GREYMOOR</v>
      </c>
      <c r="AZ468" s="21" t="str">
        <f t="shared" si="51"/>
        <v>, zoneIds={635}, veteran=true</v>
      </c>
      <c r="BA468" s="21" t="str">
        <f t="shared" si="48"/>
        <v>, setType=LIBSETS_SETTYPE_ARENA</v>
      </c>
      <c r="BB468" s="21" t="str">
        <f t="shared" si="49"/>
        <v>, dropMechanic={LIBSETS_DROP_MECHANIC_ARENA_STAGE_CHEST}},</v>
      </c>
      <c r="BC468" s="21" t="str">
        <f t="shared" si="50"/>
        <v xml:space="preserve"> --Perfected Stinging Slashes / Perfektionierte stechende Schnitte   [Dragonstar Arena]</v>
      </c>
    </row>
    <row r="469" spans="1:55" x14ac:dyDescent="0.25">
      <c r="A469" s="5">
        <v>531</v>
      </c>
      <c r="B469" t="s">
        <v>1819</v>
      </c>
      <c r="C469" t="s">
        <v>1818</v>
      </c>
      <c r="D469" s="3">
        <f t="shared" si="52"/>
        <v>531</v>
      </c>
      <c r="E469" s="42"/>
      <c r="G469" s="8" t="s">
        <v>1491</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1635</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constants'!$B$4:$C$1003,2,FALSE),"")</f>
        <v>Greymoor</v>
      </c>
      <c r="U469" s="33" t="s">
        <v>1577</v>
      </c>
      <c r="V469" s="40" t="str">
        <f>IF(U469&lt;&gt;"",IF(U469&lt;&gt;"LIBSETS_DROP_MECHANIC_MONSTER_NAME",VLOOKUP(U469,'LibSets constants'!$I$4:$L$1003,3,FALSE),""),"")</f>
        <v>Arena stage chest</v>
      </c>
      <c r="W469" s="43" t="str">
        <f>IF(U469&lt;&gt;"",IF(U469&lt;&gt;"LIBSETS_DROP_MECHANIC_MONSTER_NAME",VLOOKUP(U469,'LibSets constants'!$I$4:$L$1003,4,FALSE),""),"")</f>
        <v>Arena-Phasen Schatztruhe</v>
      </c>
      <c r="Y469" s="3" t="str">
        <f>IF(G469&lt;&gt;"LIBSETS_SETTYPE_BATTLEGROUND",IF(G469&lt;&gt;"LIBSETS_SETTYPE_SPECIAL",IF(X469&lt;&gt;"",X469,IF(Z469&lt;&gt;"",VLOOKUP(Z469,'ESO zone constants'!$D$3:$H$4953,5,FALSE),"")),""),"")</f>
        <v/>
      </c>
      <c r="Z469" t="str">
        <f>IF(AND(O469&lt;&gt;"",NOT(ISERROR(O469))),"",IF(AND(L469&lt;&gt;"",L469&gt;0,NOT(ISERROR(L469))),VLOOKUP(L469,'ESO dumped WayshrineInfo'!$K$3:$N$9999,4,FALSE),""))</f>
        <v/>
      </c>
      <c r="AA469" s="44"/>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WayshrineInfo'!$K$3:$N$9999,4,FALSE),""))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90">
        <v>0</v>
      </c>
      <c r="AY469" s="21" t="str">
        <f t="shared" si="47"/>
        <v>[531] = {wayshrines={270,270,270,}, dlcId=DLC_GREYMOOR</v>
      </c>
      <c r="AZ469" s="21" t="str">
        <f t="shared" si="51"/>
        <v>, zoneIds={635}, veteran=true</v>
      </c>
      <c r="BA469" s="21" t="str">
        <f t="shared" si="48"/>
        <v>, setType=LIBSETS_SETTYPE_ARENA</v>
      </c>
      <c r="BB469" s="21" t="str">
        <f t="shared" si="49"/>
        <v>, isProcSetAllowedInPvP=0, dropMechanic={LIBSETS_DROP_MECHANIC_ARENA_STAGE_CHEST}},</v>
      </c>
      <c r="BC469" s="21" t="str">
        <f t="shared" si="50"/>
        <v xml:space="preserve"> --Perfected Caustic Arrow / Perfektionierter beißender Pfeil   [Dragonstar Arena]</v>
      </c>
    </row>
    <row r="470" spans="1:55" x14ac:dyDescent="0.25">
      <c r="A470" s="5">
        <v>532</v>
      </c>
      <c r="B470" t="s">
        <v>1820</v>
      </c>
      <c r="C470" t="s">
        <v>1821</v>
      </c>
      <c r="D470" s="3">
        <f t="shared" ref="D470:D504" si="53">A470</f>
        <v>532</v>
      </c>
      <c r="E470" s="42"/>
      <c r="G470" s="8" t="s">
        <v>1491</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1635</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constants'!$B$4:$C$1003,2,FALSE),"")</f>
        <v>Greymoor</v>
      </c>
      <c r="U470" s="33" t="s">
        <v>1577</v>
      </c>
      <c r="V470" s="40" t="str">
        <f>IF(U470&lt;&gt;"",IF(U470&lt;&gt;"LIBSETS_DROP_MECHANIC_MONSTER_NAME",VLOOKUP(U470,'LibSets constants'!$I$4:$L$1003,3,FALSE),""),"")</f>
        <v>Arena stage chest</v>
      </c>
      <c r="W470" s="43" t="str">
        <f>IF(U470&lt;&gt;"",IF(U470&lt;&gt;"LIBSETS_DROP_MECHANIC_MONSTER_NAME",VLOOKUP(U470,'LibSets constants'!$I$4:$L$1003,4,FALSE),""),"")</f>
        <v>Arena-Phasen Schatztruhe</v>
      </c>
      <c r="Y470" s="3" t="str">
        <f>IF(G470&lt;&gt;"LIBSETS_SETTYPE_BATTLEGROUND",IF(G470&lt;&gt;"LIBSETS_SETTYPE_SPECIAL",IF(X470&lt;&gt;"",X470,IF(Z470&lt;&gt;"",VLOOKUP(Z470,'ESO zone constants'!$D$3:$H$4953,5,FALSE),"")),""),"")</f>
        <v/>
      </c>
      <c r="Z470" t="str">
        <f>IF(AND(O470&lt;&gt;"",NOT(ISERROR(O470))),"",IF(AND(L470&lt;&gt;"",L470&gt;0,NOT(ISERROR(L470))),VLOOKUP(L470,'ESO dumped WayshrineInfo'!$K$3:$N$9999,4,FALSE),""))</f>
        <v/>
      </c>
      <c r="AA470" s="44"/>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WayshrineInfo'!$K$3:$N$9999,4,FALSE),""))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90" t="s">
        <v>2707</v>
      </c>
      <c r="AY470" s="21" t="str">
        <f t="shared" si="47"/>
        <v>[532] = {wayshrines={270,270,270,}, dlcId=DLC_GREYMOOR</v>
      </c>
      <c r="AZ470" s="21" t="str">
        <f t="shared" si="51"/>
        <v>, zoneIds={635}, veteran=true</v>
      </c>
      <c r="BA470" s="21" t="str">
        <f t="shared" si="48"/>
        <v>, setType=LIBSETS_SETTYPE_ARENA</v>
      </c>
      <c r="BB470" s="21" t="str">
        <f t="shared" si="49"/>
        <v>, dropMechanic={LIBSETS_DROP_MECHANIC_ARENA_STAGE_CHEST}},</v>
      </c>
      <c r="BC470" s="21" t="str">
        <f t="shared" si="50"/>
        <v xml:space="preserve"> --Perfected Destructive Impact / Perfektionierter zerstörerischer Einschlag   [Dragonstar Arena]</v>
      </c>
    </row>
    <row r="471" spans="1:55" x14ac:dyDescent="0.25">
      <c r="A471" s="5">
        <v>533</v>
      </c>
      <c r="B471" t="s">
        <v>1831</v>
      </c>
      <c r="C471" t="s">
        <v>1830</v>
      </c>
      <c r="D471" s="3">
        <f t="shared" si="53"/>
        <v>533</v>
      </c>
      <c r="E471" s="42"/>
      <c r="G471" s="8" t="s">
        <v>1491</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1635</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constants'!$B$4:$C$1003,2,FALSE),"")</f>
        <v>Greymoor</v>
      </c>
      <c r="U471" s="33" t="s">
        <v>1577</v>
      </c>
      <c r="V471" s="40" t="str">
        <f>IF(U471&lt;&gt;"",IF(U471&lt;&gt;"LIBSETS_DROP_MECHANIC_MONSTER_NAME",VLOOKUP(U471,'LibSets constants'!$I$4:$L$1003,3,FALSE),""),"")</f>
        <v>Arena stage chest</v>
      </c>
      <c r="W471" s="3" t="str">
        <f>IF(U471&lt;&gt;"",IF(U471&lt;&gt;"LIBSETS_DROP_MECHANIC_MONSTER_NAME",VLOOKUP(U471,'LibSets constants'!$I$4:$L$1003,4,FALSE),""),"")</f>
        <v>Arena-Phasen Schatztruhe</v>
      </c>
      <c r="Y471" s="3" t="str">
        <f>IF(G471&lt;&gt;"LIBSETS_SETTYPE_BATTLEGROUND",IF(G471&lt;&gt;"LIBSETS_SETTYPE_SPECIAL",IF(X471&lt;&gt;"",X471,IF(Z471&lt;&gt;"",VLOOKUP(Z471,'ESO zone constants'!$D$3:$H$4953,5,FALSE),"")),""),"")</f>
        <v/>
      </c>
      <c r="Z471" t="str">
        <f>IF(AND(O471&lt;&gt;"",NOT(ISERROR(O471))),"",IF(AND(L471&lt;&gt;"",L471&gt;0,NOT(ISERROR(L471))),VLOOKUP(L471,'ESO dumped WayshrineInfo'!$K$3:$N$9999,4,FALSE),""))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WayshrineInfo'!$K$3:$N$9999,4,FALSE),""))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90" t="s">
        <v>2707</v>
      </c>
      <c r="AY471" s="21" t="str">
        <f t="shared" si="47"/>
        <v>[533] = {wayshrines={270,270,270,}, dlcId=DLC_GREYMOOR</v>
      </c>
      <c r="AZ471" s="21" t="str">
        <f t="shared" si="51"/>
        <v>, zoneIds={635}, veteran=true</v>
      </c>
      <c r="BA471" s="21" t="str">
        <f t="shared" si="48"/>
        <v>, setType=LIBSETS_SETTYPE_ARENA</v>
      </c>
      <c r="BB471" s="21" t="str">
        <f t="shared" si="49"/>
        <v>, dropMechanic={LIBSETS_DROP_MECHANIC_ARENA_STAGE_CHEST}},</v>
      </c>
      <c r="BC471" s="21" t="str">
        <f t="shared" si="50"/>
        <v xml:space="preserve"> --Perfected Grand Rejuvenation / Pefektionierte Große Verjüngung   [Dragonstar Arena]</v>
      </c>
    </row>
    <row r="472" spans="1:55" ht="15.75" x14ac:dyDescent="0.25">
      <c r="A472" s="5">
        <v>534</v>
      </c>
      <c r="B472" t="s">
        <v>2199</v>
      </c>
      <c r="C472" s="67" t="s">
        <v>1845</v>
      </c>
      <c r="D472" s="3">
        <f t="shared" si="53"/>
        <v>534</v>
      </c>
      <c r="G472" s="3" t="s">
        <v>1498</v>
      </c>
      <c r="H472">
        <v>3</v>
      </c>
      <c r="I472" t="s">
        <v>1485</v>
      </c>
      <c r="J472" t="s">
        <v>97</v>
      </c>
      <c r="K472">
        <v>435</v>
      </c>
      <c r="L472">
        <v>435</v>
      </c>
      <c r="M472">
        <v>435</v>
      </c>
      <c r="N472">
        <v>0</v>
      </c>
      <c r="O472" s="66" t="s">
        <v>1844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1565</v>
      </c>
      <c r="V472" s="42" t="s">
        <v>2201</v>
      </c>
      <c r="W472" s="39" t="s">
        <v>2202</v>
      </c>
      <c r="Y472" s="3" t="str">
        <f>IF(G472&lt;&gt;"LIBSETS_SETTYPE_BATTLEGROUND",IF(G472&lt;&gt;"LIBSETS_SETTYPE_SPECIAL",IF(X472&lt;&gt;"",X472,IF(Z472&lt;&gt;"",VLOOKUP(Z472,'ESO zone constants'!$D$3:$H$4953,5,FALSE),"")),""),"")</f>
        <v/>
      </c>
      <c r="Z472" t="str">
        <f>IF(AND(O472&lt;&gt;"",NOT(ISERROR(O472))),"",IF(AND(L472&lt;&gt;"",L472&gt;0,NOT(ISERROR(L472))),VLOOKUP(L472,'ESO dumped WayshrineInfo'!$K$3:$N$9999,4,FALSE),""))</f>
        <v/>
      </c>
      <c r="AA472" s="44"/>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WayshrineInfo'!$K$3:$N$9999,4,FALSE),""))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90" t="s">
        <v>2707</v>
      </c>
      <c r="AY472" s="21" t="str">
        <f t="shared" si="47"/>
        <v>[534] = {wayshrines={435,435,435,}, dlcId=DLC_STONETHORN</v>
      </c>
      <c r="AZ472" s="21" t="str">
        <f t="shared" si="51"/>
        <v>, zoneIds={1197}, veteran={[EQUIP_TYPE_HEAD]=true, [EQUIP_TYPE_SHOULDERS]=false}</v>
      </c>
      <c r="BA472" s="21" t="str">
        <f t="shared" si="48"/>
        <v>, setType=LIBSETS_SETTYPE_MONSTER</v>
      </c>
      <c r="BB472" s="21" t="str">
        <f t="shared" si="49"/>
        <v>, dropMechanic={LIBSETS_DROP_MECHANIC_MONSTER_NAME}, dropMechanicNames={['en']='Arkasis the Mad Alchemist', ['de']='Arkasis der verrückte Alchemist'}},</v>
      </c>
      <c r="BC472" s="21" t="str">
        <f t="shared" si="50"/>
        <v xml:space="preserve"> --Stone Husk / Steinhülle   [Stone Garden]</v>
      </c>
    </row>
    <row r="473" spans="1:55" ht="15.75" x14ac:dyDescent="0.25">
      <c r="A473" s="5">
        <v>535</v>
      </c>
      <c r="B473" t="s">
        <v>2200</v>
      </c>
      <c r="C473" s="67" t="s">
        <v>1840</v>
      </c>
      <c r="D473" s="3">
        <f t="shared" si="53"/>
        <v>535</v>
      </c>
      <c r="G473" s="3" t="s">
        <v>1498</v>
      </c>
      <c r="H473">
        <v>3</v>
      </c>
      <c r="I473" t="s">
        <v>1485</v>
      </c>
      <c r="J473" t="s">
        <v>97</v>
      </c>
      <c r="K473">
        <v>436</v>
      </c>
      <c r="L473">
        <v>436</v>
      </c>
      <c r="M473">
        <v>436</v>
      </c>
      <c r="N473">
        <v>0</v>
      </c>
      <c r="O473" s="66" t="s">
        <v>1836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1565</v>
      </c>
      <c r="V473" s="42" t="s">
        <v>1840</v>
      </c>
      <c r="W473" s="39" t="s">
        <v>2200</v>
      </c>
      <c r="Y473" s="3" t="str">
        <f>IF(G473&lt;&gt;"LIBSETS_SETTYPE_BATTLEGROUND",IF(G473&lt;&gt;"LIBSETS_SETTYPE_SPECIAL",IF(X473&lt;&gt;"",X473,IF(Z473&lt;&gt;"",VLOOKUP(Z473,'ESO zone constants'!$D$3:$H$4953,5,FALSE),"")),""),"")</f>
        <v/>
      </c>
      <c r="Z473" t="str">
        <f>IF(AND(O473&lt;&gt;"",NOT(ISERROR(O473))),"",IF(AND(L473&lt;&gt;"",L473&gt;0,NOT(ISERROR(L473))),VLOOKUP(L473,'ESO dumped WayshrineInfo'!$K$3:$N$9999,4,FALSE),""))</f>
        <v/>
      </c>
      <c r="AA473" s="44"/>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WayshrineInfo'!$K$3:$N$9999,4,FALSE),""))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90" t="s">
        <v>2707</v>
      </c>
      <c r="AY473" s="21" t="str">
        <f t="shared" si="47"/>
        <v>[535] = {wayshrines={436,436,436,}, dlcId=DLC_STONETHORN</v>
      </c>
      <c r="AZ473" s="21" t="str">
        <f t="shared" si="51"/>
        <v>, zoneIds={1201}, veteran={[EQUIP_TYPE_HEAD]=true, [EQUIP_TYPE_SHOULDERS]=false}</v>
      </c>
      <c r="BA473" s="21" t="str">
        <f t="shared" si="48"/>
        <v>, setType=LIBSETS_SETTYPE_MONSTER</v>
      </c>
      <c r="BB473" s="21" t="str">
        <f t="shared" si="49"/>
        <v>, dropMechanic={LIBSETS_DROP_MECHANIC_MONSTER_NAME}, dropMechanicNames={['en']='Lady Thorn', ['de']='Fürstin Dorn'}},</v>
      </c>
      <c r="BC473" s="21" t="str">
        <f t="shared" si="50"/>
        <v xml:space="preserve"> --Lady Thorn / Fürstin Dorn   [Castle Thorn]</v>
      </c>
    </row>
    <row r="474" spans="1:55" x14ac:dyDescent="0.25">
      <c r="A474" s="5">
        <v>536</v>
      </c>
      <c r="B474" t="s">
        <v>2271</v>
      </c>
      <c r="C474" t="s">
        <v>2270</v>
      </c>
      <c r="D474" s="3">
        <f t="shared" si="53"/>
        <v>536</v>
      </c>
      <c r="G474" s="3" t="s">
        <v>1499</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1581</v>
      </c>
      <c r="V474" s="40" t="str">
        <f>IF(U474&lt;&gt;"",IF(U474&lt;&gt;"LIBSETS_DROP_MECHANIC_MONSTER_NAME",VLOOKUP(U474,'LibSets constants'!$I$4:$L$1003,3,FALSE),""),"")</f>
        <v>Delve bosses have a chance to drop a waist or feet.</v>
      </c>
      <c r="W474" s="43" t="str">
        <f>IF(U474&lt;&gt;"",IF(U474&lt;&gt;"LIBSETS_DROP_MECHANIC_MONSTER_NAME",VLOOKUP(U474,'LibSets constants'!$I$4:$L$1003,4,FALSE),""),"")</f>
        <v>Bosse in Gewölben haben die Chance, eine Taille oder Füße fallen zu lassen.</v>
      </c>
      <c r="Y474" s="3">
        <f>IF(G474&lt;&gt;"LIBSETS_SETTYPE_BATTLEGROUND",IF(G474&lt;&gt;"LIBSETS_SETTYPE_SPECIAL",IF(X474&lt;&gt;"",X474,IF(Z474&lt;&gt;"",VLOOKUP(Z474,'ESO zone constants'!$D$3:$H$4953,5,FALSE),"")),""),"")</f>
        <v>1207</v>
      </c>
      <c r="Z474" t="str">
        <f>IF(AND(O474&lt;&gt;"",NOT(ISERROR(O474))),"",IF(AND(L474&lt;&gt;"",L474&gt;0,NOT(ISERROR(L474))),VLOOKUP(L474,'ESO dumped WayshrineInfo'!$K$3:$N$9999,4,FALSE),""))</f>
        <v>The Reach</v>
      </c>
      <c r="AA474" s="44" t="s">
        <v>1581</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f>IF(G474&lt;&gt;"LIBSETS_SETTYPE_BATTLEGROUND",IF(G474&lt;&gt;"LIBSETS_SETTYPE_SPECIAL",IF(AE474&lt;&gt;"",VLOOKUP(AE474,'ESO zone constants'!$D$3:$H$4953,5,FALSE),""),""),"")</f>
        <v>1207</v>
      </c>
      <c r="AE474" t="str">
        <f>IF(AND(O474&lt;&gt;"",NOT(ISERROR(O474))),"",IF(AND(M474&lt;&gt;"",M474&gt;0,NOT(ISERROR(M474))),VLOOKUP(M474,'ESO dumped WayshrineInfo'!$K$3:$N$9999,4,FALSE),""))</f>
        <v>The Reach</v>
      </c>
      <c r="AF474" s="44" t="s">
        <v>1583</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1584</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90" t="s">
        <v>2707</v>
      </c>
      <c r="AY474" s="21" t="str">
        <f t="shared" si="47"/>
        <v>[536] = {wayshrines={441,441,441,}, dlcId=DLC_MARKARTH</v>
      </c>
      <c r="AZ474" s="21" t="str">
        <f t="shared" si="51"/>
        <v>, zoneIds={1207,1207,1207}, veteran=false</v>
      </c>
      <c r="BA474" s="21" t="str">
        <f t="shared" si="48"/>
        <v>, setType=LIBSETS_SETTYPE_OVERLAND</v>
      </c>
      <c r="BB474" s="21" t="str">
        <f t="shared" si="49"/>
        <v>, dropMechanic={LIBSETS_DROP_MECHANIC_OVERLAND_BOSS_DELVE,LIBSETS_DROP_MECHANIC_OVERLAND_BOSS_DELVE,LIBSETS_DROP_MECHANIC_OVERLAND_BOSS_PUBLIC_DUNGEON,LIBSETS_DROP_MECHANIC_OVERLAND_CHEST}},</v>
      </c>
      <c r="BC474" s="21" t="str">
        <f t="shared" si="50"/>
        <v xml:space="preserve"> --Radiant Bastion / Strahlende Bastion   [The Reach, The Reach, The Reach]</v>
      </c>
    </row>
    <row r="475" spans="1:55" x14ac:dyDescent="0.25">
      <c r="A475" s="5">
        <v>537</v>
      </c>
      <c r="B475" t="s">
        <v>2272</v>
      </c>
      <c r="C475" t="s">
        <v>2294</v>
      </c>
      <c r="D475" s="3">
        <f t="shared" si="53"/>
        <v>537</v>
      </c>
      <c r="G475" s="3" t="s">
        <v>1499</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1581</v>
      </c>
      <c r="V475" s="40" t="str">
        <f>IF(U475&lt;&gt;"",IF(U475&lt;&gt;"LIBSETS_DROP_MECHANIC_MONSTER_NAME",VLOOKUP(U475,'LibSets constants'!$I$4:$L$1003,3,FALSE),""),"")</f>
        <v>Delve bosses have a chance to drop a waist or feet.</v>
      </c>
      <c r="W475" s="43" t="str">
        <f>IF(U475&lt;&gt;"",IF(U475&lt;&gt;"LIBSETS_DROP_MECHANIC_MONSTER_NAME",VLOOKUP(U475,'LibSets constants'!$I$4:$L$1003,4,FALSE),""),"")</f>
        <v>Bosse in Gewölben haben die Chance, eine Taille oder Füße fallen zu lassen.</v>
      </c>
      <c r="Y475" s="3">
        <f>IF(G475&lt;&gt;"LIBSETS_SETTYPE_BATTLEGROUND",IF(G475&lt;&gt;"LIBSETS_SETTYPE_SPECIAL",IF(X475&lt;&gt;"",X475,IF(Z475&lt;&gt;"",VLOOKUP(Z475,'ESO zone constants'!$D$3:$H$4953,5,FALSE),"")),""),"")</f>
        <v>1207</v>
      </c>
      <c r="Z475" t="str">
        <f>IF(AND(O475&lt;&gt;"",NOT(ISERROR(O475))),"",IF(AND(L475&lt;&gt;"",L475&gt;0,NOT(ISERROR(L475))),VLOOKUP(L475,'ESO dumped WayshrineInfo'!$K$3:$N$9999,4,FALSE),""))</f>
        <v>The Reach</v>
      </c>
      <c r="AA475" s="44" t="s">
        <v>1581</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3">
        <f>IF(G475&lt;&gt;"LIBSETS_SETTYPE_BATTLEGROUND",IF(G475&lt;&gt;"LIBSETS_SETTYPE_SPECIAL",IF(AE475&lt;&gt;"",VLOOKUP(AE475,'ESO zone constants'!$D$3:$H$4953,5,FALSE),""),""),"")</f>
        <v>1207</v>
      </c>
      <c r="AE475" t="str">
        <f>IF(AND(O475&lt;&gt;"",NOT(ISERROR(O475))),"",IF(AND(M475&lt;&gt;"",M475&gt;0,NOT(ISERROR(M475))),VLOOKUP(M475,'ESO dumped WayshrineInfo'!$K$3:$N$9999,4,FALSE),""))</f>
        <v>The Reach</v>
      </c>
      <c r="AF475" s="44" t="s">
        <v>1583</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3" t="str">
        <f>IF(G475&lt;&gt;"LIBSETS_SETTYPE_BATTLEGROUND",IF(G475&lt;&gt;"LIBSETS_SETTYPE_SPECIAL",IF(AJ475&lt;&gt;"",VLOOKUP(AJ475,'ESO zone constants'!$D$3:$H$4953,5,FALSE),""),""),"")</f>
        <v/>
      </c>
      <c r="AK475" s="44" t="s">
        <v>1584</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90" t="s">
        <v>2707</v>
      </c>
      <c r="AY475" s="21" t="str">
        <f t="shared" si="47"/>
        <v>[537] = {wayshrines={441,441,441,}, dlcId=DLC_MARKARTH</v>
      </c>
      <c r="AZ475" s="21" t="str">
        <f t="shared" si="51"/>
        <v>, zoneIds={1207,1207,1207}, veteran=false</v>
      </c>
      <c r="BA475" s="21" t="str">
        <f t="shared" si="48"/>
        <v>, setType=LIBSETS_SETTYPE_OVERLAND</v>
      </c>
      <c r="BB475" s="21" t="str">
        <f t="shared" si="49"/>
        <v>, dropMechanic={LIBSETS_DROP_MECHANIC_OVERLAND_BOSS_DELVE,LIBSETS_DROP_MECHANIC_OVERLAND_BOSS_DELVE,LIBSETS_DROP_MECHANIC_OVERLAND_BOSS_PUBLIC_DUNGEON,LIBSETS_DROP_MECHANIC_OVERLAND_CHEST}},</v>
      </c>
      <c r="BC475" s="21" t="str">
        <f t="shared" si="50"/>
        <v xml:space="preserve"> --Voidcaller / Leerenrufer   [The Reach, The Reach, The Reach]</v>
      </c>
    </row>
    <row r="476" spans="1:55" x14ac:dyDescent="0.25">
      <c r="A476" s="5">
        <v>538</v>
      </c>
      <c r="B476" t="s">
        <v>2273</v>
      </c>
      <c r="C476" t="s">
        <v>2702</v>
      </c>
      <c r="D476" s="3">
        <f t="shared" si="53"/>
        <v>538</v>
      </c>
      <c r="G476" s="3" t="s">
        <v>1499</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1581</v>
      </c>
      <c r="V476" s="40" t="str">
        <f>IF(U476&lt;&gt;"",IF(U476&lt;&gt;"LIBSETS_DROP_MECHANIC_MONSTER_NAME",VLOOKUP(U476,'LibSets constants'!$I$4:$L$1003,3,FALSE),""),"")</f>
        <v>Delve bosses have a chance to drop a waist or feet.</v>
      </c>
      <c r="W476" s="43" t="str">
        <f>IF(U476&lt;&gt;"",IF(U476&lt;&gt;"LIBSETS_DROP_MECHANIC_MONSTER_NAME",VLOOKUP(U476,'LibSets constants'!$I$4:$L$1003,4,FALSE),""),"")</f>
        <v>Bosse in Gewölben haben die Chance, eine Taille oder Füße fallen zu lassen.</v>
      </c>
      <c r="Y476" s="3">
        <f>IF(G476&lt;&gt;"LIBSETS_SETTYPE_BATTLEGROUND",IF(G476&lt;&gt;"LIBSETS_SETTYPE_SPECIAL",IF(X476&lt;&gt;"",X476,IF(Z476&lt;&gt;"",VLOOKUP(Z476,'ESO zone constants'!$D$3:$H$4953,5,FALSE),"")),""),"")</f>
        <v>1207</v>
      </c>
      <c r="Z476" t="str">
        <f>IF(AND(O476&lt;&gt;"",NOT(ISERROR(O476))),"",IF(AND(L476&lt;&gt;"",L476&gt;0,NOT(ISERROR(L476))),VLOOKUP(L476,'ESO dumped WayshrineInfo'!$K$3:$N$9999,4,FALSE),""))</f>
        <v>The Reach</v>
      </c>
      <c r="AA476" s="44" t="s">
        <v>1581</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3">
        <f>IF(G476&lt;&gt;"LIBSETS_SETTYPE_BATTLEGROUND",IF(G476&lt;&gt;"LIBSETS_SETTYPE_SPECIAL",IF(AE476&lt;&gt;"",VLOOKUP(AE476,'ESO zone constants'!$D$3:$H$4953,5,FALSE),""),""),"")</f>
        <v>1207</v>
      </c>
      <c r="AE476" t="str">
        <f>IF(AND(O476&lt;&gt;"",NOT(ISERROR(O476))),"",IF(AND(M476&lt;&gt;"",M476&gt;0,NOT(ISERROR(M476))),VLOOKUP(M476,'ESO dumped WayshrineInfo'!$K$3:$N$9999,4,FALSE),""))</f>
        <v>The Reach</v>
      </c>
      <c r="AF476" s="44" t="s">
        <v>1583</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3" t="str">
        <f>IF(G476&lt;&gt;"LIBSETS_SETTYPE_BATTLEGROUND",IF(G476&lt;&gt;"LIBSETS_SETTYPE_SPECIAL",IF(AJ476&lt;&gt;"",VLOOKUP(AJ476,'ESO zone constants'!$D$3:$H$4953,5,FALSE),""),""),"")</f>
        <v/>
      </c>
      <c r="AK476" s="44" t="s">
        <v>1584</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90" t="s">
        <v>2708</v>
      </c>
      <c r="AY476" s="21" t="str">
        <f t="shared" si="47"/>
        <v>[538] = {wayshrines={441,441,441,}, dlcId=DLC_MARKARTH</v>
      </c>
      <c r="AZ476" s="21" t="str">
        <f t="shared" si="51"/>
        <v>, zoneIds={1207,1207,1207}, veteran=false</v>
      </c>
      <c r="BA476" s="21" t="str">
        <f t="shared" si="48"/>
        <v>, setType=LIBSETS_SETTYPE_OVERLAND</v>
      </c>
      <c r="BB476" s="21" t="str">
        <f t="shared" si="49"/>
        <v>, isProcSetAllowedInPvP=1, dropMechanic={LIBSETS_DROP_MECHANIC_OVERLAND_BOSS_DELVE,LIBSETS_DROP_MECHANIC_OVERLAND_BOSS_DELVE,LIBSETS_DROP_MECHANIC_OVERLAND_BOSS_PUBLIC_DUNGEON,LIBSETS_DROP_MECHANIC_OVERLAND_CHEST}},</v>
      </c>
      <c r="BC476" s="21" t="str">
        <f t="shared" si="50"/>
        <v xml:space="preserve"> --Witch-Knight\'s Defiance / Trotz des Hexenritters   [The Reach, The Reach, The Reach]</v>
      </c>
    </row>
    <row r="477" spans="1:55" x14ac:dyDescent="0.25">
      <c r="A477" s="5">
        <v>539</v>
      </c>
      <c r="B477" t="s">
        <v>2274</v>
      </c>
      <c r="C477" t="s">
        <v>2703</v>
      </c>
      <c r="D477" s="3">
        <f t="shared" si="53"/>
        <v>539</v>
      </c>
      <c r="G477" s="3" t="s">
        <v>1493</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V477" s="42"/>
      <c r="W477" s="39"/>
      <c r="Y477" s="3">
        <f>IF(G477&lt;&gt;"LIBSETS_SETTYPE_BATTLEGROUND",IF(G477&lt;&gt;"LIBSETS_SETTYPE_SPECIAL",IF(X477&lt;&gt;"",X477,IF(Z477&lt;&gt;"",VLOOKUP(Z477,'ESO zone constants'!$D$3:$H$4953,5,FALSE),"")),""),"")</f>
        <v>1207</v>
      </c>
      <c r="Z477" t="str">
        <f>IF(AND(O477&lt;&gt;"",NOT(ISERROR(O477))),"",IF(AND(L477&lt;&gt;"",L477&gt;0,NOT(ISERROR(L477))),VLOOKUP(L477,'ESO dumped WayshrineInfo'!$K$3:$N$9999,4,FALSE),""))</f>
        <v>The Reach</v>
      </c>
      <c r="AA477" s="44"/>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WayshrineInfo'!$K$3:$N$9999,4,FALSE),""))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90" t="s">
        <v>2708</v>
      </c>
      <c r="AY477" s="21" t="str">
        <f t="shared" si="47"/>
        <v>[539] = {wayshrines={447,447,447,}, traitsNeeded=3, dlcId=DLC_MARKARTH</v>
      </c>
      <c r="AZ477" s="21" t="str">
        <f t="shared" si="51"/>
        <v>, zoneIds={1207,1207,1207}, veteran=false</v>
      </c>
      <c r="BA477" s="21" t="str">
        <f t="shared" si="48"/>
        <v>, setType=LIBSETS_SETTYPE_CRAFTED</v>
      </c>
      <c r="BB477" s="21" t="str">
        <f t="shared" si="49"/>
        <v>, isProcSetAllowedInPvP=1},</v>
      </c>
      <c r="BC477" s="21" t="str">
        <f t="shared" si="50"/>
        <v xml:space="preserve"> --Red Eagle\'s Fury / Zorn des Roten Adlers   [The Reach, The Reach, The Reach]</v>
      </c>
    </row>
    <row r="478" spans="1:55" x14ac:dyDescent="0.25">
      <c r="A478" s="5">
        <v>540</v>
      </c>
      <c r="B478" t="s">
        <v>2275</v>
      </c>
      <c r="C478" t="s">
        <v>2295</v>
      </c>
      <c r="D478" s="3">
        <f t="shared" si="53"/>
        <v>540</v>
      </c>
      <c r="G478" s="3" t="s">
        <v>1493</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V478" s="42"/>
      <c r="W478" s="39"/>
      <c r="Y478" s="3">
        <f>IF(G478&lt;&gt;"LIBSETS_SETTYPE_BATTLEGROUND",IF(G478&lt;&gt;"LIBSETS_SETTYPE_SPECIAL",IF(X478&lt;&gt;"",X478,IF(Z478&lt;&gt;"",VLOOKUP(Z478,'ESO zone constants'!$D$3:$H$4953,5,FALSE),"")),""),"")</f>
        <v>1207</v>
      </c>
      <c r="Z478" t="str">
        <f>IF(AND(O478&lt;&gt;"",NOT(ISERROR(O478))),"",IF(AND(L478&lt;&gt;"",L478&gt;0,NOT(ISERROR(L478))),VLOOKUP(L478,'ESO dumped WayshrineInfo'!$K$3:$N$9999,4,FALSE),""))</f>
        <v>The Reach</v>
      </c>
      <c r="AA478" s="44"/>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WayshrineInfo'!$K$3:$N$9999,4,FALSE),""))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90" t="s">
        <v>2707</v>
      </c>
      <c r="AY478" s="21" t="str">
        <f t="shared" si="47"/>
        <v>[540] = {wayshrines={442,442,442,}, traitsNeeded=6, dlcId=DLC_MARKARTH</v>
      </c>
      <c r="AZ478" s="21" t="str">
        <f t="shared" si="51"/>
        <v>, zoneIds={1207,1207,1207}, veteran=false</v>
      </c>
      <c r="BA478" s="21" t="str">
        <f t="shared" si="48"/>
        <v>, setType=LIBSETS_SETTYPE_CRAFTED</v>
      </c>
      <c r="BB478" s="21" t="str">
        <f t="shared" si="49"/>
        <v>},</v>
      </c>
      <c r="BC478" s="21" t="str">
        <f t="shared" si="50"/>
        <v xml:space="preserve"> --Legacy of Karth / Erbe des Karth   [The Reach, The Reach, The Reach]</v>
      </c>
    </row>
    <row r="479" spans="1:55" x14ac:dyDescent="0.25">
      <c r="A479" s="5">
        <v>541</v>
      </c>
      <c r="B479" t="s">
        <v>2276</v>
      </c>
      <c r="C479" t="s">
        <v>2296</v>
      </c>
      <c r="D479" s="3">
        <f t="shared" si="53"/>
        <v>541</v>
      </c>
      <c r="G479" s="3" t="s">
        <v>1493</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constants'!$B$4:$C$1003,2,FALSE),"")</f>
        <v>Markarth</v>
      </c>
      <c r="V479" s="42"/>
      <c r="W479" s="39"/>
      <c r="Y479" s="3">
        <f>IF(G479&lt;&gt;"LIBSETS_SETTYPE_BATTLEGROUND",IF(G479&lt;&gt;"LIBSETS_SETTYPE_SPECIAL",IF(X479&lt;&gt;"",X479,IF(Z479&lt;&gt;"",VLOOKUP(Z479,'ESO zone constants'!$D$3:$H$4953,5,FALSE),"")),""),"")</f>
        <v>1208</v>
      </c>
      <c r="Z479" t="str">
        <f>IF(AND(O479&lt;&gt;"",NOT(ISERROR(O479))),"",IF(AND(L479&lt;&gt;"",L479&gt;0,NOT(ISERROR(L479))),VLOOKUP(L479,'ESO dumped WayshrineInfo'!$K$3:$N$9999,4,FALSE),""))</f>
        <v>Blackreach: Arkthzand Cavern</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1208</v>
      </c>
      <c r="AE479" t="str">
        <f>IF(AND(O479&lt;&gt;"",NOT(ISERROR(O479))),"",IF(AND(M479&lt;&gt;"",M479&gt;0,NOT(ISERROR(M479))),VLOOKUP(M479,'ESO dumped WayshrineInfo'!$K$3:$N$9999,4,FALSE),""))</f>
        <v>Blackreach: Arkthzand Cavern</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90" t="s">
        <v>2708</v>
      </c>
      <c r="AY479" s="21" t="str">
        <f t="shared" si="47"/>
        <v>[541] = {wayshrines={446,446,446,}, traitsNeeded=9, dlcId=DLC_MARKARTH</v>
      </c>
      <c r="AZ479" s="21" t="str">
        <f t="shared" si="51"/>
        <v>, zoneIds={1208,1208,1208}, veteran=false</v>
      </c>
      <c r="BA479" s="21" t="str">
        <f t="shared" si="48"/>
        <v>, setType=LIBSETS_SETTYPE_CRAFTED</v>
      </c>
      <c r="BB479" s="21" t="str">
        <f t="shared" si="49"/>
        <v>, isProcSetAllowedInPvP=1},</v>
      </c>
      <c r="BC479" s="21" t="str">
        <f t="shared" si="50"/>
        <v xml:space="preserve"> --Aetherial Ascension / Ätherischer Aufstieg   [Blackreach: Arkthzand Cavern, Blackreach: Arkthzand Cavern, Blackreach: Arkthzand Cavern]</v>
      </c>
    </row>
    <row r="480" spans="1:55" x14ac:dyDescent="0.25">
      <c r="A480" s="5">
        <v>542</v>
      </c>
      <c r="B480" t="s">
        <v>2277</v>
      </c>
      <c r="C480" t="s">
        <v>2297</v>
      </c>
      <c r="D480" s="3">
        <f t="shared" si="53"/>
        <v>542</v>
      </c>
      <c r="G480" s="3" t="s">
        <v>1499</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1581</v>
      </c>
      <c r="V480" s="40" t="str">
        <f>IF(U480&lt;&gt;"",IF(U480&lt;&gt;"LIBSETS_DROP_MECHANIC_MONSTER_NAME",VLOOKUP(U480,'LibSets constants'!$I$4:$L$1003,3,FALSE),""),"")</f>
        <v>Delve bosses have a chance to drop a waist or feet.</v>
      </c>
      <c r="W480" s="43" t="str">
        <f>IF(U480&lt;&gt;"",IF(U480&lt;&gt;"LIBSETS_DROP_MECHANIC_MONSTER_NAME",VLOOKUP(U480,'LibSets constants'!$I$4:$L$1003,4,FALSE),""),"")</f>
        <v>Bosse in Gewölben haben die Chance, eine Taille oder Füße fallen zu lassen.</v>
      </c>
      <c r="Y480" s="3" t="str">
        <f>IF(G480&lt;&gt;"LIBSETS_SETTYPE_BATTLEGROUND",IF(G480&lt;&gt;"LIBSETS_SETTYPE_SPECIAL",IF(X480&lt;&gt;"",X480,IF(Z480&lt;&gt;"",VLOOKUP(Z480,'ESO zone constants'!$D$3:$H$4953,5,FALSE),"")),""),"")</f>
        <v/>
      </c>
      <c r="Z480" t="str">
        <f>IF(AND(O480&lt;&gt;"",NOT(ISERROR(O480))),"",IF(AND(L480&lt;&gt;"",L480&gt;0,NOT(ISERROR(L480))),VLOOKUP(L480,'ESO dumped WayshrineInfo'!$K$3:$N$9999,4,FALSE),""))</f>
        <v/>
      </c>
      <c r="AA480" s="44" t="s">
        <v>1581</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3" t="str">
        <f>IF(G480&lt;&gt;"LIBSETS_SETTYPE_BATTLEGROUND",IF(G480&lt;&gt;"LIBSETS_SETTYPE_SPECIAL",IF(AE480&lt;&gt;"",VLOOKUP(AE480,'ESO zone constants'!$D$3:$H$4953,5,FALSE),""),""),"")</f>
        <v/>
      </c>
      <c r="AE480" t="str">
        <f>IF(AND(O480&lt;&gt;"",NOT(ISERROR(O480))),"",IF(AND(M480&lt;&gt;"",M480&gt;0,NOT(ISERROR(M480))),VLOOKUP(M480,'ESO dumped WayshrineInfo'!$K$3:$N$9999,4,FALSE),""))</f>
        <v/>
      </c>
      <c r="AF480" s="44" t="s">
        <v>1583</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3" t="str">
        <f>IF(G480&lt;&gt;"LIBSETS_SETTYPE_BATTLEGROUND",IF(G480&lt;&gt;"LIBSETS_SETTYPE_SPECIAL",IF(AJ480&lt;&gt;"",VLOOKUP(AJ480,'ESO zone constants'!$D$3:$H$4953,5,FALSE),""),""),"")</f>
        <v/>
      </c>
      <c r="AK480" s="44" t="s">
        <v>1584</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90" t="s">
        <v>2707</v>
      </c>
      <c r="AY480" s="21" t="str">
        <f t="shared" si="47"/>
        <v>[542] = {wayshrines={441,-1,-1,}, dlcId=DLC_MARKARTH</v>
      </c>
      <c r="AZ480" s="21" t="str">
        <f t="shared" si="51"/>
        <v>, zoneIds={1207}, veteran=false</v>
      </c>
      <c r="BA480" s="21" t="str">
        <f t="shared" si="48"/>
        <v>, setType=LIBSETS_SETTYPE_OVERLAND</v>
      </c>
      <c r="BB480" s="21" t="str">
        <f t="shared" si="49"/>
        <v>, dropMechanic={LIBSETS_DROP_MECHANIC_OVERLAND_BOSS_DELVE,LIBSETS_DROP_MECHANIC_OVERLAND_BOSS_DELVE,LIBSETS_DROP_MECHANIC_OVERLAND_BOSS_PUBLIC_DUNGEON,LIBSETS_DROP_MECHANIC_OVERLAND_CHEST}},</v>
      </c>
      <c r="BC480" s="21" t="str">
        <f t="shared" si="50"/>
        <v xml:space="preserve"> --Hex Siphon / Fluchsiphon   [The Reach]</v>
      </c>
    </row>
    <row r="481" spans="1:55" x14ac:dyDescent="0.25">
      <c r="A481" s="5">
        <v>543</v>
      </c>
      <c r="B481" t="s">
        <v>2278</v>
      </c>
      <c r="C481" t="s">
        <v>2298</v>
      </c>
      <c r="D481" s="3">
        <f t="shared" si="53"/>
        <v>543</v>
      </c>
      <c r="G481" s="3" t="s">
        <v>1499</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1581</v>
      </c>
      <c r="V481" s="40" t="str">
        <f>IF(U481&lt;&gt;"",IF(U481&lt;&gt;"LIBSETS_DROP_MECHANIC_MONSTER_NAME",VLOOKUP(U481,'LibSets constants'!$I$4:$L$1003,3,FALSE),""),"")</f>
        <v>Delve bosses have a chance to drop a waist or feet.</v>
      </c>
      <c r="W481" s="43" t="str">
        <f>IF(U481&lt;&gt;"",IF(U481&lt;&gt;"LIBSETS_DROP_MECHANIC_MONSTER_NAME",VLOOKUP(U481,'LibSets constants'!$I$4:$L$1003,4,FALSE),""),"")</f>
        <v>Bosse in Gewölben haben die Chance, eine Taille oder Füße fallen zu lassen.</v>
      </c>
      <c r="Y481" s="3" t="str">
        <f>IF(G481&lt;&gt;"LIBSETS_SETTYPE_BATTLEGROUND",IF(G481&lt;&gt;"LIBSETS_SETTYPE_SPECIAL",IF(X481&lt;&gt;"",X481,IF(Z481&lt;&gt;"",VLOOKUP(Z481,'ESO zone constants'!$D$3:$H$4953,5,FALSE),"")),""),"")</f>
        <v/>
      </c>
      <c r="Z481" t="str">
        <f>IF(AND(O481&lt;&gt;"",NOT(ISERROR(O481))),"",IF(AND(L481&lt;&gt;"",L481&gt;0,NOT(ISERROR(L481))),VLOOKUP(L481,'ESO dumped WayshrineInfo'!$K$3:$N$9999,4,FALSE),""))</f>
        <v/>
      </c>
      <c r="AA481" s="44" t="s">
        <v>1581</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3" t="str">
        <f>IF(G481&lt;&gt;"LIBSETS_SETTYPE_BATTLEGROUND",IF(G481&lt;&gt;"LIBSETS_SETTYPE_SPECIAL",IF(AE481&lt;&gt;"",VLOOKUP(AE481,'ESO zone constants'!$D$3:$H$4953,5,FALSE),""),""),"")</f>
        <v/>
      </c>
      <c r="AE481" t="str">
        <f>IF(AND(O481&lt;&gt;"",NOT(ISERROR(O481))),"",IF(AND(M481&lt;&gt;"",M481&gt;0,NOT(ISERROR(M481))),VLOOKUP(M481,'ESO dumped WayshrineInfo'!$K$3:$N$9999,4,FALSE),""))</f>
        <v/>
      </c>
      <c r="AF481" s="44" t="s">
        <v>1583</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3" t="str">
        <f>IF(G481&lt;&gt;"LIBSETS_SETTYPE_BATTLEGROUND",IF(G481&lt;&gt;"LIBSETS_SETTYPE_SPECIAL",IF(AJ481&lt;&gt;"",VLOOKUP(AJ481,'ESO zone constants'!$D$3:$H$4953,5,FALSE),""),""),"")</f>
        <v/>
      </c>
      <c r="AK481" s="44" t="s">
        <v>1584</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90" t="s">
        <v>2707</v>
      </c>
      <c r="AY481" s="21" t="str">
        <f t="shared" si="47"/>
        <v>[543] = {wayshrines={441,-1,-1,}, dlcId=DLC_MARKARTH</v>
      </c>
      <c r="AZ481" s="21" t="str">
        <f t="shared" si="51"/>
        <v>, zoneIds={1207}, veteran=false</v>
      </c>
      <c r="BA481" s="21" t="str">
        <f t="shared" si="48"/>
        <v>, setType=LIBSETS_SETTYPE_OVERLAND</v>
      </c>
      <c r="BB481" s="21" t="str">
        <f t="shared" si="49"/>
        <v>, dropMechanic={LIBSETS_DROP_MECHANIC_OVERLAND_BOSS_DELVE,LIBSETS_DROP_MECHANIC_OVERLAND_BOSS_DELVE,LIBSETS_DROP_MECHANIC_OVERLAND_BOSS_PUBLIC_DUNGEON,LIBSETS_DROP_MECHANIC_OVERLAND_CHEST}},</v>
      </c>
      <c r="BC481" s="21" t="str">
        <f t="shared" si="50"/>
        <v xml:space="preserve"> --Pestilent Host / Pestilenter Wirt   [The Reach]</v>
      </c>
    </row>
    <row r="482" spans="1:55" x14ac:dyDescent="0.25">
      <c r="A482" s="5">
        <v>544</v>
      </c>
      <c r="B482" t="s">
        <v>2279</v>
      </c>
      <c r="C482" t="s">
        <v>2299</v>
      </c>
      <c r="D482" s="3">
        <f t="shared" si="53"/>
        <v>544</v>
      </c>
      <c r="G482" s="3" t="s">
        <v>1499</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1581</v>
      </c>
      <c r="V482" s="40" t="str">
        <f>IF(U482&lt;&gt;"",IF(U482&lt;&gt;"LIBSETS_DROP_MECHANIC_MONSTER_NAME",VLOOKUP(U482,'LibSets constants'!$I$4:$L$1003,3,FALSE),""),"")</f>
        <v>Delve bosses have a chance to drop a waist or feet.</v>
      </c>
      <c r="W482" s="43" t="str">
        <f>IF(U482&lt;&gt;"",IF(U482&lt;&gt;"LIBSETS_DROP_MECHANIC_MONSTER_NAME",VLOOKUP(U482,'LibSets constants'!$I$4:$L$1003,4,FALSE),""),"")</f>
        <v>Bosse in Gewölben haben die Chance, eine Taille oder Füße fallen zu lassen.</v>
      </c>
      <c r="Y482" s="3">
        <f>IF(G482&lt;&gt;"LIBSETS_SETTYPE_BATTLEGROUND",IF(G482&lt;&gt;"LIBSETS_SETTYPE_SPECIAL",IF(X482&lt;&gt;"",X482,IF(Z482&lt;&gt;"",VLOOKUP(Z482,'ESO zone constants'!$D$3:$H$4953,5,FALSE),"")),""),"")</f>
        <v>1207</v>
      </c>
      <c r="Z482" t="str">
        <f>IF(AND(O482&lt;&gt;"",NOT(ISERROR(O482))),"",IF(AND(L482&lt;&gt;"",L482&gt;0,NOT(ISERROR(L482))),VLOOKUP(L482,'ESO dumped WayshrineInfo'!$K$3:$N$9999,4,FALSE),""))</f>
        <v>The Reach</v>
      </c>
      <c r="AA482" s="44" t="s">
        <v>1581</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f>IF(G482&lt;&gt;"LIBSETS_SETTYPE_BATTLEGROUND",IF(G482&lt;&gt;"LIBSETS_SETTYPE_SPECIAL",IF(AE482&lt;&gt;"",VLOOKUP(AE482,'ESO zone constants'!$D$3:$H$4953,5,FALSE),""),""),"")</f>
        <v>1207</v>
      </c>
      <c r="AE482" t="str">
        <f>IF(AND(O482&lt;&gt;"",NOT(ISERROR(O482))),"",IF(AND(M482&lt;&gt;"",M482&gt;0,NOT(ISERROR(M482))),VLOOKUP(M482,'ESO dumped WayshrineInfo'!$K$3:$N$9999,4,FALSE),""))</f>
        <v>The Reach</v>
      </c>
      <c r="AF482" s="44" t="s">
        <v>1583</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1584</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90" t="s">
        <v>2707</v>
      </c>
      <c r="AY482" s="21" t="str">
        <f t="shared" si="47"/>
        <v>[544] = {wayshrines={441,441,441,}, dlcId=DLC_MARKARTH</v>
      </c>
      <c r="AZ482" s="21" t="str">
        <f t="shared" si="51"/>
        <v>, zoneIds={1207,1207,1207}, veteran=false</v>
      </c>
      <c r="BA482" s="21" t="str">
        <f t="shared" si="48"/>
        <v>, setType=LIBSETS_SETTYPE_OVERLAND</v>
      </c>
      <c r="BB482" s="21" t="str">
        <f t="shared" si="49"/>
        <v>, dropMechanic={LIBSETS_DROP_MECHANIC_OVERLAND_BOSS_DELVE,LIBSETS_DROP_MECHANIC_OVERLAND_BOSS_DELVE,LIBSETS_DROP_MECHANIC_OVERLAND_BOSS_PUBLIC_DUNGEON,LIBSETS_DROP_MECHANIC_OVERLAND_CHEST}},</v>
      </c>
      <c r="BC482" s="21" t="str">
        <f t="shared" si="50"/>
        <v xml:space="preserve"> --Explosive Rebuke / Explosiver Tadel   [The Reach, The Reach, The Reach]</v>
      </c>
    </row>
    <row r="483" spans="1:55" x14ac:dyDescent="0.25">
      <c r="A483" s="5">
        <v>557</v>
      </c>
      <c r="B483" t="s">
        <v>2280</v>
      </c>
      <c r="C483" t="s">
        <v>2704</v>
      </c>
      <c r="D483" s="3">
        <f t="shared" si="53"/>
        <v>557</v>
      </c>
      <c r="E483" s="42"/>
      <c r="G483" s="8" t="s">
        <v>1491</v>
      </c>
      <c r="I483" t="s">
        <v>97</v>
      </c>
      <c r="J483" t="s">
        <v>97</v>
      </c>
      <c r="K483">
        <v>457</v>
      </c>
      <c r="L483">
        <v>457</v>
      </c>
      <c r="M483">
        <v>457</v>
      </c>
      <c r="N483">
        <v>0</v>
      </c>
      <c r="O483" s="66" t="s">
        <v>2250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1577</v>
      </c>
      <c r="V483" s="40" t="str">
        <f>IF(U483&lt;&gt;"",IF(U483&lt;&gt;"LIBSETS_DROP_MECHANIC_MONSTER_NAME",VLOOKUP(U483,'LibSets constants'!$I$4:$L$1003,3,FALSE),""),"")</f>
        <v>Arena stage chest</v>
      </c>
      <c r="W483" s="43" t="str">
        <f>IF(U483&lt;&gt;"",IF(U483&lt;&gt;"LIBSETS_DROP_MECHANIC_MONSTER_NAME",VLOOKUP(U483,'LibSets constants'!$I$4:$L$1003,4,FALSE),""),"")</f>
        <v>Arena-Phasen Schatztruhe</v>
      </c>
      <c r="Y483" s="3" t="str">
        <f>IF(G483&lt;&gt;"LIBSETS_SETTYPE_BATTLEGROUND",IF(G483&lt;&gt;"LIBSETS_SETTYPE_SPECIAL",IF(X483&lt;&gt;"",X483,IF(Z483&lt;&gt;"",VLOOKUP(Z483,'ESO zone constants'!$D$3:$H$4953,5,FALSE),"")),""),"")</f>
        <v/>
      </c>
      <c r="Z483" t="str">
        <f>IF(AND(O483&lt;&gt;"",NOT(ISERROR(O483))),"",IF(AND(L483&lt;&gt;"",L483&gt;0,NOT(ISERROR(L483))),VLOOKUP(L483,'ESO dumped WayshrineInfo'!$K$3:$N$9999,4,FALSE),""))</f>
        <v/>
      </c>
      <c r="AA483" s="44"/>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WayshrineInfo'!$K$3:$N$9999,4,FALSE),""))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90" t="s">
        <v>2707</v>
      </c>
      <c r="AY483" s="21" t="str">
        <f t="shared" si="47"/>
        <v>[557] = {wayshrines={457,457,457,}, dlcId=DLC_MARKARTH</v>
      </c>
      <c r="AZ483" s="21" t="str">
        <f t="shared" si="51"/>
        <v>, zoneIds={1227}, veteran=false</v>
      </c>
      <c r="BA483" s="21" t="str">
        <f t="shared" si="48"/>
        <v>, setType=LIBSETS_SETTYPE_ARENA</v>
      </c>
      <c r="BB483" s="21" t="str">
        <f t="shared" si="49"/>
        <v>, dropMechanic={LIBSETS_DROP_MECHANIC_ARENA_STAGE_CHEST}},</v>
      </c>
      <c r="BC483" s="21" t="str">
        <f t="shared" si="50"/>
        <v xml:space="preserve"> --Executioner\'s Blade / Henkersklinge   [Vateshran Hollows]</v>
      </c>
    </row>
    <row r="484" spans="1:55" x14ac:dyDescent="0.25">
      <c r="A484" s="5">
        <v>558</v>
      </c>
      <c r="B484" t="s">
        <v>2281</v>
      </c>
      <c r="C484" t="s">
        <v>2300</v>
      </c>
      <c r="D484" s="3">
        <f t="shared" si="53"/>
        <v>558</v>
      </c>
      <c r="E484" s="42"/>
      <c r="G484" s="8" t="s">
        <v>1491</v>
      </c>
      <c r="I484" t="s">
        <v>97</v>
      </c>
      <c r="J484" t="s">
        <v>97</v>
      </c>
      <c r="K484">
        <v>457</v>
      </c>
      <c r="L484">
        <v>457</v>
      </c>
      <c r="M484">
        <v>457</v>
      </c>
      <c r="N484">
        <v>0</v>
      </c>
      <c r="O484" s="66" t="s">
        <v>2250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1577</v>
      </c>
      <c r="V484" s="40" t="str">
        <f>IF(U484&lt;&gt;"",IF(U484&lt;&gt;"LIBSETS_DROP_MECHANIC_MONSTER_NAME",VLOOKUP(U484,'LibSets constants'!$I$4:$L$1003,3,FALSE),""),"")</f>
        <v>Arena stage chest</v>
      </c>
      <c r="W484" s="43" t="str">
        <f>IF(U484&lt;&gt;"",IF(U484&lt;&gt;"LIBSETS_DROP_MECHANIC_MONSTER_NAME",VLOOKUP(U484,'LibSets constants'!$I$4:$L$1003,4,FALSE),""),"")</f>
        <v>Arena-Phasen Schatztruhe</v>
      </c>
      <c r="Y484" s="3" t="str">
        <f>IF(G484&lt;&gt;"LIBSETS_SETTYPE_BATTLEGROUND",IF(G484&lt;&gt;"LIBSETS_SETTYPE_SPECIAL",IF(X484&lt;&gt;"",X484,IF(Z484&lt;&gt;"",VLOOKUP(Z484,'ESO zone constants'!$D$3:$H$4953,5,FALSE),"")),""),"")</f>
        <v/>
      </c>
      <c r="Z484" t="str">
        <f>IF(AND(O484&lt;&gt;"",NOT(ISERROR(O484))),"",IF(AND(L484&lt;&gt;"",L484&gt;0,NOT(ISERROR(L484))),VLOOKUP(L484,'ESO dumped WayshrineInfo'!$K$3:$N$9999,4,FALSE),""))</f>
        <v/>
      </c>
      <c r="AA484" s="44"/>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WayshrineInfo'!$K$3:$N$9999,4,FALSE),""))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90" t="s">
        <v>2707</v>
      </c>
      <c r="AY484" s="21" t="str">
        <f t="shared" si="47"/>
        <v>[558] = {wayshrines={457,457,457,}, dlcId=DLC_MARKARTH</v>
      </c>
      <c r="AZ484" s="21" t="str">
        <f t="shared" si="51"/>
        <v>, zoneIds={1227}, veteran=false</v>
      </c>
      <c r="BA484" s="21" t="str">
        <f t="shared" si="48"/>
        <v>, setType=LIBSETS_SETTYPE_ARENA</v>
      </c>
      <c r="BB484" s="21" t="str">
        <f t="shared" si="49"/>
        <v>, dropMechanic={LIBSETS_DROP_MECHANIC_ARENA_STAGE_CHEST}},</v>
      </c>
      <c r="BC484" s="21" t="str">
        <f t="shared" si="50"/>
        <v xml:space="preserve"> --Void Bash / LeerenWucht   [Vateshran Hollows]</v>
      </c>
    </row>
    <row r="485" spans="1:55" x14ac:dyDescent="0.25">
      <c r="A485" s="5">
        <v>559</v>
      </c>
      <c r="B485" t="s">
        <v>2282</v>
      </c>
      <c r="C485" t="s">
        <v>2301</v>
      </c>
      <c r="D485" s="3">
        <f t="shared" si="53"/>
        <v>559</v>
      </c>
      <c r="E485" s="42"/>
      <c r="G485" s="8" t="s">
        <v>1491</v>
      </c>
      <c r="I485" t="s">
        <v>97</v>
      </c>
      <c r="J485" t="s">
        <v>97</v>
      </c>
      <c r="K485">
        <v>457</v>
      </c>
      <c r="L485">
        <v>457</v>
      </c>
      <c r="M485">
        <v>457</v>
      </c>
      <c r="N485">
        <v>0</v>
      </c>
      <c r="O485" s="66" t="s">
        <v>2250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1577</v>
      </c>
      <c r="V485" s="40" t="str">
        <f>IF(U485&lt;&gt;"",IF(U485&lt;&gt;"LIBSETS_DROP_MECHANIC_MONSTER_NAME",VLOOKUP(U485,'LibSets constants'!$I$4:$L$1003,3,FALSE),""),"")</f>
        <v>Arena stage chest</v>
      </c>
      <c r="W485" s="43" t="str">
        <f>IF(U485&lt;&gt;"",IF(U485&lt;&gt;"LIBSETS_DROP_MECHANIC_MONSTER_NAME",VLOOKUP(U485,'LibSets constants'!$I$4:$L$1003,4,FALSE),""),"")</f>
        <v>Arena-Phasen Schatztruhe</v>
      </c>
      <c r="Y485" s="3" t="str">
        <f>IF(G485&lt;&gt;"LIBSETS_SETTYPE_BATTLEGROUND",IF(G485&lt;&gt;"LIBSETS_SETTYPE_SPECIAL",IF(X485&lt;&gt;"",X485,IF(Z485&lt;&gt;"",VLOOKUP(Z485,'ESO zone constants'!$D$3:$H$4953,5,FALSE),"")),""),"")</f>
        <v/>
      </c>
      <c r="Z485" t="str">
        <f>IF(AND(O485&lt;&gt;"",NOT(ISERROR(O485))),"",IF(AND(L485&lt;&gt;"",L485&gt;0,NOT(ISERROR(L485))),VLOOKUP(L485,'ESO dumped WayshrineInfo'!$K$3:$N$9999,4,FALSE),""))</f>
        <v/>
      </c>
      <c r="AA485" s="44"/>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WayshrineInfo'!$K$3:$N$9999,4,FALSE),""))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90" t="s">
        <v>2707</v>
      </c>
      <c r="AY485" s="21" t="str">
        <f t="shared" si="47"/>
        <v>[559] = {wayshrines={457,457,457,}, dlcId=DLC_MARKARTH</v>
      </c>
      <c r="AZ485" s="21" t="str">
        <f t="shared" si="51"/>
        <v>, zoneIds={1227}, veteran=false</v>
      </c>
      <c r="BA485" s="21" t="str">
        <f t="shared" si="48"/>
        <v>, setType=LIBSETS_SETTYPE_ARENA</v>
      </c>
      <c r="BB485" s="21" t="str">
        <f t="shared" si="49"/>
        <v>, dropMechanic={LIBSETS_DROP_MECHANIC_ARENA_STAGE_CHEST}},</v>
      </c>
      <c r="BC485" s="21" t="str">
        <f t="shared" si="50"/>
        <v xml:space="preserve"> --Frenzied Momentum / Tobendes Momentum   [Vateshran Hollows]</v>
      </c>
    </row>
    <row r="486" spans="1:55" x14ac:dyDescent="0.25">
      <c r="A486" s="5">
        <v>560</v>
      </c>
      <c r="B486" t="s">
        <v>2283</v>
      </c>
      <c r="C486" t="s">
        <v>2302</v>
      </c>
      <c r="D486" s="3">
        <f t="shared" si="53"/>
        <v>560</v>
      </c>
      <c r="E486" s="42"/>
      <c r="G486" s="8" t="s">
        <v>1491</v>
      </c>
      <c r="I486" t="s">
        <v>97</v>
      </c>
      <c r="J486" t="s">
        <v>97</v>
      </c>
      <c r="K486">
        <v>457</v>
      </c>
      <c r="L486">
        <v>457</v>
      </c>
      <c r="M486">
        <v>457</v>
      </c>
      <c r="N486">
        <v>0</v>
      </c>
      <c r="O486" s="66" t="s">
        <v>2250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1577</v>
      </c>
      <c r="V486" s="40" t="str">
        <f>IF(U486&lt;&gt;"",IF(U486&lt;&gt;"LIBSETS_DROP_MECHANIC_MONSTER_NAME",VLOOKUP(U486,'LibSets constants'!$I$4:$L$1003,3,FALSE),""),"")</f>
        <v>Arena stage chest</v>
      </c>
      <c r="W486" s="43" t="str">
        <f>IF(U486&lt;&gt;"",IF(U486&lt;&gt;"LIBSETS_DROP_MECHANIC_MONSTER_NAME",VLOOKUP(U486,'LibSets constants'!$I$4:$L$1003,4,FALSE),""),"")</f>
        <v>Arena-Phasen Schatztruhe</v>
      </c>
      <c r="Y486" s="3" t="str">
        <f>IF(G486&lt;&gt;"LIBSETS_SETTYPE_BATTLEGROUND",IF(G486&lt;&gt;"LIBSETS_SETTYPE_SPECIAL",IF(X486&lt;&gt;"",X486,IF(Z486&lt;&gt;"",VLOOKUP(Z486,'ESO zone constants'!$D$3:$H$4953,5,FALSE),"")),""),"")</f>
        <v/>
      </c>
      <c r="Z486" t="str">
        <f>IF(AND(O486&lt;&gt;"",NOT(ISERROR(O486))),"",IF(AND(L486&lt;&gt;"",L486&gt;0,NOT(ISERROR(L486))),VLOOKUP(L486,'ESO dumped WayshrineInfo'!$K$3:$N$9999,4,FALSE),""))</f>
        <v/>
      </c>
      <c r="AA486" s="44"/>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WayshrineInfo'!$K$3:$N$9999,4,FALSE),""))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90" t="s">
        <v>2707</v>
      </c>
      <c r="AY486" s="21" t="str">
        <f t="shared" si="47"/>
        <v>[560] = {wayshrines={457,457,457,}, dlcId=DLC_MARKARTH</v>
      </c>
      <c r="AZ486" s="21" t="str">
        <f t="shared" si="51"/>
        <v>, zoneIds={1227}, veteran=false</v>
      </c>
      <c r="BA486" s="21" t="str">
        <f t="shared" si="48"/>
        <v>, setType=LIBSETS_SETTYPE_ARENA</v>
      </c>
      <c r="BB486" s="21" t="str">
        <f t="shared" si="49"/>
        <v>, dropMechanic={LIBSETS_DROP_MECHANIC_ARENA_STAGE_CHEST}},</v>
      </c>
      <c r="BC486" s="21" t="str">
        <f t="shared" si="50"/>
        <v xml:space="preserve"> --Point-Blank Snipe / Volltreffer   [Vateshran Hollows]</v>
      </c>
    </row>
    <row r="487" spans="1:55" x14ac:dyDescent="0.25">
      <c r="A487" s="5">
        <v>561</v>
      </c>
      <c r="B487" t="s">
        <v>2284</v>
      </c>
      <c r="C487" t="s">
        <v>2303</v>
      </c>
      <c r="D487" s="3">
        <f t="shared" si="53"/>
        <v>561</v>
      </c>
      <c r="E487" s="42"/>
      <c r="G487" s="8" t="s">
        <v>1491</v>
      </c>
      <c r="I487" t="s">
        <v>97</v>
      </c>
      <c r="J487" t="s">
        <v>97</v>
      </c>
      <c r="K487">
        <v>457</v>
      </c>
      <c r="L487">
        <v>457</v>
      </c>
      <c r="M487">
        <v>457</v>
      </c>
      <c r="N487">
        <v>0</v>
      </c>
      <c r="O487" s="66" t="s">
        <v>2250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1577</v>
      </c>
      <c r="V487" s="40" t="str">
        <f>IF(U487&lt;&gt;"",IF(U487&lt;&gt;"LIBSETS_DROP_MECHANIC_MONSTER_NAME",VLOOKUP(U487,'LibSets constants'!$I$4:$L$1003,3,FALSE),""),"")</f>
        <v>Arena stage chest</v>
      </c>
      <c r="W487" s="43" t="str">
        <f>IF(U487&lt;&gt;"",IF(U487&lt;&gt;"LIBSETS_DROP_MECHANIC_MONSTER_NAME",VLOOKUP(U487,'LibSets constants'!$I$4:$L$1003,4,FALSE),""),"")</f>
        <v>Arena-Phasen Schatztruhe</v>
      </c>
      <c r="Y487" s="3" t="str">
        <f>IF(G487&lt;&gt;"LIBSETS_SETTYPE_BATTLEGROUND",IF(G487&lt;&gt;"LIBSETS_SETTYPE_SPECIAL",IF(X487&lt;&gt;"",X487,IF(Z487&lt;&gt;"",VLOOKUP(Z487,'ESO zone constants'!$D$3:$H$4953,5,FALSE),"")),""),"")</f>
        <v/>
      </c>
      <c r="Z487" t="str">
        <f>IF(AND(O487&lt;&gt;"",NOT(ISERROR(O487))),"",IF(AND(L487&lt;&gt;"",L487&gt;0,NOT(ISERROR(L487))),VLOOKUP(L487,'ESO dumped WayshrineInfo'!$K$3:$N$9999,4,FALSE),""))</f>
        <v/>
      </c>
      <c r="AA487" s="44"/>
      <c r="AB487" s="43" t="str">
        <f>IF(AA487&lt;&gt;"",IF(AA487&lt;&gt;"LIBSETS_DROP_MECHANIC_MONSTER_NAME",VLOOKUP(AA487,'LibSets constants'!$I$4:$L$1003,3,FALSE),""),"")</f>
        <v/>
      </c>
      <c r="AC487" s="43" t="str">
        <f>IF(AA487&lt;&gt;"",IF(AA487&lt;&gt;"LIBSETS_DROP_MECHANIC_MONSTER_NAME",VLOOKUP(AA487,'LibSets constants'!$I$4:$L$1003,4,FALSE),""),"")</f>
        <v/>
      </c>
      <c r="AD487" s="3" t="str">
        <f>IF(G487&lt;&gt;"LIBSETS_SETTYPE_BATTLEGROUND",IF(G487&lt;&gt;"LIBSETS_SETTYPE_SPECIAL",IF(AE487&lt;&gt;"",VLOOKUP(AE487,'ESO zone constants'!$D$3:$H$4953,5,FALSE),""),""),"")</f>
        <v/>
      </c>
      <c r="AE487" t="str">
        <f>IF(AND(O487&lt;&gt;"",NOT(ISERROR(O487))),"",IF(AND(M487&lt;&gt;"",M487&gt;0,NOT(ISERROR(M487))),VLOOKUP(M487,'ESO dumped WayshrineInfo'!$K$3:$N$9999,4,FALSE),""))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90" t="s">
        <v>2707</v>
      </c>
      <c r="AY487" s="21" t="str">
        <f t="shared" si="47"/>
        <v>[561] = {wayshrines={457,457,457,}, dlcId=DLC_MARKARTH</v>
      </c>
      <c r="AZ487" s="21" t="str">
        <f t="shared" si="51"/>
        <v>, zoneIds={1227}, veteran=false</v>
      </c>
      <c r="BA487" s="21" t="str">
        <f t="shared" si="48"/>
        <v>, setType=LIBSETS_SETTYPE_ARENA</v>
      </c>
      <c r="BB487" s="21" t="str">
        <f t="shared" si="49"/>
        <v>, dropMechanic={LIBSETS_DROP_MECHANIC_ARENA_STAGE_CHEST}},</v>
      </c>
      <c r="BC487" s="21" t="str">
        <f t="shared" si="50"/>
        <v xml:space="preserve"> --Wrath of Elements / Zorn der Elemente   [Vateshran Hollows]</v>
      </c>
    </row>
    <row r="488" spans="1:55" x14ac:dyDescent="0.25">
      <c r="A488" s="5">
        <v>562</v>
      </c>
      <c r="B488" t="s">
        <v>2285</v>
      </c>
      <c r="C488" t="s">
        <v>2304</v>
      </c>
      <c r="D488" s="3">
        <f t="shared" si="53"/>
        <v>562</v>
      </c>
      <c r="E488" s="42"/>
      <c r="G488" s="8" t="s">
        <v>1491</v>
      </c>
      <c r="I488" t="s">
        <v>97</v>
      </c>
      <c r="J488" t="s">
        <v>97</v>
      </c>
      <c r="K488">
        <v>457</v>
      </c>
      <c r="L488">
        <v>457</v>
      </c>
      <c r="M488">
        <v>457</v>
      </c>
      <c r="N488">
        <v>0</v>
      </c>
      <c r="O488" s="66" t="s">
        <v>2250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1577</v>
      </c>
      <c r="V488" s="40" t="str">
        <f>IF(U488&lt;&gt;"",IF(U488&lt;&gt;"LIBSETS_DROP_MECHANIC_MONSTER_NAME",VLOOKUP(U488,'LibSets constants'!$I$4:$L$1003,3,FALSE),""),"")</f>
        <v>Arena stage chest</v>
      </c>
      <c r="W488" s="43" t="str">
        <f>IF(U488&lt;&gt;"",IF(U488&lt;&gt;"LIBSETS_DROP_MECHANIC_MONSTER_NAME",VLOOKUP(U488,'LibSets constants'!$I$4:$L$1003,4,FALSE),""),"")</f>
        <v>Arena-Phasen Schatztruhe</v>
      </c>
      <c r="Y488" s="3" t="str">
        <f>IF(G488&lt;&gt;"LIBSETS_SETTYPE_BATTLEGROUND",IF(G488&lt;&gt;"LIBSETS_SETTYPE_SPECIAL",IF(X488&lt;&gt;"",X488,IF(Z488&lt;&gt;"",VLOOKUP(Z488,'ESO zone constants'!$D$3:$H$4953,5,FALSE),"")),""),"")</f>
        <v/>
      </c>
      <c r="Z488" t="str">
        <f>IF(AND(O488&lt;&gt;"",NOT(ISERROR(O488))),"",IF(AND(L488&lt;&gt;"",L488&gt;0,NOT(ISERROR(L488))),VLOOKUP(L488,'ESO dumped WayshrineInfo'!$K$3:$N$9999,4,FALSE),""))</f>
        <v/>
      </c>
      <c r="AA488" s="44"/>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WayshrineInfo'!$K$3:$N$9999,4,FALSE),""))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90" t="s">
        <v>2707</v>
      </c>
      <c r="AY488" s="21" t="str">
        <f t="shared" si="47"/>
        <v>[562] = {wayshrines={457,457,457,}, dlcId=DLC_MARKARTH</v>
      </c>
      <c r="AZ488" s="21" t="str">
        <f t="shared" si="51"/>
        <v>, zoneIds={1227}, veteran=false</v>
      </c>
      <c r="BA488" s="21" t="str">
        <f t="shared" si="48"/>
        <v>, setType=LIBSETS_SETTYPE_ARENA</v>
      </c>
      <c r="BB488" s="21" t="str">
        <f t="shared" si="49"/>
        <v>, dropMechanic={LIBSETS_DROP_MECHANIC_ARENA_STAGE_CHEST}},</v>
      </c>
      <c r="BC488" s="21" t="str">
        <f t="shared" si="50"/>
        <v xml:space="preserve"> --Force Overflow / Machtüberschuss   [Vateshran Hollows]</v>
      </c>
    </row>
    <row r="489" spans="1:55" x14ac:dyDescent="0.25">
      <c r="A489" s="5">
        <v>563</v>
      </c>
      <c r="B489" t="s">
        <v>2288</v>
      </c>
      <c r="C489" t="s">
        <v>2705</v>
      </c>
      <c r="D489" s="3">
        <f t="shared" si="53"/>
        <v>563</v>
      </c>
      <c r="E489" s="42"/>
      <c r="G489" s="8" t="s">
        <v>1491</v>
      </c>
      <c r="I489" t="s">
        <v>98</v>
      </c>
      <c r="J489" t="s">
        <v>97</v>
      </c>
      <c r="K489">
        <v>457</v>
      </c>
      <c r="L489">
        <v>457</v>
      </c>
      <c r="M489">
        <v>457</v>
      </c>
      <c r="N489">
        <v>0</v>
      </c>
      <c r="O489" s="66" t="s">
        <v>2250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1577</v>
      </c>
      <c r="V489" s="40" t="str">
        <f>IF(U489&lt;&gt;"",IF(U489&lt;&gt;"LIBSETS_DROP_MECHANIC_MONSTER_NAME",VLOOKUP(U489,'LibSets constants'!$I$4:$L$1003,3,FALSE),""),"")</f>
        <v>Arena stage chest</v>
      </c>
      <c r="W489" s="43" t="str">
        <f>IF(U489&lt;&gt;"",IF(U489&lt;&gt;"LIBSETS_DROP_MECHANIC_MONSTER_NAME",VLOOKUP(U489,'LibSets constants'!$I$4:$L$1003,4,FALSE),""),"")</f>
        <v>Arena-Phasen Schatztruhe</v>
      </c>
      <c r="Y489" s="3" t="str">
        <f>IF(G489&lt;&gt;"LIBSETS_SETTYPE_BATTLEGROUND",IF(G489&lt;&gt;"LIBSETS_SETTYPE_SPECIAL",IF(X489&lt;&gt;"",X489,IF(Z489&lt;&gt;"",VLOOKUP(Z489,'ESO zone constants'!$D$3:$H$4953,5,FALSE),"")),""),"")</f>
        <v/>
      </c>
      <c r="Z489" t="str">
        <f>IF(AND(O489&lt;&gt;"",NOT(ISERROR(O489))),"",IF(AND(L489&lt;&gt;"",L489&gt;0,NOT(ISERROR(L489))),VLOOKUP(L489,'ESO dumped WayshrineInfo'!$K$3:$N$9999,4,FALSE),""))</f>
        <v/>
      </c>
      <c r="AA489" s="44"/>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WayshrineInfo'!$K$3:$N$9999,4,FALSE),""))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90" t="s">
        <v>2707</v>
      </c>
      <c r="AY489" s="21" t="str">
        <f t="shared" si="47"/>
        <v>[563] = {wayshrines={457,457,457,}, dlcId=DLC_MARKARTH</v>
      </c>
      <c r="AZ489" s="21" t="str">
        <f t="shared" si="51"/>
        <v>, zoneIds={1227}, veteran=true</v>
      </c>
      <c r="BA489" s="21" t="str">
        <f t="shared" si="48"/>
        <v>, setType=LIBSETS_SETTYPE_ARENA</v>
      </c>
      <c r="BB489" s="21" t="str">
        <f t="shared" si="49"/>
        <v>, dropMechanic={LIBSETS_DROP_MECHANIC_ARENA_STAGE_CHEST}},</v>
      </c>
      <c r="BC489" s="21" t="str">
        <f t="shared" si="50"/>
        <v xml:space="preserve"> --Perfected Executioner\'s Blade / Perfektionierte Klinge des Henkers   [Vateshran Hollows]</v>
      </c>
    </row>
    <row r="490" spans="1:55" x14ac:dyDescent="0.25">
      <c r="A490" s="5">
        <v>564</v>
      </c>
      <c r="B490" t="s">
        <v>2289</v>
      </c>
      <c r="C490" t="s">
        <v>2305</v>
      </c>
      <c r="D490" s="3">
        <f t="shared" si="53"/>
        <v>564</v>
      </c>
      <c r="E490" s="42"/>
      <c r="G490" s="8" t="s">
        <v>1491</v>
      </c>
      <c r="I490" t="s">
        <v>98</v>
      </c>
      <c r="J490" t="s">
        <v>97</v>
      </c>
      <c r="K490">
        <v>457</v>
      </c>
      <c r="L490">
        <v>457</v>
      </c>
      <c r="M490">
        <v>457</v>
      </c>
      <c r="N490">
        <v>0</v>
      </c>
      <c r="O490" s="66" t="s">
        <v>2250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1577</v>
      </c>
      <c r="V490" s="40" t="str">
        <f>IF(U490&lt;&gt;"",IF(U490&lt;&gt;"LIBSETS_DROP_MECHANIC_MONSTER_NAME",VLOOKUP(U490,'LibSets constants'!$I$4:$L$1003,3,FALSE),""),"")</f>
        <v>Arena stage chest</v>
      </c>
      <c r="W490" s="43" t="str">
        <f>IF(U490&lt;&gt;"",IF(U490&lt;&gt;"LIBSETS_DROP_MECHANIC_MONSTER_NAME",VLOOKUP(U490,'LibSets constants'!$I$4:$L$1003,4,FALSE),""),"")</f>
        <v>Arena-Phasen Schatztruhe</v>
      </c>
      <c r="Y490" s="3" t="str">
        <f>IF(G490&lt;&gt;"LIBSETS_SETTYPE_BATTLEGROUND",IF(G490&lt;&gt;"LIBSETS_SETTYPE_SPECIAL",IF(X490&lt;&gt;"",X490,IF(Z490&lt;&gt;"",VLOOKUP(Z490,'ESO zone constants'!$D$3:$H$4953,5,FALSE),"")),""),"")</f>
        <v/>
      </c>
      <c r="Z490" t="str">
        <f>IF(AND(O490&lt;&gt;"",NOT(ISERROR(O490))),"",IF(AND(L490&lt;&gt;"",L490&gt;0,NOT(ISERROR(L490))),VLOOKUP(L490,'ESO dumped WayshrineInfo'!$K$3:$N$9999,4,FALSE),""))</f>
        <v/>
      </c>
      <c r="AA490" s="44"/>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WayshrineInfo'!$K$3:$N$9999,4,FALSE),""))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90" t="s">
        <v>2707</v>
      </c>
      <c r="AY490" s="21" t="str">
        <f t="shared" si="47"/>
        <v>[564] = {wayshrines={457,457,457,}, dlcId=DLC_MARKARTH</v>
      </c>
      <c r="AZ490" s="21" t="str">
        <f t="shared" si="51"/>
        <v>, zoneIds={1227}, veteran=true</v>
      </c>
      <c r="BA490" s="21" t="str">
        <f t="shared" si="48"/>
        <v>, setType=LIBSETS_SETTYPE_ARENA</v>
      </c>
      <c r="BB490" s="21" t="str">
        <f t="shared" si="49"/>
        <v>, dropMechanic={LIBSETS_DROP_MECHANIC_ARENA_STAGE_CHEST}},</v>
      </c>
      <c r="BC490" s="21" t="str">
        <f t="shared" si="50"/>
        <v xml:space="preserve"> --Perfected Void Bash / Perfektionierte Leerenwucht   [Vateshran Hollows]</v>
      </c>
    </row>
    <row r="491" spans="1:55" x14ac:dyDescent="0.25">
      <c r="A491" s="5">
        <v>565</v>
      </c>
      <c r="B491" t="s">
        <v>2290</v>
      </c>
      <c r="C491" t="s">
        <v>2306</v>
      </c>
      <c r="D491" s="3">
        <f t="shared" si="53"/>
        <v>565</v>
      </c>
      <c r="E491" s="42"/>
      <c r="G491" s="8" t="s">
        <v>1491</v>
      </c>
      <c r="I491" t="s">
        <v>98</v>
      </c>
      <c r="J491" t="s">
        <v>97</v>
      </c>
      <c r="K491">
        <v>457</v>
      </c>
      <c r="L491">
        <v>457</v>
      </c>
      <c r="M491">
        <v>457</v>
      </c>
      <c r="N491">
        <v>0</v>
      </c>
      <c r="O491" s="66" t="s">
        <v>2250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1577</v>
      </c>
      <c r="V491" s="40" t="str">
        <f>IF(U491&lt;&gt;"",IF(U491&lt;&gt;"LIBSETS_DROP_MECHANIC_MONSTER_NAME",VLOOKUP(U491,'LibSets constants'!$I$4:$L$1003,3,FALSE),""),"")</f>
        <v>Arena stage chest</v>
      </c>
      <c r="W491" s="43" t="str">
        <f>IF(U491&lt;&gt;"",IF(U491&lt;&gt;"LIBSETS_DROP_MECHANIC_MONSTER_NAME",VLOOKUP(U491,'LibSets constants'!$I$4:$L$1003,4,FALSE),""),"")</f>
        <v>Arena-Phasen Schatztruhe</v>
      </c>
      <c r="Y491" s="3" t="str">
        <f>IF(G491&lt;&gt;"LIBSETS_SETTYPE_BATTLEGROUND",IF(G491&lt;&gt;"LIBSETS_SETTYPE_SPECIAL",IF(X491&lt;&gt;"",X491,IF(Z491&lt;&gt;"",VLOOKUP(Z491,'ESO zone constants'!$D$3:$H$4953,5,FALSE),"")),""),"")</f>
        <v/>
      </c>
      <c r="Z491" t="str">
        <f>IF(AND(O491&lt;&gt;"",NOT(ISERROR(O491))),"",IF(AND(L491&lt;&gt;"",L491&gt;0,NOT(ISERROR(L491))),VLOOKUP(L491,'ESO dumped WayshrineInfo'!$K$3:$N$9999,4,FALSE),""))</f>
        <v/>
      </c>
      <c r="AA491" s="44"/>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WayshrineInfo'!$K$3:$N$9999,4,FALSE),""))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90" t="s">
        <v>2707</v>
      </c>
      <c r="AY491" s="21" t="str">
        <f t="shared" si="47"/>
        <v>[565] = {wayshrines={457,457,457,}, dlcId=DLC_MARKARTH</v>
      </c>
      <c r="AZ491" s="21" t="str">
        <f t="shared" si="51"/>
        <v>, zoneIds={1227}, veteran=true</v>
      </c>
      <c r="BA491" s="21" t="str">
        <f t="shared" si="48"/>
        <v>, setType=LIBSETS_SETTYPE_ARENA</v>
      </c>
      <c r="BB491" s="21" t="str">
        <f t="shared" si="49"/>
        <v>, dropMechanic={LIBSETS_DROP_MECHANIC_ARENA_STAGE_CHEST}},</v>
      </c>
      <c r="BC491" s="21" t="str">
        <f t="shared" si="50"/>
        <v xml:space="preserve"> --Perfected Frenzied Momentum / Perfektioniertes tobendes Momentum   [Vateshran Hollows]</v>
      </c>
    </row>
    <row r="492" spans="1:55" x14ac:dyDescent="0.25">
      <c r="A492" s="5">
        <v>566</v>
      </c>
      <c r="B492" t="s">
        <v>2291</v>
      </c>
      <c r="C492" t="s">
        <v>2307</v>
      </c>
      <c r="D492" s="3">
        <f t="shared" si="53"/>
        <v>566</v>
      </c>
      <c r="E492" s="42"/>
      <c r="G492" s="8" t="s">
        <v>1491</v>
      </c>
      <c r="I492" t="s">
        <v>98</v>
      </c>
      <c r="J492" t="s">
        <v>97</v>
      </c>
      <c r="K492">
        <v>457</v>
      </c>
      <c r="L492">
        <v>457</v>
      </c>
      <c r="M492">
        <v>457</v>
      </c>
      <c r="N492">
        <v>0</v>
      </c>
      <c r="O492" s="66" t="s">
        <v>2250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1577</v>
      </c>
      <c r="V492" s="40" t="str">
        <f>IF(U492&lt;&gt;"",IF(U492&lt;&gt;"LIBSETS_DROP_MECHANIC_MONSTER_NAME",VLOOKUP(U492,'LibSets constants'!$I$4:$L$1003,3,FALSE),""),"")</f>
        <v>Arena stage chest</v>
      </c>
      <c r="W492" s="43" t="str">
        <f>IF(U492&lt;&gt;"",IF(U492&lt;&gt;"LIBSETS_DROP_MECHANIC_MONSTER_NAME",VLOOKUP(U492,'LibSets constants'!$I$4:$L$1003,4,FALSE),""),"")</f>
        <v>Arena-Phasen Schatztruhe</v>
      </c>
      <c r="Y492" s="3" t="str">
        <f>IF(G492&lt;&gt;"LIBSETS_SETTYPE_BATTLEGROUND",IF(G492&lt;&gt;"LIBSETS_SETTYPE_SPECIAL",IF(X492&lt;&gt;"",X492,IF(Z492&lt;&gt;"",VLOOKUP(Z492,'ESO zone constants'!$D$3:$H$4953,5,FALSE),"")),""),"")</f>
        <v/>
      </c>
      <c r="Z492" t="str">
        <f>IF(AND(O492&lt;&gt;"",NOT(ISERROR(O492))),"",IF(AND(L492&lt;&gt;"",L492&gt;0,NOT(ISERROR(L492))),VLOOKUP(L492,'ESO dumped WayshrineInfo'!$K$3:$N$9999,4,FALSE),""))</f>
        <v/>
      </c>
      <c r="AA492" s="44"/>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WayshrineInfo'!$K$3:$N$9999,4,FALSE),""))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90" t="s">
        <v>2707</v>
      </c>
      <c r="AY492" s="21" t="str">
        <f t="shared" si="47"/>
        <v>[566] = {wayshrines={457,457,457,}, dlcId=DLC_MARKARTH</v>
      </c>
      <c r="AZ492" s="21" t="str">
        <f t="shared" si="51"/>
        <v>, zoneIds={1227}, veteran=true</v>
      </c>
      <c r="BA492" s="21" t="str">
        <f t="shared" si="48"/>
        <v>, setType=LIBSETS_SETTYPE_ARENA</v>
      </c>
      <c r="BB492" s="21" t="str">
        <f t="shared" si="49"/>
        <v>, dropMechanic={LIBSETS_DROP_MECHANIC_ARENA_STAGE_CHEST}},</v>
      </c>
      <c r="BC492" s="21" t="str">
        <f t="shared" si="50"/>
        <v xml:space="preserve"> --Perfected Point-Blank Snipe / Perfektionierter Volltreffer   [Vateshran Hollows]</v>
      </c>
    </row>
    <row r="493" spans="1:55" x14ac:dyDescent="0.25">
      <c r="A493" s="5">
        <v>567</v>
      </c>
      <c r="B493" t="s">
        <v>2292</v>
      </c>
      <c r="C493" t="s">
        <v>2308</v>
      </c>
      <c r="D493" s="3">
        <f t="shared" si="53"/>
        <v>567</v>
      </c>
      <c r="E493" s="42"/>
      <c r="G493" s="8" t="s">
        <v>1491</v>
      </c>
      <c r="I493" t="s">
        <v>98</v>
      </c>
      <c r="J493" t="s">
        <v>97</v>
      </c>
      <c r="K493">
        <v>457</v>
      </c>
      <c r="L493">
        <v>457</v>
      </c>
      <c r="M493">
        <v>457</v>
      </c>
      <c r="N493">
        <v>0</v>
      </c>
      <c r="O493" s="66" t="s">
        <v>2250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1577</v>
      </c>
      <c r="V493" s="40" t="str">
        <f>IF(U493&lt;&gt;"",IF(U493&lt;&gt;"LIBSETS_DROP_MECHANIC_MONSTER_NAME",VLOOKUP(U493,'LibSets constants'!$I$4:$L$1003,3,FALSE),""),"")</f>
        <v>Arena stage chest</v>
      </c>
      <c r="W493" s="43" t="str">
        <f>IF(U493&lt;&gt;"",IF(U493&lt;&gt;"LIBSETS_DROP_MECHANIC_MONSTER_NAME",VLOOKUP(U493,'LibSets constants'!$I$4:$L$1003,4,FALSE),""),"")</f>
        <v>Arena-Phasen Schatztruhe</v>
      </c>
      <c r="Y493" s="3" t="str">
        <f>IF(G493&lt;&gt;"LIBSETS_SETTYPE_BATTLEGROUND",IF(G493&lt;&gt;"LIBSETS_SETTYPE_SPECIAL",IF(X493&lt;&gt;"",X493,IF(Z493&lt;&gt;"",VLOOKUP(Z493,'ESO zone constants'!$D$3:$H$4953,5,FALSE),"")),""),"")</f>
        <v/>
      </c>
      <c r="Z493" t="str">
        <f>IF(AND(O493&lt;&gt;"",NOT(ISERROR(O493))),"",IF(AND(L493&lt;&gt;"",L493&gt;0,NOT(ISERROR(L493))),VLOOKUP(L493,'ESO dumped WayshrineInfo'!$K$3:$N$9999,4,FALSE),""))</f>
        <v/>
      </c>
      <c r="AA493" s="44"/>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WayshrineInfo'!$K$3:$N$9999,4,FALSE),""))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90" t="s">
        <v>2707</v>
      </c>
      <c r="AY493" s="21" t="str">
        <f t="shared" si="47"/>
        <v>[567] = {wayshrines={457,457,457,}, dlcId=DLC_MARKARTH</v>
      </c>
      <c r="AZ493" s="21" t="str">
        <f t="shared" si="51"/>
        <v>, zoneIds={1227}, veteran=true</v>
      </c>
      <c r="BA493" s="21" t="str">
        <f t="shared" si="48"/>
        <v>, setType=LIBSETS_SETTYPE_ARENA</v>
      </c>
      <c r="BB493" s="21" t="str">
        <f t="shared" si="49"/>
        <v>, dropMechanic={LIBSETS_DROP_MECHANIC_ARENA_STAGE_CHEST}},</v>
      </c>
      <c r="BC493" s="21" t="str">
        <f t="shared" si="50"/>
        <v xml:space="preserve"> --Perfected Wrath of Elements / Perfektionierter Zorn der Elemente   [Vateshran Hollows]</v>
      </c>
    </row>
    <row r="494" spans="1:55" x14ac:dyDescent="0.25">
      <c r="A494" s="5">
        <v>568</v>
      </c>
      <c r="B494" t="s">
        <v>2293</v>
      </c>
      <c r="C494" t="s">
        <v>2309</v>
      </c>
      <c r="D494" s="3">
        <f t="shared" si="53"/>
        <v>568</v>
      </c>
      <c r="E494" s="42"/>
      <c r="G494" s="8" t="s">
        <v>1491</v>
      </c>
      <c r="I494" t="s">
        <v>98</v>
      </c>
      <c r="J494" t="s">
        <v>97</v>
      </c>
      <c r="K494">
        <v>457</v>
      </c>
      <c r="L494">
        <v>457</v>
      </c>
      <c r="M494">
        <v>457</v>
      </c>
      <c r="N494">
        <v>0</v>
      </c>
      <c r="O494" s="66" t="s">
        <v>2250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1577</v>
      </c>
      <c r="V494" s="40" t="str">
        <f>IF(U494&lt;&gt;"",IF(U494&lt;&gt;"LIBSETS_DROP_MECHANIC_MONSTER_NAME",VLOOKUP(U494,'LibSets constants'!$I$4:$L$1003,3,FALSE),""),"")</f>
        <v>Arena stage chest</v>
      </c>
      <c r="W494" s="43" t="str">
        <f>IF(U494&lt;&gt;"",IF(U494&lt;&gt;"LIBSETS_DROP_MECHANIC_MONSTER_NAME",VLOOKUP(U494,'LibSets constants'!$I$4:$L$1003,4,FALSE),""),"")</f>
        <v>Arena-Phasen Schatztruhe</v>
      </c>
      <c r="Y494" s="3" t="str">
        <f>IF(G494&lt;&gt;"LIBSETS_SETTYPE_BATTLEGROUND",IF(G494&lt;&gt;"LIBSETS_SETTYPE_SPECIAL",IF(X494&lt;&gt;"",X494,IF(Z494&lt;&gt;"",VLOOKUP(Z494,'ESO zone constants'!$D$3:$H$4953,5,FALSE),"")),""),"")</f>
        <v/>
      </c>
      <c r="Z494" t="str">
        <f>IF(AND(O494&lt;&gt;"",NOT(ISERROR(O494))),"",IF(AND(L494&lt;&gt;"",L494&gt;0,NOT(ISERROR(L494))),VLOOKUP(L494,'ESO dumped WayshrineInfo'!$K$3:$N$9999,4,FALSE),""))</f>
        <v/>
      </c>
      <c r="AA494" s="44"/>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WayshrineInfo'!$K$3:$N$9999,4,FALSE),""))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90" t="s">
        <v>2707</v>
      </c>
      <c r="AY494" s="21" t="str">
        <f t="shared" si="47"/>
        <v>[568] = {wayshrines={457,457,457,}, dlcId=DLC_MARKARTH</v>
      </c>
      <c r="AZ494" s="21" t="str">
        <f t="shared" si="51"/>
        <v>, zoneIds={1227}, veteran=true</v>
      </c>
      <c r="BA494" s="21" t="str">
        <f t="shared" si="48"/>
        <v>, setType=LIBSETS_SETTYPE_ARENA</v>
      </c>
      <c r="BB494" s="21" t="str">
        <f t="shared" si="49"/>
        <v>, dropMechanic={LIBSETS_DROP_MECHANIC_ARENA_STAGE_CHEST}},</v>
      </c>
      <c r="BC494" s="21" t="str">
        <f t="shared" si="50"/>
        <v xml:space="preserve"> --Perfected Force Overflow / Perfektionierter Machtüberschuss   [Vateshran Hollows]</v>
      </c>
    </row>
    <row r="495" spans="1:55" ht="15.75" x14ac:dyDescent="0.25">
      <c r="A495" s="5">
        <v>569</v>
      </c>
      <c r="B495" t="s">
        <v>2453</v>
      </c>
      <c r="C495" s="67" t="s">
        <v>2433</v>
      </c>
      <c r="D495" s="3">
        <f t="shared" si="53"/>
        <v>569</v>
      </c>
      <c r="G495" s="3" t="s">
        <v>1496</v>
      </c>
      <c r="I495" t="s">
        <v>97</v>
      </c>
      <c r="J495" t="s">
        <v>97</v>
      </c>
      <c r="K495" s="37">
        <v>437</v>
      </c>
      <c r="L495" s="37">
        <v>437</v>
      </c>
      <c r="M495" s="37">
        <v>437</v>
      </c>
      <c r="N495">
        <v>0</v>
      </c>
      <c r="O495" s="66" t="s">
        <v>2440</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U495" s="3"/>
      <c r="V495" s="40" t="str">
        <f>IF(U495&lt;&gt;"",IF(U495&lt;&gt;"LIBSETS_DROP_MECHANIC_MONSTER_NAME",VLOOKUP(U495,'LibSets constants'!$I$4:$L$1003,3,FALSE),""),"")</f>
        <v/>
      </c>
      <c r="W495" s="40" t="str">
        <f>IF(U495&lt;&gt;"",IF(U495&lt;&gt;"LIBSETS_DROP_MECHANIC_MONSTER_NAME",VLOOKUP(U495,'LibSets constants'!$I$4:$L$1003,4,FALSE),""),"")</f>
        <v/>
      </c>
      <c r="Y495" s="3" t="str">
        <f>IF(G495&lt;&gt;"LIBSETS_SETTYPE_BATTLEGROUND",IF(G495&lt;&gt;"LIBSETS_SETTYPE_SPECIAL",IF(X495&lt;&gt;"",X495,IF(Z495&lt;&gt;"",VLOOKUP(Z495,'ESO zone constants'!$D$3:$H$4953,5,FALSE),"")),""),"")</f>
        <v/>
      </c>
      <c r="Z495" t="str">
        <f>IF(AND(O495&lt;&gt;"",NOT(ISERROR(O495))),"",IF(AND(L495&lt;&gt;"",L495&gt;0,NOT(ISERROR(L495))),VLOOKUP(L495,'ESO dumped WayshrineInfo'!$K$3:$N$9999,4,FALSE),""))</f>
        <v/>
      </c>
      <c r="AA495" s="44"/>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WayshrineInfo'!$K$3:$N$9999,4,FALSE),""))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90" t="s">
        <v>2707</v>
      </c>
      <c r="AY495" s="21" t="str">
        <f t="shared" si="47"/>
        <v>[569] = {wayshrines={437,437,437,}, dlcId=DLC_FLAMES_OF_AMBITION</v>
      </c>
      <c r="AZ495" s="21" t="str">
        <f t="shared" si="51"/>
        <v>, zoneIds={1228}, veteran=false</v>
      </c>
      <c r="BA495" s="21" t="str">
        <f t="shared" si="48"/>
        <v>, setType=LIBSETS_SETTYPE_DUNGEON</v>
      </c>
      <c r="BB495" s="21" t="str">
        <f t="shared" si="49"/>
        <v>},</v>
      </c>
      <c r="BC495" s="21" t="str">
        <f t="shared" si="50"/>
        <v xml:space="preserve"> --True-Sworn Fury  / Wahrgeschworenen-Raserei   [Black Drake Villa]</v>
      </c>
    </row>
    <row r="496" spans="1:55" ht="15.75" x14ac:dyDescent="0.25">
      <c r="A496" s="5">
        <v>570</v>
      </c>
      <c r="B496" t="s">
        <v>2454</v>
      </c>
      <c r="C496" s="67" t="s">
        <v>2434</v>
      </c>
      <c r="D496" s="3">
        <f t="shared" si="53"/>
        <v>570</v>
      </c>
      <c r="G496" s="3" t="s">
        <v>1496</v>
      </c>
      <c r="I496" t="s">
        <v>97</v>
      </c>
      <c r="J496" t="s">
        <v>97</v>
      </c>
      <c r="K496" s="37">
        <v>437</v>
      </c>
      <c r="L496" s="37">
        <v>437</v>
      </c>
      <c r="M496" s="37">
        <v>437</v>
      </c>
      <c r="N496">
        <v>0</v>
      </c>
      <c r="O496" s="66" t="s">
        <v>2440</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U496" s="3"/>
      <c r="V496" s="40" t="str">
        <f>IF(U496&lt;&gt;"",IF(U496&lt;&gt;"LIBSETS_DROP_MECHANIC_MONSTER_NAME",VLOOKUP(U496,'LibSets constants'!$I$4:$L$1003,3,FALSE),""),"")</f>
        <v/>
      </c>
      <c r="W496" s="40" t="str">
        <f>IF(U496&lt;&gt;"",IF(U496&lt;&gt;"LIBSETS_DROP_MECHANIC_MONSTER_NAME",VLOOKUP(U496,'LibSets constants'!$I$4:$L$1003,4,FALSE),""),"")</f>
        <v/>
      </c>
      <c r="Y496" s="3" t="str">
        <f>IF(G496&lt;&gt;"LIBSETS_SETTYPE_BATTLEGROUND",IF(G496&lt;&gt;"LIBSETS_SETTYPE_SPECIAL",IF(X496&lt;&gt;"",X496,IF(Z496&lt;&gt;"",VLOOKUP(Z496,'ESO zone constants'!$D$3:$H$4953,5,FALSE),"")),""),"")</f>
        <v/>
      </c>
      <c r="Z496" t="str">
        <f>IF(AND(O496&lt;&gt;"",NOT(ISERROR(O496))),"",IF(AND(L496&lt;&gt;"",L496&gt;0,NOT(ISERROR(L496))),VLOOKUP(L496,'ESO dumped WayshrineInfo'!$K$3:$N$9999,4,FALSE),""))</f>
        <v/>
      </c>
      <c r="AA496" s="44"/>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WayshrineInfo'!$K$3:$N$9999,4,FALSE),""))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90" t="s">
        <v>2707</v>
      </c>
      <c r="AY496" s="21" t="str">
        <f t="shared" si="47"/>
        <v>[570] = {wayshrines={437,437,437,}, dlcId=DLC_FLAMES_OF_AMBITION</v>
      </c>
      <c r="AZ496" s="21" t="str">
        <f t="shared" si="51"/>
        <v>, zoneIds={1228}, veteran=false</v>
      </c>
      <c r="BA496" s="21" t="str">
        <f t="shared" si="48"/>
        <v>, setType=LIBSETS_SETTYPE_DUNGEON</v>
      </c>
      <c r="BB496" s="21" t="str">
        <f t="shared" si="49"/>
        <v>},</v>
      </c>
      <c r="BC496" s="21" t="str">
        <f t="shared" si="50"/>
        <v xml:space="preserve"> --Kinras’s Wrath / Kinra's Zorn   [Black Drake Villa]</v>
      </c>
    </row>
    <row r="497" spans="1:55" ht="15.75" x14ac:dyDescent="0.25">
      <c r="A497" s="5">
        <v>571</v>
      </c>
      <c r="B497" t="s">
        <v>2455</v>
      </c>
      <c r="C497" s="67" t="s">
        <v>2435</v>
      </c>
      <c r="D497" s="3">
        <f t="shared" si="53"/>
        <v>571</v>
      </c>
      <c r="E497" s="42"/>
      <c r="G497" s="3" t="s">
        <v>1496</v>
      </c>
      <c r="I497" t="s">
        <v>97</v>
      </c>
      <c r="J497" t="s">
        <v>97</v>
      </c>
      <c r="K497" s="37">
        <v>437</v>
      </c>
      <c r="L497" s="37">
        <v>437</v>
      </c>
      <c r="M497" s="37">
        <v>437</v>
      </c>
      <c r="N497">
        <v>0</v>
      </c>
      <c r="O497" s="66" t="s">
        <v>2440</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U497" s="3"/>
      <c r="V497" s="40" t="str">
        <f>IF(U497&lt;&gt;"",IF(U497&lt;&gt;"LIBSETS_DROP_MECHANIC_MONSTER_NAME",VLOOKUP(U497,'LibSets constants'!$I$4:$L$1003,3,FALSE),""),"")</f>
        <v/>
      </c>
      <c r="W497" s="40" t="str">
        <f>IF(U497&lt;&gt;"",IF(U497&lt;&gt;"LIBSETS_DROP_MECHANIC_MONSTER_NAME",VLOOKUP(U497,'LibSets constants'!$I$4:$L$1003,4,FALSE),""),"")</f>
        <v/>
      </c>
      <c r="Y497" s="3" t="str">
        <f>IF(G497&lt;&gt;"LIBSETS_SETTYPE_BATTLEGROUND",IF(G497&lt;&gt;"LIBSETS_SETTYPE_SPECIAL",IF(X497&lt;&gt;"",X497,IF(Z497&lt;&gt;"",VLOOKUP(Z497,'ESO zone constants'!$D$3:$H$4953,5,FALSE),"")),""),"")</f>
        <v/>
      </c>
      <c r="Z497" t="str">
        <f>IF(AND(O497&lt;&gt;"",NOT(ISERROR(O497))),"",IF(AND(L497&lt;&gt;"",L497&gt;0,NOT(ISERROR(L497))),VLOOKUP(L497,'ESO dumped WayshrineInfo'!$K$3:$N$9999,4,FALSE),""))</f>
        <v/>
      </c>
      <c r="AA497" s="44"/>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WayshrineInfo'!$K$3:$N$9999,4,FALSE),""))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90" t="s">
        <v>2707</v>
      </c>
      <c r="AY497" s="21" t="str">
        <f t="shared" si="47"/>
        <v>[571] = {wayshrines={437,437,437,}, dlcId=DLC_FLAMES_OF_AMBITION</v>
      </c>
      <c r="AZ497" s="21" t="str">
        <f t="shared" si="51"/>
        <v>, zoneIds={1228}, veteran=false</v>
      </c>
      <c r="BA497" s="21" t="str">
        <f t="shared" si="48"/>
        <v>, setType=LIBSETS_SETTYPE_DUNGEON</v>
      </c>
      <c r="BB497" s="21" t="str">
        <f t="shared" si="49"/>
        <v>},</v>
      </c>
      <c r="BC497" s="21" t="str">
        <f t="shared" si="50"/>
        <v xml:space="preserve"> --Drake’s Rush / Dracheneile   [Black Drake Villa]</v>
      </c>
    </row>
    <row r="498" spans="1:55" ht="15.75" x14ac:dyDescent="0.25">
      <c r="A498" s="5">
        <v>572</v>
      </c>
      <c r="B498" t="s">
        <v>2456</v>
      </c>
      <c r="C498" s="67" t="s">
        <v>2436</v>
      </c>
      <c r="D498" s="3">
        <f t="shared" si="53"/>
        <v>572</v>
      </c>
      <c r="G498" s="3" t="s">
        <v>1496</v>
      </c>
      <c r="I498" t="s">
        <v>97</v>
      </c>
      <c r="J498" t="s">
        <v>97</v>
      </c>
      <c r="K498" s="37">
        <v>454</v>
      </c>
      <c r="L498" s="37">
        <v>454</v>
      </c>
      <c r="M498" s="37">
        <v>454</v>
      </c>
      <c r="N498">
        <v>0</v>
      </c>
      <c r="O498" s="66" t="s">
        <v>2441</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U498" s="3"/>
      <c r="V498" s="40" t="str">
        <f>IF(U498&lt;&gt;"",IF(U498&lt;&gt;"LIBSETS_DROP_MECHANIC_MONSTER_NAME",VLOOKUP(U498,'LibSets constants'!$I$4:$L$1003,3,FALSE),""),"")</f>
        <v/>
      </c>
      <c r="W498" s="40" t="str">
        <f>IF(U498&lt;&gt;"",IF(U498&lt;&gt;"LIBSETS_DROP_MECHANIC_MONSTER_NAME",VLOOKUP(U498,'LibSets constants'!$I$4:$L$1003,4,FALSE),""),"")</f>
        <v/>
      </c>
      <c r="Y498" s="3" t="str">
        <f>IF(G498&lt;&gt;"LIBSETS_SETTYPE_BATTLEGROUND",IF(G498&lt;&gt;"LIBSETS_SETTYPE_SPECIAL",IF(X498&lt;&gt;"",X498,IF(Z498&lt;&gt;"",VLOOKUP(Z498,'ESO zone constants'!$D$3:$H$4953,5,FALSE),"")),""),"")</f>
        <v/>
      </c>
      <c r="Z498" t="str">
        <f>IF(AND(O498&lt;&gt;"",NOT(ISERROR(O498))),"",IF(AND(L498&lt;&gt;"",L498&gt;0,NOT(ISERROR(L498))),VLOOKUP(L498,'ESO dumped WayshrineInfo'!$K$3:$N$9999,4,FALSE),""))</f>
        <v/>
      </c>
      <c r="AA498" s="44"/>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WayshrineInfo'!$K$3:$N$9999,4,FALSE),""))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90" t="s">
        <v>2707</v>
      </c>
      <c r="AY498" s="21" t="str">
        <f t="shared" si="47"/>
        <v>[572] = {wayshrines={454,454,454,}, dlcId=DLC_FLAMES_OF_AMBITION</v>
      </c>
      <c r="AZ498" s="21" t="str">
        <f t="shared" si="51"/>
        <v>, zoneIds={1229}, veteran=false</v>
      </c>
      <c r="BA498" s="21" t="str">
        <f t="shared" si="48"/>
        <v>, setType=LIBSETS_SETTYPE_DUNGEON</v>
      </c>
      <c r="BB498" s="21" t="str">
        <f t="shared" si="49"/>
        <v>},</v>
      </c>
      <c r="BC498" s="21" t="str">
        <f t="shared" si="50"/>
        <v xml:space="preserve"> --Unleashed Ritualist / Entfesselter Ritualist   [The Cauldron]</v>
      </c>
    </row>
    <row r="499" spans="1:55" ht="15.75" x14ac:dyDescent="0.25">
      <c r="A499" s="5">
        <v>573</v>
      </c>
      <c r="B499" t="s">
        <v>2457</v>
      </c>
      <c r="C499" s="67" t="s">
        <v>2437</v>
      </c>
      <c r="D499" s="3">
        <f t="shared" si="53"/>
        <v>573</v>
      </c>
      <c r="G499" s="3" t="s">
        <v>1496</v>
      </c>
      <c r="I499" t="s">
        <v>97</v>
      </c>
      <c r="J499" t="s">
        <v>97</v>
      </c>
      <c r="K499" s="37">
        <v>454</v>
      </c>
      <c r="L499" s="37">
        <v>454</v>
      </c>
      <c r="M499" s="37">
        <v>454</v>
      </c>
      <c r="N499">
        <v>0</v>
      </c>
      <c r="O499" s="66" t="s">
        <v>2441</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U499" s="3"/>
      <c r="V499" s="40" t="str">
        <f>IF(U499&lt;&gt;"",IF(U499&lt;&gt;"LIBSETS_DROP_MECHANIC_MONSTER_NAME",VLOOKUP(U499,'LibSets constants'!$I$4:$L$1003,3,FALSE),""),"")</f>
        <v/>
      </c>
      <c r="W499" s="40" t="str">
        <f>IF(U499&lt;&gt;"",IF(U499&lt;&gt;"LIBSETS_DROP_MECHANIC_MONSTER_NAME",VLOOKUP(U499,'LibSets constants'!$I$4:$L$1003,4,FALSE),""),"")</f>
        <v/>
      </c>
      <c r="Y499" s="3" t="str">
        <f>IF(G499&lt;&gt;"LIBSETS_SETTYPE_BATTLEGROUND",IF(G499&lt;&gt;"LIBSETS_SETTYPE_SPECIAL",IF(X499&lt;&gt;"",X499,IF(Z499&lt;&gt;"",VLOOKUP(Z499,'ESO zone constants'!$D$3:$H$4953,5,FALSE),"")),""),"")</f>
        <v/>
      </c>
      <c r="Z499" t="str">
        <f>IF(AND(O499&lt;&gt;"",NOT(ISERROR(O499))),"",IF(AND(L499&lt;&gt;"",L499&gt;0,NOT(ISERROR(L499))),VLOOKUP(L499,'ESO dumped WayshrineInfo'!$K$3:$N$9999,4,FALSE),""))</f>
        <v/>
      </c>
      <c r="AA499" s="44"/>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WayshrineInfo'!$K$3:$N$9999,4,FALSE),""))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90" t="s">
        <v>2708</v>
      </c>
      <c r="AY499" s="21" t="str">
        <f t="shared" si="47"/>
        <v>[573] = {wayshrines={454,454,454,}, dlcId=DLC_FLAMES_OF_AMBITION</v>
      </c>
      <c r="AZ499" s="21" t="str">
        <f t="shared" si="51"/>
        <v>, zoneIds={1229}, veteran=false</v>
      </c>
      <c r="BA499" s="21" t="str">
        <f t="shared" si="48"/>
        <v>, setType=LIBSETS_SETTYPE_DUNGEON</v>
      </c>
      <c r="BB499" s="21" t="str">
        <f t="shared" si="49"/>
        <v>, isProcSetAllowedInPvP=1},</v>
      </c>
      <c r="BC499" s="21" t="str">
        <f t="shared" si="50"/>
        <v xml:space="preserve"> --Dagon’s Dominion / Dagons Herrschaft   [The Cauldron]</v>
      </c>
    </row>
    <row r="500" spans="1:55" ht="15.75" x14ac:dyDescent="0.25">
      <c r="A500" s="5">
        <v>574</v>
      </c>
      <c r="B500" t="s">
        <v>2458</v>
      </c>
      <c r="C500" s="67" t="s">
        <v>2438</v>
      </c>
      <c r="D500" s="3">
        <f t="shared" si="53"/>
        <v>574</v>
      </c>
      <c r="G500" s="3" t="s">
        <v>1496</v>
      </c>
      <c r="I500" t="s">
        <v>97</v>
      </c>
      <c r="J500" t="s">
        <v>97</v>
      </c>
      <c r="K500" s="37">
        <v>454</v>
      </c>
      <c r="L500" s="37">
        <v>454</v>
      </c>
      <c r="M500" s="37">
        <v>454</v>
      </c>
      <c r="N500">
        <v>0</v>
      </c>
      <c r="O500" s="66" t="s">
        <v>2441</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U500" s="3"/>
      <c r="V500" s="40" t="str">
        <f>IF(U500&lt;&gt;"",IF(U500&lt;&gt;"LIBSETS_DROP_MECHANIC_MONSTER_NAME",VLOOKUP(U500,'LibSets constants'!$I$4:$L$1003,3,FALSE),""),"")</f>
        <v/>
      </c>
      <c r="W500" s="40" t="str">
        <f>IF(U500&lt;&gt;"",IF(U500&lt;&gt;"LIBSETS_DROP_MECHANIC_MONSTER_NAME",VLOOKUP(U500,'LibSets constants'!$I$4:$L$1003,4,FALSE),""),"")</f>
        <v/>
      </c>
      <c r="Y500" s="3" t="str">
        <f>IF(G500&lt;&gt;"LIBSETS_SETTYPE_BATTLEGROUND",IF(G500&lt;&gt;"LIBSETS_SETTYPE_SPECIAL",IF(X500&lt;&gt;"",X500,IF(Z500&lt;&gt;"",VLOOKUP(Z500,'ESO zone constants'!$D$3:$H$4953,5,FALSE),"")),""),"")</f>
        <v/>
      </c>
      <c r="Z500" t="str">
        <f>IF(AND(O500&lt;&gt;"",NOT(ISERROR(O500))),"",IF(AND(L500&lt;&gt;"",L500&gt;0,NOT(ISERROR(L500))),VLOOKUP(L500,'ESO dumped WayshrineInfo'!$K$3:$N$9999,4,FALSE),""))</f>
        <v/>
      </c>
      <c r="AA500" s="44"/>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WayshrineInfo'!$K$3:$N$9999,4,FALSE),""))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90" t="s">
        <v>2707</v>
      </c>
      <c r="AY500" s="21" t="str">
        <f t="shared" si="47"/>
        <v>[574] = {wayshrines={454,454,454,}, dlcId=DLC_FLAMES_OF_AMBITION</v>
      </c>
      <c r="AZ500" s="21" t="str">
        <f t="shared" si="51"/>
        <v>, zoneIds={1229}, veteran=false</v>
      </c>
      <c r="BA500" s="21" t="str">
        <f t="shared" si="48"/>
        <v>, setType=LIBSETS_SETTYPE_DUNGEON</v>
      </c>
      <c r="BB500" s="21" t="str">
        <f t="shared" si="49"/>
        <v>},</v>
      </c>
      <c r="BC500" s="21" t="str">
        <f t="shared" si="50"/>
        <v xml:space="preserve"> --Foolkiller’s Ward / Schutz des Narrentöters   [The Cauldron]</v>
      </c>
    </row>
    <row r="501" spans="1:55" x14ac:dyDescent="0.25">
      <c r="A501" s="5">
        <v>575</v>
      </c>
      <c r="B501" t="s">
        <v>2286</v>
      </c>
      <c r="C501" t="s">
        <v>2268</v>
      </c>
      <c r="D501" s="3">
        <f t="shared" si="53"/>
        <v>575</v>
      </c>
      <c r="G501" s="3" t="s">
        <v>1712</v>
      </c>
      <c r="I501" t="s">
        <v>97</v>
      </c>
      <c r="J501" t="s">
        <v>97</v>
      </c>
      <c r="K501" s="37">
        <v>-1</v>
      </c>
      <c r="L501" s="37">
        <v>-1</v>
      </c>
      <c r="M501" s="37">
        <v>-1</v>
      </c>
      <c r="N501">
        <v>0</v>
      </c>
      <c r="O501" s="66" t="s">
        <v>1829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2203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constants'!$B$4:$C$1003,2,FALSE),"")</f>
        <v>Markarth</v>
      </c>
      <c r="U501" s="3" t="s">
        <v>1709</v>
      </c>
      <c r="V501" s="40" t="str">
        <f>IF(U501&lt;&gt;"",IF(U501&lt;&gt;"LIBSETS_DROP_MECHANIC_MONSTER_NAME",VLOOKUP(U501,'LibSets constants'!$I$4:$L$1003,3,FALSE),""),"")</f>
        <v>Antiquities (Mythic set items)</v>
      </c>
      <c r="W501" s="40" t="str">
        <f>IF(U501&lt;&gt;"",IF(U501&lt;&gt;"LIBSETS_DROP_MECHANIC_MONSTER_NAME",VLOOKUP(U501,'LibSets constants'!$I$4:$L$1003,4,FALSE),""),"")</f>
        <v>Antiquitäten (Mytische Set Gegenstände)</v>
      </c>
      <c r="Y501" s="3" t="str">
        <f>IF(G501&lt;&gt;"LIBSETS_SETTYPE_BATTLEGROUND",IF(G501&lt;&gt;"LIBSETS_SETTYPE_SPECIAL",IF(X501&lt;&gt;"",X501,IF(Z501&lt;&gt;"",VLOOKUP(Z501,'ESO zone constants'!$D$3:$H$4953,5,FALSE),"")),""),"")</f>
        <v/>
      </c>
      <c r="Z501" t="str">
        <f>IF(AND(O501&lt;&gt;"",NOT(ISERROR(O501))),"",IF(AND(L501&lt;&gt;"",L501&gt;0,NOT(ISERROR(L501))),VLOOKUP(L501,'ESO dumped WayshrineInfo'!$K$3:$N$9999,4,FALSE),""))</f>
        <v/>
      </c>
      <c r="AA501" s="44"/>
      <c r="AB501" s="43" t="str">
        <f>IF(AA501&lt;&gt;"",IF(AA501&lt;&gt;"LIBSETS_DROP_MECHANIC_MONSTER_NAME",VLOOKUP(AA501,'LibSets constants'!$I$4:$L$1003,3,FALSE),""),"")</f>
        <v/>
      </c>
      <c r="AC501" s="43" t="str">
        <f>IF(AA501&lt;&gt;"",IF(AA501&lt;&gt;"LIBSETS_DROP_MECHANIC_MONSTER_NAME",VLOOKUP(AA501,'LibSets constants'!$I$4:$L$1003,4,FALSE),""),"")</f>
        <v/>
      </c>
      <c r="AD501" s="3" t="str">
        <f>IF(G501&lt;&gt;"LIBSETS_SETTYPE_BATTLEGROUND",IF(G501&lt;&gt;"LIBSETS_SETTYPE_SPECIAL",IF(AE501&lt;&gt;"",VLOOKUP(AE501,'ESO zone constants'!$D$3:$H$4953,5,FALSE),""),""),"")</f>
        <v/>
      </c>
      <c r="AE501" t="str">
        <f>IF(AND(O501&lt;&gt;"",NOT(ISERROR(O501))),"",IF(AND(M501&lt;&gt;"",M501&gt;0,NOT(ISERROR(M501))),VLOOKUP(M501,'ESO dumped WayshrineInfo'!$K$3:$N$9999,4,FALSE),""))</f>
        <v/>
      </c>
      <c r="AF501" s="44"/>
      <c r="AG501" s="43" t="str">
        <f>IF(AF501&lt;&gt;"",IF(AF501&lt;&gt;"LIBSETS_DROP_MECHANIC_MONSTER_NAME",VLOOKUP(AF501,'LibSets constants'!$I$4:$L$1003,3,FALSE),""),"")</f>
        <v/>
      </c>
      <c r="AH501" s="43" t="str">
        <f>IF(AF501&lt;&gt;"",IF(AF501&lt;&gt;"LIBSETS_DROP_MECHANIC_MONSTER_NAME",VLOOKUP(AF501,'LibSets constants'!$I$4:$L$1003,4,FALSE),""),"")</f>
        <v/>
      </c>
      <c r="AI501" s="3" t="str">
        <f>IF(G501&lt;&gt;"LIBSETS_SETTYPE_BATTLEGROUND",IF(G501&lt;&gt;"LIBSETS_SETTYPE_SPECIAL",IF(AJ501&lt;&gt;"",VLOOKUP(AJ501,'ESO zone constants'!$D$3:$H$4953,5,FALSE),""),""),"")</f>
        <v/>
      </c>
      <c r="AK501" s="44"/>
      <c r="AL501" s="43" t="str">
        <f>IF(AK501&lt;&gt;"",IF(AK501&lt;&gt;"LIBSETS_DROP_MECHANIC_MONSTER_NAME",VLOOKUP(AK501,'LibSets constants'!$I$4:$L$1003,3,FALSE),""),"")</f>
        <v/>
      </c>
      <c r="AM501" s="43" t="str">
        <f>IF(AK501&lt;&gt;"",IF(AK501&lt;&gt;"LIBSETS_DROP_MECHANIC_MONSTER_NAME",VLOOKUP(AK501,'LibSets constants'!$I$4:$L$1003,4,FALSE),""),"")</f>
        <v/>
      </c>
      <c r="AN501" s="3" t="str">
        <f>IF(G501&lt;&gt;"LIBSETS_SETTYPE_BATTLEGROUND",IF(G501&lt;&gt;"LIBSETS_SETTYPE_SPECIAL",IF(AO501&lt;&gt;"",VLOOKUP(AO501,'ESO zone constants'!$D$3:$H$4953,5,FALSE),""),""),"")</f>
        <v/>
      </c>
      <c r="AP501" s="44"/>
      <c r="AQ501" s="43" t="str">
        <f>IF(AP501&lt;&gt;"",IF(AP501&lt;&gt;"LIBSETS_DROP_MECHANIC_MONSTER_NAME",VLOOKUP(AP501,'LibSets constants'!$I$4:$L$1003,3,FALSE),""),"")</f>
        <v/>
      </c>
      <c r="AR501" s="43" t="str">
        <f>IF(AP501&lt;&gt;"",IF(AP501&lt;&gt;"LIBSETS_DROP_MECHANIC_MONSTER_NAME",VLOOKUP(AP501,'LibSets constants'!$I$4:$L$1003,4,FALSE),""),"")</f>
        <v/>
      </c>
      <c r="AS501" s="3" t="str">
        <f>IF(G501&lt;&gt;"LIBSETS_SETTYPE_BATTLEGROUND",IF(G501&lt;&gt;"LIBSETS_SETTYPE_SPECIAL",IF(AT501&lt;&gt;"",VLOOKUP(AT501,'ESO zone constants'!$D$3:$H$4953,5,FALSE),""),""),"")</f>
        <v/>
      </c>
      <c r="AU501" s="44"/>
      <c r="AV501" s="43" t="str">
        <f>IF(AU501&lt;&gt;"",IF(AU501&lt;&gt;"LIBSETS_DROP_MECHANIC_MONSTER_NAME",VLOOKUP(AU501,'LibSets constants'!$I$4:$L$1003,3,FALSE),""),"")</f>
        <v/>
      </c>
      <c r="AW501" s="43" t="str">
        <f>IF(AU501&lt;&gt;"",IF(AU501&lt;&gt;"LIBSETS_DROP_MECHANIC_MONSTER_NAME",VLOOKUP(AU501,'LibSets constants'!$I$4:$L$1003,4,FALSE),""),"")</f>
        <v/>
      </c>
      <c r="AX501" s="90" t="s">
        <v>2707</v>
      </c>
      <c r="AY501" s="21" t="str">
        <f t="shared" si="47"/>
        <v>[575] = {wayshrines={-1,-1,-1,}, dlcId=DLC_MARKARTH</v>
      </c>
      <c r="AZ501" s="21" t="str">
        <f t="shared" si="51"/>
        <v>, veteran=false</v>
      </c>
      <c r="BA501" s="21" t="str">
        <f t="shared" si="48"/>
        <v>, setType=LIBSETS_SETTYPE_MYTHIC</v>
      </c>
      <c r="BB501" s="21" t="str">
        <f t="shared" si="49"/>
        <v>, dropMechanic={LIBSETS_DROP_MECHANIC_ANTIQUITIES}},</v>
      </c>
      <c r="BC501" s="21" t="str">
        <f t="shared" si="50"/>
        <v xml:space="preserve"> --Ring of the Pale Order / Ring des Fahlen Ordens   [Antiquities]</v>
      </c>
    </row>
    <row r="502" spans="1:55" x14ac:dyDescent="0.25">
      <c r="A502" s="5">
        <v>576</v>
      </c>
      <c r="B502" t="s">
        <v>2287</v>
      </c>
      <c r="C502" t="s">
        <v>2310</v>
      </c>
      <c r="D502" s="3">
        <f t="shared" si="53"/>
        <v>576</v>
      </c>
      <c r="G502" s="3" t="s">
        <v>1712</v>
      </c>
      <c r="I502" t="s">
        <v>97</v>
      </c>
      <c r="J502" t="s">
        <v>97</v>
      </c>
      <c r="K502" s="37">
        <v>-1</v>
      </c>
      <c r="L502" s="37">
        <v>-1</v>
      </c>
      <c r="M502" s="37">
        <v>-1</v>
      </c>
      <c r="N502">
        <v>0</v>
      </c>
      <c r="O502" s="66" t="s">
        <v>1829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2203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 t="s">
        <v>1709</v>
      </c>
      <c r="V502" s="40" t="str">
        <f>IF(U502&lt;&gt;"",IF(U502&lt;&gt;"LIBSETS_DROP_MECHANIC_MONSTER_NAME",VLOOKUP(U502,'LibSets constants'!$I$4:$L$1003,3,FALSE),""),"")</f>
        <v>Antiquities (Mythic set items)</v>
      </c>
      <c r="W502" s="40" t="str">
        <f>IF(U502&lt;&gt;"",IF(U502&lt;&gt;"LIBSETS_DROP_MECHANIC_MONSTER_NAME",VLOOKUP(U502,'LibSets constants'!$I$4:$L$1003,4,FALSE),""),"")</f>
        <v>Antiquitäten (Mytische Set Gegenstände)</v>
      </c>
      <c r="Y502" s="3" t="str">
        <f>IF(G502&lt;&gt;"LIBSETS_SETTYPE_BATTLEGROUND",IF(G502&lt;&gt;"LIBSETS_SETTYPE_SPECIAL",IF(X502&lt;&gt;"",X502,IF(Z502&lt;&gt;"",VLOOKUP(Z502,'ESO zone constants'!$D$3:$H$4953,5,FALSE),"")),""),"")</f>
        <v/>
      </c>
      <c r="Z502" t="str">
        <f>IF(AND(O502&lt;&gt;"",NOT(ISERROR(O502))),"",IF(AND(L502&lt;&gt;"",L502&gt;0,NOT(ISERROR(L502))),VLOOKUP(L502,'ESO dumped WayshrineInfo'!$K$3:$N$9999,4,FALSE),""))</f>
        <v/>
      </c>
      <c r="AA502" s="44"/>
      <c r="AB502" s="43" t="str">
        <f>IF(AA502&lt;&gt;"",IF(AA502&lt;&gt;"LIBSETS_DROP_MECHANIC_MONSTER_NAME",VLOOKUP(AA502,'LibSets constants'!$I$4:$L$1003,3,FALSE),""),"")</f>
        <v/>
      </c>
      <c r="AC502" s="43" t="str">
        <f>IF(AA502&lt;&gt;"",IF(AA502&lt;&gt;"LIBSETS_DROP_MECHANIC_MONSTER_NAME",VLOOKUP(AA502,'LibSets constants'!$I$4:$L$1003,4,FALSE),""),"")</f>
        <v/>
      </c>
      <c r="AD502" s="3" t="str">
        <f>IF(G502&lt;&gt;"LIBSETS_SETTYPE_BATTLEGROUND",IF(G502&lt;&gt;"LIBSETS_SETTYPE_SPECIAL",IF(AE502&lt;&gt;"",VLOOKUP(AE502,'ESO zone constants'!$D$3:$H$4953,5,FALSE),""),""),"")</f>
        <v/>
      </c>
      <c r="AE502" t="str">
        <f>IF(AND(O502&lt;&gt;"",NOT(ISERROR(O502))),"",IF(AND(M502&lt;&gt;"",M502&gt;0,NOT(ISERROR(M502))),VLOOKUP(M502,'ESO dumped WayshrineInfo'!$K$3:$N$9999,4,FALSE),""))</f>
        <v/>
      </c>
      <c r="AF502" s="44"/>
      <c r="AG502" s="43" t="str">
        <f>IF(AF502&lt;&gt;"",IF(AF502&lt;&gt;"LIBSETS_DROP_MECHANIC_MONSTER_NAME",VLOOKUP(AF502,'LibSets constants'!$I$4:$L$1003,3,FALSE),""),"")</f>
        <v/>
      </c>
      <c r="AH502" s="43" t="str">
        <f>IF(AF502&lt;&gt;"",IF(AF502&lt;&gt;"LIBSETS_DROP_MECHANIC_MONSTER_NAME",VLOOKUP(AF502,'LibSets constants'!$I$4:$L$1003,4,FALSE),""),"")</f>
        <v/>
      </c>
      <c r="AI502" s="3" t="str">
        <f>IF(G502&lt;&gt;"LIBSETS_SETTYPE_BATTLEGROUND",IF(G502&lt;&gt;"LIBSETS_SETTYPE_SPECIAL",IF(AJ502&lt;&gt;"",VLOOKUP(AJ502,'ESO zone constants'!$D$3:$H$4953,5,FALSE),""),""),"")</f>
        <v/>
      </c>
      <c r="AK502" s="44"/>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P502" s="44"/>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90" t="s">
        <v>2707</v>
      </c>
      <c r="AY502" s="21" t="str">
        <f t="shared" si="47"/>
        <v>[576] = {wayshrines={-1,-1,-1,}, dlcId=DLC_MARKARTH</v>
      </c>
      <c r="AZ502" s="21" t="str">
        <f t="shared" si="51"/>
        <v>, veteran=false</v>
      </c>
      <c r="BA502" s="21" t="str">
        <f t="shared" si="48"/>
        <v>, setType=LIBSETS_SETTYPE_MYTHIC</v>
      </c>
      <c r="BB502" s="21" t="str">
        <f t="shared" si="49"/>
        <v>, dropMechanic={LIBSETS_DROP_MECHANIC_ANTIQUITIES}},</v>
      </c>
      <c r="BC502" s="21" t="str">
        <f t="shared" si="50"/>
        <v xml:space="preserve"> --Pearls of Ehlnofey / Perlen der Ehlnofey   [Antiquities]</v>
      </c>
    </row>
    <row r="503" spans="1:55" ht="15.75" x14ac:dyDescent="0.25">
      <c r="A503" s="5">
        <v>577</v>
      </c>
      <c r="B503" t="s">
        <v>2461</v>
      </c>
      <c r="C503" s="67" t="s">
        <v>2462</v>
      </c>
      <c r="D503" s="3">
        <f t="shared" si="53"/>
        <v>577</v>
      </c>
      <c r="E503" s="42"/>
      <c r="G503" s="3" t="s">
        <v>1498</v>
      </c>
      <c r="H503">
        <v>3</v>
      </c>
      <c r="I503" t="s">
        <v>1485</v>
      </c>
      <c r="J503" t="s">
        <v>97</v>
      </c>
      <c r="K503" s="37">
        <v>437</v>
      </c>
      <c r="L503" s="37">
        <v>437</v>
      </c>
      <c r="M503" s="37">
        <v>437</v>
      </c>
      <c r="N503">
        <v>0</v>
      </c>
      <c r="O503" s="66" t="s">
        <v>2440</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 t="s">
        <v>1565</v>
      </c>
      <c r="V503" s="42" t="s">
        <v>2461</v>
      </c>
      <c r="W503" s="42" t="s">
        <v>2461</v>
      </c>
      <c r="Y503" s="3" t="str">
        <f>IF(G503&lt;&gt;"LIBSETS_SETTYPE_BATTLEGROUND",IF(G503&lt;&gt;"LIBSETS_SETTYPE_SPECIAL",IF(X503&lt;&gt;"",X503,IF(Z503&lt;&gt;"",VLOOKUP(Z503,'ESO zone constants'!$D$3:$H$4953,5,FALSE),"")),""),"")</f>
        <v/>
      </c>
      <c r="Z503" t="str">
        <f>IF(AND(O503&lt;&gt;"",NOT(ISERROR(O503))),"",IF(AND(L503&lt;&gt;"",L503&gt;0,NOT(ISERROR(L503))),VLOOKUP(L503,'ESO dumped WayshrineInfo'!$K$3:$N$9999,4,FALSE),""))</f>
        <v/>
      </c>
      <c r="AA503" s="44"/>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WayshrineInfo'!$K$3:$N$9999,4,FALSE),""))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90" t="s">
        <v>2707</v>
      </c>
      <c r="AY503" s="21" t="str">
        <f t="shared" si="47"/>
        <v>[577] = {wayshrines={437,437,437,}, dlcId=DLC_FLAMES_OF_AMBITION</v>
      </c>
      <c r="AZ503" s="21" t="str">
        <f t="shared" si="51"/>
        <v>, zoneIds={1228}, veteran={[EQUIP_TYPE_HEAD]=true, [EQUIP_TYPE_SHOULDERS]=false}</v>
      </c>
      <c r="BA503" s="21" t="str">
        <f t="shared" si="48"/>
        <v>, setType=LIBSETS_SETTYPE_MONSTER</v>
      </c>
      <c r="BB503" s="21" t="str">
        <f t="shared" si="49"/>
        <v>, dropMechanic={LIBSETS_DROP_MECHANIC_MONSTER_NAME}, dropMechanicNames={['en']='Encrati\'s Behemoth', ['de']='Encrati\'s Behemoth'}},</v>
      </c>
      <c r="BC503" s="21" t="str">
        <f t="shared" si="50"/>
        <v xml:space="preserve"> --Encrati\’s Behemoth / Encrati\'s Behemoth   [Black Drake Villa]</v>
      </c>
    </row>
    <row r="504" spans="1:55" ht="15.75" x14ac:dyDescent="0.25">
      <c r="A504" s="5">
        <v>578</v>
      </c>
      <c r="B504" t="s">
        <v>2439</v>
      </c>
      <c r="C504" s="67" t="s">
        <v>2439</v>
      </c>
      <c r="D504" s="3">
        <f t="shared" si="53"/>
        <v>578</v>
      </c>
      <c r="G504" s="3" t="s">
        <v>1498</v>
      </c>
      <c r="H504">
        <v>3</v>
      </c>
      <c r="I504" t="s">
        <v>1485</v>
      </c>
      <c r="J504" t="s">
        <v>97</v>
      </c>
      <c r="K504" s="37">
        <v>454</v>
      </c>
      <c r="L504" s="37">
        <v>454</v>
      </c>
      <c r="M504" s="37">
        <v>454</v>
      </c>
      <c r="N504">
        <v>0</v>
      </c>
      <c r="O504" s="66" t="s">
        <v>2441</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 t="s">
        <v>1565</v>
      </c>
      <c r="V504" s="42" t="s">
        <v>2439</v>
      </c>
      <c r="W504" s="42" t="s">
        <v>2439</v>
      </c>
      <c r="Y504" s="3" t="str">
        <f>IF(G504&lt;&gt;"LIBSETS_SETTYPE_BATTLEGROUND",IF(G504&lt;&gt;"LIBSETS_SETTYPE_SPECIAL",IF(X504&lt;&gt;"",X504,IF(Z504&lt;&gt;"",VLOOKUP(Z504,'ESO zone constants'!$D$3:$H$4953,5,FALSE),"")),""),"")</f>
        <v/>
      </c>
      <c r="Z504" t="str">
        <f>IF(AND(O504&lt;&gt;"",NOT(ISERROR(O504))),"",IF(AND(L504&lt;&gt;"",L504&gt;0,NOT(ISERROR(L504))),VLOOKUP(L504,'ESO dumped WayshrineInfo'!$K$3:$N$9999,4,FALSE),""))</f>
        <v/>
      </c>
      <c r="AA504" s="44"/>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WayshrineInfo'!$K$3:$N$9999,4,FALSE),""))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90" t="s">
        <v>2707</v>
      </c>
      <c r="AY504" s="21" t="str">
        <f t="shared" si="47"/>
        <v>[578] = {wayshrines={454,454,454,}, dlcId=DLC_FLAMES_OF_AMBITION</v>
      </c>
      <c r="AZ504" s="21" t="str">
        <f t="shared" si="51"/>
        <v>, zoneIds={1229}, veteran={[EQUIP_TYPE_HEAD]=true, [EQUIP_TYPE_SHOULDERS]=false}</v>
      </c>
      <c r="BA504" s="21" t="str">
        <f t="shared" si="48"/>
        <v>, setType=LIBSETS_SETTYPE_MONSTER</v>
      </c>
      <c r="BB504" s="21" t="str">
        <f t="shared" si="49"/>
        <v>, dropMechanic={LIBSETS_DROP_MECHANIC_MONSTER_NAME}, dropMechanicNames={['en']='Baron Zaudrus', ['de']='Baron Zaudrus'}},</v>
      </c>
      <c r="BC504" s="21" t="str">
        <f t="shared" si="50"/>
        <v xml:space="preserve"> --Baron Zaudrus / Baron Zaudrus   [The Cauldron]</v>
      </c>
    </row>
    <row r="505" spans="1:55" x14ac:dyDescent="0.25">
      <c r="A505" s="5">
        <v>579</v>
      </c>
      <c r="B505" s="84" t="s">
        <v>2514</v>
      </c>
      <c r="C505" s="84" t="s">
        <v>2513</v>
      </c>
      <c r="D505" s="3">
        <f t="shared" ref="D505:D546" si="54">A505</f>
        <v>579</v>
      </c>
      <c r="G505" s="3" t="s">
        <v>1499</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1581</v>
      </c>
      <c r="V505" s="42"/>
      <c r="W505" s="42"/>
      <c r="Y505" s="3">
        <f>IF(G505&lt;&gt;"LIBSETS_SETTYPE_BATTLEGROUND",IF(G505&lt;&gt;"LIBSETS_SETTYPE_SPECIAL",IF(X505&lt;&gt;"",X505,IF(Z505&lt;&gt;"",VLOOKUP(Z505,'ESO zone constants'!$D$3:$H$4953,5,FALSE),"")),""),"")</f>
        <v>1261</v>
      </c>
      <c r="Z505" t="str">
        <f>IF(AND(O505&lt;&gt;"",NOT(ISERROR(O505))),"",IF(AND(L505&lt;&gt;"",L505&gt;0,NOT(ISERROR(L505))),VLOOKUP(L505,'ESO dumped WayshrineInfo'!$K$3:$N$9999,4,FALSE),""))</f>
        <v>Blackwood</v>
      </c>
      <c r="AA505" s="44"/>
      <c r="AB505" s="43" t="str">
        <f>IF(AA505&lt;&gt;"",IF(AA505&lt;&gt;"LIBSETS_DROP_MECHANIC_MONSTER_NAME",VLOOKUP(AA505,'LibSets constants'!$I$4:$L$1003,3,FALSE),""),"")</f>
        <v/>
      </c>
      <c r="AC505" s="43" t="str">
        <f>IF(AA505&lt;&gt;"",IF(AA505&lt;&gt;"LIBSETS_DROP_MECHANIC_MONSTER_NAME",VLOOKUP(AA505,'LibSets constants'!$I$4:$L$1003,4,FALSE),""),"")</f>
        <v/>
      </c>
      <c r="AD505" s="3">
        <f>IF(G505&lt;&gt;"LIBSETS_SETTYPE_BATTLEGROUND",IF(G505&lt;&gt;"LIBSETS_SETTYPE_SPECIAL",IF(AE505&lt;&gt;"",VLOOKUP(AE505,'ESO zone constants'!$D$3:$H$4953,5,FALSE),""),""),"")</f>
        <v>1261</v>
      </c>
      <c r="AE505" t="str">
        <f>IF(AND(O505&lt;&gt;"",NOT(ISERROR(O505))),"",IF(AND(M505&lt;&gt;"",M505&gt;0,NOT(ISERROR(M505))),VLOOKUP(M505,'ESO dumped WayshrineInfo'!$K$3:$N$9999,4,FALSE),""))</f>
        <v>Blackwood</v>
      </c>
      <c r="AF505" s="44"/>
      <c r="AG505" s="43" t="str">
        <f>IF(AF505&lt;&gt;"",IF(AF505&lt;&gt;"LIBSETS_DROP_MECHANIC_MONSTER_NAME",VLOOKUP(AF505,'LibSets constants'!$I$4:$L$1003,3,FALSE),""),"")</f>
        <v/>
      </c>
      <c r="AH505" s="43" t="str">
        <f>IF(AF505&lt;&gt;"",IF(AF505&lt;&gt;"LIBSETS_DROP_MECHANIC_MONSTER_NAME",VLOOKUP(AF505,'LibSets constants'!$I$4:$L$1003,4,FALSE),""),"")</f>
        <v/>
      </c>
      <c r="AI505" s="3" t="str">
        <f>IF(G505&lt;&gt;"LIBSETS_SETTYPE_BATTLEGROUND",IF(G505&lt;&gt;"LIBSETS_SETTYPE_SPECIAL",IF(AJ505&lt;&gt;"",VLOOKUP(AJ505,'ESO zone constants'!$D$3:$H$4953,5,FALSE),""),""),"")</f>
        <v/>
      </c>
      <c r="AK505" s="44"/>
      <c r="AL505" s="43" t="str">
        <f>IF(AK505&lt;&gt;"",IF(AK505&lt;&gt;"LIBSETS_DROP_MECHANIC_MONSTER_NAME",VLOOKUP(AK505,'LibSets constants'!$I$4:$L$1003,3,FALSE),""),"")</f>
        <v/>
      </c>
      <c r="AM505" s="43" t="str">
        <f>IF(AK505&lt;&gt;"",IF(AK505&lt;&gt;"LIBSETS_DROP_MECHANIC_MONSTER_NAME",VLOOKUP(AK505,'LibSets constants'!$I$4:$L$1003,4,FALSE),""),"")</f>
        <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90" t="s">
        <v>2708</v>
      </c>
      <c r="AY505" s="21" t="str">
        <f t="shared" si="47"/>
        <v>[579] = {wayshrines={458,458,458,}, dlcId=DLC_BLACKWOOD</v>
      </c>
      <c r="AZ505" s="21" t="str">
        <f t="shared" si="51"/>
        <v>, zoneIds={1261,1261,1261}, veteran=false</v>
      </c>
      <c r="BA505" s="21" t="str">
        <f t="shared" si="48"/>
        <v>, setType=LIBSETS_SETTYPE_OVERLAND</v>
      </c>
      <c r="BB505" s="21" t="str">
        <f t="shared" si="49"/>
        <v>, isProcSetAllowedInPvP=1, dropMechanic={LIBSETS_DROP_MECHANIC_OVERLAND_BOSS_DELVE}},</v>
      </c>
      <c r="BC505" s="21" t="str">
        <f t="shared" si="50"/>
        <v xml:space="preserve"> --Frostbite / Frostbiss   [Blackwood, Blackwood, Blackwood]</v>
      </c>
    </row>
    <row r="506" spans="1:55" x14ac:dyDescent="0.25">
      <c r="A506" s="5">
        <v>580</v>
      </c>
      <c r="B506" s="84" t="s">
        <v>2510</v>
      </c>
      <c r="C506" s="84" t="s">
        <v>2511</v>
      </c>
      <c r="D506" s="3">
        <f t="shared" si="54"/>
        <v>580</v>
      </c>
      <c r="G506" s="3" t="s">
        <v>1499</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1581</v>
      </c>
      <c r="V506" s="42"/>
      <c r="W506" s="42"/>
      <c r="Y506" s="3">
        <f>IF(G506&lt;&gt;"LIBSETS_SETTYPE_BATTLEGROUND",IF(G506&lt;&gt;"LIBSETS_SETTYPE_SPECIAL",IF(X506&lt;&gt;"",X506,IF(Z506&lt;&gt;"",VLOOKUP(Z506,'ESO zone constants'!$D$3:$H$4953,5,FALSE),"")),""),"")</f>
        <v>1261</v>
      </c>
      <c r="Z506" t="str">
        <f>IF(AND(O506&lt;&gt;"",NOT(ISERROR(O506))),"",IF(AND(L506&lt;&gt;"",L506&gt;0,NOT(ISERROR(L506))),VLOOKUP(L506,'ESO dumped WayshrineInfo'!$K$3:$N$9999,4,FALSE),""))</f>
        <v>Blackwood</v>
      </c>
      <c r="AA506" s="44"/>
      <c r="AB506" s="43" t="str">
        <f>IF(AA506&lt;&gt;"",IF(AA506&lt;&gt;"LIBSETS_DROP_MECHANIC_MONSTER_NAME",VLOOKUP(AA506,'LibSets constants'!$I$4:$L$1003,3,FALSE),""),"")</f>
        <v/>
      </c>
      <c r="AC506" s="43" t="str">
        <f>IF(AA506&lt;&gt;"",IF(AA506&lt;&gt;"LIBSETS_DROP_MECHANIC_MONSTER_NAME",VLOOKUP(AA506,'LibSets constants'!$I$4:$L$1003,4,FALSE),""),"")</f>
        <v/>
      </c>
      <c r="AD506" s="3">
        <f>IF(G506&lt;&gt;"LIBSETS_SETTYPE_BATTLEGROUND",IF(G506&lt;&gt;"LIBSETS_SETTYPE_SPECIAL",IF(AE506&lt;&gt;"",VLOOKUP(AE506,'ESO zone constants'!$D$3:$H$4953,5,FALSE),""),""),"")</f>
        <v>1261</v>
      </c>
      <c r="AE506" t="str">
        <f>IF(AND(O506&lt;&gt;"",NOT(ISERROR(O506))),"",IF(AND(M506&lt;&gt;"",M506&gt;0,NOT(ISERROR(M506))),VLOOKUP(M506,'ESO dumped WayshrineInfo'!$K$3:$N$9999,4,FALSE),""))</f>
        <v>Blackwood</v>
      </c>
      <c r="AF506" s="44"/>
      <c r="AG506" s="43" t="str">
        <f>IF(AF506&lt;&gt;"",IF(AF506&lt;&gt;"LIBSETS_DROP_MECHANIC_MONSTER_NAME",VLOOKUP(AF506,'LibSets constants'!$I$4:$L$1003,3,FALSE),""),"")</f>
        <v/>
      </c>
      <c r="AH506" s="43" t="str">
        <f>IF(AF506&lt;&gt;"",IF(AF506&lt;&gt;"LIBSETS_DROP_MECHANIC_MONSTER_NAME",VLOOKUP(AF506,'LibSets constants'!$I$4:$L$1003,4,FALSE),""),"")</f>
        <v/>
      </c>
      <c r="AI506" s="3" t="str">
        <f>IF(G506&lt;&gt;"LIBSETS_SETTYPE_BATTLEGROUND",IF(G506&lt;&gt;"LIBSETS_SETTYPE_SPECIAL",IF(AJ506&lt;&gt;"",VLOOKUP(AJ506,'ESO zone constants'!$D$3:$H$4953,5,FALSE),""),""),"")</f>
        <v/>
      </c>
      <c r="AK506" s="44"/>
      <c r="AL506" s="43" t="str">
        <f>IF(AK506&lt;&gt;"",IF(AK506&lt;&gt;"LIBSETS_DROP_MECHANIC_MONSTER_NAME",VLOOKUP(AK506,'LibSets constants'!$I$4:$L$1003,3,FALSE),""),"")</f>
        <v/>
      </c>
      <c r="AM506" s="43" t="str">
        <f>IF(AK506&lt;&gt;"",IF(AK506&lt;&gt;"LIBSETS_DROP_MECHANIC_MONSTER_NAME",VLOOKUP(AK506,'LibSets constants'!$I$4:$L$1003,4,FALSE),""),"")</f>
        <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90" t="s">
        <v>2707</v>
      </c>
      <c r="AY506" s="21" t="str">
        <f t="shared" si="47"/>
        <v>[580] = {wayshrines={458,458,458,}, dlcId=DLC_BLACKWOOD</v>
      </c>
      <c r="AZ506" s="21" t="str">
        <f t="shared" si="51"/>
        <v>, zoneIds={1261,1261,1261}, veteran=false</v>
      </c>
      <c r="BA506" s="21" t="str">
        <f t="shared" si="48"/>
        <v>, setType=LIBSETS_SETTYPE_OVERLAND</v>
      </c>
      <c r="BB506" s="21" t="str">
        <f t="shared" si="49"/>
        <v>, dropMechanic={LIBSETS_DROP_MECHANIC_OVERLAND_BOSS_DELVE}},</v>
      </c>
      <c r="BC506" s="21" t="str">
        <f t="shared" si="50"/>
        <v xml:space="preserve"> --Deadlands Assassin / Totenländer-Assassine   [Blackwood, Blackwood, Blackwood]</v>
      </c>
    </row>
    <row r="507" spans="1:55" x14ac:dyDescent="0.25">
      <c r="A507" s="5">
        <v>581</v>
      </c>
      <c r="B507" s="84" t="s">
        <v>2508</v>
      </c>
      <c r="C507" s="84" t="s">
        <v>2509</v>
      </c>
      <c r="D507" s="3">
        <f t="shared" si="54"/>
        <v>581</v>
      </c>
      <c r="G507" s="3" t="s">
        <v>1499</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1581</v>
      </c>
      <c r="V507" s="42"/>
      <c r="W507" s="42"/>
      <c r="Y507" s="3">
        <f>IF(G507&lt;&gt;"LIBSETS_SETTYPE_BATTLEGROUND",IF(G507&lt;&gt;"LIBSETS_SETTYPE_SPECIAL",IF(X507&lt;&gt;"",X507,IF(Z507&lt;&gt;"",VLOOKUP(Z507,'ESO zone constants'!$D$3:$H$4953,5,FALSE),"")),""),"")</f>
        <v>1261</v>
      </c>
      <c r="Z507" t="str">
        <f>IF(AND(O507&lt;&gt;"",NOT(ISERROR(O507))),"",IF(AND(L507&lt;&gt;"",L507&gt;0,NOT(ISERROR(L507))),VLOOKUP(L507,'ESO dumped WayshrineInfo'!$K$3:$N$9999,4,FALSE),""))</f>
        <v>Blackwood</v>
      </c>
      <c r="AA507" s="44"/>
      <c r="AB507" s="43" t="str">
        <f>IF(AA507&lt;&gt;"",IF(AA507&lt;&gt;"LIBSETS_DROP_MECHANIC_MONSTER_NAME",VLOOKUP(AA507,'LibSets constants'!$I$4:$L$1003,3,FALSE),""),"")</f>
        <v/>
      </c>
      <c r="AC507" s="43" t="str">
        <f>IF(AA507&lt;&gt;"",IF(AA507&lt;&gt;"LIBSETS_DROP_MECHANIC_MONSTER_NAME",VLOOKUP(AA507,'LibSets constants'!$I$4:$L$1003,4,FALSE),""),"")</f>
        <v/>
      </c>
      <c r="AD507" s="3">
        <f>IF(G507&lt;&gt;"LIBSETS_SETTYPE_BATTLEGROUND",IF(G507&lt;&gt;"LIBSETS_SETTYPE_SPECIAL",IF(AE507&lt;&gt;"",VLOOKUP(AE507,'ESO zone constants'!$D$3:$H$4953,5,FALSE),""),""),"")</f>
        <v>1261</v>
      </c>
      <c r="AE507" t="str">
        <f>IF(AND(O507&lt;&gt;"",NOT(ISERROR(O507))),"",IF(AND(M507&lt;&gt;"",M507&gt;0,NOT(ISERROR(M507))),VLOOKUP(M507,'ESO dumped WayshrineInfo'!$K$3:$N$9999,4,FALSE),""))</f>
        <v>Blackwood</v>
      </c>
      <c r="AF507" s="44"/>
      <c r="AG507" s="43" t="str">
        <f>IF(AF507&lt;&gt;"",IF(AF507&lt;&gt;"LIBSETS_DROP_MECHANIC_MONSTER_NAME",VLOOKUP(AF507,'LibSets constants'!$I$4:$L$1003,3,FALSE),""),"")</f>
        <v/>
      </c>
      <c r="AH507" s="43" t="str">
        <f>IF(AF507&lt;&gt;"",IF(AF507&lt;&gt;"LIBSETS_DROP_MECHANIC_MONSTER_NAME",VLOOKUP(AF507,'LibSets constants'!$I$4:$L$1003,4,FALSE),""),"")</f>
        <v/>
      </c>
      <c r="AI507" s="3" t="str">
        <f>IF(G507&lt;&gt;"LIBSETS_SETTYPE_BATTLEGROUND",IF(G507&lt;&gt;"LIBSETS_SETTYPE_SPECIAL",IF(AJ507&lt;&gt;"",VLOOKUP(AJ507,'ESO zone constants'!$D$3:$H$4953,5,FALSE),""),""),"")</f>
        <v/>
      </c>
      <c r="AK507" s="44"/>
      <c r="AL507" s="43" t="str">
        <f>IF(AK507&lt;&gt;"",IF(AK507&lt;&gt;"LIBSETS_DROP_MECHANIC_MONSTER_NAME",VLOOKUP(AK507,'LibSets constants'!$I$4:$L$1003,3,FALSE),""),"")</f>
        <v/>
      </c>
      <c r="AM507" s="43" t="str">
        <f>IF(AK507&lt;&gt;"",IF(AK507&lt;&gt;"LIBSETS_DROP_MECHANIC_MONSTER_NAME",VLOOKUP(AK507,'LibSets constants'!$I$4:$L$1003,4,FALSE),""),"")</f>
        <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90" t="s">
        <v>2707</v>
      </c>
      <c r="AY507" s="21" t="str">
        <f t="shared" si="47"/>
        <v>[581] = {wayshrines={458,458,458,}, dlcId=DLC_BLACKWOOD</v>
      </c>
      <c r="AZ507" s="21" t="str">
        <f t="shared" si="51"/>
        <v>, zoneIds={1261,1261,1261}, veteran=false</v>
      </c>
      <c r="BA507" s="21" t="str">
        <f t="shared" si="48"/>
        <v>, setType=LIBSETS_SETTYPE_OVERLAND</v>
      </c>
      <c r="BB507" s="21" t="str">
        <f t="shared" si="49"/>
        <v>, dropMechanic={LIBSETS_DROP_MECHANIC_OVERLAND_BOSS_DELVE}},</v>
      </c>
      <c r="BC507" s="21" t="str">
        <f t="shared" si="50"/>
        <v xml:space="preserve"> --Bog Raider / Moorräuber   [Blackwood, Blackwood, Blackwood]</v>
      </c>
    </row>
    <row r="508" spans="1:55" x14ac:dyDescent="0.25">
      <c r="A508" s="5">
        <v>582</v>
      </c>
      <c r="B508" s="84" t="s">
        <v>2507</v>
      </c>
      <c r="C508" s="84" t="s">
        <v>2504</v>
      </c>
      <c r="D508" s="3">
        <f t="shared" si="54"/>
        <v>582</v>
      </c>
      <c r="G508" s="3" t="s">
        <v>1493</v>
      </c>
      <c r="I508" t="s">
        <v>97</v>
      </c>
      <c r="J508" t="s">
        <v>97</v>
      </c>
      <c r="K508" s="86">
        <v>458</v>
      </c>
      <c r="L508" s="86">
        <v>458</v>
      </c>
      <c r="M508" s="86">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U508" s="3"/>
      <c r="V508" s="42"/>
      <c r="W508" s="42"/>
      <c r="Y508" s="3">
        <f>IF(G508&lt;&gt;"LIBSETS_SETTYPE_BATTLEGROUND",IF(G508&lt;&gt;"LIBSETS_SETTYPE_SPECIAL",IF(X508&lt;&gt;"",X508,IF(Z508&lt;&gt;"",VLOOKUP(Z508,'ESO zone constants'!$D$3:$H$4953,5,FALSE),"")),""),"")</f>
        <v>1261</v>
      </c>
      <c r="Z508" t="str">
        <f>IF(AND(O508&lt;&gt;"",NOT(ISERROR(O508))),"",IF(AND(L508&lt;&gt;"",L508&gt;0,NOT(ISERROR(L508))),VLOOKUP(L508,'ESO dumped WayshrineInfo'!$K$3:$N$9999,4,FALSE),""))</f>
        <v>Blackwood</v>
      </c>
      <c r="AA508" s="44"/>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WayshrineInfo'!$K$3:$N$9999,4,FALSE),""))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90" t="s">
        <v>2707</v>
      </c>
      <c r="AY508" s="21" t="str">
        <f t="shared" si="47"/>
        <v>[582] = {wayshrines={458,458,458,}, traitsNeeded=3, dlcId=DLC_BLACKWOOD</v>
      </c>
      <c r="AZ508" s="21" t="str">
        <f t="shared" si="51"/>
        <v>, zoneIds={1261,1261,1261}, veteran=false</v>
      </c>
      <c r="BA508" s="21" t="str">
        <f t="shared" si="48"/>
        <v>, setType=LIBSETS_SETTYPE_CRAFTED</v>
      </c>
      <c r="BB508" s="21" t="str">
        <f t="shared" si="49"/>
        <v>},</v>
      </c>
      <c r="BC508" s="21" t="str">
        <f t="shared" si="50"/>
        <v xml:space="preserve"> --Hist Whisperer / Histflüsterer   [Blackwood, Blackwood, Blackwood]</v>
      </c>
    </row>
    <row r="509" spans="1:55" x14ac:dyDescent="0.25">
      <c r="A509" s="5">
        <v>583</v>
      </c>
      <c r="B509" s="84" t="s">
        <v>2506</v>
      </c>
      <c r="C509" s="84" t="s">
        <v>2505</v>
      </c>
      <c r="D509" s="3">
        <f t="shared" si="54"/>
        <v>583</v>
      </c>
      <c r="G509" s="3" t="s">
        <v>1493</v>
      </c>
      <c r="I509" t="s">
        <v>97</v>
      </c>
      <c r="J509" t="s">
        <v>97</v>
      </c>
      <c r="K509" s="86">
        <v>458</v>
      </c>
      <c r="L509" s="86">
        <v>458</v>
      </c>
      <c r="M509" s="86">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U509" s="3"/>
      <c r="V509" s="42"/>
      <c r="W509" s="42"/>
      <c r="Y509" s="3">
        <f>IF(G509&lt;&gt;"LIBSETS_SETTYPE_BATTLEGROUND",IF(G509&lt;&gt;"LIBSETS_SETTYPE_SPECIAL",IF(X509&lt;&gt;"",X509,IF(Z509&lt;&gt;"",VLOOKUP(Z509,'ESO zone constants'!$D$3:$H$4953,5,FALSE),"")),""),"")</f>
        <v>1261</v>
      </c>
      <c r="Z509" t="str">
        <f>IF(AND(O509&lt;&gt;"",NOT(ISERROR(O509))),"",IF(AND(L509&lt;&gt;"",L509&gt;0,NOT(ISERROR(L509))),VLOOKUP(L509,'ESO dumped WayshrineInfo'!$K$3:$N$9999,4,FALSE),""))</f>
        <v>Blackwood</v>
      </c>
      <c r="AA509" s="44"/>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WayshrineInfo'!$K$3:$N$9999,4,FALSE),""))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90" t="s">
        <v>2707</v>
      </c>
      <c r="AY509" s="21" t="str">
        <f t="shared" si="47"/>
        <v>[583] = {wayshrines={458,458,458,}, traitsNeeded=7, dlcId=DLC_BLACKWOOD</v>
      </c>
      <c r="AZ509" s="21" t="str">
        <f t="shared" si="51"/>
        <v>, zoneIds={1261,1261,1261}, veteran=false</v>
      </c>
      <c r="BA509" s="21" t="str">
        <f t="shared" si="48"/>
        <v>, setType=LIBSETS_SETTYPE_CRAFTED</v>
      </c>
      <c r="BB509" s="21" t="str">
        <f t="shared" si="49"/>
        <v>},</v>
      </c>
      <c r="BC509" s="21" t="str">
        <f t="shared" si="50"/>
        <v xml:space="preserve"> --Heartland Conqueror / Herzlanderoberer   [Blackwood, Blackwood, Blackwood]</v>
      </c>
    </row>
    <row r="510" spans="1:55" x14ac:dyDescent="0.25">
      <c r="A510" s="5">
        <v>584</v>
      </c>
      <c r="B510" s="84" t="s">
        <v>2512</v>
      </c>
      <c r="C510" s="84" t="s">
        <v>2534</v>
      </c>
      <c r="D510" s="3">
        <f t="shared" si="54"/>
        <v>584</v>
      </c>
      <c r="G510" s="3" t="s">
        <v>1493</v>
      </c>
      <c r="I510" t="s">
        <v>97</v>
      </c>
      <c r="J510" t="s">
        <v>97</v>
      </c>
      <c r="K510" s="86">
        <v>458</v>
      </c>
      <c r="L510" s="86">
        <v>458</v>
      </c>
      <c r="M510" s="86">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U510" s="3"/>
      <c r="V510" s="42"/>
      <c r="W510" s="42"/>
      <c r="Y510" s="3">
        <f>IF(G510&lt;&gt;"LIBSETS_SETTYPE_BATTLEGROUND",IF(G510&lt;&gt;"LIBSETS_SETTYPE_SPECIAL",IF(X510&lt;&gt;"",X510,IF(Z510&lt;&gt;"",VLOOKUP(Z510,'ESO zone constants'!$D$3:$H$4953,5,FALSE),"")),""),"")</f>
        <v>1261</v>
      </c>
      <c r="Z510" t="str">
        <f>IF(AND(O510&lt;&gt;"",NOT(ISERROR(O510))),"",IF(AND(L510&lt;&gt;"",L510&gt;0,NOT(ISERROR(L510))),VLOOKUP(L510,'ESO dumped WayshrineInfo'!$K$3:$N$9999,4,FALSE),""))</f>
        <v>Blackwood</v>
      </c>
      <c r="AA510" s="44"/>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WayshrineInfo'!$K$3:$N$9999,4,FALSE),""))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90" t="s">
        <v>2707</v>
      </c>
      <c r="AY510" s="21" t="str">
        <f t="shared" si="47"/>
        <v>[584] = {wayshrines={458,458,458,}, traitsNeeded=5, dlcId=DLC_BLACKWOOD</v>
      </c>
      <c r="AZ510" s="21" t="str">
        <f t="shared" si="51"/>
        <v>, zoneIds={1261,1261,1261}, veteran=false</v>
      </c>
      <c r="BA510" s="21" t="str">
        <f t="shared" si="48"/>
        <v>, setType=LIBSETS_SETTYPE_CRAFTED</v>
      </c>
      <c r="BB510" s="21" t="str">
        <f t="shared" si="49"/>
        <v>},</v>
      </c>
      <c r="BC510" s="21" t="str">
        <f t="shared" si="50"/>
        <v xml:space="preserve"> --Diamond\'s Victory / Sieg des Diamanten   [Blackwood, Blackwood, Blackwood]</v>
      </c>
    </row>
    <row r="511" spans="1:55" x14ac:dyDescent="0.25">
      <c r="A511" s="5">
        <v>585</v>
      </c>
      <c r="B511" s="84" t="s">
        <v>2523</v>
      </c>
      <c r="C511" s="84" t="s">
        <v>2524</v>
      </c>
      <c r="D511" s="3">
        <f t="shared" si="54"/>
        <v>585</v>
      </c>
      <c r="G511" s="3" t="s">
        <v>1500</v>
      </c>
      <c r="I511" t="s">
        <v>97</v>
      </c>
      <c r="J511" t="s">
        <v>97</v>
      </c>
      <c r="K511" s="37">
        <v>468</v>
      </c>
      <c r="L511" s="37">
        <v>468</v>
      </c>
      <c r="M511" s="37">
        <v>468</v>
      </c>
      <c r="N511">
        <v>0</v>
      </c>
      <c r="O511" s="66" t="s">
        <v>2491</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1565</v>
      </c>
      <c r="V511" s="42"/>
      <c r="W511" s="42"/>
      <c r="Y511" s="3" t="str">
        <f>IF(G511&lt;&gt;"LIBSETS_SETTYPE_BATTLEGROUND",IF(G511&lt;&gt;"LIBSETS_SETTYPE_SPECIAL",IF(X511&lt;&gt;"",X511,IF(Z511&lt;&gt;"",VLOOKUP(Z511,'ESO zone constants'!$D$3:$H$4953,5,FALSE),"")),""),"")</f>
        <v/>
      </c>
      <c r="Z511" t="str">
        <f>IF(AND(O511&lt;&gt;"",NOT(ISERROR(O511))),"",IF(AND(L511&lt;&gt;"",L511&gt;0,NOT(ISERROR(L511))),VLOOKUP(L511,'ESO dumped WayshrineInfo'!$K$3:$N$9999,4,FALSE),""))</f>
        <v/>
      </c>
      <c r="AA511" s="44"/>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WayshrineInfo'!$K$3:$N$9999,4,FALSE),""))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90" t="s">
        <v>2707</v>
      </c>
      <c r="AY511" s="21" t="str">
        <f t="shared" si="47"/>
        <v>[585] = {wayshrines={468,468,468,}, dlcId=DLC_BLACKWOOD</v>
      </c>
      <c r="AZ511" s="21" t="str">
        <f t="shared" si="51"/>
        <v>, zoneIds={1263}, veteran=false</v>
      </c>
      <c r="BA511" s="21" t="str">
        <f t="shared" si="48"/>
        <v>, setType=LIBSETS_SETTYPE_TRIAL</v>
      </c>
      <c r="BB511" s="21" t="str">
        <f t="shared" si="49"/>
        <v>, dropMechanic={LIBSETS_DROP_MECHANIC_MONSTER_NAME}, dropMechanicNames={}},</v>
      </c>
      <c r="BC511" s="21" t="str">
        <f t="shared" si="50"/>
        <v xml:space="preserve"> --Saxhleel Champion / Saxhleel-Champion   [Rockgrove]</v>
      </c>
    </row>
    <row r="512" spans="1:55" x14ac:dyDescent="0.25">
      <c r="A512" s="5">
        <v>586</v>
      </c>
      <c r="B512" s="84" t="s">
        <v>2525</v>
      </c>
      <c r="C512" s="84" t="s">
        <v>2535</v>
      </c>
      <c r="D512" s="3">
        <f t="shared" si="54"/>
        <v>586</v>
      </c>
      <c r="G512" s="3" t="s">
        <v>1500</v>
      </c>
      <c r="I512" t="s">
        <v>97</v>
      </c>
      <c r="J512" t="s">
        <v>97</v>
      </c>
      <c r="K512" s="37">
        <v>468</v>
      </c>
      <c r="L512" s="37">
        <v>468</v>
      </c>
      <c r="M512" s="37">
        <v>468</v>
      </c>
      <c r="N512">
        <v>0</v>
      </c>
      <c r="O512" s="66" t="s">
        <v>2491</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1565</v>
      </c>
      <c r="V512" s="42"/>
      <c r="W512" s="42"/>
      <c r="Y512" s="3" t="str">
        <f>IF(G512&lt;&gt;"LIBSETS_SETTYPE_BATTLEGROUND",IF(G512&lt;&gt;"LIBSETS_SETTYPE_SPECIAL",IF(X512&lt;&gt;"",X512,IF(Z512&lt;&gt;"",VLOOKUP(Z512,'ESO zone constants'!$D$3:$H$4953,5,FALSE),"")),""),"")</f>
        <v/>
      </c>
      <c r="Z512" t="str">
        <f>IF(AND(O512&lt;&gt;"",NOT(ISERROR(O512))),"",IF(AND(L512&lt;&gt;"",L512&gt;0,NOT(ISERROR(L512))),VLOOKUP(L512,'ESO dumped WayshrineInfo'!$K$3:$N$9999,4,FALSE),""))</f>
        <v/>
      </c>
      <c r="AA512" s="44"/>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WayshrineInfo'!$K$3:$N$9999,4,FALSE),""))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90" t="s">
        <v>2707</v>
      </c>
      <c r="AY512" s="21" t="str">
        <f t="shared" si="47"/>
        <v>[586] = {wayshrines={468,468,468,}, dlcId=DLC_BLACKWOOD</v>
      </c>
      <c r="AZ512" s="21" t="str">
        <f t="shared" si="51"/>
        <v>, zoneIds={1263}, veteran=false</v>
      </c>
      <c r="BA512" s="21" t="str">
        <f t="shared" si="48"/>
        <v>, setType=LIBSETS_SETTYPE_TRIAL</v>
      </c>
      <c r="BB512" s="21" t="str">
        <f t="shared" si="49"/>
        <v>, dropMechanic={LIBSETS_DROP_MECHANIC_MONSTER_NAME}, dropMechanicNames={}},</v>
      </c>
      <c r="BC512" s="21" t="str">
        <f t="shared" si="50"/>
        <v xml:space="preserve"> --Sul-Xan\'s Torment / Sul-Xans Folter   [Rockgrove]</v>
      </c>
    </row>
    <row r="513" spans="1:55" x14ac:dyDescent="0.25">
      <c r="A513" s="5">
        <v>587</v>
      </c>
      <c r="B513" s="84" t="s">
        <v>2522</v>
      </c>
      <c r="C513" s="84" t="s">
        <v>2536</v>
      </c>
      <c r="D513" s="3">
        <f t="shared" si="54"/>
        <v>587</v>
      </c>
      <c r="G513" s="3" t="s">
        <v>1500</v>
      </c>
      <c r="I513" t="s">
        <v>97</v>
      </c>
      <c r="J513" t="s">
        <v>97</v>
      </c>
      <c r="K513" s="37">
        <v>468</v>
      </c>
      <c r="L513" s="37">
        <v>468</v>
      </c>
      <c r="M513" s="37">
        <v>468</v>
      </c>
      <c r="N513">
        <v>0</v>
      </c>
      <c r="O513" s="66" t="s">
        <v>2491</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1565</v>
      </c>
      <c r="V513" s="42"/>
      <c r="W513" s="42"/>
      <c r="Y513" s="3" t="str">
        <f>IF(G513&lt;&gt;"LIBSETS_SETTYPE_BATTLEGROUND",IF(G513&lt;&gt;"LIBSETS_SETTYPE_SPECIAL",IF(X513&lt;&gt;"",X513,IF(Z513&lt;&gt;"",VLOOKUP(Z513,'ESO zone constants'!$D$3:$H$4953,5,FALSE),"")),""),"")</f>
        <v/>
      </c>
      <c r="Z513" t="str">
        <f>IF(AND(O513&lt;&gt;"",NOT(ISERROR(O513))),"",IF(AND(L513&lt;&gt;"",L513&gt;0,NOT(ISERROR(L513))),VLOOKUP(L513,'ESO dumped WayshrineInfo'!$K$3:$N$9999,4,FALSE),""))</f>
        <v/>
      </c>
      <c r="AA513" s="44"/>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WayshrineInfo'!$K$3:$N$9999,4,FALSE),""))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90" t="s">
        <v>2707</v>
      </c>
      <c r="AY513" s="21" t="str">
        <f t="shared" si="47"/>
        <v>[587] = {wayshrines={468,468,468,}, dlcId=DLC_BLACKWOOD</v>
      </c>
      <c r="AZ513" s="21" t="str">
        <f t="shared" si="51"/>
        <v>, zoneIds={1263}, veteran=false</v>
      </c>
      <c r="BA513" s="21" t="str">
        <f t="shared" si="48"/>
        <v>, setType=LIBSETS_SETTYPE_TRIAL</v>
      </c>
      <c r="BB513" s="21" t="str">
        <f t="shared" si="49"/>
        <v>, dropMechanic={LIBSETS_DROP_MECHANIC_MONSTER_NAME}, dropMechanicNames={}},</v>
      </c>
      <c r="BC513" s="21" t="str">
        <f t="shared" si="50"/>
        <v xml:space="preserve"> --Bahsei\'s Mania / Bahseis Manie   [Rockgrove]</v>
      </c>
    </row>
    <row r="514" spans="1:55" x14ac:dyDescent="0.25">
      <c r="A514" s="5">
        <v>588</v>
      </c>
      <c r="B514" s="84" t="s">
        <v>2518</v>
      </c>
      <c r="C514" s="84" t="s">
        <v>2537</v>
      </c>
      <c r="D514" s="3">
        <f t="shared" si="54"/>
        <v>588</v>
      </c>
      <c r="G514" s="3" t="s">
        <v>1500</v>
      </c>
      <c r="I514" t="s">
        <v>97</v>
      </c>
      <c r="J514" t="s">
        <v>97</v>
      </c>
      <c r="K514" s="37">
        <v>468</v>
      </c>
      <c r="L514" s="37">
        <v>468</v>
      </c>
      <c r="M514" s="37">
        <v>468</v>
      </c>
      <c r="N514">
        <v>0</v>
      </c>
      <c r="O514" s="66" t="s">
        <v>2491</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1565</v>
      </c>
      <c r="V514" s="42"/>
      <c r="W514" s="42"/>
      <c r="Y514" s="3" t="str">
        <f>IF(G514&lt;&gt;"LIBSETS_SETTYPE_BATTLEGROUND",IF(G514&lt;&gt;"LIBSETS_SETTYPE_SPECIAL",IF(X514&lt;&gt;"",X514,IF(Z514&lt;&gt;"",VLOOKUP(Z514,'ESO zone constants'!$D$3:$H$4953,5,FALSE),"")),""),"")</f>
        <v/>
      </c>
      <c r="Z514" t="str">
        <f>IF(AND(O514&lt;&gt;"",NOT(ISERROR(O514))),"",IF(AND(L514&lt;&gt;"",L514&gt;0,NOT(ISERROR(L514))),VLOOKUP(L514,'ESO dumped WayshrineInfo'!$K$3:$N$9999,4,FALSE),""))</f>
        <v/>
      </c>
      <c r="AA514" s="44"/>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WayshrineInfo'!$K$3:$N$9999,4,FALSE),""))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90" t="s">
        <v>2707</v>
      </c>
      <c r="AY514" s="21" t="str">
        <f t="shared" si="47"/>
        <v>[588] = {wayshrines={468,468,468,}, dlcId=DLC_BLACKWOOD</v>
      </c>
      <c r="AZ514" s="21" t="str">
        <f t="shared" si="51"/>
        <v>, zoneIds={1263}, veteran=false</v>
      </c>
      <c r="BA514" s="21" t="str">
        <f t="shared" si="48"/>
        <v>, setType=LIBSETS_SETTYPE_TRIAL</v>
      </c>
      <c r="BB514" s="21" t="str">
        <f t="shared" si="49"/>
        <v>, dropMechanic={LIBSETS_DROP_MECHANIC_MONSTER_NAME}, dropMechanicNames={}},</v>
      </c>
      <c r="BC514" s="21" t="str">
        <f t="shared" si="50"/>
        <v xml:space="preserve"> --Stone-Talker\'s Oath / Eid des Steinsprechers   [Rockgrove]</v>
      </c>
    </row>
    <row r="515" spans="1:55" x14ac:dyDescent="0.25">
      <c r="A515" s="5">
        <v>589</v>
      </c>
      <c r="B515" s="84" t="s">
        <v>2516</v>
      </c>
      <c r="C515" s="84" t="s">
        <v>2517</v>
      </c>
      <c r="D515" s="3">
        <f t="shared" si="54"/>
        <v>589</v>
      </c>
      <c r="G515" s="3" t="s">
        <v>1500</v>
      </c>
      <c r="I515" t="s">
        <v>98</v>
      </c>
      <c r="J515" t="s">
        <v>97</v>
      </c>
      <c r="K515" s="37">
        <v>468</v>
      </c>
      <c r="L515" s="37">
        <v>468</v>
      </c>
      <c r="M515" s="37">
        <v>468</v>
      </c>
      <c r="N515">
        <v>0</v>
      </c>
      <c r="O515" s="66" t="s">
        <v>2491</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1565</v>
      </c>
      <c r="V515" s="42"/>
      <c r="W515" s="42"/>
      <c r="Y515" s="3" t="str">
        <f>IF(G515&lt;&gt;"LIBSETS_SETTYPE_BATTLEGROUND",IF(G515&lt;&gt;"LIBSETS_SETTYPE_SPECIAL",IF(X515&lt;&gt;"",X515,IF(Z515&lt;&gt;"",VLOOKUP(Z515,'ESO zone constants'!$D$3:$H$4953,5,FALSE),"")),""),"")</f>
        <v/>
      </c>
      <c r="Z515" t="str">
        <f>IF(AND(O515&lt;&gt;"",NOT(ISERROR(O515))),"",IF(AND(L515&lt;&gt;"",L515&gt;0,NOT(ISERROR(L515))),VLOOKUP(L515,'ESO dumped WayshrineInfo'!$K$3:$N$9999,4,FALSE),""))</f>
        <v/>
      </c>
      <c r="AA515" s="44"/>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WayshrineInfo'!$K$3:$N$9999,4,FALSE),""))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90" t="s">
        <v>2707</v>
      </c>
      <c r="AY515" s="21" t="str">
        <f t="shared" ref="AY515:AY546" si="55">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 t="shared" si="51"/>
        <v>, zoneIds={1263}, veteran=true</v>
      </c>
      <c r="BA515" s="21" t="str">
        <f t="shared" ref="BA515:BA546" si="56">IF(F515&lt;&gt;"Not in the game (anymore)",IF(A515&lt;&gt;"",", setType="&amp;G515,"")&amp;IF(J515="true",", multiTrialSet=true",""),"")</f>
        <v>, setType=LIBSETS_SETTYPE_TRIAL</v>
      </c>
      <c r="BB515" s="21" t="str">
        <f t="shared" ref="BB515:BB546" si="57">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v>
      </c>
      <c r="BC515" s="21" t="str">
        <f t="shared" ref="BC515:BC546" si="58">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x14ac:dyDescent="0.25">
      <c r="A516" s="5">
        <v>590</v>
      </c>
      <c r="B516" s="84" t="s">
        <v>2533</v>
      </c>
      <c r="C516" s="84" t="s">
        <v>2533</v>
      </c>
      <c r="D516" s="3">
        <f t="shared" si="54"/>
        <v>590</v>
      </c>
      <c r="G516" s="3" t="s">
        <v>1500</v>
      </c>
      <c r="I516" t="s">
        <v>98</v>
      </c>
      <c r="J516" t="s">
        <v>97</v>
      </c>
      <c r="K516" s="37">
        <v>468</v>
      </c>
      <c r="L516" s="37">
        <v>468</v>
      </c>
      <c r="M516" s="37">
        <v>468</v>
      </c>
      <c r="N516">
        <v>0</v>
      </c>
      <c r="O516" s="66" t="s">
        <v>2491</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1565</v>
      </c>
      <c r="V516" s="42"/>
      <c r="W516" s="42"/>
      <c r="Y516" s="3" t="str">
        <f>IF(G516&lt;&gt;"LIBSETS_SETTYPE_BATTLEGROUND",IF(G516&lt;&gt;"LIBSETS_SETTYPE_SPECIAL",IF(X516&lt;&gt;"",X516,IF(Z516&lt;&gt;"",VLOOKUP(Z516,'ESO zone constants'!$D$3:$H$4953,5,FALSE),"")),""),"")</f>
        <v/>
      </c>
      <c r="Z516" t="str">
        <f>IF(AND(O516&lt;&gt;"",NOT(ISERROR(O516))),"",IF(AND(L516&lt;&gt;"",L516&gt;0,NOT(ISERROR(L516))),VLOOKUP(L516,'ESO dumped WayshrineInfo'!$K$3:$N$9999,4,FALSE),""))</f>
        <v/>
      </c>
      <c r="AA516" s="44"/>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WayshrineInfo'!$K$3:$N$9999,4,FALSE),""))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90" t="s">
        <v>2707</v>
      </c>
      <c r="AY516" s="21" t="str">
        <f t="shared" si="55"/>
        <v>[590] = {wayshrines={468,468,468,}, dlcId=DLC_BLACKWOOD</v>
      </c>
      <c r="AZ516" s="21" t="str">
        <f t="shared" si="51"/>
        <v>, zoneIds={1263}, veteran=true</v>
      </c>
      <c r="BA516" s="21" t="str">
        <f t="shared" si="56"/>
        <v>, setType=LIBSETS_SETTYPE_TRIAL</v>
      </c>
      <c r="BB516" s="21" t="str">
        <f t="shared" si="57"/>
        <v>, dropMechanic={LIBSETS_DROP_MECHANIC_MONSTER_NAME}, dropMechanicNames={}},</v>
      </c>
      <c r="BC516" s="21" t="str">
        <f t="shared" si="58"/>
        <v xml:space="preserve"> --Perfected Sul-Xan\'s Torment / Perfected Sul-Xan\'s Torment   [Rockgrove]</v>
      </c>
    </row>
    <row r="517" spans="1:55" x14ac:dyDescent="0.25">
      <c r="A517" s="5">
        <v>591</v>
      </c>
      <c r="B517" s="84" t="s">
        <v>2515</v>
      </c>
      <c r="C517" s="84" t="s">
        <v>2538</v>
      </c>
      <c r="D517" s="3">
        <f t="shared" si="54"/>
        <v>591</v>
      </c>
      <c r="G517" s="3" t="s">
        <v>1500</v>
      </c>
      <c r="I517" t="s">
        <v>98</v>
      </c>
      <c r="J517" t="s">
        <v>97</v>
      </c>
      <c r="K517" s="37">
        <v>468</v>
      </c>
      <c r="L517" s="37">
        <v>468</v>
      </c>
      <c r="M517" s="37">
        <v>468</v>
      </c>
      <c r="N517">
        <v>0</v>
      </c>
      <c r="O517" s="66" t="s">
        <v>2491</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1565</v>
      </c>
      <c r="V517" s="42"/>
      <c r="W517" s="42"/>
      <c r="Y517" s="3" t="str">
        <f>IF(G517&lt;&gt;"LIBSETS_SETTYPE_BATTLEGROUND",IF(G517&lt;&gt;"LIBSETS_SETTYPE_SPECIAL",IF(X517&lt;&gt;"",X517,IF(Z517&lt;&gt;"",VLOOKUP(Z517,'ESO zone constants'!$D$3:$H$4953,5,FALSE),"")),""),"")</f>
        <v/>
      </c>
      <c r="Z517" t="str">
        <f>IF(AND(O517&lt;&gt;"",NOT(ISERROR(O517))),"",IF(AND(L517&lt;&gt;"",L517&gt;0,NOT(ISERROR(L517))),VLOOKUP(L517,'ESO dumped WayshrineInfo'!$K$3:$N$9999,4,FALSE),""))</f>
        <v/>
      </c>
      <c r="AA517" s="44"/>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WayshrineInfo'!$K$3:$N$9999,4,FALSE),""))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90" t="s">
        <v>2707</v>
      </c>
      <c r="AY517" s="21" t="str">
        <f t="shared" si="55"/>
        <v>[591] = {wayshrines={468,468,468,}, dlcId=DLC_BLACKWOOD</v>
      </c>
      <c r="AZ517" s="21" t="str">
        <f t="shared" si="51"/>
        <v>, zoneIds={1263}, veteran=true</v>
      </c>
      <c r="BA517" s="21" t="str">
        <f t="shared" si="56"/>
        <v>, setType=LIBSETS_SETTYPE_TRIAL</v>
      </c>
      <c r="BB517" s="21" t="str">
        <f t="shared" si="57"/>
        <v>, dropMechanic={LIBSETS_DROP_MECHANIC_MONSTER_NAME}, dropMechanicNames={}},</v>
      </c>
      <c r="BC517" s="21" t="str">
        <f t="shared" si="58"/>
        <v xml:space="preserve"> --Perfected Bahsei\'s Mania / Bahseis perfektionierte Manie   [Rockgrove]</v>
      </c>
    </row>
    <row r="518" spans="1:55" x14ac:dyDescent="0.25">
      <c r="A518" s="5">
        <v>592</v>
      </c>
      <c r="B518" s="84" t="s">
        <v>2526</v>
      </c>
      <c r="C518" s="84" t="s">
        <v>2539</v>
      </c>
      <c r="D518" s="3">
        <f t="shared" si="54"/>
        <v>592</v>
      </c>
      <c r="G518" s="3" t="s">
        <v>1500</v>
      </c>
      <c r="I518" t="s">
        <v>98</v>
      </c>
      <c r="J518" t="s">
        <v>97</v>
      </c>
      <c r="K518" s="37">
        <v>468</v>
      </c>
      <c r="L518" s="37">
        <v>468</v>
      </c>
      <c r="M518" s="37">
        <v>468</v>
      </c>
      <c r="N518">
        <v>0</v>
      </c>
      <c r="O518" s="66" t="s">
        <v>2491</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1565</v>
      </c>
      <c r="V518" s="42"/>
      <c r="W518" s="42"/>
      <c r="Y518" s="3" t="str">
        <f>IF(G518&lt;&gt;"LIBSETS_SETTYPE_BATTLEGROUND",IF(G518&lt;&gt;"LIBSETS_SETTYPE_SPECIAL",IF(X518&lt;&gt;"",X518,IF(Z518&lt;&gt;"",VLOOKUP(Z518,'ESO zone constants'!$D$3:$H$4953,5,FALSE),"")),""),"")</f>
        <v/>
      </c>
      <c r="Z518" t="str">
        <f>IF(AND(O518&lt;&gt;"",NOT(ISERROR(O518))),"",IF(AND(L518&lt;&gt;"",L518&gt;0,NOT(ISERROR(L518))),VLOOKUP(L518,'ESO dumped WayshrineInfo'!$K$3:$N$9999,4,FALSE),""))</f>
        <v/>
      </c>
      <c r="AA518" s="44"/>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WayshrineInfo'!$K$3:$N$9999,4,FALSE),""))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90" t="s">
        <v>2707</v>
      </c>
      <c r="AY518" s="21" t="str">
        <f t="shared" si="55"/>
        <v>[592] = {wayshrines={468,468,468,}, dlcId=DLC_BLACKWOOD</v>
      </c>
      <c r="AZ518" s="21" t="str">
        <f t="shared" si="51"/>
        <v>, zoneIds={1263}, veteran=true</v>
      </c>
      <c r="BA518" s="21" t="str">
        <f t="shared" si="56"/>
        <v>, setType=LIBSETS_SETTYPE_TRIAL</v>
      </c>
      <c r="BB518" s="21" t="str">
        <f t="shared" si="57"/>
        <v>, dropMechanic={LIBSETS_DROP_MECHANIC_MONSTER_NAME}, dropMechanicNames={}},</v>
      </c>
      <c r="BC518" s="21" t="str">
        <f t="shared" si="58"/>
        <v xml:space="preserve"> --Perfected Stone-Talker\'s Oath / Perfektionierter Eid des Steinsprechers   [Rockgrove]</v>
      </c>
    </row>
    <row r="519" spans="1:55" x14ac:dyDescent="0.25">
      <c r="A519" s="5">
        <v>593</v>
      </c>
      <c r="B519" s="84" t="s">
        <v>2527</v>
      </c>
      <c r="C519" s="84" t="s">
        <v>2527</v>
      </c>
      <c r="D519" s="3">
        <f t="shared" si="54"/>
        <v>593</v>
      </c>
      <c r="G519" s="3" t="s">
        <v>1712</v>
      </c>
      <c r="I519" t="s">
        <v>97</v>
      </c>
      <c r="J519" t="s">
        <v>97</v>
      </c>
      <c r="K519" s="37">
        <v>-1</v>
      </c>
      <c r="L519" s="37">
        <v>-1</v>
      </c>
      <c r="M519" s="37">
        <v>-1</v>
      </c>
      <c r="N519">
        <v>0</v>
      </c>
      <c r="O519" s="66" t="s">
        <v>1829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2429</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constants'!$B$4:$C$1003,2,FALSE),"")</f>
        <v>Blackwood</v>
      </c>
      <c r="U519" s="3" t="s">
        <v>1709</v>
      </c>
      <c r="V519" s="42"/>
      <c r="W519" s="42"/>
      <c r="Y519" s="3" t="str">
        <f>IF(G519&lt;&gt;"LIBSETS_SETTYPE_BATTLEGROUND",IF(G519&lt;&gt;"LIBSETS_SETTYPE_SPECIAL",IF(X519&lt;&gt;"",X519,IF(Z519&lt;&gt;"",VLOOKUP(Z519,'ESO zone constants'!$D$3:$H$4953,5,FALSE),"")),""),"")</f>
        <v/>
      </c>
      <c r="Z519" t="str">
        <f>IF(AND(O519&lt;&gt;"",NOT(ISERROR(O519))),"",IF(AND(L519&lt;&gt;"",L519&gt;0,NOT(ISERROR(L519))),VLOOKUP(L519,'ESO dumped WayshrineInfo'!$K$3:$N$9999,4,FALSE),""))</f>
        <v/>
      </c>
      <c r="AA519" s="44"/>
      <c r="AB519" s="43" t="str">
        <f>IF(AA519&lt;&gt;"",IF(AA519&lt;&gt;"LIBSETS_DROP_MECHANIC_MONSTER_NAME",VLOOKUP(AA519,'LibSets constants'!$I$4:$L$1003,3,FALSE),""),"")</f>
        <v/>
      </c>
      <c r="AC519" s="43" t="str">
        <f>IF(AA519&lt;&gt;"",IF(AA519&lt;&gt;"LIBSETS_DROP_MECHANIC_MONSTER_NAME",VLOOKUP(AA519,'LibSets constants'!$I$4:$L$1003,4,FALSE),""),"")</f>
        <v/>
      </c>
      <c r="AD519" s="3" t="str">
        <f>IF(G519&lt;&gt;"LIBSETS_SETTYPE_BATTLEGROUND",IF(G519&lt;&gt;"LIBSETS_SETTYPE_SPECIAL",IF(AE519&lt;&gt;"",VLOOKUP(AE519,'ESO zone constants'!$D$3:$H$4953,5,FALSE),""),""),"")</f>
        <v/>
      </c>
      <c r="AE519" t="str">
        <f>IF(AND(O519&lt;&gt;"",NOT(ISERROR(O519))),"",IF(AND(M519&lt;&gt;"",M519&gt;0,NOT(ISERROR(M519))),VLOOKUP(M519,'ESO dumped WayshrineInfo'!$K$3:$N$9999,4,FALSE),""))</f>
        <v/>
      </c>
      <c r="AF519" s="44"/>
      <c r="AG519" s="43" t="str">
        <f>IF(AF519&lt;&gt;"",IF(AF519&lt;&gt;"LIBSETS_DROP_MECHANIC_MONSTER_NAME",VLOOKUP(AF519,'LibSets constants'!$I$4:$L$1003,3,FALSE),""),"")</f>
        <v/>
      </c>
      <c r="AH519" s="43" t="str">
        <f>IF(AF519&lt;&gt;"",IF(AF519&lt;&gt;"LIBSETS_DROP_MECHANIC_MONSTER_NAME",VLOOKUP(AF519,'LibSets constants'!$I$4:$L$1003,4,FALSE),""),"")</f>
        <v/>
      </c>
      <c r="AI519" s="3" t="str">
        <f>IF(G519&lt;&gt;"LIBSETS_SETTYPE_BATTLEGROUND",IF(G519&lt;&gt;"LIBSETS_SETTYPE_SPECIAL",IF(AJ519&lt;&gt;"",VLOOKUP(AJ519,'ESO zone constants'!$D$3:$H$4953,5,FALSE),""),""),"")</f>
        <v/>
      </c>
      <c r="AK519" s="44"/>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P519" s="44"/>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90" t="s">
        <v>2707</v>
      </c>
      <c r="AY519" s="21" t="str">
        <f t="shared" si="55"/>
        <v>[593] = {wayshrines={-1,-1,-1,}, dlcId=DLC_BLACKWOOD</v>
      </c>
      <c r="AZ519" s="21" t="str">
        <f t="shared" si="51"/>
        <v>, veteran=false</v>
      </c>
      <c r="BA519" s="21" t="str">
        <f t="shared" si="56"/>
        <v>, setType=LIBSETS_SETTYPE_MYTHIC</v>
      </c>
      <c r="BB519" s="21" t="str">
        <f t="shared" si="57"/>
        <v>, dropMechanic={LIBSETS_DROP_MECHANIC_ANTIQUITIES}},</v>
      </c>
      <c r="BC519" s="21" t="str">
        <f t="shared" si="58"/>
        <v xml:space="preserve"> --Gaze of Sithis / Gaze of Sithis   [Antiquities]</v>
      </c>
    </row>
    <row r="520" spans="1:55" x14ac:dyDescent="0.25">
      <c r="A520" s="5">
        <v>594</v>
      </c>
      <c r="B520" s="84" t="s">
        <v>2532</v>
      </c>
      <c r="C520" s="84" t="s">
        <v>2532</v>
      </c>
      <c r="D520" s="3">
        <f t="shared" si="54"/>
        <v>594</v>
      </c>
      <c r="G520" s="3" t="s">
        <v>1712</v>
      </c>
      <c r="I520" t="s">
        <v>97</v>
      </c>
      <c r="J520" t="s">
        <v>97</v>
      </c>
      <c r="K520" s="37">
        <v>-1</v>
      </c>
      <c r="L520" s="37">
        <v>-1</v>
      </c>
      <c r="M520" s="37">
        <v>-1</v>
      </c>
      <c r="N520">
        <v>0</v>
      </c>
      <c r="O520" s="66" t="s">
        <v>1829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2429</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constants'!$B$4:$C$1003,2,FALSE),"")</f>
        <v>Blackwood</v>
      </c>
      <c r="U520" s="3" t="s">
        <v>1709</v>
      </c>
      <c r="V520" s="42"/>
      <c r="W520" s="42"/>
      <c r="Y520" s="3" t="str">
        <f>IF(G520&lt;&gt;"LIBSETS_SETTYPE_BATTLEGROUND",IF(G520&lt;&gt;"LIBSETS_SETTYPE_SPECIAL",IF(X520&lt;&gt;"",X520,IF(Z520&lt;&gt;"",VLOOKUP(Z520,'ESO zone constants'!$D$3:$H$4953,5,FALSE),"")),""),"")</f>
        <v/>
      </c>
      <c r="Z520" t="str">
        <f>IF(AND(O520&lt;&gt;"",NOT(ISERROR(O520))),"",IF(AND(L520&lt;&gt;"",L520&gt;0,NOT(ISERROR(L520))),VLOOKUP(L520,'ESO dumped WayshrineInfo'!$K$3:$N$9999,4,FALSE),""))</f>
        <v/>
      </c>
      <c r="AA520" s="44"/>
      <c r="AB520" s="43" t="str">
        <f>IF(AA520&lt;&gt;"",IF(AA520&lt;&gt;"LIBSETS_DROP_MECHANIC_MONSTER_NAME",VLOOKUP(AA520,'LibSets constants'!$I$4:$L$1003,3,FALSE),""),"")</f>
        <v/>
      </c>
      <c r="AC520" s="43" t="str">
        <f>IF(AA520&lt;&gt;"",IF(AA520&lt;&gt;"LIBSETS_DROP_MECHANIC_MONSTER_NAME",VLOOKUP(AA520,'LibSets constants'!$I$4:$L$1003,4,FALSE),""),"")</f>
        <v/>
      </c>
      <c r="AD520" s="3" t="str">
        <f>IF(G520&lt;&gt;"LIBSETS_SETTYPE_BATTLEGROUND",IF(G520&lt;&gt;"LIBSETS_SETTYPE_SPECIAL",IF(AE520&lt;&gt;"",VLOOKUP(AE520,'ESO zone constants'!$D$3:$H$4953,5,FALSE),""),""),"")</f>
        <v/>
      </c>
      <c r="AE520" t="str">
        <f>IF(AND(O520&lt;&gt;"",NOT(ISERROR(O520))),"",IF(AND(M520&lt;&gt;"",M520&gt;0,NOT(ISERROR(M520))),VLOOKUP(M520,'ESO dumped WayshrineInfo'!$K$3:$N$9999,4,FALSE),""))</f>
        <v/>
      </c>
      <c r="AF520" s="44"/>
      <c r="AG520" s="43" t="str">
        <f>IF(AF520&lt;&gt;"",IF(AF520&lt;&gt;"LIBSETS_DROP_MECHANIC_MONSTER_NAME",VLOOKUP(AF520,'LibSets constants'!$I$4:$L$1003,3,FALSE),""),"")</f>
        <v/>
      </c>
      <c r="AH520" s="43" t="str">
        <f>IF(AF520&lt;&gt;"",IF(AF520&lt;&gt;"LIBSETS_DROP_MECHANIC_MONSTER_NAME",VLOOKUP(AF520,'LibSets constants'!$I$4:$L$1003,4,FALSE),""),"")</f>
        <v/>
      </c>
      <c r="AI520" s="3" t="str">
        <f>IF(G520&lt;&gt;"LIBSETS_SETTYPE_BATTLEGROUND",IF(G520&lt;&gt;"LIBSETS_SETTYPE_SPECIAL",IF(AJ520&lt;&gt;"",VLOOKUP(AJ520,'ESO zone constants'!$D$3:$H$4953,5,FALSE),""),""),"")</f>
        <v/>
      </c>
      <c r="AK520" s="44"/>
      <c r="AL520" s="43" t="str">
        <f>IF(AK520&lt;&gt;"",IF(AK520&lt;&gt;"LIBSETS_DROP_MECHANIC_MONSTER_NAME",VLOOKUP(AK520,'LibSets constants'!$I$4:$L$1003,3,FALSE),""),"")</f>
        <v/>
      </c>
      <c r="AM520" s="43" t="str">
        <f>IF(AK520&lt;&gt;"",IF(AK520&lt;&gt;"LIBSETS_DROP_MECHANIC_MONSTER_NAME",VLOOKUP(AK520,'LibSets constants'!$I$4:$L$1003,4,FALSE),""),"")</f>
        <v/>
      </c>
      <c r="AN520" s="3" t="str">
        <f>IF(G520&lt;&gt;"LIBSETS_SETTYPE_BATTLEGROUND",IF(G520&lt;&gt;"LIBSETS_SETTYPE_SPECIAL",IF(AO520&lt;&gt;"",VLOOKUP(AO520,'ESO zone constants'!$D$3:$H$4953,5,FALSE),""),""),"")</f>
        <v/>
      </c>
      <c r="AP520" s="44"/>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90" t="s">
        <v>2707</v>
      </c>
      <c r="AY520" s="21" t="str">
        <f t="shared" si="55"/>
        <v>[594] = {wayshrines={-1,-1,-1,}, dlcId=DLC_BLACKWOOD</v>
      </c>
      <c r="AZ520" s="21" t="str">
        <f t="shared" si="51"/>
        <v>, veteran=false</v>
      </c>
      <c r="BA520" s="21" t="str">
        <f t="shared" si="56"/>
        <v>, setType=LIBSETS_SETTYPE_MYTHIC</v>
      </c>
      <c r="BB520" s="21" t="str">
        <f t="shared" si="57"/>
        <v>, dropMechanic={LIBSETS_DROP_MECHANIC_ANTIQUITIES}},</v>
      </c>
      <c r="BC520" s="21" t="str">
        <f t="shared" si="58"/>
        <v xml:space="preserve"> --Harpooner\'s Wading Kilt / Harpooner\'s Wading Kilt   [Antiquities]</v>
      </c>
    </row>
    <row r="521" spans="1:55" x14ac:dyDescent="0.25">
      <c r="A521" s="83" t="s">
        <v>1351</v>
      </c>
      <c r="B521" s="85" t="s">
        <v>2541</v>
      </c>
      <c r="C521" s="85" t="s">
        <v>2540</v>
      </c>
      <c r="D521" s="3" t="str">
        <f t="shared" si="54"/>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constants'!$B$4:$C$1003,2,FALSE),"")</f>
        <v/>
      </c>
      <c r="U521" s="3"/>
      <c r="V521" s="42"/>
      <c r="W521" s="42"/>
      <c r="Y521" s="3" t="str">
        <f>IF(G521&lt;&gt;"LIBSETS_SETTYPE_BATTLEGROUND",IF(G521&lt;&gt;"LIBSETS_SETTYPE_SPECIAL",IF(X521&lt;&gt;"",X521,IF(Z521&lt;&gt;"",VLOOKUP(Z521,'ESO zone constants'!$D$3:$H$4953,5,FALSE),"")),""),"")</f>
        <v/>
      </c>
      <c r="Z521" t="str">
        <f>IF(AND(O521&lt;&gt;"",NOT(ISERROR(O521))),"",IF(AND(L521&lt;&gt;"",L521&gt;0,NOT(ISERROR(L521))),VLOOKUP(L521,'ESO dumped WayshrineInfo'!$K$3:$N$9999,4,FALSE),""))</f>
        <v/>
      </c>
      <c r="AA521" s="44"/>
      <c r="AB521" s="43" t="str">
        <f>IF(AA521&lt;&gt;"",IF(AA521&lt;&gt;"LIBSETS_DROP_MECHANIC_MONSTER_NAME",VLOOKUP(AA521,'LibSets constants'!$I$4:$L$1003,3,FALSE),""),"")</f>
        <v/>
      </c>
      <c r="AC521" s="43" t="str">
        <f>IF(AA521&lt;&gt;"",IF(AA521&lt;&gt;"LIBSETS_DROP_MECHANIC_MONSTER_NAME",VLOOKUP(AA521,'LibSets constants'!$I$4:$L$1003,4,FALSE),""),"")</f>
        <v/>
      </c>
      <c r="AD521" s="3" t="str">
        <f>IF(G521&lt;&gt;"LIBSETS_SETTYPE_BATTLEGROUND",IF(G521&lt;&gt;"LIBSETS_SETTYPE_SPECIAL",IF(AE521&lt;&gt;"",VLOOKUP(AE521,'ESO zone constants'!$D$3:$H$4953,5,FALSE),""),""),"")</f>
        <v/>
      </c>
      <c r="AE521" t="str">
        <f>IF(AND(O521&lt;&gt;"",NOT(ISERROR(O521))),"",IF(AND(M521&lt;&gt;"",M521&gt;0,NOT(ISERROR(M521))),VLOOKUP(M521,'ESO dumped WayshrineInfo'!$K$3:$N$9999,4,FALSE),""))</f>
        <v/>
      </c>
      <c r="AF521" s="44"/>
      <c r="AG521" s="43" t="str">
        <f>IF(AF521&lt;&gt;"",IF(AF521&lt;&gt;"LIBSETS_DROP_MECHANIC_MONSTER_NAME",VLOOKUP(AF521,'LibSets constants'!$I$4:$L$1003,3,FALSE),""),"")</f>
        <v/>
      </c>
      <c r="AH521" s="43" t="str">
        <f>IF(AF521&lt;&gt;"",IF(AF521&lt;&gt;"LIBSETS_DROP_MECHANIC_MONSTER_NAME",VLOOKUP(AF521,'LibSets constants'!$I$4:$L$1003,4,FALSE),""),"")</f>
        <v/>
      </c>
      <c r="AI521" s="3" t="str">
        <f>IF(G521&lt;&gt;"LIBSETS_SETTYPE_BATTLEGROUND",IF(G521&lt;&gt;"LIBSETS_SETTYPE_SPECIAL",IF(AJ521&lt;&gt;"",VLOOKUP(AJ521,'ESO zone constants'!$D$3:$H$4953,5,FALSE),""),""),"")</f>
        <v/>
      </c>
      <c r="AK521" s="44"/>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P521" s="44"/>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90" t="s">
        <v>2707</v>
      </c>
      <c r="AY521" s="21" t="str">
        <f t="shared" si="55"/>
        <v>--[???] = {wayshrines={}, dlcId=DLC_BASE_GAME</v>
      </c>
      <c r="AZ521" s="21" t="str">
        <f t="shared" si="51"/>
        <v>, veteran=false</v>
      </c>
      <c r="BA521" s="21" t="str">
        <f t="shared" si="56"/>
        <v>, setType=</v>
      </c>
      <c r="BB521" s="21" t="str">
        <f t="shared" si="57"/>
        <v>},</v>
      </c>
      <c r="BC521" s="21" t="str">
        <f t="shared" si="58"/>
        <v xml:space="preserve"> --Harvester\'s Hope-Ring / 595 Harvester\'s Hope-Ring   []</v>
      </c>
    </row>
    <row r="522" spans="1:55" x14ac:dyDescent="0.25">
      <c r="A522" s="5">
        <v>596</v>
      </c>
      <c r="B522" s="84" t="s">
        <v>2531</v>
      </c>
      <c r="C522" s="84" t="s">
        <v>2531</v>
      </c>
      <c r="D522" s="3">
        <f t="shared" si="54"/>
        <v>596</v>
      </c>
      <c r="G522" s="3" t="s">
        <v>1712</v>
      </c>
      <c r="I522" t="s">
        <v>97</v>
      </c>
      <c r="J522" t="s">
        <v>97</v>
      </c>
      <c r="K522" s="37">
        <v>-1</v>
      </c>
      <c r="L522" s="37">
        <v>-1</v>
      </c>
      <c r="M522" s="37">
        <v>-1</v>
      </c>
      <c r="N522">
        <v>0</v>
      </c>
      <c r="O522" s="66" t="s">
        <v>1829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2429</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constants'!$B$4:$C$1003,2,FALSE),"")</f>
        <v>Blackwood</v>
      </c>
      <c r="U522" s="3" t="s">
        <v>1709</v>
      </c>
      <c r="V522" s="42"/>
      <c r="W522" s="42"/>
      <c r="Y522" s="3" t="str">
        <f>IF(G522&lt;&gt;"LIBSETS_SETTYPE_BATTLEGROUND",IF(G522&lt;&gt;"LIBSETS_SETTYPE_SPECIAL",IF(X522&lt;&gt;"",X522,IF(Z522&lt;&gt;"",VLOOKUP(Z522,'ESO zone constants'!$D$3:$H$4953,5,FALSE),"")),""),"")</f>
        <v/>
      </c>
      <c r="Z522" t="str">
        <f>IF(AND(O522&lt;&gt;"",NOT(ISERROR(O522))),"",IF(AND(L522&lt;&gt;"",L522&gt;0,NOT(ISERROR(L522))),VLOOKUP(L522,'ESO dumped WayshrineInfo'!$K$3:$N$9999,4,FALSE),""))</f>
        <v/>
      </c>
      <c r="AA522" s="44"/>
      <c r="AB522" s="43" t="str">
        <f>IF(AA522&lt;&gt;"",IF(AA522&lt;&gt;"LIBSETS_DROP_MECHANIC_MONSTER_NAME",VLOOKUP(AA522,'LibSets constants'!$I$4:$L$1003,3,FALSE),""),"")</f>
        <v/>
      </c>
      <c r="AC522" s="43" t="str">
        <f>IF(AA522&lt;&gt;"",IF(AA522&lt;&gt;"LIBSETS_DROP_MECHANIC_MONSTER_NAME",VLOOKUP(AA522,'LibSets constants'!$I$4:$L$1003,4,FALSE),""),"")</f>
        <v/>
      </c>
      <c r="AD522" s="3" t="str">
        <f>IF(G522&lt;&gt;"LIBSETS_SETTYPE_BATTLEGROUND",IF(G522&lt;&gt;"LIBSETS_SETTYPE_SPECIAL",IF(AE522&lt;&gt;"",VLOOKUP(AE522,'ESO zone constants'!$D$3:$H$4953,5,FALSE),""),""),"")</f>
        <v/>
      </c>
      <c r="AE522" t="str">
        <f>IF(AND(O522&lt;&gt;"",NOT(ISERROR(O522))),"",IF(AND(M522&lt;&gt;"",M522&gt;0,NOT(ISERROR(M522))),VLOOKUP(M522,'ESO dumped WayshrineInfo'!$K$3:$N$9999,4,FALSE),""))</f>
        <v/>
      </c>
      <c r="AF522" s="44"/>
      <c r="AG522" s="43" t="str">
        <f>IF(AF522&lt;&gt;"",IF(AF522&lt;&gt;"LIBSETS_DROP_MECHANIC_MONSTER_NAME",VLOOKUP(AF522,'LibSets constants'!$I$4:$L$1003,3,FALSE),""),"")</f>
        <v/>
      </c>
      <c r="AH522" s="43" t="str">
        <f>IF(AF522&lt;&gt;"",IF(AF522&lt;&gt;"LIBSETS_DROP_MECHANIC_MONSTER_NAME",VLOOKUP(AF522,'LibSets constants'!$I$4:$L$1003,4,FALSE),""),"")</f>
        <v/>
      </c>
      <c r="AI522" s="3" t="str">
        <f>IF(G522&lt;&gt;"LIBSETS_SETTYPE_BATTLEGROUND",IF(G522&lt;&gt;"LIBSETS_SETTYPE_SPECIAL",IF(AJ522&lt;&gt;"",VLOOKUP(AJ522,'ESO zone constants'!$D$3:$H$4953,5,FALSE),""),""),"")</f>
        <v/>
      </c>
      <c r="AK522" s="44"/>
      <c r="AL522" s="43" t="str">
        <f>IF(AK522&lt;&gt;"",IF(AK522&lt;&gt;"LIBSETS_DROP_MECHANIC_MONSTER_NAME",VLOOKUP(AK522,'LibSets constants'!$I$4:$L$1003,3,FALSE),""),"")</f>
        <v/>
      </c>
      <c r="AM522" s="43" t="str">
        <f>IF(AK522&lt;&gt;"",IF(AK522&lt;&gt;"LIBSETS_DROP_MECHANIC_MONSTER_NAME",VLOOKUP(AK522,'LibSets constants'!$I$4:$L$1003,4,FALSE),""),"")</f>
        <v/>
      </c>
      <c r="AN522" s="3" t="str">
        <f>IF(G522&lt;&gt;"LIBSETS_SETTYPE_BATTLEGROUND",IF(G522&lt;&gt;"LIBSETS_SETTYPE_SPECIAL",IF(AO522&lt;&gt;"",VLOOKUP(AO522,'ESO zone constants'!$D$3:$H$4953,5,FALSE),""),""),"")</f>
        <v/>
      </c>
      <c r="AP522" s="44"/>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90" t="s">
        <v>2707</v>
      </c>
      <c r="AY522" s="21" t="str">
        <f t="shared" si="55"/>
        <v>[596] = {wayshrines={-1,-1,-1,}, dlcId=DLC_BLACKWOOD</v>
      </c>
      <c r="AZ522" s="21" t="str">
        <f t="shared" si="51"/>
        <v>, veteran=false</v>
      </c>
      <c r="BA522" s="21" t="str">
        <f t="shared" si="56"/>
        <v>, setType=LIBSETS_SETTYPE_MYTHIC</v>
      </c>
      <c r="BB522" s="21" t="str">
        <f t="shared" si="57"/>
        <v>, dropMechanic={LIBSETS_DROP_MECHANIC_ANTIQUITIES}},</v>
      </c>
      <c r="BC522" s="21" t="str">
        <f t="shared" si="58"/>
        <v xml:space="preserve"> --Death Dealer\'s Fete / Death Dealer\'s Fete   [Antiquities]</v>
      </c>
    </row>
    <row r="523" spans="1:55" x14ac:dyDescent="0.25">
      <c r="A523" s="5">
        <v>597</v>
      </c>
      <c r="B523" s="84" t="s">
        <v>2542</v>
      </c>
      <c r="C523" s="84" t="s">
        <v>2542</v>
      </c>
      <c r="D523" s="3">
        <f t="shared" si="54"/>
        <v>597</v>
      </c>
      <c r="G523" s="3" t="s">
        <v>1712</v>
      </c>
      <c r="I523" t="s">
        <v>97</v>
      </c>
      <c r="J523" t="s">
        <v>97</v>
      </c>
      <c r="K523" s="37">
        <v>-1</v>
      </c>
      <c r="L523" s="37">
        <v>-1</v>
      </c>
      <c r="M523" s="37">
        <v>-1</v>
      </c>
      <c r="N523">
        <v>0</v>
      </c>
      <c r="O523" s="66" t="s">
        <v>1829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2429</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 t="s">
        <v>1709</v>
      </c>
      <c r="V523" s="42"/>
      <c r="W523" s="42"/>
      <c r="Y523" s="3" t="str">
        <f>IF(G523&lt;&gt;"LIBSETS_SETTYPE_BATTLEGROUND",IF(G523&lt;&gt;"LIBSETS_SETTYPE_SPECIAL",IF(X523&lt;&gt;"",X523,IF(Z523&lt;&gt;"",VLOOKUP(Z523,'ESO zone constants'!$D$3:$H$4953,5,FALSE),"")),""),"")</f>
        <v/>
      </c>
      <c r="Z523" t="str">
        <f>IF(AND(O523&lt;&gt;"",NOT(ISERROR(O523))),"",IF(AND(L523&lt;&gt;"",L523&gt;0,NOT(ISERROR(L523))),VLOOKUP(L523,'ESO dumped WayshrineInfo'!$K$3:$N$9999,4,FALSE),""))</f>
        <v/>
      </c>
      <c r="AA523" s="44"/>
      <c r="AB523" s="43" t="str">
        <f>IF(AA523&lt;&gt;"",IF(AA523&lt;&gt;"LIBSETS_DROP_MECHANIC_MONSTER_NAME",VLOOKUP(AA523,'LibSets constants'!$I$4:$L$1003,3,FALSE),""),"")</f>
        <v/>
      </c>
      <c r="AC523" s="43" t="str">
        <f>IF(AA523&lt;&gt;"",IF(AA523&lt;&gt;"LIBSETS_DROP_MECHANIC_MONSTER_NAME",VLOOKUP(AA523,'LibSets constants'!$I$4:$L$1003,4,FALSE),""),"")</f>
        <v/>
      </c>
      <c r="AD523" s="3" t="str">
        <f>IF(G523&lt;&gt;"LIBSETS_SETTYPE_BATTLEGROUND",IF(G523&lt;&gt;"LIBSETS_SETTYPE_SPECIAL",IF(AE523&lt;&gt;"",VLOOKUP(AE523,'ESO zone constants'!$D$3:$H$4953,5,FALSE),""),""),"")</f>
        <v/>
      </c>
      <c r="AE523" t="str">
        <f>IF(AND(O523&lt;&gt;"",NOT(ISERROR(O523))),"",IF(AND(M523&lt;&gt;"",M523&gt;0,NOT(ISERROR(M523))),VLOOKUP(M523,'ESO dumped WayshrineInfo'!$K$3:$N$9999,4,FALSE),""))</f>
        <v/>
      </c>
      <c r="AF523" s="44"/>
      <c r="AG523" s="43" t="str">
        <f>IF(AF523&lt;&gt;"",IF(AF523&lt;&gt;"LIBSETS_DROP_MECHANIC_MONSTER_NAME",VLOOKUP(AF523,'LibSets constants'!$I$4:$L$1003,3,FALSE),""),"")</f>
        <v/>
      </c>
      <c r="AH523" s="43" t="str">
        <f>IF(AF523&lt;&gt;"",IF(AF523&lt;&gt;"LIBSETS_DROP_MECHANIC_MONSTER_NAME",VLOOKUP(AF523,'LibSets constants'!$I$4:$L$1003,4,FALSE),""),"")</f>
        <v/>
      </c>
      <c r="AI523" s="3" t="str">
        <f>IF(G523&lt;&gt;"LIBSETS_SETTYPE_BATTLEGROUND",IF(G523&lt;&gt;"LIBSETS_SETTYPE_SPECIAL",IF(AJ523&lt;&gt;"",VLOOKUP(AJ523,'ESO zone constants'!$D$3:$H$4953,5,FALSE),""),""),"")</f>
        <v/>
      </c>
      <c r="AK523" s="44"/>
      <c r="AL523" s="43" t="str">
        <f>IF(AK523&lt;&gt;"",IF(AK523&lt;&gt;"LIBSETS_DROP_MECHANIC_MONSTER_NAME",VLOOKUP(AK523,'LibSets constants'!$I$4:$L$1003,3,FALSE),""),"")</f>
        <v/>
      </c>
      <c r="AM523" s="43" t="str">
        <f>IF(AK523&lt;&gt;"",IF(AK523&lt;&gt;"LIBSETS_DROP_MECHANIC_MONSTER_NAME",VLOOKUP(AK523,'LibSets constants'!$I$4:$L$1003,4,FALSE),""),"")</f>
        <v/>
      </c>
      <c r="AN523" s="3" t="str">
        <f>IF(G523&lt;&gt;"LIBSETS_SETTYPE_BATTLEGROUND",IF(G523&lt;&gt;"LIBSETS_SETTYPE_SPECIAL",IF(AO523&lt;&gt;"",VLOOKUP(AO523,'ESO zone constants'!$D$3:$H$4953,5,FALSE),""),""),"")</f>
        <v/>
      </c>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90" t="s">
        <v>2708</v>
      </c>
      <c r="AY523" s="21" t="str">
        <f t="shared" si="55"/>
        <v>[597] = {wayshrines={-1,-1,-1,}, dlcId=DLC_BLACKWOOD</v>
      </c>
      <c r="AZ523" s="21" t="str">
        <f t="shared" si="51"/>
        <v>, veteran=false</v>
      </c>
      <c r="BA523" s="21" t="str">
        <f t="shared" si="56"/>
        <v>, setType=LIBSETS_SETTYPE_MYTHIC</v>
      </c>
      <c r="BB523" s="21" t="str">
        <f t="shared" si="57"/>
        <v>, isProcSetAllowedInPvP=1, dropMechanic={LIBSETS_DROP_MECHANIC_ANTIQUITIES}},</v>
      </c>
      <c r="BC523" s="21" t="str">
        <f t="shared" si="58"/>
        <v xml:space="preserve"> --Shapeshifter\'s Chain / Shapeshifter\'s Chain   [Antiquities]</v>
      </c>
    </row>
    <row r="524" spans="1:55" x14ac:dyDescent="0.25">
      <c r="A524" s="5">
        <v>598</v>
      </c>
      <c r="B524" s="84" t="s">
        <v>2528</v>
      </c>
      <c r="C524" s="84" t="s">
        <v>2519</v>
      </c>
      <c r="D524" s="3">
        <f t="shared" si="54"/>
        <v>598</v>
      </c>
      <c r="G524" s="8" t="s">
        <v>1498</v>
      </c>
      <c r="I524" t="s">
        <v>1485</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2429</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 t="s">
        <v>1565</v>
      </c>
      <c r="V524" s="84" t="s">
        <v>2519</v>
      </c>
      <c r="W524" s="84" t="s">
        <v>2528</v>
      </c>
      <c r="Y524" s="3">
        <f>IF(G524&lt;&gt;"LIBSETS_SETTYPE_BATTLEGROUND",IF(G524&lt;&gt;"LIBSETS_SETTYPE_SPECIAL",IF(X524&lt;&gt;"",X524,IF(Z524&lt;&gt;"",VLOOKUP(Z524,'ESO zone constants'!$D$3:$H$4953,5,FALSE),"")),""),"")</f>
        <v>643</v>
      </c>
      <c r="Z524" t="s">
        <v>454</v>
      </c>
      <c r="AA524" s="3" t="s">
        <v>1602</v>
      </c>
      <c r="AB524" s="43" t="str">
        <f>IF(AA524&lt;&gt;"",IF(AA524&lt;&gt;"LIBSETS_DROP_MECHANIC_MONSTER_NAME",VLOOKUP(AA524,'LibSets constants'!$I$4:$L$1003,3,FALSE),""),"")</f>
        <v>Imperial city vaults</v>
      </c>
      <c r="AC524" s="43" t="str">
        <f>IF(AA524&lt;&gt;"",IF(AA524&lt;&gt;"LIBSETS_DROP_MECHANIC_MONSTER_NAME",VLOOKUP(AA524,'LibSets constants'!$I$4:$L$1003,4,FALSE),""),"")</f>
        <v>Kaiserstadt Bunker</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90" t="s">
        <v>2707</v>
      </c>
      <c r="AY524" s="21" t="str">
        <f t="shared" si="55"/>
        <v>[598] = {wayshrines={}, dlcId=DLC_BLACKWOOD</v>
      </c>
      <c r="AZ524" s="21" t="str">
        <f t="shared" si="51"/>
        <v>, zoneIds={643,643}, veteran={[EQUIP_TYPE_HEAD]=true, [EQUIP_TYPE_SHOULDERS]=false}</v>
      </c>
      <c r="BA524" s="21" t="str">
        <f t="shared" si="56"/>
        <v>, setType=LIBSETS_SETTYPE_MONSTER</v>
      </c>
      <c r="BB524" s="21" t="str">
        <f t="shared" si="57"/>
        <v>, dropMechanic={LIBSETS_DROP_MECHANIC_MONSTER_NAME,LIBSETS_DROP_MECHANIC_IMPERIAL_CITY_VAULTS}, dropMechanicNames={['en']='Zoal the Ever-Wakeful', ['de']='Zoal der Immerwache'}},</v>
      </c>
      <c r="BC524" s="21" t="str">
        <f t="shared" si="58"/>
        <v xml:space="preserve"> --Zoal the Ever-Wakeful / Zoal der Immerwache   [Imperial Sewers, Imperial Sewers]</v>
      </c>
    </row>
    <row r="525" spans="1:55" x14ac:dyDescent="0.25">
      <c r="A525" s="5">
        <v>599</v>
      </c>
      <c r="B525" s="84" t="s">
        <v>2529</v>
      </c>
      <c r="C525" s="84" t="s">
        <v>2520</v>
      </c>
      <c r="D525" s="3">
        <f t="shared" si="54"/>
        <v>599</v>
      </c>
      <c r="G525" s="8" t="s">
        <v>1498</v>
      </c>
      <c r="I525" t="s">
        <v>1485</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2429</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 t="s">
        <v>1565</v>
      </c>
      <c r="V525" s="84" t="s">
        <v>2520</v>
      </c>
      <c r="W525" s="84" t="s">
        <v>2529</v>
      </c>
      <c r="Y525" s="3">
        <f>IF(G525&lt;&gt;"LIBSETS_SETTYPE_BATTLEGROUND",IF(G525&lt;&gt;"LIBSETS_SETTYPE_SPECIAL",IF(X525&lt;&gt;"",X525,IF(Z525&lt;&gt;"",VLOOKUP(Z525,'ESO zone constants'!$D$3:$H$4953,5,FALSE),"")),""),"")</f>
        <v>643</v>
      </c>
      <c r="Z525" t="s">
        <v>454</v>
      </c>
      <c r="AA525" s="3" t="s">
        <v>1602</v>
      </c>
      <c r="AB525" s="43" t="str">
        <f>IF(AA525&lt;&gt;"",IF(AA525&lt;&gt;"LIBSETS_DROP_MECHANIC_MONSTER_NAME",VLOOKUP(AA525,'LibSets constants'!$I$4:$L$1003,3,FALSE),""),"")</f>
        <v>Imperial city vaults</v>
      </c>
      <c r="AC525" s="43" t="str">
        <f>IF(AA525&lt;&gt;"",IF(AA525&lt;&gt;"LIBSETS_DROP_MECHANIC_MONSTER_NAME",VLOOKUP(AA525,'LibSets constants'!$I$4:$L$1003,4,FALSE),""),"")</f>
        <v>Kaiserstadt Bunker</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90" t="s">
        <v>2707</v>
      </c>
      <c r="AY525" s="21" t="str">
        <f t="shared" si="55"/>
        <v>[599] = {wayshrines={}, dlcId=DLC_BLACKWOOD</v>
      </c>
      <c r="AZ525" s="21" t="str">
        <f t="shared" ref="AZ525:AZ546" si="59">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zoneIds={643,643}, veteran={[EQUIP_TYPE_HEAD]=true, [EQUIP_TYPE_SHOULDERS]=false}</v>
      </c>
      <c r="BA525" s="21" t="str">
        <f t="shared" si="56"/>
        <v>, setType=LIBSETS_SETTYPE_MONSTER</v>
      </c>
      <c r="BB525" s="21" t="str">
        <f t="shared" si="57"/>
        <v>, dropMechanic={LIBSETS_DROP_MECHANIC_MONSTER_NAME,LIBSETS_DROP_MECHANIC_IMPERIAL_CITY_VAULTS}, dropMechanicNames={['en']='Immolator Charr', ['de']='Entflammer Charr'}},</v>
      </c>
      <c r="BC525" s="21" t="str">
        <f t="shared" si="58"/>
        <v xml:space="preserve"> --Immolator Charr / Entflammer Charr   [Imperial Sewers, Imperial Sewers]</v>
      </c>
    </row>
    <row r="526" spans="1:55" x14ac:dyDescent="0.25">
      <c r="A526" s="5">
        <v>600</v>
      </c>
      <c r="B526" s="84" t="s">
        <v>2530</v>
      </c>
      <c r="C526" s="84" t="s">
        <v>2521</v>
      </c>
      <c r="D526" s="3">
        <f t="shared" si="54"/>
        <v>600</v>
      </c>
      <c r="G526" s="8" t="s">
        <v>1498</v>
      </c>
      <c r="I526" t="s">
        <v>1485</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2429</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constants'!$B$4:$C$1003,2,FALSE),"")</f>
        <v>Blackwood</v>
      </c>
      <c r="U526" s="3" t="s">
        <v>1565</v>
      </c>
      <c r="V526" s="84" t="s">
        <v>2521</v>
      </c>
      <c r="W526" s="84" t="s">
        <v>2530</v>
      </c>
      <c r="Y526" s="3">
        <f>IF(G526&lt;&gt;"LIBSETS_SETTYPE_BATTLEGROUND",IF(G526&lt;&gt;"LIBSETS_SETTYPE_SPECIAL",IF(X526&lt;&gt;"",X526,IF(Z526&lt;&gt;"",VLOOKUP(Z526,'ESO zone constants'!$D$3:$H$4953,5,FALSE),"")),""),"")</f>
        <v>643</v>
      </c>
      <c r="Z526" t="s">
        <v>454</v>
      </c>
      <c r="AA526" s="3" t="s">
        <v>1602</v>
      </c>
      <c r="AB526" s="43" t="str">
        <f>IF(AA526&lt;&gt;"",IF(AA526&lt;&gt;"LIBSETS_DROP_MECHANIC_MONSTER_NAME",VLOOKUP(AA526,'LibSets constants'!$I$4:$L$1003,3,FALSE),""),"")</f>
        <v>Imperial city vaults</v>
      </c>
      <c r="AC526" s="43" t="str">
        <f>IF(AA526&lt;&gt;"",IF(AA526&lt;&gt;"LIBSETS_DROP_MECHANIC_MONSTER_NAME",VLOOKUP(AA526,'LibSets constants'!$I$4:$L$1003,4,FALSE),""),"")</f>
        <v>Kaiserstadt Bunker</v>
      </c>
      <c r="AD526" s="3"/>
      <c r="AF526" s="44"/>
      <c r="AG526" s="43"/>
      <c r="AH526" s="43"/>
      <c r="AI526" s="3"/>
      <c r="AK526" s="44"/>
      <c r="AL526" s="43"/>
      <c r="AM526" s="43"/>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90" t="s">
        <v>2707</v>
      </c>
      <c r="AY526" s="21" t="str">
        <f t="shared" si="55"/>
        <v>[600] = {wayshrines={}, dlcId=DLC_BLACKWOOD</v>
      </c>
      <c r="AZ526" s="21" t="str">
        <f t="shared" si="59"/>
        <v>, zoneIds={643,643}, veteran={[EQUIP_TYPE_HEAD]=true, [EQUIP_TYPE_SHOULDERS]=false}</v>
      </c>
      <c r="BA526" s="21" t="str">
        <f t="shared" si="56"/>
        <v>, setType=LIBSETS_SETTYPE_MONSTER</v>
      </c>
      <c r="BB526" s="21" t="str">
        <f t="shared" si="57"/>
        <v>, dropMechanic={LIBSETS_DROP_MECHANIC_MONSTER_NAME,LIBSETS_DROP_MECHANIC_IMPERIAL_CITY_VAULTS}, dropMechanicNames={['en']='Glorgoloch the Destroyer', ['de']='Glorgoloch der Zerstörer'}},</v>
      </c>
      <c r="BC526" s="21" t="str">
        <f t="shared" si="58"/>
        <v xml:space="preserve"> --Glorgoloch the Destroyer / Glorgoloch der Zerstörer   [Imperial Sewers, Imperial Sewers]</v>
      </c>
    </row>
    <row r="527" spans="1:55" ht="15.75" x14ac:dyDescent="0.25">
      <c r="A527" s="5">
        <v>603</v>
      </c>
      <c r="B527" t="s">
        <v>2568</v>
      </c>
      <c r="C527" s="67" t="s">
        <v>2543</v>
      </c>
      <c r="D527" s="3">
        <f t="shared" si="54"/>
        <v>603</v>
      </c>
      <c r="G527" s="8" t="s">
        <v>1496</v>
      </c>
      <c r="I527" t="s">
        <v>97</v>
      </c>
      <c r="J527" t="s">
        <v>97</v>
      </c>
      <c r="K527">
        <v>469</v>
      </c>
      <c r="L527">
        <v>469</v>
      </c>
      <c r="M527">
        <v>469</v>
      </c>
      <c r="N527">
        <v>0</v>
      </c>
      <c r="O527" s="66" t="s">
        <v>2553</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R527" s="66" t="s">
        <v>2581</v>
      </c>
      <c r="S527" s="19" t="str">
        <f>IF(AND(R527&lt;&gt;"",NOT(ISERROR(R527))),R527,IF(P527&lt;&gt;"",IF(NOT(ISERROR(VLOOKUP(P527,'ESO Dungeon constants'!$D$3:$H$9999,5,FALSE))),VLOOKUP(P527,'ESO Dungeon constants'!$D$3:$I$9999,6,FALSE),VLOOKUP(P527,'ESO zone constants'!$H$3:$K$9987,4,FALSE)),""))</f>
        <v>DLC_WAKING_FLAME</v>
      </c>
      <c r="U527" s="3" t="s">
        <v>1565</v>
      </c>
      <c r="V527" s="42"/>
      <c r="W527" s="42"/>
      <c r="Y527" s="3" t="str">
        <f>IF(G527&lt;&gt;"LIBSETS_SETTYPE_BATTLEGROUND",IF(G527&lt;&gt;"LIBSETS_SETTYPE_SPECIAL",IF(X527&lt;&gt;"",X527,IF(Z527&lt;&gt;"",VLOOKUP(Z527,'ESO zone constants'!$D$3:$H$4953,5,FALSE),"")),""),"")</f>
        <v/>
      </c>
      <c r="Z527" t="str">
        <f>IF(AND(O527&lt;&gt;"",NOT(ISERROR(O527))),"",IF(AND(L527&lt;&gt;"",L527&gt;0,NOT(ISERROR(L527))),VLOOKUP(L527,'ESO dumped WayshrineInfo'!$K$3:$N$9999,4,FALSE),""))</f>
        <v/>
      </c>
      <c r="AA527" s="44"/>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WayshrineInfo'!$K$3:$N$9999,4,FALSE),""))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90" t="s">
        <v>2707</v>
      </c>
      <c r="AY527" s="21" t="str">
        <f t="shared" si="55"/>
        <v>[603] = {wayshrines={469,469,469,}, dlcId=DLC_WAKING_FLAME</v>
      </c>
      <c r="AZ527" s="21" t="str">
        <f t="shared" si="59"/>
        <v>, zoneIds={1268}, veteran=false</v>
      </c>
      <c r="BA527" s="21" t="str">
        <f t="shared" si="56"/>
        <v>, setType=LIBSETS_SETTYPE_DUNGEON</v>
      </c>
      <c r="BB527" s="21" t="str">
        <f t="shared" si="57"/>
        <v>, dropMechanic={LIBSETS_DROP_MECHANIC_MONSTER_NAME}, dropMechanicNames={}},</v>
      </c>
      <c r="BC527" s="21" t="str">
        <f t="shared" si="58"/>
        <v xml:space="preserve"> --Scorion’s Feast  / Festmahl des Skorions   [The Dread Cellar]</v>
      </c>
    </row>
    <row r="528" spans="1:55" ht="15.75" x14ac:dyDescent="0.25">
      <c r="A528" s="5">
        <v>604</v>
      </c>
      <c r="B528" t="s">
        <v>2569</v>
      </c>
      <c r="C528" s="67" t="s">
        <v>2545</v>
      </c>
      <c r="D528" s="3">
        <f t="shared" si="54"/>
        <v>604</v>
      </c>
      <c r="G528" s="8" t="s">
        <v>1496</v>
      </c>
      <c r="I528" t="s">
        <v>97</v>
      </c>
      <c r="J528" t="s">
        <v>97</v>
      </c>
      <c r="K528">
        <v>469</v>
      </c>
      <c r="L528">
        <v>469</v>
      </c>
      <c r="M528">
        <v>469</v>
      </c>
      <c r="N528">
        <v>0</v>
      </c>
      <c r="O528" s="66" t="s">
        <v>2553</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R528" s="66" t="s">
        <v>2581</v>
      </c>
      <c r="S528" s="19" t="str">
        <f>IF(AND(R528&lt;&gt;"",NOT(ISERROR(R528))),R528,IF(P528&lt;&gt;"",IF(NOT(ISERROR(VLOOKUP(P528,'ESO Dungeon constants'!$D$3:$H$9999,5,FALSE))),VLOOKUP(P528,'ESO Dungeon constants'!$D$3:$I$9999,6,FALSE),VLOOKUP(P528,'ESO zone constants'!$H$3:$K$9987,4,FALSE)),""))</f>
        <v>DLC_WAKING_FLAME</v>
      </c>
      <c r="U528" s="3" t="s">
        <v>1565</v>
      </c>
      <c r="V528" s="42"/>
      <c r="W528" s="42"/>
      <c r="Y528" s="3" t="str">
        <f>IF(G528&lt;&gt;"LIBSETS_SETTYPE_BATTLEGROUND",IF(G528&lt;&gt;"LIBSETS_SETTYPE_SPECIAL",IF(X528&lt;&gt;"",X528,IF(Z528&lt;&gt;"",VLOOKUP(Z528,'ESO zone constants'!$D$3:$H$4953,5,FALSE),"")),""),"")</f>
        <v/>
      </c>
      <c r="Z528" t="str">
        <f>IF(AND(O528&lt;&gt;"",NOT(ISERROR(O528))),"",IF(AND(L528&lt;&gt;"",L528&gt;0,NOT(ISERROR(L528))),VLOOKUP(L528,'ESO dumped WayshrineInfo'!$K$3:$N$9999,4,FALSE),""))</f>
        <v/>
      </c>
      <c r="AA528" s="44"/>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WayshrineInfo'!$K$3:$N$9999,4,FALSE),""))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90" t="s">
        <v>2707</v>
      </c>
      <c r="AY528" s="21" t="str">
        <f t="shared" si="55"/>
        <v>[604] = {wayshrines={469,469,469,}, dlcId=DLC_WAKING_FLAME</v>
      </c>
      <c r="AZ528" s="21" t="str">
        <f t="shared" si="59"/>
        <v>, zoneIds={1268}, veteran=false</v>
      </c>
      <c r="BA528" s="21" t="str">
        <f t="shared" si="56"/>
        <v>, setType=LIBSETS_SETTYPE_DUNGEON</v>
      </c>
      <c r="BB528" s="21" t="str">
        <f t="shared" si="57"/>
        <v>, dropMechanic={LIBSETS_DROP_MECHANIC_MONSTER_NAME}, dropMechanicNames={}},</v>
      </c>
      <c r="BC528" s="21" t="str">
        <f t="shared" si="58"/>
        <v xml:space="preserve"> --Rush of Agony / Auftreibende Agonie   [The Dread Cellar]</v>
      </c>
    </row>
    <row r="529" spans="1:55" ht="15.75" x14ac:dyDescent="0.25">
      <c r="A529" s="5">
        <v>602</v>
      </c>
      <c r="B529" t="s">
        <v>2570</v>
      </c>
      <c r="C529" s="67" t="s">
        <v>2546</v>
      </c>
      <c r="D529" s="3">
        <f t="shared" si="54"/>
        <v>602</v>
      </c>
      <c r="G529" s="8" t="s">
        <v>1496</v>
      </c>
      <c r="I529" t="s">
        <v>97</v>
      </c>
      <c r="J529" t="s">
        <v>97</v>
      </c>
      <c r="K529">
        <v>469</v>
      </c>
      <c r="L529">
        <v>469</v>
      </c>
      <c r="M529">
        <v>469</v>
      </c>
      <c r="N529">
        <v>0</v>
      </c>
      <c r="O529" s="66" t="s">
        <v>2553</v>
      </c>
      <c r="P529" s="3">
        <f>IF(AND(G529&lt;&gt;"LIBSETS_SETTYPE_BATTLEGROUND",G529&lt;&gt;"LIBSETS_SETTYPE_SPECIAL",G529&lt;&gt;"LIBSETS_SETTYPE_MYTHIC"), IF(Q529&lt;&gt;"",VLOOKUP(Q529,'ESO zone constants'!$D$3:$H$10001,5,FALSE),""),"")</f>
        <v>1268</v>
      </c>
      <c r="Q529" t="str">
        <f>IF(AND(O529&lt;&gt;"",NOT(ISERROR(O529))),O529, IF(AND(K529&lt;&gt;"",K529&gt;0,NOT(ISERROR(K529))),VLOOKUP(K529,'ESO dumped WayshrineInfo'!$K$3:$N$9999,4,FALSE),""))</f>
        <v>The Dread Cellar</v>
      </c>
      <c r="R529" s="66" t="s">
        <v>2581</v>
      </c>
      <c r="S529" s="19" t="str">
        <f>IF(AND(R529&lt;&gt;"",NOT(ISERROR(R529))),R529,IF(P529&lt;&gt;"",IF(NOT(ISERROR(VLOOKUP(P529,'ESO Dungeon constants'!$D$3:$H$9999,5,FALSE))),VLOOKUP(P529,'ESO Dungeon constants'!$D$3:$I$9999,6,FALSE),VLOOKUP(P529,'ESO zone constants'!$H$3:$K$9987,4,FALSE)),""))</f>
        <v>DLC_WAKING_FLAME</v>
      </c>
      <c r="U529" s="3" t="s">
        <v>1565</v>
      </c>
      <c r="V529" s="42"/>
      <c r="W529" s="42"/>
      <c r="Y529" s="3" t="str">
        <f>IF(G529&lt;&gt;"LIBSETS_SETTYPE_BATTLEGROUND",IF(G529&lt;&gt;"LIBSETS_SETTYPE_SPECIAL",IF(X529&lt;&gt;"",X529,IF(Z529&lt;&gt;"",VLOOKUP(Z529,'ESO zone constants'!$D$3:$H$4953,5,FALSE),"")),""),"")</f>
        <v/>
      </c>
      <c r="Z529" t="str">
        <f>IF(AND(O529&lt;&gt;"",NOT(ISERROR(O529))),"",IF(AND(L529&lt;&gt;"",L529&gt;0,NOT(ISERROR(L529))),VLOOKUP(L529,'ESO dumped WayshrineInfo'!$K$3:$N$9999,4,FALSE),""))</f>
        <v/>
      </c>
      <c r="AA529" s="44"/>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WayshrineInfo'!$K$3:$N$9999,4,FALSE),""))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90" t="s">
        <v>2707</v>
      </c>
      <c r="AY529" s="21" t="str">
        <f t="shared" si="55"/>
        <v>[602] = {wayshrines={469,469,469,}, dlcId=DLC_WAKING_FLAME</v>
      </c>
      <c r="AZ529" s="21" t="str">
        <f t="shared" si="59"/>
        <v>, zoneIds={1268}, veteran=false</v>
      </c>
      <c r="BA529" s="21" t="str">
        <f t="shared" si="56"/>
        <v>, setType=LIBSETS_SETTYPE_DUNGEON</v>
      </c>
      <c r="BB529" s="21" t="str">
        <f t="shared" si="57"/>
        <v>, dropMechanic={LIBSETS_DROP_MECHANIC_MONSTER_NAME}, dropMechanicNames={}},</v>
      </c>
      <c r="BC529" s="21" t="str">
        <f t="shared" si="58"/>
        <v xml:space="preserve"> --Crimson Oath’s Rive / Spalt des Karmesinschwurs   [The Dread Cellar]</v>
      </c>
    </row>
    <row r="530" spans="1:55" ht="15.75" x14ac:dyDescent="0.25">
      <c r="A530" s="5">
        <v>609</v>
      </c>
      <c r="B530" t="s">
        <v>2571</v>
      </c>
      <c r="C530" s="67" t="s">
        <v>2547</v>
      </c>
      <c r="D530" s="3">
        <f t="shared" si="54"/>
        <v>609</v>
      </c>
      <c r="G530" s="8" t="s">
        <v>1498</v>
      </c>
      <c r="I530" t="s">
        <v>1485</v>
      </c>
      <c r="J530" t="s">
        <v>97</v>
      </c>
      <c r="K530">
        <v>469</v>
      </c>
      <c r="L530">
        <v>469</v>
      </c>
      <c r="M530">
        <v>469</v>
      </c>
      <c r="N530">
        <v>0</v>
      </c>
      <c r="O530" s="66" t="s">
        <v>2553</v>
      </c>
      <c r="P530" s="3">
        <f>IF(AND(G530&lt;&gt;"LIBSETS_SETTYPE_BATTLEGROUND",G530&lt;&gt;"LIBSETS_SETTYPE_SPECIAL",G530&lt;&gt;"LIBSETS_SETTYPE_MYTHIC"), IF(Q530&lt;&gt;"",VLOOKUP(Q530,'ESO zone constants'!$D$3:$H$10001,5,FALSE),""),"")</f>
        <v>1268</v>
      </c>
      <c r="Q530" t="str">
        <f>IF(AND(O530&lt;&gt;"",NOT(ISERROR(O530))),O530, IF(AND(K530&lt;&gt;"",K530&gt;0,NOT(ISERROR(K530))),VLOOKUP(K530,'ESO dumped WayshrineInfo'!$K$3:$N$9999,4,FALSE),""))</f>
        <v>The Dread Cellar</v>
      </c>
      <c r="R530" s="66" t="s">
        <v>2581</v>
      </c>
      <c r="S530" s="19" t="str">
        <f>IF(AND(R530&lt;&gt;"",NOT(ISERROR(R530))),R530,IF(P530&lt;&gt;"",IF(NOT(ISERROR(VLOOKUP(P530,'ESO Dungeon constants'!$D$3:$H$9999,5,FALSE))),VLOOKUP(P530,'ESO Dungeon constants'!$D$3:$I$9999,6,FALSE),VLOOKUP(P530,'ESO zone constants'!$H$3:$K$9987,4,FALSE)),""))</f>
        <v>DLC_WAKING_FLAME</v>
      </c>
      <c r="U530" s="3" t="s">
        <v>1565</v>
      </c>
      <c r="V530" s="67" t="s">
        <v>2547</v>
      </c>
      <c r="W530" s="67" t="s">
        <v>2571</v>
      </c>
      <c r="Y530" s="3" t="str">
        <f>IF(G530&lt;&gt;"LIBSETS_SETTYPE_BATTLEGROUND",IF(G530&lt;&gt;"LIBSETS_SETTYPE_SPECIAL",IF(X530&lt;&gt;"",X530,IF(Z530&lt;&gt;"",VLOOKUP(Z530,'ESO zone constants'!$D$3:$H$4953,5,FALSE),"")),""),"")</f>
        <v/>
      </c>
      <c r="AX530" s="90" t="s">
        <v>2707</v>
      </c>
      <c r="AY530" s="21" t="str">
        <f t="shared" si="55"/>
        <v>[609] = {wayshrines={469,469,469,}, dlcId=DLC_WAKING_FLAME</v>
      </c>
      <c r="AZ530" s="21" t="str">
        <f t="shared" si="59"/>
        <v>, zoneIds={1268}, veteran={[EQUIP_TYPE_HEAD]=true, [EQUIP_TYPE_SHOULDERS]=false}</v>
      </c>
      <c r="BA530" s="21" t="str">
        <f t="shared" si="56"/>
        <v>, setType=LIBSETS_SETTYPE_MONSTER</v>
      </c>
      <c r="BB530" s="21" t="str">
        <f t="shared" si="57"/>
        <v>, dropMechanic={LIBSETS_DROP_MECHANIC_MONSTER_NAME}, dropMechanicNames={['en']='Magma Incarnate', ['de']='Magmaverkörperung'}},</v>
      </c>
      <c r="BC530" s="21" t="str">
        <f t="shared" si="58"/>
        <v xml:space="preserve"> --Magma Incarnate / Magmaverkörperung   [The Dread Cellar]</v>
      </c>
    </row>
    <row r="531" spans="1:55" ht="15.75" x14ac:dyDescent="0.25">
      <c r="A531" s="5">
        <v>606</v>
      </c>
      <c r="B531" t="s">
        <v>2572</v>
      </c>
      <c r="C531" s="67" t="s">
        <v>2549</v>
      </c>
      <c r="D531" s="3">
        <f t="shared" si="54"/>
        <v>606</v>
      </c>
      <c r="G531" s="8" t="s">
        <v>1496</v>
      </c>
      <c r="I531" t="s">
        <v>97</v>
      </c>
      <c r="J531" t="s">
        <v>97</v>
      </c>
      <c r="K531">
        <v>470</v>
      </c>
      <c r="L531">
        <v>470</v>
      </c>
      <c r="M531">
        <v>470</v>
      </c>
      <c r="N531">
        <v>0</v>
      </c>
      <c r="O531" s="66" t="s">
        <v>2548</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R531" s="66" t="s">
        <v>2581</v>
      </c>
      <c r="S531" s="19" t="str">
        <f>IF(AND(R531&lt;&gt;"",NOT(ISERROR(R531))),R531,IF(P531&lt;&gt;"",IF(NOT(ISERROR(VLOOKUP(P531,'ESO Dungeon constants'!$D$3:$H$9999,5,FALSE))),VLOOKUP(P531,'ESO Dungeon constants'!$D$3:$I$9999,6,FALSE),VLOOKUP(P531,'ESO zone constants'!$H$3:$K$9987,4,FALSE)),""))</f>
        <v>DLC_WAKING_FLAME</v>
      </c>
      <c r="U531" s="3" t="s">
        <v>1565</v>
      </c>
      <c r="V531" s="42"/>
      <c r="W531" s="42"/>
      <c r="Y531" s="3" t="str">
        <f>IF(G531&lt;&gt;"LIBSETS_SETTYPE_BATTLEGROUND",IF(G531&lt;&gt;"LIBSETS_SETTYPE_SPECIAL",IF(X531&lt;&gt;"",X531,IF(Z531&lt;&gt;"",VLOOKUP(Z531,'ESO zone constants'!$D$3:$H$4953,5,FALSE),"")),""),"")</f>
        <v/>
      </c>
      <c r="Z531" t="str">
        <f>IF(AND(O531&lt;&gt;"",NOT(ISERROR(O531))),"",IF(AND(L531&lt;&gt;"",L531&gt;0,NOT(ISERROR(L531))),VLOOKUP(L531,'ESO dumped WayshrineInfo'!$K$3:$N$9999,4,FALSE),""))</f>
        <v/>
      </c>
      <c r="AA531" s="44"/>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WayshrineInfo'!$K$3:$N$9999,4,FALSE),""))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90" t="s">
        <v>2707</v>
      </c>
      <c r="AY531" s="21" t="str">
        <f t="shared" si="55"/>
        <v>[606] = {wayshrines={470,470,470,}, dlcId=DLC_WAKING_FLAME</v>
      </c>
      <c r="AZ531" s="21" t="str">
        <f t="shared" si="59"/>
        <v>, zoneIds={1267}, veteran=false</v>
      </c>
      <c r="BA531" s="21" t="str">
        <f t="shared" si="56"/>
        <v>, setType=LIBSETS_SETTYPE_DUNGEON</v>
      </c>
      <c r="BB531" s="21" t="str">
        <f t="shared" si="57"/>
        <v>, dropMechanic={LIBSETS_DROP_MECHANIC_MONSTER_NAME}, dropMechanicNames={}},</v>
      </c>
      <c r="BC531" s="21" t="str">
        <f t="shared" si="58"/>
        <v xml:space="preserve"> --Thunder Caller / Donnerrufer   [Red Petal Bastion]</v>
      </c>
    </row>
    <row r="532" spans="1:55" ht="15.75" x14ac:dyDescent="0.25">
      <c r="A532" s="5">
        <v>607</v>
      </c>
      <c r="B532" t="s">
        <v>2573</v>
      </c>
      <c r="C532" s="67" t="s">
        <v>2550</v>
      </c>
      <c r="D532" s="3">
        <f t="shared" si="54"/>
        <v>607</v>
      </c>
      <c r="G532" s="8" t="s">
        <v>1496</v>
      </c>
      <c r="I532" t="s">
        <v>97</v>
      </c>
      <c r="J532" t="s">
        <v>97</v>
      </c>
      <c r="K532">
        <v>470</v>
      </c>
      <c r="L532">
        <v>470</v>
      </c>
      <c r="M532">
        <v>470</v>
      </c>
      <c r="N532">
        <v>0</v>
      </c>
      <c r="O532" s="66" t="s">
        <v>2548</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R532" s="66" t="s">
        <v>2581</v>
      </c>
      <c r="S532" s="19" t="str">
        <f>IF(AND(R532&lt;&gt;"",NOT(ISERROR(R532))),R532,IF(P532&lt;&gt;"",IF(NOT(ISERROR(VLOOKUP(P532,'ESO Dungeon constants'!$D$3:$H$9999,5,FALSE))),VLOOKUP(P532,'ESO Dungeon constants'!$D$3:$I$9999,6,FALSE),VLOOKUP(P532,'ESO zone constants'!$H$3:$K$9987,4,FALSE)),""))</f>
        <v>DLC_WAKING_FLAME</v>
      </c>
      <c r="U532" s="3" t="s">
        <v>1565</v>
      </c>
      <c r="V532" s="42"/>
      <c r="W532" s="42"/>
      <c r="Y532" s="3" t="str">
        <f>IF(G532&lt;&gt;"LIBSETS_SETTYPE_BATTLEGROUND",IF(G532&lt;&gt;"LIBSETS_SETTYPE_SPECIAL",IF(X532&lt;&gt;"",X532,IF(Z532&lt;&gt;"",VLOOKUP(Z532,'ESO zone constants'!$D$3:$H$4953,5,FALSE),"")),""),"")</f>
        <v/>
      </c>
      <c r="Z532" t="str">
        <f>IF(AND(O532&lt;&gt;"",NOT(ISERROR(O532))),"",IF(AND(L532&lt;&gt;"",L532&gt;0,NOT(ISERROR(L532))),VLOOKUP(L532,'ESO dumped WayshrineInfo'!$K$3:$N$9999,4,FALSE),""))</f>
        <v/>
      </c>
      <c r="AA532" s="44"/>
      <c r="AB532" s="43" t="str">
        <f>IF(AA532&lt;&gt;"",IF(AA532&lt;&gt;"LIBSETS_DROP_MECHANIC_MONSTER_NAME",VLOOKUP(AA532,'LibSets constants'!$I$4:$L$1003,3,FALSE),""),"")</f>
        <v/>
      </c>
      <c r="AC532" s="43" t="str">
        <f>IF(AA532&lt;&gt;"",IF(AA532&lt;&gt;"LIBSETS_DROP_MECHANIC_MONSTER_NAME",VLOOKUP(AA532,'LibSets constants'!$I$4:$L$1003,4,FALSE),""),"")</f>
        <v/>
      </c>
      <c r="AD532" s="3" t="str">
        <f>IF(G532&lt;&gt;"LIBSETS_SETTYPE_BATTLEGROUND",IF(G532&lt;&gt;"LIBSETS_SETTYPE_SPECIAL",IF(AE532&lt;&gt;"",VLOOKUP(AE532,'ESO zone constants'!$D$3:$H$4953,5,FALSE),""),""),"")</f>
        <v/>
      </c>
      <c r="AE532" t="str">
        <f>IF(AND(O532&lt;&gt;"",NOT(ISERROR(O532))),"",IF(AND(M532&lt;&gt;"",M532&gt;0,NOT(ISERROR(M532))),VLOOKUP(M532,'ESO dumped WayshrineInfo'!$K$3:$N$9999,4,FALSE),""))</f>
        <v/>
      </c>
      <c r="AF532" s="44"/>
      <c r="AG532" s="43" t="str">
        <f>IF(AF532&lt;&gt;"",IF(AF532&lt;&gt;"LIBSETS_DROP_MECHANIC_MONSTER_NAME",VLOOKUP(AF532,'LibSets constants'!$I$4:$L$1003,3,FALSE),""),"")</f>
        <v/>
      </c>
      <c r="AH532" s="43" t="str">
        <f>IF(AF532&lt;&gt;"",IF(AF532&lt;&gt;"LIBSETS_DROP_MECHANIC_MONSTER_NAME",VLOOKUP(AF532,'LibSets constants'!$I$4:$L$1003,4,FALSE),""),"")</f>
        <v/>
      </c>
      <c r="AI532" s="3" t="str">
        <f>IF(G532&lt;&gt;"LIBSETS_SETTYPE_BATTLEGROUND",IF(G532&lt;&gt;"LIBSETS_SETTYPE_SPECIAL",IF(AJ532&lt;&gt;"",VLOOKUP(AJ532,'ESO zone constants'!$D$3:$H$4953,5,FALSE),""),""),"")</f>
        <v/>
      </c>
      <c r="AK532" s="44"/>
      <c r="AL532" s="43" t="str">
        <f>IF(AK532&lt;&gt;"",IF(AK532&lt;&gt;"LIBSETS_DROP_MECHANIC_MONSTER_NAME",VLOOKUP(AK532,'LibSets constants'!$I$4:$L$1003,3,FALSE),""),"")</f>
        <v/>
      </c>
      <c r="AM532" s="43" t="str">
        <f>IF(AK532&lt;&gt;"",IF(AK532&lt;&gt;"LIBSETS_DROP_MECHANIC_MONSTER_NAME",VLOOKUP(AK532,'LibSets constants'!$I$4:$L$1003,4,FALSE),""),"")</f>
        <v/>
      </c>
      <c r="AN532" s="3" t="str">
        <f>IF(G532&lt;&gt;"LIBSETS_SETTYPE_BATTLEGROUND",IF(G532&lt;&gt;"LIBSETS_SETTYPE_SPECIAL",IF(AO532&lt;&gt;"",VLOOKUP(AO532,'ESO zone constants'!$D$3:$H$4953,5,FALSE),""),""),"")</f>
        <v/>
      </c>
      <c r="AP532" s="44"/>
      <c r="AQ532" s="43" t="str">
        <f>IF(AP532&lt;&gt;"",IF(AP532&lt;&gt;"LIBSETS_DROP_MECHANIC_MONSTER_NAME",VLOOKUP(AP532,'LibSets constants'!$I$4:$L$1003,3,FALSE),""),"")</f>
        <v/>
      </c>
      <c r="AR532" s="43" t="str">
        <f>IF(AP532&lt;&gt;"",IF(AP532&lt;&gt;"LIBSETS_DROP_MECHANIC_MONSTER_NAME",VLOOKUP(AP532,'LibSets constants'!$I$4:$L$1003,4,FALSE),""),"")</f>
        <v/>
      </c>
      <c r="AS532" s="3" t="str">
        <f>IF(G532&lt;&gt;"LIBSETS_SETTYPE_BATTLEGROUND",IF(G532&lt;&gt;"LIBSETS_SETTYPE_SPECIAL",IF(AT532&lt;&gt;"",VLOOKUP(AT532,'ESO zone constants'!$D$3:$H$4953,5,FALSE),""),""),"")</f>
        <v/>
      </c>
      <c r="AU532" s="44"/>
      <c r="AV532" s="43" t="str">
        <f>IF(AU532&lt;&gt;"",IF(AU532&lt;&gt;"LIBSETS_DROP_MECHANIC_MONSTER_NAME",VLOOKUP(AU532,'LibSets constants'!$I$4:$L$1003,3,FALSE),""),"")</f>
        <v/>
      </c>
      <c r="AW532" s="43" t="str">
        <f>IF(AU532&lt;&gt;"",IF(AU532&lt;&gt;"LIBSETS_DROP_MECHANIC_MONSTER_NAME",VLOOKUP(AU532,'LibSets constants'!$I$4:$L$1003,4,FALSE),""),"")</f>
        <v/>
      </c>
      <c r="AX532" s="90" t="s">
        <v>2707</v>
      </c>
      <c r="AY532" s="21" t="str">
        <f t="shared" si="55"/>
        <v>[607] = {wayshrines={470,470,470,}, dlcId=DLC_WAKING_FLAME</v>
      </c>
      <c r="AZ532" s="21" t="str">
        <f t="shared" si="59"/>
        <v>, zoneIds={1267}, veteran=false</v>
      </c>
      <c r="BA532" s="21" t="str">
        <f t="shared" si="56"/>
        <v>, setType=LIBSETS_SETTYPE_DUNGEON</v>
      </c>
      <c r="BB532" s="21" t="str">
        <f t="shared" si="57"/>
        <v>, dropMechanic={LIBSETS_DROP_MECHANIC_MONSTER_NAME}, dropMechanicNames={}},</v>
      </c>
      <c r="BC532" s="21" t="str">
        <f t="shared" si="58"/>
        <v xml:space="preserve"> --Grisly Gourmet / Grausiger Gourmet   [Red Petal Bastion]</v>
      </c>
    </row>
    <row r="533" spans="1:55" ht="15.75" x14ac:dyDescent="0.25">
      <c r="A533" s="5">
        <v>605</v>
      </c>
      <c r="B533" t="s">
        <v>2574</v>
      </c>
      <c r="C533" s="67" t="s">
        <v>2551</v>
      </c>
      <c r="D533" s="3">
        <f t="shared" si="54"/>
        <v>605</v>
      </c>
      <c r="G533" s="8" t="s">
        <v>1496</v>
      </c>
      <c r="I533" t="s">
        <v>97</v>
      </c>
      <c r="J533" t="s">
        <v>97</v>
      </c>
      <c r="K533">
        <v>470</v>
      </c>
      <c r="L533">
        <v>470</v>
      </c>
      <c r="M533">
        <v>470</v>
      </c>
      <c r="N533">
        <v>0</v>
      </c>
      <c r="O533" s="66" t="s">
        <v>2548</v>
      </c>
      <c r="P533" s="3">
        <f>IF(AND(G533&lt;&gt;"LIBSETS_SETTYPE_BATTLEGROUND",G533&lt;&gt;"LIBSETS_SETTYPE_SPECIAL",G533&lt;&gt;"LIBSETS_SETTYPE_MYTHIC"), IF(Q533&lt;&gt;"",VLOOKUP(Q533,'ESO zone constants'!$D$3:$H$10001,5,FALSE),""),"")</f>
        <v>1267</v>
      </c>
      <c r="Q533" t="str">
        <f>IF(AND(O533&lt;&gt;"",NOT(ISERROR(O533))),O533, IF(AND(K533&lt;&gt;"",K533&gt;0,NOT(ISERROR(K533))),VLOOKUP(K533,'ESO dumped WayshrineInfo'!$K$3:$N$9999,4,FALSE),""))</f>
        <v>Red Petal Bastion</v>
      </c>
      <c r="R533" s="66" t="s">
        <v>2581</v>
      </c>
      <c r="S533" s="19" t="str">
        <f>IF(AND(R533&lt;&gt;"",NOT(ISERROR(R533))),R533,IF(P533&lt;&gt;"",IF(NOT(ISERROR(VLOOKUP(P533,'ESO Dungeon constants'!$D$3:$H$9999,5,FALSE))),VLOOKUP(P533,'ESO Dungeon constants'!$D$3:$I$9999,6,FALSE),VLOOKUP(P533,'ESO zone constants'!$H$3:$K$9987,4,FALSE)),""))</f>
        <v>DLC_WAKING_FLAME</v>
      </c>
      <c r="U533" s="3" t="s">
        <v>1565</v>
      </c>
      <c r="V533" s="42"/>
      <c r="W533" s="42"/>
      <c r="Y533" s="3" t="str">
        <f>IF(G533&lt;&gt;"LIBSETS_SETTYPE_BATTLEGROUND",IF(G533&lt;&gt;"LIBSETS_SETTYPE_SPECIAL",IF(X533&lt;&gt;"",X533,IF(Z533&lt;&gt;"",VLOOKUP(Z533,'ESO zone constants'!$D$3:$H$4953,5,FALSE),"")),""),"")</f>
        <v/>
      </c>
      <c r="Z533" t="str">
        <f>IF(AND(O533&lt;&gt;"",NOT(ISERROR(O533))),"",IF(AND(L533&lt;&gt;"",L533&gt;0,NOT(ISERROR(L533))),VLOOKUP(L533,'ESO dumped WayshrineInfo'!$K$3:$N$9999,4,FALSE),""))</f>
        <v/>
      </c>
      <c r="AA533" s="44"/>
      <c r="AB533" s="43" t="str">
        <f>IF(AA533&lt;&gt;"",IF(AA533&lt;&gt;"LIBSETS_DROP_MECHANIC_MONSTER_NAME",VLOOKUP(AA533,'LibSets constants'!$I$4:$L$1003,3,FALSE),""),"")</f>
        <v/>
      </c>
      <c r="AC533" s="43" t="str">
        <f>IF(AA533&lt;&gt;"",IF(AA533&lt;&gt;"LIBSETS_DROP_MECHANIC_MONSTER_NAME",VLOOKUP(AA533,'LibSets constants'!$I$4:$L$1003,4,FALSE),""),"")</f>
        <v/>
      </c>
      <c r="AD533" s="3" t="str">
        <f>IF(G533&lt;&gt;"LIBSETS_SETTYPE_BATTLEGROUND",IF(G533&lt;&gt;"LIBSETS_SETTYPE_SPECIAL",IF(AE533&lt;&gt;"",VLOOKUP(AE533,'ESO zone constants'!$D$3:$H$4953,5,FALSE),""),""),"")</f>
        <v/>
      </c>
      <c r="AE533" t="str">
        <f>IF(AND(O533&lt;&gt;"",NOT(ISERROR(O533))),"",IF(AND(M533&lt;&gt;"",M533&gt;0,NOT(ISERROR(M533))),VLOOKUP(M533,'ESO dumped WayshrineInfo'!$K$3:$N$9999,4,FALSE),""))</f>
        <v/>
      </c>
      <c r="AF533" s="44"/>
      <c r="AG533" s="43" t="str">
        <f>IF(AF533&lt;&gt;"",IF(AF533&lt;&gt;"LIBSETS_DROP_MECHANIC_MONSTER_NAME",VLOOKUP(AF533,'LibSets constants'!$I$4:$L$1003,3,FALSE),""),"")</f>
        <v/>
      </c>
      <c r="AH533" s="43" t="str">
        <f>IF(AF533&lt;&gt;"",IF(AF533&lt;&gt;"LIBSETS_DROP_MECHANIC_MONSTER_NAME",VLOOKUP(AF533,'LibSets constants'!$I$4:$L$1003,4,FALSE),""),"")</f>
        <v/>
      </c>
      <c r="AI533" s="3" t="str">
        <f>IF(G533&lt;&gt;"LIBSETS_SETTYPE_BATTLEGROUND",IF(G533&lt;&gt;"LIBSETS_SETTYPE_SPECIAL",IF(AJ533&lt;&gt;"",VLOOKUP(AJ533,'ESO zone constants'!$D$3:$H$4953,5,FALSE),""),""),"")</f>
        <v/>
      </c>
      <c r="AK533" s="44"/>
      <c r="AL533" s="43" t="str">
        <f>IF(AK533&lt;&gt;"",IF(AK533&lt;&gt;"LIBSETS_DROP_MECHANIC_MONSTER_NAME",VLOOKUP(AK533,'LibSets constants'!$I$4:$L$1003,3,FALSE),""),"")</f>
        <v/>
      </c>
      <c r="AM533" s="43" t="str">
        <f>IF(AK533&lt;&gt;"",IF(AK533&lt;&gt;"LIBSETS_DROP_MECHANIC_MONSTER_NAME",VLOOKUP(AK533,'LibSets constants'!$I$4:$L$1003,4,FALSE),""),"")</f>
        <v/>
      </c>
      <c r="AN533" s="3" t="str">
        <f>IF(G533&lt;&gt;"LIBSETS_SETTYPE_BATTLEGROUND",IF(G533&lt;&gt;"LIBSETS_SETTYPE_SPECIAL",IF(AO533&lt;&gt;"",VLOOKUP(AO533,'ESO zone constants'!$D$3:$H$4953,5,FALSE),""),""),"")</f>
        <v/>
      </c>
      <c r="AP533" s="44"/>
      <c r="AQ533" s="43" t="str">
        <f>IF(AP533&lt;&gt;"",IF(AP533&lt;&gt;"LIBSETS_DROP_MECHANIC_MONSTER_NAME",VLOOKUP(AP533,'LibSets constants'!$I$4:$L$1003,3,FALSE),""),"")</f>
        <v/>
      </c>
      <c r="AR533" s="43" t="str">
        <f>IF(AP533&lt;&gt;"",IF(AP533&lt;&gt;"LIBSETS_DROP_MECHANIC_MONSTER_NAME",VLOOKUP(AP533,'LibSets constants'!$I$4:$L$1003,4,FALSE),""),"")</f>
        <v/>
      </c>
      <c r="AS533" s="3" t="str">
        <f>IF(G533&lt;&gt;"LIBSETS_SETTYPE_BATTLEGROUND",IF(G533&lt;&gt;"LIBSETS_SETTYPE_SPECIAL",IF(AT533&lt;&gt;"",VLOOKUP(AT533,'ESO zone constants'!$D$3:$H$4953,5,FALSE),""),""),"")</f>
        <v/>
      </c>
      <c r="AU533" s="44"/>
      <c r="AV533" s="43" t="str">
        <f>IF(AU533&lt;&gt;"",IF(AU533&lt;&gt;"LIBSETS_DROP_MECHANIC_MONSTER_NAME",VLOOKUP(AU533,'LibSets constants'!$I$4:$L$1003,3,FALSE),""),"")</f>
        <v/>
      </c>
      <c r="AW533" s="43" t="str">
        <f>IF(AU533&lt;&gt;"",IF(AU533&lt;&gt;"LIBSETS_DROP_MECHANIC_MONSTER_NAME",VLOOKUP(AU533,'LibSets constants'!$I$4:$L$1003,4,FALSE),""),"")</f>
        <v/>
      </c>
      <c r="AX533" s="90" t="s">
        <v>2707</v>
      </c>
      <c r="AY533" s="21" t="str">
        <f t="shared" si="55"/>
        <v>[605] = {wayshrines={470,470,470,}, dlcId=DLC_WAKING_FLAME</v>
      </c>
      <c r="AZ533" s="21" t="str">
        <f t="shared" si="59"/>
        <v>, zoneIds={1267}, veteran=false</v>
      </c>
      <c r="BA533" s="21" t="str">
        <f t="shared" si="56"/>
        <v>, setType=LIBSETS_SETTYPE_DUNGEON</v>
      </c>
      <c r="BB533" s="21" t="str">
        <f t="shared" si="57"/>
        <v>, dropMechanic={LIBSETS_DROP_MECHANIC_MONSTER_NAME}, dropMechanicNames={}},</v>
      </c>
      <c r="BC533" s="21" t="str">
        <f t="shared" si="58"/>
        <v xml:space="preserve"> --Silver Rose Vigil / Silberrosen-Wacht   [Red Petal Bastion]</v>
      </c>
    </row>
    <row r="534" spans="1:55" ht="15.75" x14ac:dyDescent="0.25">
      <c r="A534" s="5">
        <v>608</v>
      </c>
      <c r="B534" t="s">
        <v>2552</v>
      </c>
      <c r="C534" s="67" t="s">
        <v>2552</v>
      </c>
      <c r="D534" s="3">
        <f t="shared" si="54"/>
        <v>608</v>
      </c>
      <c r="G534" s="8" t="s">
        <v>1498</v>
      </c>
      <c r="I534" t="s">
        <v>1485</v>
      </c>
      <c r="J534" t="s">
        <v>97</v>
      </c>
      <c r="K534">
        <v>470</v>
      </c>
      <c r="L534">
        <v>470</v>
      </c>
      <c r="M534">
        <v>470</v>
      </c>
      <c r="N534">
        <v>0</v>
      </c>
      <c r="O534" s="66" t="s">
        <v>2548</v>
      </c>
      <c r="P534" s="3">
        <f>IF(AND(G534&lt;&gt;"LIBSETS_SETTYPE_BATTLEGROUND",G534&lt;&gt;"LIBSETS_SETTYPE_SPECIAL",G534&lt;&gt;"LIBSETS_SETTYPE_MYTHIC"), IF(Q534&lt;&gt;"",VLOOKUP(Q534,'ESO zone constants'!$D$3:$H$10001,5,FALSE),""),"")</f>
        <v>1267</v>
      </c>
      <c r="Q534" t="str">
        <f>IF(AND(O534&lt;&gt;"",NOT(ISERROR(O534))),O534, IF(AND(K534&lt;&gt;"",K534&gt;0,NOT(ISERROR(K534))),VLOOKUP(K534,'ESO dumped WayshrineInfo'!$K$3:$N$9999,4,FALSE),""))</f>
        <v>Red Petal Bastion</v>
      </c>
      <c r="R534" s="66" t="s">
        <v>2581</v>
      </c>
      <c r="S534" s="19" t="str">
        <f>IF(AND(R534&lt;&gt;"",NOT(ISERROR(R534))),R534,IF(P534&lt;&gt;"",IF(NOT(ISERROR(VLOOKUP(P534,'ESO Dungeon constants'!$D$3:$H$9999,5,FALSE))),VLOOKUP(P534,'ESO Dungeon constants'!$D$3:$I$9999,6,FALSE),VLOOKUP(P534,'ESO zone constants'!$H$3:$K$9987,4,FALSE)),""))</f>
        <v>DLC_WAKING_FLAME</v>
      </c>
      <c r="U534" s="3" t="s">
        <v>1565</v>
      </c>
      <c r="V534" s="67" t="s">
        <v>2583</v>
      </c>
      <c r="W534" s="67" t="s">
        <v>2583</v>
      </c>
      <c r="Y534" s="3" t="str">
        <f>IF(G534&lt;&gt;"LIBSETS_SETTYPE_BATTLEGROUND",IF(G534&lt;&gt;"LIBSETS_SETTYPE_SPECIAL",IF(X534&lt;&gt;"",X534,IF(Z534&lt;&gt;"",VLOOKUP(Z534,'ESO zone constants'!$D$3:$H$4953,5,FALSE),"")),""),"")</f>
        <v/>
      </c>
      <c r="AX534" s="90" t="s">
        <v>2707</v>
      </c>
      <c r="AY534" s="21" t="str">
        <f t="shared" si="55"/>
        <v>[608] = {wayshrines={470,470,470,}, dlcId=DLC_WAKING_FLAME</v>
      </c>
      <c r="AZ534" s="21" t="str">
        <f t="shared" si="59"/>
        <v>, zoneIds={1267}, veteran={[EQUIP_TYPE_HEAD]=true, [EQUIP_TYPE_SHOULDERS]=false}</v>
      </c>
      <c r="BA534" s="21" t="str">
        <f t="shared" si="56"/>
        <v>, setType=LIBSETS_SETTYPE_MONSTER</v>
      </c>
      <c r="BB534" s="21" t="str">
        <f t="shared" si="57"/>
        <v>, dropMechanic={LIBSETS_DROP_MECHANIC_MONSTER_NAME}, dropMechanicNames={['en']='Prior Thierric Sarazen', ['de']='Prior Thierric Sarazen'}},</v>
      </c>
      <c r="BC534" s="21" t="str">
        <f t="shared" si="58"/>
        <v xml:space="preserve"> --Prior Thierric / Prior Thierric   [Red Petal Bastion]</v>
      </c>
    </row>
    <row r="535" spans="1:55" x14ac:dyDescent="0.25">
      <c r="A535" s="5">
        <v>616</v>
      </c>
      <c r="B535" t="s">
        <v>2575</v>
      </c>
      <c r="C535" t="s">
        <v>2566</v>
      </c>
      <c r="D535" s="3">
        <f t="shared" si="54"/>
        <v>616</v>
      </c>
      <c r="G535" s="3" t="s">
        <v>1494</v>
      </c>
      <c r="I535" t="s">
        <v>97</v>
      </c>
      <c r="J535" t="s">
        <v>97</v>
      </c>
      <c r="K535">
        <v>-1</v>
      </c>
      <c r="L535">
        <v>-1</v>
      </c>
      <c r="M535">
        <v>-1</v>
      </c>
      <c r="N535">
        <v>0</v>
      </c>
      <c r="O535" s="66" t="s">
        <v>131</v>
      </c>
      <c r="P535" s="3">
        <f>IF(AND(G535&lt;&gt;"LIBSETS_SETTYPE_BATTLEGROUND",G535&lt;&gt;"LIBSETS_SETTYPE_SPECIAL",G535&lt;&gt;"LIBSETS_SETTYPE_MYTHIC"), IF(Q535&lt;&gt;"",VLOOKUP(Q535,'ESO zone constants'!$D$3:$H$10001,5,FALSE),""),"")</f>
        <v>181</v>
      </c>
      <c r="Q535" t="str">
        <f>IF(AND(O535&lt;&gt;"",NOT(ISERROR(O535))),O535, IF(AND(K535&lt;&gt;"",K535&gt;0,NOT(ISERROR(K535))),VLOOKUP(K535,'ESO dumped WayshrineInfo'!$K$3:$N$9999,4,FALSE),""))</f>
        <v>Cyrodiil</v>
      </c>
      <c r="R535" s="66" t="s">
        <v>2581</v>
      </c>
      <c r="S535" s="19" t="str">
        <f>IF(AND(R535&lt;&gt;"",NOT(ISERROR(R535))),R535,IF(P535&lt;&gt;"",IF(NOT(ISERROR(VLOOKUP(P535,'ESO Dungeon constants'!$D$3:$H$9999,5,FALSE))),VLOOKUP(P535,'ESO Dungeon constants'!$D$3:$I$9999,6,FALSE),VLOOKUP(P535,'ESO zone constants'!$H$3:$K$9987,4,FALSE)),""))</f>
        <v>DLC_WAKING_FLAME</v>
      </c>
      <c r="T535" s="3" t="str">
        <f>IF(S535&lt;&gt;"",VLOOKUP(S535,'LibSets constants'!$B$4:$C$1003,2,FALSE),"")</f>
        <v>Waking Flame</v>
      </c>
      <c r="U535" s="33" t="s">
        <v>1562</v>
      </c>
      <c r="V535" s="3" t="str">
        <f>IF(U535&lt;&gt;"",IF(U535&lt;&gt;"LIBSETS_DROP_MECHANIC_MONSTER_NAME",VLOOKUP(U535,'LibSets constants'!$I$4:$L$1003,3,FALSE),""),"")</f>
        <v>Rewards for the worthy (Cyrodiil/Battleground mail)</v>
      </c>
      <c r="W535" s="3" t="str">
        <f>IF(U535&lt;&gt;"",IF(U535&lt;&gt;"LIBSETS_DROP_MECHANIC_MONSTER_NAME",VLOOKUP(U535,'LibSets constants'!$I$4:$L$1003,4,FALSE),""),"")</f>
        <v>Gerechter Lohn (Cyrodiil/Schlachtfeld Mail)</v>
      </c>
      <c r="Y535" s="3" t="str">
        <f>IF(G535&lt;&gt;"LIBSETS_SETTYPE_BATTLEGROUND",IF(G535&lt;&gt;"LIBSETS_SETTYPE_SPECIAL",IF(X535&lt;&gt;"",X535,IF(Z535&lt;&gt;"",VLOOKUP(Z535,'ESO zone constants'!$D$3:$H$4953,5,FALSE),"")),""),"")</f>
        <v/>
      </c>
      <c r="AA535" s="44" t="s">
        <v>2578</v>
      </c>
      <c r="AB535" s="43" t="str">
        <f>IF(AA535&lt;&gt;"",IF(AA535&lt;&gt;"LIBSETS_DROP_MECHANIC_MONSTER_NAME",VLOOKUP(AA535,'LibSets constants'!$I$4:$L$1003,3,FALSE),""),"")</f>
        <v>Battleground vendor</v>
      </c>
      <c r="AC535" s="43" t="str">
        <f>IF(AA535&lt;&gt;"",IF(AA535&lt;&gt;"LIBSETS_DROP_MECHANIC_MONSTER_NAME",VLOOKUP(AA535,'LibSets constants'!$I$4:$L$1003,4,FALSE),""),"")</f>
        <v>Schlachtfeld Händler</v>
      </c>
      <c r="AX535" s="90" t="s">
        <v>2707</v>
      </c>
      <c r="AY535" s="21" t="str">
        <f t="shared" si="55"/>
        <v>[616] = {wayshrines={-1,-1,-1,}, dlcId=DLC_WAKING_FLAME</v>
      </c>
      <c r="AZ535" s="21" t="str">
        <f t="shared" si="59"/>
        <v>, zoneIds={181}, veteran=false</v>
      </c>
      <c r="BA535" s="21" t="str">
        <f t="shared" si="56"/>
        <v>, setType=LIBSETS_SETTYPE_CYRODIIL</v>
      </c>
      <c r="BB535" s="21" t="str">
        <f t="shared" si="57"/>
        <v>, dropMechanic={LIBSETS_DROP_MECHANIC_MAIL_PVP_REWARDS_FOR_THE_WORTHY,LIBSETS_DROP_MECHANIC_BATTLEGROUND_VENDOR}},</v>
      </c>
      <c r="BC535" s="21" t="str">
        <f t="shared" si="58"/>
        <v xml:space="preserve"> --Dark Convergence / Dunkle Konvergenz   [Cyrodiil]</v>
      </c>
    </row>
    <row r="536" spans="1:55" x14ac:dyDescent="0.25">
      <c r="A536" s="5">
        <v>617</v>
      </c>
      <c r="B536" t="s">
        <v>2576</v>
      </c>
      <c r="C536" t="s">
        <v>2567</v>
      </c>
      <c r="D536" s="3">
        <f t="shared" si="54"/>
        <v>617</v>
      </c>
      <c r="G536" s="3" t="s">
        <v>1494</v>
      </c>
      <c r="I536" t="s">
        <v>97</v>
      </c>
      <c r="J536" t="s">
        <v>97</v>
      </c>
      <c r="K536">
        <v>-1</v>
      </c>
      <c r="L536">
        <v>-1</v>
      </c>
      <c r="M536">
        <v>-1</v>
      </c>
      <c r="N536">
        <v>0</v>
      </c>
      <c r="O536" s="66" t="s">
        <v>131</v>
      </c>
      <c r="P536" s="3">
        <f>IF(AND(G536&lt;&gt;"LIBSETS_SETTYPE_BATTLEGROUND",G536&lt;&gt;"LIBSETS_SETTYPE_SPECIAL",G536&lt;&gt;"LIBSETS_SETTYPE_MYTHIC"), IF(Q536&lt;&gt;"",VLOOKUP(Q536,'ESO zone constants'!$D$3:$H$10001,5,FALSE),""),"")</f>
        <v>181</v>
      </c>
      <c r="Q536" t="str">
        <f>IF(AND(O536&lt;&gt;"",NOT(ISERROR(O536))),O536, IF(AND(K536&lt;&gt;"",K536&gt;0,NOT(ISERROR(K536))),VLOOKUP(K536,'ESO dumped WayshrineInfo'!$K$3:$N$9999,4,FALSE),""))</f>
        <v>Cyrodiil</v>
      </c>
      <c r="R536" s="66" t="s">
        <v>2581</v>
      </c>
      <c r="S536" s="19" t="str">
        <f>IF(AND(R536&lt;&gt;"",NOT(ISERROR(R536))),R536,IF(P536&lt;&gt;"",IF(NOT(ISERROR(VLOOKUP(P536,'ESO Dungeon constants'!$D$3:$H$9999,5,FALSE))),VLOOKUP(P536,'ESO Dungeon constants'!$D$3:$I$9999,6,FALSE),VLOOKUP(P536,'ESO zone constants'!$H$3:$K$9987,4,FALSE)),""))</f>
        <v>DLC_WAKING_FLAME</v>
      </c>
      <c r="T536" s="3" t="str">
        <f>IF(S536&lt;&gt;"",VLOOKUP(S536,'LibSets constants'!$B$4:$C$1003,2,FALSE),"")</f>
        <v>Waking Flame</v>
      </c>
      <c r="U536" s="33" t="s">
        <v>1562</v>
      </c>
      <c r="V536" s="3" t="str">
        <f>IF(U536&lt;&gt;"",IF(U536&lt;&gt;"LIBSETS_DROP_MECHANIC_MONSTER_NAME",VLOOKUP(U536,'LibSets constants'!$I$4:$L$1003,3,FALSE),""),"")</f>
        <v>Rewards for the worthy (Cyrodiil/Battleground mail)</v>
      </c>
      <c r="W536" s="3" t="str">
        <f>IF(U536&lt;&gt;"",IF(U536&lt;&gt;"LIBSETS_DROP_MECHANIC_MONSTER_NAME",VLOOKUP(U536,'LibSets constants'!$I$4:$L$1003,4,FALSE),""),"")</f>
        <v>Gerechter Lohn (Cyrodiil/Schlachtfeld Mail)</v>
      </c>
      <c r="Y536" s="3" t="str">
        <f>IF(G536&lt;&gt;"LIBSETS_SETTYPE_BATTLEGROUND",IF(G536&lt;&gt;"LIBSETS_SETTYPE_SPECIAL",IF(X536&lt;&gt;"",X536,IF(Z536&lt;&gt;"",VLOOKUP(Z536,'ESO zone constants'!$D$3:$H$4953,5,FALSE),"")),""),"")</f>
        <v/>
      </c>
      <c r="AA536" s="44" t="s">
        <v>2578</v>
      </c>
      <c r="AB536" s="43" t="str">
        <f>IF(AA536&lt;&gt;"",IF(AA536&lt;&gt;"LIBSETS_DROP_MECHANIC_MONSTER_NAME",VLOOKUP(AA536,'LibSets constants'!$I$4:$L$1003,3,FALSE),""),"")</f>
        <v>Battleground vendor</v>
      </c>
      <c r="AC536" s="43" t="str">
        <f>IF(AA536&lt;&gt;"",IF(AA536&lt;&gt;"LIBSETS_DROP_MECHANIC_MONSTER_NAME",VLOOKUP(AA536,'LibSets constants'!$I$4:$L$1003,4,FALSE),""),"")</f>
        <v>Schlachtfeld Händler</v>
      </c>
      <c r="AX536" s="90" t="s">
        <v>2707</v>
      </c>
      <c r="AY536" s="21" t="str">
        <f t="shared" si="55"/>
        <v>[617] = {wayshrines={-1,-1,-1,}, dlcId=DLC_WAKING_FLAME</v>
      </c>
      <c r="AZ536" s="21" t="str">
        <f t="shared" si="59"/>
        <v>, zoneIds={181}, veteran=false</v>
      </c>
      <c r="BA536" s="21" t="str">
        <f t="shared" si="56"/>
        <v>, setType=LIBSETS_SETTYPE_CYRODIIL</v>
      </c>
      <c r="BB536" s="21" t="str">
        <f t="shared" si="57"/>
        <v>, dropMechanic={LIBSETS_DROP_MECHANIC_MAIL_PVP_REWARDS_FOR_THE_WORTHY,LIBSETS_DROP_MECHANIC_BATTLEGROUND_VENDOR}},</v>
      </c>
      <c r="BC536" s="21" t="str">
        <f t="shared" si="58"/>
        <v xml:space="preserve"> --Plaguebreak / Seuchenbruch   [Cyrodiil]</v>
      </c>
    </row>
    <row r="537" spans="1:55" x14ac:dyDescent="0.25">
      <c r="A537" s="5">
        <v>618</v>
      </c>
      <c r="B537" t="s">
        <v>2577</v>
      </c>
      <c r="C537" t="s">
        <v>2706</v>
      </c>
      <c r="D537" s="3">
        <f t="shared" si="54"/>
        <v>618</v>
      </c>
      <c r="G537" s="3" t="s">
        <v>1494</v>
      </c>
      <c r="I537" t="s">
        <v>97</v>
      </c>
      <c r="J537" t="s">
        <v>97</v>
      </c>
      <c r="K537">
        <v>-1</v>
      </c>
      <c r="L537">
        <v>-1</v>
      </c>
      <c r="M537">
        <v>-1</v>
      </c>
      <c r="N537">
        <v>0</v>
      </c>
      <c r="O537" s="66" t="s">
        <v>131</v>
      </c>
      <c r="P537" s="3">
        <f>IF(AND(G537&lt;&gt;"LIBSETS_SETTYPE_BATTLEGROUND",G537&lt;&gt;"LIBSETS_SETTYPE_SPECIAL",G537&lt;&gt;"LIBSETS_SETTYPE_MYTHIC"), IF(Q537&lt;&gt;"",VLOOKUP(Q537,'ESO zone constants'!$D$3:$H$10001,5,FALSE),""),"")</f>
        <v>181</v>
      </c>
      <c r="Q537" t="str">
        <f>IF(AND(O537&lt;&gt;"",NOT(ISERROR(O537))),O537, IF(AND(K537&lt;&gt;"",K537&gt;0,NOT(ISERROR(K537))),VLOOKUP(K537,'ESO dumped WayshrineInfo'!$K$3:$N$9999,4,FALSE),""))</f>
        <v>Cyrodiil</v>
      </c>
      <c r="R537" s="66" t="s">
        <v>2581</v>
      </c>
      <c r="S537" s="19" t="str">
        <f>IF(AND(R537&lt;&gt;"",NOT(ISERROR(R537))),R537,IF(P537&lt;&gt;"",IF(NOT(ISERROR(VLOOKUP(P537,'ESO Dungeon constants'!$D$3:$H$9999,5,FALSE))),VLOOKUP(P537,'ESO Dungeon constants'!$D$3:$I$9999,6,FALSE),VLOOKUP(P537,'ESO zone constants'!$H$3:$K$9987,4,FALSE)),""))</f>
        <v>DLC_WAKING_FLAME</v>
      </c>
      <c r="T537" s="3" t="str">
        <f>IF(S537&lt;&gt;"",VLOOKUP(S537,'LibSets constants'!$B$4:$C$1003,2,FALSE),"")</f>
        <v>Waking Flame</v>
      </c>
      <c r="U537" s="33" t="s">
        <v>1562</v>
      </c>
      <c r="V537" s="3" t="str">
        <f>IF(U537&lt;&gt;"",IF(U537&lt;&gt;"LIBSETS_DROP_MECHANIC_MONSTER_NAME",VLOOKUP(U537,'LibSets constants'!$I$4:$L$1003,3,FALSE),""),"")</f>
        <v>Rewards for the worthy (Cyrodiil/Battleground mail)</v>
      </c>
      <c r="W537" s="3" t="str">
        <f>IF(U537&lt;&gt;"",IF(U537&lt;&gt;"LIBSETS_DROP_MECHANIC_MONSTER_NAME",VLOOKUP(U537,'LibSets constants'!$I$4:$L$1003,4,FALSE),""),"")</f>
        <v>Gerechter Lohn (Cyrodiil/Schlachtfeld Mail)</v>
      </c>
      <c r="Y537" s="3" t="str">
        <f>IF(G537&lt;&gt;"LIBSETS_SETTYPE_BATTLEGROUND",IF(G537&lt;&gt;"LIBSETS_SETTYPE_SPECIAL",IF(X537&lt;&gt;"",X537,IF(Z537&lt;&gt;"",VLOOKUP(Z537,'ESO zone constants'!$D$3:$H$4953,5,FALSE),"")),""),"")</f>
        <v/>
      </c>
      <c r="AA537" s="44" t="s">
        <v>2578</v>
      </c>
      <c r="AB537" s="43" t="str">
        <f>IF(AA537&lt;&gt;"",IF(AA537&lt;&gt;"LIBSETS_DROP_MECHANIC_MONSTER_NAME",VLOOKUP(AA537,'LibSets constants'!$I$4:$L$1003,3,FALSE),""),"")</f>
        <v>Battleground vendor</v>
      </c>
      <c r="AC537" s="43" t="str">
        <f>IF(AA537&lt;&gt;"",IF(AA537&lt;&gt;"LIBSETS_DROP_MECHANIC_MONSTER_NAME",VLOOKUP(AA537,'LibSets constants'!$I$4:$L$1003,4,FALSE),""),"")</f>
        <v>Schlachtfeld Händler</v>
      </c>
      <c r="AX537" s="90" t="s">
        <v>2707</v>
      </c>
      <c r="AY537" s="21" t="str">
        <f t="shared" si="55"/>
        <v>[618] = {wayshrines={-1,-1,-1,}, dlcId=DLC_WAKING_FLAME</v>
      </c>
      <c r="AZ537" s="21" t="str">
        <f t="shared" si="59"/>
        <v>, zoneIds={181}, veteran=false</v>
      </c>
      <c r="BA537" s="21" t="str">
        <f t="shared" si="56"/>
        <v>, setType=LIBSETS_SETTYPE_CYRODIIL</v>
      </c>
      <c r="BB537" s="21" t="str">
        <f t="shared" si="57"/>
        <v>, dropMechanic={LIBSETS_DROP_MECHANIC_MAIL_PVP_REWARDS_FOR_THE_WORTHY,LIBSETS_DROP_MECHANIC_BATTLEGROUND_VENDOR}},</v>
      </c>
      <c r="BC537" s="21" t="str">
        <f t="shared" si="58"/>
        <v xml:space="preserve"> --Hrothgar\'s Chill / Hrothgars Kühle   [Cyrodiil]</v>
      </c>
    </row>
    <row r="538" spans="1:55" ht="15.75" x14ac:dyDescent="0.25">
      <c r="A538" s="78">
        <v>610</v>
      </c>
      <c r="B538" t="s">
        <v>2711</v>
      </c>
      <c r="C538" s="93" t="s">
        <v>2759</v>
      </c>
      <c r="D538" s="3">
        <f t="shared" si="54"/>
        <v>610</v>
      </c>
      <c r="G538" s="3" t="s">
        <v>1493</v>
      </c>
      <c r="I538" t="s">
        <v>97</v>
      </c>
      <c r="J538" t="s">
        <v>97</v>
      </c>
      <c r="K538" s="91">
        <v>494</v>
      </c>
      <c r="L538" s="91">
        <v>494</v>
      </c>
      <c r="M538" s="91">
        <v>494</v>
      </c>
      <c r="N538">
        <v>3</v>
      </c>
      <c r="O538" s="66" t="s">
        <v>2492</v>
      </c>
      <c r="P538" s="3">
        <f>IF(AND(G538&lt;&gt;"LIBSETS_SETTYPE_BATTLEGROUND",G538&lt;&gt;"LIBSETS_SETTYPE_SPECIAL",G538&lt;&gt;"LIBSETS_SETTYPE_MYTHIC"), IF(Q538&lt;&gt;"",VLOOKUP(Q538,'ESO zone constants'!$D$3:$H$10001,5,FALSE),""),"")</f>
        <v>1272</v>
      </c>
      <c r="Q538" t="str">
        <f>IF(AND(O538&lt;&gt;"",NOT(ISERROR(O538))),O538, IF(AND(K538&lt;&gt;"",K538&gt;0,NOT(ISERROR(K538))),VLOOKUP(K538,'ESO dumped WayshrineInfo'!$K$3:$N$9999,4,FALSE),""))</f>
        <v>The Deadlands</v>
      </c>
      <c r="R538" s="66" t="s">
        <v>2710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Y538" s="3" t="str">
        <f>IF(G538&lt;&gt;"LIBSETS_SETTYPE_BATTLEGROUND",IF(G538&lt;&gt;"LIBSETS_SETTYPE_SPECIAL",IF(X538&lt;&gt;"",X538,IF(Z538&lt;&gt;"",VLOOKUP(Z538,'ESO zone constants'!$D$3:$H$4953,5,FALSE),"")),""),"")</f>
        <v/>
      </c>
      <c r="Z538" t="str">
        <f>IF(AND(O538&lt;&gt;"",NOT(ISERROR(O538))),"",IF(AND(L538&lt;&gt;"",L538&gt;0,NOT(ISERROR(L538))),VLOOKUP(L538,'ESO dumped WayshrineInfo'!$K$3:$N$9999,4,FALSE),""))</f>
        <v/>
      </c>
      <c r="AY538" s="21" t="str">
        <f t="shared" si="55"/>
        <v>[610] = {wayshrines={494,494,494,}, traitsNeeded=3, dlcId=DLC_DEADLANDS</v>
      </c>
      <c r="AZ538" s="21" t="str">
        <f t="shared" si="59"/>
        <v>, zoneIds={1272}, veteran=false</v>
      </c>
      <c r="BA538" s="21" t="str">
        <f t="shared" si="56"/>
        <v>, setType=LIBSETS_SETTYPE_CRAFTED</v>
      </c>
      <c r="BB538" s="21" t="str">
        <f t="shared" si="57"/>
        <v>},</v>
      </c>
      <c r="BC538" s="21" t="str">
        <f t="shared" si="58"/>
        <v xml:space="preserve"> --Wretched Vitality / Elendsvitalität   [The Deadlands]</v>
      </c>
    </row>
    <row r="539" spans="1:55" ht="15.75" x14ac:dyDescent="0.25">
      <c r="A539" s="78">
        <v>611</v>
      </c>
      <c r="B539" t="s">
        <v>2712</v>
      </c>
      <c r="C539" s="93" t="s">
        <v>2760</v>
      </c>
      <c r="D539" s="3">
        <f t="shared" si="54"/>
        <v>611</v>
      </c>
      <c r="G539" s="3" t="s">
        <v>1493</v>
      </c>
      <c r="I539" t="s">
        <v>97</v>
      </c>
      <c r="J539" t="s">
        <v>97</v>
      </c>
      <c r="K539" s="57">
        <v>492</v>
      </c>
      <c r="L539" s="57">
        <v>492</v>
      </c>
      <c r="M539" s="57">
        <v>492</v>
      </c>
      <c r="N539">
        <v>7</v>
      </c>
      <c r="O539" s="66" t="s">
        <v>2492</v>
      </c>
      <c r="P539" s="3">
        <f>IF(AND(G539&lt;&gt;"LIBSETS_SETTYPE_BATTLEGROUND",G539&lt;&gt;"LIBSETS_SETTYPE_SPECIAL",G539&lt;&gt;"LIBSETS_SETTYPE_MYTHIC"), IF(Q539&lt;&gt;"",VLOOKUP(Q539,'ESO zone constants'!$D$3:$H$10001,5,FALSE),""),"")</f>
        <v>1272</v>
      </c>
      <c r="Q539" t="str">
        <f>IF(AND(O539&lt;&gt;"",NOT(ISERROR(O539))),O539, IF(AND(K539&lt;&gt;"",K539&gt;0,NOT(ISERROR(K539))),VLOOKUP(K539,'ESO dumped WayshrineInfo'!$K$3:$N$9999,4,FALSE),""))</f>
        <v>The Deadlands</v>
      </c>
      <c r="R539" s="66" t="s">
        <v>2710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Y539" s="3" t="str">
        <f>IF(G539&lt;&gt;"LIBSETS_SETTYPE_BATTLEGROUND",IF(G539&lt;&gt;"LIBSETS_SETTYPE_SPECIAL",IF(X539&lt;&gt;"",X539,IF(Z539&lt;&gt;"",VLOOKUP(Z539,'ESO zone constants'!$D$3:$H$4953,5,FALSE),"")),""),"")</f>
        <v/>
      </c>
      <c r="Z539" t="str">
        <f>IF(AND(O539&lt;&gt;"",NOT(ISERROR(O539))),"",IF(AND(L539&lt;&gt;"",L539&gt;0,NOT(ISERROR(L539))),VLOOKUP(L539,'ESO dumped WayshrineInfo'!$K$3:$N$9999,4,FALSE),""))</f>
        <v/>
      </c>
      <c r="AY539" s="21" t="str">
        <f t="shared" si="55"/>
        <v>[611] = {wayshrines={492,492,492,}, traitsNeeded=7, dlcId=DLC_DEADLANDS</v>
      </c>
      <c r="AZ539" s="21" t="str">
        <f t="shared" si="59"/>
        <v>, zoneIds={1272}, veteran=false</v>
      </c>
      <c r="BA539" s="21" t="str">
        <f t="shared" si="56"/>
        <v>, setType=LIBSETS_SETTYPE_CRAFTED</v>
      </c>
      <c r="BB539" s="21" t="str">
        <f t="shared" si="57"/>
        <v>},</v>
      </c>
      <c r="BC539" s="21" t="str">
        <f t="shared" si="58"/>
        <v xml:space="preserve"> --Deadlands Demolisher / Totenländer-Demolierer   [The Deadlands]</v>
      </c>
    </row>
    <row r="540" spans="1:55" ht="15.75" x14ac:dyDescent="0.25">
      <c r="A540" s="78">
        <v>612</v>
      </c>
      <c r="B540" t="s">
        <v>2713</v>
      </c>
      <c r="C540" s="93" t="s">
        <v>2761</v>
      </c>
      <c r="D540" s="3">
        <f t="shared" si="54"/>
        <v>612</v>
      </c>
      <c r="G540" s="3" t="s">
        <v>1493</v>
      </c>
      <c r="I540" t="s">
        <v>97</v>
      </c>
      <c r="J540" t="s">
        <v>97</v>
      </c>
      <c r="K540" s="91">
        <v>495</v>
      </c>
      <c r="L540" s="91">
        <v>495</v>
      </c>
      <c r="M540" s="91">
        <v>495</v>
      </c>
      <c r="N540">
        <v>5</v>
      </c>
      <c r="O540" s="66" t="s">
        <v>2734</v>
      </c>
      <c r="P540" s="3">
        <f>IF(AND(G540&lt;&gt;"LIBSETS_SETTYPE_BATTLEGROUND",G540&lt;&gt;"LIBSETS_SETTYPE_SPECIAL",G540&lt;&gt;"LIBSETS_SETTYPE_MYTHIC"), IF(Q540&lt;&gt;"",VLOOKUP(Q540,'ESO zone constants'!$D$3:$H$10001,5,FALSE),""),"")</f>
        <v>1283</v>
      </c>
      <c r="Q540" t="str">
        <f>IF(AND(O540&lt;&gt;"",NOT(ISERROR(O540))),O540, IF(AND(K540&lt;&gt;"",K540&gt;0,NOT(ISERROR(K540))),VLOOKUP(K540,'ESO dumped WayshrineInfo'!$K$3:$N$9999,4,FALSE),""))</f>
        <v>The Shambles</v>
      </c>
      <c r="R540" s="66" t="s">
        <v>2710</v>
      </c>
      <c r="S540" s="19" t="str">
        <f>IF(AND(R540&lt;&gt;"",NOT(ISERROR(R540))),R540,IF(P540&lt;&gt;"",IF(NOT(ISERROR(VLOOKUP(P540,'ESO Dungeon constants'!$D$3:$H$9999,5,FALSE))),VLOOKUP(P540,'ESO Dungeon constants'!$D$3:$I$9999,6,FALSE),VLOOKUP(P540,'ESO zone constants'!$H$3:$K$9987,4,FALSE)),""))</f>
        <v>DLC_DEADLANDS</v>
      </c>
      <c r="T540" s="3" t="str">
        <f>IF(S540&lt;&gt;"",VLOOKUP(S540,'LibSets constants'!$B$4:$C$1003,2,FALSE),"")</f>
        <v>The Deadlands</v>
      </c>
      <c r="Y540" s="3" t="str">
        <f>IF(G540&lt;&gt;"LIBSETS_SETTYPE_BATTLEGROUND",IF(G540&lt;&gt;"LIBSETS_SETTYPE_SPECIAL",IF(X540&lt;&gt;"",X540,IF(Z540&lt;&gt;"",VLOOKUP(Z540,'ESO zone constants'!$D$3:$H$4953,5,FALSE),"")),""),"")</f>
        <v/>
      </c>
      <c r="Z540" t="str">
        <f>IF(AND(O540&lt;&gt;"",NOT(ISERROR(O540))),"",IF(AND(L540&lt;&gt;"",L540&gt;0,NOT(ISERROR(L540))),VLOOKUP(L540,'ESO dumped WayshrineInfo'!$K$3:$N$9999,4,FALSE),""))</f>
        <v/>
      </c>
      <c r="AY540" s="21" t="str">
        <f t="shared" si="55"/>
        <v>[612] = {wayshrines={495,495,495,}, traitsNeeded=5, dlcId=DLC_DEADLANDS</v>
      </c>
      <c r="AZ540" s="21" t="str">
        <f t="shared" si="59"/>
        <v>, zoneIds={1283}, veteran=false</v>
      </c>
      <c r="BA540" s="21" t="str">
        <f t="shared" si="56"/>
        <v>, setType=LIBSETS_SETTYPE_CRAFTED</v>
      </c>
      <c r="BB540" s="21" t="str">
        <f t="shared" si="57"/>
        <v>},</v>
      </c>
      <c r="BC540" s="21" t="str">
        <f t="shared" si="58"/>
        <v xml:space="preserve"> --Iron Flask / Eisenfläschchen   [The Shambles]</v>
      </c>
    </row>
    <row r="541" spans="1:55" ht="15.75" x14ac:dyDescent="0.25">
      <c r="A541" s="78">
        <v>613</v>
      </c>
      <c r="B541" t="s">
        <v>2714</v>
      </c>
      <c r="C541" s="93" t="s">
        <v>2767</v>
      </c>
      <c r="D541" s="3">
        <f t="shared" si="54"/>
        <v>613</v>
      </c>
      <c r="G541" s="3" t="s">
        <v>1499</v>
      </c>
      <c r="I541" t="s">
        <v>97</v>
      </c>
      <c r="J541" t="s">
        <v>97</v>
      </c>
      <c r="K541">
        <v>493</v>
      </c>
      <c r="L541">
        <v>493</v>
      </c>
      <c r="M541">
        <v>493</v>
      </c>
      <c r="O541" s="66" t="s">
        <v>2492</v>
      </c>
      <c r="P541" s="3">
        <f>IF(AND(G541&lt;&gt;"LIBSETS_SETTYPE_BATTLEGROUND",G541&lt;&gt;"LIBSETS_SETTYPE_SPECIAL",G541&lt;&gt;"LIBSETS_SETTYPE_MYTHIC"), IF(Q541&lt;&gt;"",VLOOKUP(Q541,'ESO zone constants'!$D$3:$H$10001,5,FALSE),""),"")</f>
        <v>1272</v>
      </c>
      <c r="Q541" t="str">
        <f>IF(AND(O541&lt;&gt;"",NOT(ISERROR(O541))),O541, IF(AND(K541&lt;&gt;"",K541&gt;0,NOT(ISERROR(K541))),VLOOKUP(K541,'ESO dumped WayshrineInfo'!$K$3:$N$9999,4,FALSE),""))</f>
        <v>The Deadlands</v>
      </c>
      <c r="R541" s="66" t="s">
        <v>2710</v>
      </c>
      <c r="S541" s="19" t="str">
        <f>IF(AND(R541&lt;&gt;"",NOT(ISERROR(R541))),R541,IF(P541&lt;&gt;"",IF(NOT(ISERROR(VLOOKUP(P541,'ESO Dungeon constants'!$D$3:$H$9999,5,FALSE))),VLOOKUP(P541,'ESO Dungeon constants'!$D$3:$I$9999,6,FALSE),VLOOKUP(P541,'ESO zone constants'!$H$3:$K$9987,4,FALSE)),""))</f>
        <v>DLC_DEADLANDS</v>
      </c>
      <c r="T541" s="3" t="str">
        <f>IF(S541&lt;&gt;"",VLOOKUP(S541,'LibSets constants'!$B$4:$C$1003,2,FALSE),"")</f>
        <v>The Deadlands</v>
      </c>
      <c r="Y541" s="3" t="str">
        <f>IF(G541&lt;&gt;"LIBSETS_SETTYPE_BATTLEGROUND",IF(G541&lt;&gt;"LIBSETS_SETTYPE_SPECIAL",IF(X541&lt;&gt;"",X541,IF(Z541&lt;&gt;"",VLOOKUP(Z541,'ESO zone constants'!$D$3:$H$4953,5,FALSE),"")),""),"")</f>
        <v/>
      </c>
      <c r="Z541" t="str">
        <f>IF(AND(O541&lt;&gt;"",NOT(ISERROR(O541))),"",IF(AND(L541&lt;&gt;"",L541&gt;0,NOT(ISERROR(L541))),VLOOKUP(L541,'ESO dumped WayshrineInfo'!$K$3:$N$9999,4,FALSE),""))</f>
        <v/>
      </c>
      <c r="AY541" s="21" t="str">
        <f t="shared" si="55"/>
        <v>[613] = {wayshrines={493,493,493,}, dlcId=DLC_DEADLANDS</v>
      </c>
      <c r="AZ541" s="21" t="str">
        <f t="shared" si="59"/>
        <v>, zoneIds={1272}, veteran=false</v>
      </c>
      <c r="BA541" s="21" t="str">
        <f t="shared" si="56"/>
        <v>, setType=LIBSETS_SETTYPE_OVERLAND</v>
      </c>
      <c r="BB541" s="21" t="str">
        <f t="shared" si="57"/>
        <v>},</v>
      </c>
      <c r="BC541" s="21" t="str">
        <f t="shared" si="58"/>
        <v xml:space="preserve"> --Eye of the Grasp / Griffblick   [The Deadlands]</v>
      </c>
    </row>
    <row r="542" spans="1:55" ht="15.75" x14ac:dyDescent="0.25">
      <c r="A542" s="78">
        <v>614</v>
      </c>
      <c r="B542" t="s">
        <v>2715</v>
      </c>
      <c r="C542" s="93" t="s">
        <v>2766</v>
      </c>
      <c r="D542" s="3">
        <f t="shared" si="54"/>
        <v>614</v>
      </c>
      <c r="G542" s="3" t="s">
        <v>1499</v>
      </c>
      <c r="I542" t="s">
        <v>97</v>
      </c>
      <c r="J542" t="s">
        <v>97</v>
      </c>
      <c r="K542">
        <v>493</v>
      </c>
      <c r="L542">
        <v>493</v>
      </c>
      <c r="M542">
        <v>493</v>
      </c>
      <c r="O542" s="66" t="s">
        <v>2492</v>
      </c>
      <c r="P542" s="3">
        <f>IF(AND(G542&lt;&gt;"LIBSETS_SETTYPE_BATTLEGROUND",G542&lt;&gt;"LIBSETS_SETTYPE_SPECIAL",G542&lt;&gt;"LIBSETS_SETTYPE_MYTHIC"), IF(Q542&lt;&gt;"",VLOOKUP(Q542,'ESO zone constants'!$D$3:$H$10001,5,FALSE),""),"")</f>
        <v>1272</v>
      </c>
      <c r="Q542" t="str">
        <f>IF(AND(O542&lt;&gt;"",NOT(ISERROR(O542))),O542, IF(AND(K542&lt;&gt;"",K542&gt;0,NOT(ISERROR(K542))),VLOOKUP(K542,'ESO dumped WayshrineInfo'!$K$3:$N$9999,4,FALSE),""))</f>
        <v>The Deadlands</v>
      </c>
      <c r="R542" s="66" t="s">
        <v>2710</v>
      </c>
      <c r="S542" s="19" t="str">
        <f>IF(AND(R542&lt;&gt;"",NOT(ISERROR(R542))),R542,IF(P542&lt;&gt;"",IF(NOT(ISERROR(VLOOKUP(P542,'ESO Dungeon constants'!$D$3:$H$9999,5,FALSE))),VLOOKUP(P542,'ESO Dungeon constants'!$D$3:$I$9999,6,FALSE),VLOOKUP(P542,'ESO zone constants'!$H$3:$K$9987,4,FALSE)),""))</f>
        <v>DLC_DEADLANDS</v>
      </c>
      <c r="T542" s="3" t="str">
        <f>IF(S542&lt;&gt;"",VLOOKUP(S542,'LibSets constants'!$B$4:$C$1003,2,FALSE),"")</f>
        <v>The Deadlands</v>
      </c>
      <c r="Y542" s="3" t="str">
        <f>IF(G542&lt;&gt;"LIBSETS_SETTYPE_BATTLEGROUND",IF(G542&lt;&gt;"LIBSETS_SETTYPE_SPECIAL",IF(X542&lt;&gt;"",X542,IF(Z542&lt;&gt;"",VLOOKUP(Z542,'ESO zone constants'!$D$3:$H$4953,5,FALSE),"")),""),"")</f>
        <v/>
      </c>
      <c r="Z542" t="str">
        <f>IF(AND(O542&lt;&gt;"",NOT(ISERROR(O542))),"",IF(AND(L542&lt;&gt;"",L542&gt;0,NOT(ISERROR(L542))),VLOOKUP(L542,'ESO dumped WayshrineInfo'!$K$3:$N$9999,4,FALSE),""))</f>
        <v/>
      </c>
      <c r="AY542" s="21" t="str">
        <f t="shared" si="55"/>
        <v>[614] = {wayshrines={493,493,493,}, dlcId=DLC_DEADLANDS</v>
      </c>
      <c r="AZ542" s="21" t="str">
        <f t="shared" si="59"/>
        <v>, zoneIds={1272}, veteran=false</v>
      </c>
      <c r="BA542" s="21" t="str">
        <f t="shared" si="56"/>
        <v>, setType=LIBSETS_SETTYPE_OVERLAND</v>
      </c>
      <c r="BB542" s="21" t="str">
        <f t="shared" si="57"/>
        <v>},</v>
      </c>
      <c r="BC542" s="21" t="str">
        <f t="shared" si="58"/>
        <v xml:space="preserve"> --Hexos' Ward / Hexos-Abschirmung   [The Deadlands]</v>
      </c>
    </row>
    <row r="543" spans="1:55" ht="15.75" x14ac:dyDescent="0.25">
      <c r="A543" s="78">
        <v>615</v>
      </c>
      <c r="B543" t="s">
        <v>2716</v>
      </c>
      <c r="C543" s="93" t="s">
        <v>2765</v>
      </c>
      <c r="D543" s="3">
        <f t="shared" si="54"/>
        <v>615</v>
      </c>
      <c r="G543" s="3" t="s">
        <v>1499</v>
      </c>
      <c r="I543" t="s">
        <v>97</v>
      </c>
      <c r="J543" t="s">
        <v>97</v>
      </c>
      <c r="K543">
        <v>493</v>
      </c>
      <c r="L543">
        <v>493</v>
      </c>
      <c r="M543">
        <v>493</v>
      </c>
      <c r="O543" s="66" t="s">
        <v>2492</v>
      </c>
      <c r="P543" s="3">
        <f>IF(AND(G543&lt;&gt;"LIBSETS_SETTYPE_BATTLEGROUND",G543&lt;&gt;"LIBSETS_SETTYPE_SPECIAL",G543&lt;&gt;"LIBSETS_SETTYPE_MYTHIC"), IF(Q543&lt;&gt;"",VLOOKUP(Q543,'ESO zone constants'!$D$3:$H$10001,5,FALSE),""),"")</f>
        <v>1272</v>
      </c>
      <c r="Q543" t="str">
        <f>IF(AND(O543&lt;&gt;"",NOT(ISERROR(O543))),O543, IF(AND(K543&lt;&gt;"",K543&gt;0,NOT(ISERROR(K543))),VLOOKUP(K543,'ESO dumped WayshrineInfo'!$K$3:$N$9999,4,FALSE),""))</f>
        <v>The Deadlands</v>
      </c>
      <c r="R543" s="66" t="s">
        <v>2710</v>
      </c>
      <c r="S543" s="19" t="str">
        <f>IF(AND(R543&lt;&gt;"",NOT(ISERROR(R543))),R543,IF(P543&lt;&gt;"",IF(NOT(ISERROR(VLOOKUP(P543,'ESO Dungeon constants'!$D$3:$H$9999,5,FALSE))),VLOOKUP(P543,'ESO Dungeon constants'!$D$3:$I$9999,6,FALSE),VLOOKUP(P543,'ESO zone constants'!$H$3:$K$9987,4,FALSE)),""))</f>
        <v>DLC_DEADLANDS</v>
      </c>
      <c r="T543" s="3" t="str">
        <f>IF(S543&lt;&gt;"",VLOOKUP(S543,'LibSets constants'!$B$4:$C$1003,2,FALSE),"")</f>
        <v>The Deadlands</v>
      </c>
      <c r="Y543" s="3" t="str">
        <f>IF(G543&lt;&gt;"LIBSETS_SETTYPE_BATTLEGROUND",IF(G543&lt;&gt;"LIBSETS_SETTYPE_SPECIAL",IF(X543&lt;&gt;"",X543,IF(Z543&lt;&gt;"",VLOOKUP(Z543,'ESO zone constants'!$D$3:$H$4953,5,FALSE),"")),""),"")</f>
        <v/>
      </c>
      <c r="Z543" t="str">
        <f>IF(AND(O543&lt;&gt;"",NOT(ISERROR(O543))),"",IF(AND(L543&lt;&gt;"",L543&gt;0,NOT(ISERROR(L543))),VLOOKUP(L543,'ESO dumped WayshrineInfo'!$K$3:$N$9999,4,FALSE),""))</f>
        <v/>
      </c>
      <c r="AY543" s="21" t="str">
        <f t="shared" si="55"/>
        <v>[615] = {wayshrines={493,493,493,}, dlcId=DLC_DEADLANDS</v>
      </c>
      <c r="AZ543" s="21" t="str">
        <f t="shared" si="59"/>
        <v>, zoneIds={1272}, veteran=false</v>
      </c>
      <c r="BA543" s="21" t="str">
        <f t="shared" si="56"/>
        <v>, setType=LIBSETS_SETTYPE_OVERLAND</v>
      </c>
      <c r="BB543" s="21" t="str">
        <f t="shared" si="57"/>
        <v>},</v>
      </c>
      <c r="BC543" s="21" t="str">
        <f t="shared" si="58"/>
        <v xml:space="preserve"> --Kynmarcher's Cruelty / Grausamkeit der Kynandantin   [The Deadlands]</v>
      </c>
    </row>
    <row r="544" spans="1:55" ht="15.75" x14ac:dyDescent="0.25">
      <c r="A544" s="78">
        <v>625</v>
      </c>
      <c r="B544" t="s">
        <v>2717</v>
      </c>
      <c r="C544" s="93" t="s">
        <v>2763</v>
      </c>
      <c r="D544" s="3">
        <f t="shared" si="54"/>
        <v>625</v>
      </c>
      <c r="G544" s="3" t="s">
        <v>1712</v>
      </c>
      <c r="I544" t="s">
        <v>97</v>
      </c>
      <c r="J544" t="s">
        <v>97</v>
      </c>
      <c r="K544" s="37">
        <v>-1</v>
      </c>
      <c r="L544" s="37">
        <v>-1</v>
      </c>
      <c r="M544" s="37">
        <v>-1</v>
      </c>
      <c r="O544" s="66" t="s">
        <v>2492</v>
      </c>
      <c r="P544" s="3" t="str">
        <f>IF(AND(G544&lt;&gt;"LIBSETS_SETTYPE_BATTLEGROUND",G544&lt;&gt;"LIBSETS_SETTYPE_SPECIAL",G544&lt;&gt;"LIBSETS_SETTYPE_MYTHIC"), IF(Q544&lt;&gt;"",VLOOKUP(Q544,'ESO zone constants'!$D$3:$H$10001,5,FALSE),""),"")</f>
        <v/>
      </c>
      <c r="Q544" t="str">
        <f>IF(AND(O544&lt;&gt;"",NOT(ISERROR(O544))),O544, IF(AND(K544&lt;&gt;"",K544&gt;0,NOT(ISERROR(K544))),VLOOKUP(K544,'ESO dumped WayshrineInfo'!$K$3:$N$9999,4,FALSE),""))</f>
        <v>The Deadlands</v>
      </c>
      <c r="R544" s="66" t="s">
        <v>2710</v>
      </c>
      <c r="S544" s="19" t="str">
        <f>IF(AND(R544&lt;&gt;"",NOT(ISERROR(R544))),R544,IF(P544&lt;&gt;"",IF(NOT(ISERROR(VLOOKUP(P544,'ESO Dungeon constants'!$D$3:$H$9999,5,FALSE))),VLOOKUP(P544,'ESO Dungeon constants'!$D$3:$I$9999,6,FALSE),VLOOKUP(P544,'ESO zone constants'!$H$3:$K$9987,4,FALSE)),""))</f>
        <v>DLC_DEADLANDS</v>
      </c>
      <c r="T544" s="3" t="str">
        <f>IF(S544&lt;&gt;"",VLOOKUP(S544,'LibSets constants'!$B$4:$C$1003,2,FALSE),"")</f>
        <v>The Deadlands</v>
      </c>
      <c r="Y544" s="3" t="str">
        <f>IF(G544&lt;&gt;"LIBSETS_SETTYPE_BATTLEGROUND",IF(G544&lt;&gt;"LIBSETS_SETTYPE_SPECIAL",IF(X544&lt;&gt;"",X544,IF(Z544&lt;&gt;"",VLOOKUP(Z544,'ESO zone constants'!$D$3:$H$4953,5,FALSE),"")),""),"")</f>
        <v/>
      </c>
      <c r="Z544" t="str">
        <f>IF(AND(O544&lt;&gt;"",NOT(ISERROR(O544))),"",IF(AND(L544&lt;&gt;"",L544&gt;0,NOT(ISERROR(L544))),VLOOKUP(L544,'ESO dumped WayshrineInfo'!$K$3:$N$9999,4,FALSE),""))</f>
        <v/>
      </c>
      <c r="AY544" s="21" t="str">
        <f t="shared" si="55"/>
        <v>[625] = {wayshrines={-1,-1,-1,}, dlcId=DLC_DEADLANDS</v>
      </c>
      <c r="AZ544" s="21" t="str">
        <f t="shared" si="59"/>
        <v>, veteran=false</v>
      </c>
      <c r="BA544" s="21" t="str">
        <f t="shared" si="56"/>
        <v>, setType=LIBSETS_SETTYPE_MYTHIC</v>
      </c>
      <c r="BB544" s="21" t="str">
        <f t="shared" si="57"/>
        <v>},</v>
      </c>
      <c r="BC544" s="21" t="str">
        <f t="shared" si="58"/>
        <v xml:space="preserve"> --Markyn Ring of Majesty / Markyn-Ring der Erhabenheit   [The Deadlands]</v>
      </c>
    </row>
    <row r="545" spans="1:55" ht="15.75" x14ac:dyDescent="0.25">
      <c r="A545" s="78">
        <v>626</v>
      </c>
      <c r="B545" t="s">
        <v>2718</v>
      </c>
      <c r="C545" s="93" t="s">
        <v>2762</v>
      </c>
      <c r="D545" s="3">
        <f t="shared" si="54"/>
        <v>626</v>
      </c>
      <c r="G545" s="3" t="s">
        <v>1712</v>
      </c>
      <c r="I545" t="s">
        <v>97</v>
      </c>
      <c r="J545" t="s">
        <v>97</v>
      </c>
      <c r="K545" s="37">
        <v>-1</v>
      </c>
      <c r="L545" s="37">
        <v>-1</v>
      </c>
      <c r="M545" s="37">
        <v>-1</v>
      </c>
      <c r="O545" s="66" t="s">
        <v>2492</v>
      </c>
      <c r="P545" s="3" t="str">
        <f>IF(AND(G545&lt;&gt;"LIBSETS_SETTYPE_BATTLEGROUND",G545&lt;&gt;"LIBSETS_SETTYPE_SPECIAL",G545&lt;&gt;"LIBSETS_SETTYPE_MYTHIC"), IF(Q545&lt;&gt;"",VLOOKUP(Q545,'ESO zone constants'!$D$3:$H$10001,5,FALSE),""),"")</f>
        <v/>
      </c>
      <c r="Q545" t="str">
        <f>IF(AND(O545&lt;&gt;"",NOT(ISERROR(O545))),O545, IF(AND(K545&lt;&gt;"",K545&gt;0,NOT(ISERROR(K545))),VLOOKUP(K545,'ESO dumped WayshrineInfo'!$K$3:$N$9999,4,FALSE),""))</f>
        <v>The Deadlands</v>
      </c>
      <c r="R545" s="66" t="s">
        <v>2710</v>
      </c>
      <c r="S545" s="19" t="str">
        <f>IF(AND(R545&lt;&gt;"",NOT(ISERROR(R545))),R545,IF(P545&lt;&gt;"",IF(NOT(ISERROR(VLOOKUP(P545,'ESO Dungeon constants'!$D$3:$H$9999,5,FALSE))),VLOOKUP(P545,'ESO Dungeon constants'!$D$3:$I$9999,6,FALSE),VLOOKUP(P545,'ESO zone constants'!$H$3:$K$9987,4,FALSE)),""))</f>
        <v>DLC_DEADLANDS</v>
      </c>
      <c r="T545" s="3" t="str">
        <f>IF(S545&lt;&gt;"",VLOOKUP(S545,'LibSets constants'!$B$4:$C$1003,2,FALSE),"")</f>
        <v>The Deadlands</v>
      </c>
      <c r="Y545" s="3" t="str">
        <f>IF(G545&lt;&gt;"LIBSETS_SETTYPE_BATTLEGROUND",IF(G545&lt;&gt;"LIBSETS_SETTYPE_SPECIAL",IF(X545&lt;&gt;"",X545,IF(Z545&lt;&gt;"",VLOOKUP(Z545,'ESO zone constants'!$D$3:$H$4953,5,FALSE),"")),""),"")</f>
        <v/>
      </c>
      <c r="Z545" t="str">
        <f>IF(AND(O545&lt;&gt;"",NOT(ISERROR(O545))),"",IF(AND(L545&lt;&gt;"",L545&gt;0,NOT(ISERROR(L545))),VLOOKUP(L545,'ESO dumped WayshrineInfo'!$K$3:$N$9999,4,FALSE),""))</f>
        <v/>
      </c>
      <c r="AY545" s="21" t="str">
        <f t="shared" si="55"/>
        <v>[626] = {wayshrines={-1,-1,-1,}, dlcId=DLC_DEADLANDS</v>
      </c>
      <c r="AZ545" s="21" t="str">
        <f t="shared" si="59"/>
        <v>, veteran=false</v>
      </c>
      <c r="BA545" s="21" t="str">
        <f t="shared" si="56"/>
        <v>, setType=LIBSETS_SETTYPE_MYTHIC</v>
      </c>
      <c r="BB545" s="21" t="str">
        <f t="shared" si="57"/>
        <v>},</v>
      </c>
      <c r="BC545" s="21" t="str">
        <f t="shared" si="58"/>
        <v xml:space="preserve"> --Belharza's Band / Belharzas Band   [The Deadlands]</v>
      </c>
    </row>
    <row r="546" spans="1:55" ht="15.75" x14ac:dyDescent="0.25">
      <c r="A546" s="78">
        <v>627</v>
      </c>
      <c r="B546" t="s">
        <v>2769</v>
      </c>
      <c r="C546" s="93" t="s">
        <v>2764</v>
      </c>
      <c r="D546" s="3">
        <f t="shared" si="54"/>
        <v>627</v>
      </c>
      <c r="G546" s="3" t="s">
        <v>1712</v>
      </c>
      <c r="I546" t="s">
        <v>97</v>
      </c>
      <c r="J546" t="s">
        <v>97</v>
      </c>
      <c r="K546" s="37">
        <v>-1</v>
      </c>
      <c r="L546" s="37">
        <v>-1</v>
      </c>
      <c r="M546" s="37">
        <v>-1</v>
      </c>
      <c r="O546" s="66" t="s">
        <v>2492</v>
      </c>
      <c r="P546" s="3" t="str">
        <f>IF(AND(G546&lt;&gt;"LIBSETS_SETTYPE_BATTLEGROUND",G546&lt;&gt;"LIBSETS_SETTYPE_SPECIAL",G546&lt;&gt;"LIBSETS_SETTYPE_MYTHIC"), IF(Q546&lt;&gt;"",VLOOKUP(Q546,'ESO zone constants'!$D$3:$H$10001,5,FALSE),""),"")</f>
        <v/>
      </c>
      <c r="Q546" t="str">
        <f>IF(AND(O546&lt;&gt;"",NOT(ISERROR(O546))),O546, IF(AND(K546&lt;&gt;"",K546&gt;0,NOT(ISERROR(K546))),VLOOKUP(K546,'ESO dumped WayshrineInfo'!$K$3:$N$9999,4,FALSE),""))</f>
        <v>The Deadlands</v>
      </c>
      <c r="R546" s="66" t="s">
        <v>2710</v>
      </c>
      <c r="S546" s="19" t="str">
        <f>IF(AND(R546&lt;&gt;"",NOT(ISERROR(R546))),R546,IF(P546&lt;&gt;"",IF(NOT(ISERROR(VLOOKUP(P546,'ESO Dungeon constants'!$D$3:$H$9999,5,FALSE))),VLOOKUP(P546,'ESO Dungeon constants'!$D$3:$I$9999,6,FALSE),VLOOKUP(P546,'ESO zone constants'!$H$3:$K$9987,4,FALSE)),""))</f>
        <v>DLC_DEADLANDS</v>
      </c>
      <c r="T546" s="3" t="str">
        <f>IF(S546&lt;&gt;"",VLOOKUP(S546,'LibSets constants'!$B$4:$C$1003,2,FALSE),"")</f>
        <v>The Deadlands</v>
      </c>
      <c r="Y546" s="3" t="str">
        <f>IF(G546&lt;&gt;"LIBSETS_SETTYPE_BATTLEGROUND",IF(G546&lt;&gt;"LIBSETS_SETTYPE_SPECIAL",IF(X546&lt;&gt;"",X546,IF(Z546&lt;&gt;"",VLOOKUP(Z546,'ESO zone constants'!$D$3:$H$4953,5,FALSE),"")),""),"")</f>
        <v/>
      </c>
      <c r="Z546" t="str">
        <f>IF(AND(O546&lt;&gt;"",NOT(ISERROR(O546))),"",IF(AND(L546&lt;&gt;"",L546&gt;0,NOT(ISERROR(L546))),VLOOKUP(L546,'ESO dumped WayshrineInfo'!$K$3:$N$9999,4,FALSE),""))</f>
        <v/>
      </c>
      <c r="AY546" s="21" t="str">
        <f t="shared" si="55"/>
        <v>[627] = {wayshrines={-1,-1,-1,}, dlcId=DLC_DEADLANDS</v>
      </c>
      <c r="AZ546" s="21" t="str">
        <f t="shared" si="59"/>
        <v>, veteran=false</v>
      </c>
      <c r="BA546" s="21" t="str">
        <f t="shared" si="56"/>
        <v>, setType=LIBSETS_SETTYPE_MYTHIC</v>
      </c>
      <c r="BB546" s="21" t="str">
        <f t="shared" si="57"/>
        <v>},</v>
      </c>
      <c r="BC546" s="21" t="str">
        <f t="shared" si="58"/>
        <v xml:space="preserve"> --Spaulder of Ruin / Schulterbänder des Untergangs   [The Deadlands]</v>
      </c>
    </row>
    <row r="547" spans="1:55" ht="15.75" x14ac:dyDescent="0.25">
      <c r="C547" s="93"/>
    </row>
  </sheetData>
  <autoFilter ref="A2:BC546" xr:uid="{00000000-0009-0000-0000-000000000000}">
    <sortState xmlns:xlrd2="http://schemas.microsoft.com/office/spreadsheetml/2017/richdata2" ref="A270:BC469">
      <sortCondition ref="A2:A537"/>
    </sortState>
  </autoFilter>
  <hyperlinks>
    <hyperlink ref="C501" r:id="rId1" display="https://eso-sets.com/set/ring-of-the-pale-order" xr:uid="{DED20602-E511-4D63-B199-72B9A3980059}"/>
    <hyperlink ref="C545" r:id="rId2" display="https://eso-hub.com/en/sets/belharzas-band" xr:uid="{BB8C4A84-A6BB-4121-82A8-8550B5897346}"/>
    <hyperlink ref="C544" r:id="rId3" display="https://eso-hub.com/en/sets/markyn-ring-of-majesty" xr:uid="{E0319F22-B8D3-44C6-BA80-E1375A8A39DD}"/>
    <hyperlink ref="C546" r:id="rId4" display="https://eso-hub.com/en/sets/spaulder-of-ruin" xr:uid="{9CD71EDE-DB5A-4F59-AD7E-A2CD563AE501}"/>
    <hyperlink ref="C543" r:id="rId5" display="https://eso-hub.com/en/sets/kynmarchers-cruelty" xr:uid="{5336A172-A463-47B7-9DEE-46085B8FFEC7}"/>
    <hyperlink ref="C542" r:id="rId6" display="https://eso-hub.com/en/sets/hexos-ward" xr:uid="{16039FC0-4CB7-47A6-9891-746B634C299B}"/>
    <hyperlink ref="C541" r:id="rId7" display="https://eso-hub.com/en/sets/eye-of-the-grasp" xr:uid="{2E540390-D6F2-4485-9F30-46B8CC3C78D4}"/>
  </hyperlinks>
  <pageMargins left="0.7" right="0.7" top="0.78740157499999996" bottom="0.78740157499999996"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53"/>
  <sheetViews>
    <sheetView workbookViewId="0">
      <pane xSplit="3" ySplit="2" topLeftCell="D528" activePane="bottomRight" state="frozen"/>
      <selection pane="topRight" activeCell="D1" sqref="D1"/>
      <selection pane="bottomLeft" activeCell="A3" sqref="A3"/>
      <selection pane="bottomRight" activeCell="D554" sqref="D55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6" t="s">
        <v>1706</v>
      </c>
      <c r="B1" s="96"/>
      <c r="C1" s="96"/>
      <c r="D1" s="47" t="s">
        <v>1707</v>
      </c>
    </row>
    <row r="2" spans="1:4" x14ac:dyDescent="0.25">
      <c r="A2" s="6" t="s">
        <v>89</v>
      </c>
      <c r="B2" s="7" t="s">
        <v>1704</v>
      </c>
      <c r="C2" s="7" t="s">
        <v>1705</v>
      </c>
      <c r="D2" s="1" t="s">
        <v>1703</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78">
        <v>569</v>
      </c>
      <c r="B502" s="8" t="str">
        <f>VLOOKUP(A502,'Sets data'!$A$3:$C$9972,3,FALSE)</f>
        <v>True-Sworn Fury </v>
      </c>
      <c r="C502" s="8" t="str">
        <f>VLOOKUP(A502,'Sets data'!$A$3:$C$9972,2,FALSE)</f>
        <v>Wahrgeschworenen-Raserei</v>
      </c>
    </row>
    <row r="503" spans="1:3" x14ac:dyDescent="0.25">
      <c r="A503" s="78">
        <v>570</v>
      </c>
      <c r="B503" s="8" t="str">
        <f>VLOOKUP(A503,'Sets data'!$A$3:$C$9972,3,FALSE)</f>
        <v>Kinras’s Wrath</v>
      </c>
      <c r="C503" s="8" t="str">
        <f>VLOOKUP(A503,'Sets data'!$A$3:$C$9972,2,FALSE)</f>
        <v>Kinra's Zorn</v>
      </c>
    </row>
    <row r="504" spans="1:3" x14ac:dyDescent="0.25">
      <c r="A504" s="78">
        <v>571</v>
      </c>
      <c r="B504" s="8" t="str">
        <f>VLOOKUP(A504,'Sets data'!$A$3:$C$9972,3,FALSE)</f>
        <v>Drake’s Rush</v>
      </c>
      <c r="C504" s="8" t="str">
        <f>VLOOKUP(A504,'Sets data'!$A$3:$C$9972,2,FALSE)</f>
        <v>Dracheneile</v>
      </c>
    </row>
    <row r="505" spans="1:3" x14ac:dyDescent="0.25">
      <c r="A505" s="78">
        <v>572</v>
      </c>
      <c r="B505" s="8" t="str">
        <f>VLOOKUP(A505,'Sets data'!$A$3:$C$9972,3,FALSE)</f>
        <v>Unleashed Ritualist</v>
      </c>
      <c r="C505" s="8" t="str">
        <f>VLOOKUP(A505,'Sets data'!$A$3:$C$9972,2,FALSE)</f>
        <v>Entfesselter Ritualist</v>
      </c>
    </row>
    <row r="506" spans="1:3" x14ac:dyDescent="0.25">
      <c r="A506" s="78">
        <v>573</v>
      </c>
      <c r="B506" s="8" t="str">
        <f>VLOOKUP(A506,'Sets data'!$A$3:$C$9972,3,FALSE)</f>
        <v>Dagon’s Dominion</v>
      </c>
      <c r="C506" s="8" t="str">
        <f>VLOOKUP(A506,'Sets data'!$A$3:$C$9972,2,FALSE)</f>
        <v>Dagons Herrschaft</v>
      </c>
    </row>
    <row r="507" spans="1:3" x14ac:dyDescent="0.25">
      <c r="A507" s="78">
        <v>574</v>
      </c>
      <c r="B507" s="8" t="str">
        <f>VLOOKUP(A507,'Sets data'!$A$3:$C$9972,3,FALSE)</f>
        <v>Foolkiller’s Ward</v>
      </c>
      <c r="C507" s="8" t="str">
        <f>VLOOKUP(A507,'Sets data'!$A$3:$C$9972,2,FALSE)</f>
        <v>Schutz des Narrentöters</v>
      </c>
    </row>
    <row r="508" spans="1:3" x14ac:dyDescent="0.25">
      <c r="A508" s="5">
        <v>575</v>
      </c>
      <c r="B508" s="8" t="str">
        <f>VLOOKUP(A508,'Sets data'!$A$3:$C$9972,3,FALSE)</f>
        <v>Ring of the Pale Order</v>
      </c>
      <c r="C508" s="8" t="str">
        <f>VLOOKUP(A508,'Sets data'!$A$3:$C$9972,2,FALSE)</f>
        <v>Ring des Fahlen Ordens</v>
      </c>
    </row>
    <row r="509" spans="1:3" x14ac:dyDescent="0.25">
      <c r="A509" s="5">
        <v>576</v>
      </c>
      <c r="B509" s="8" t="str">
        <f>VLOOKUP(A509,'Sets data'!$A$3:$C$9972,3,FALSE)</f>
        <v>Pearls of Ehlnofey</v>
      </c>
      <c r="C509" s="8" t="str">
        <f>VLOOKUP(A509,'Sets data'!$A$3:$C$9972,2,FALSE)</f>
        <v>Perlen der Ehlnofey</v>
      </c>
    </row>
    <row r="510" spans="1:3" x14ac:dyDescent="0.25">
      <c r="A510" s="78">
        <v>577</v>
      </c>
      <c r="B510" s="8" t="str">
        <f>VLOOKUP(A510,'Sets data'!$A$3:$C$9972,3,FALSE)</f>
        <v>Encrati\’s Behemoth</v>
      </c>
      <c r="C510" s="8" t="str">
        <f>VLOOKUP(A510,'Sets data'!$A$3:$C$9972,2,FALSE)</f>
        <v>Encrati\'s Behemoth</v>
      </c>
    </row>
    <row r="511" spans="1:3" x14ac:dyDescent="0.25">
      <c r="A511" s="78">
        <v>578</v>
      </c>
      <c r="B511" s="8" t="str">
        <f>VLOOKUP(A511,'Sets data'!$A$3:$C$9972,3,FALSE)</f>
        <v>Baron Zaudrus</v>
      </c>
      <c r="C511" s="8" t="str">
        <f>VLOOKUP(A511,'Sets data'!$A$3:$C$9972,2,FALSE)</f>
        <v>Baron Zaudrus</v>
      </c>
    </row>
    <row r="512" spans="1:3" x14ac:dyDescent="0.25">
      <c r="A512" s="83">
        <v>579</v>
      </c>
      <c r="B512" s="8" t="str">
        <f>VLOOKUP(A512,'Sets data'!$A$3:$C$9972,3,FALSE)</f>
        <v>Frostbite</v>
      </c>
      <c r="C512" s="8" t="str">
        <f>VLOOKUP(A512,'Sets data'!$A$3:$C$9972,2,FALSE)</f>
        <v>Frostbiss</v>
      </c>
    </row>
    <row r="513" spans="1:3" x14ac:dyDescent="0.25">
      <c r="A513" s="83">
        <v>580</v>
      </c>
      <c r="B513" s="8" t="str">
        <f>VLOOKUP(A513,'Sets data'!$A$3:$C$9972,3,FALSE)</f>
        <v>Deadlands Assassin</v>
      </c>
      <c r="C513" s="8" t="str">
        <f>VLOOKUP(A513,'Sets data'!$A$3:$C$9972,2,FALSE)</f>
        <v>Totenländer-Assassine</v>
      </c>
    </row>
    <row r="514" spans="1:3" x14ac:dyDescent="0.25">
      <c r="A514" s="83">
        <v>581</v>
      </c>
      <c r="B514" s="8" t="str">
        <f>VLOOKUP(A514,'Sets data'!$A$3:$C$9972,3,FALSE)</f>
        <v>Bog Raider</v>
      </c>
      <c r="C514" s="8" t="str">
        <f>VLOOKUP(A514,'Sets data'!$A$3:$C$9972,2,FALSE)</f>
        <v>Moorräuber</v>
      </c>
    </row>
    <row r="515" spans="1:3" x14ac:dyDescent="0.25">
      <c r="A515" s="83">
        <v>582</v>
      </c>
      <c r="B515" s="8" t="str">
        <f>VLOOKUP(A515,'Sets data'!$A$3:$C$9972,3,FALSE)</f>
        <v>Hist Whisperer</v>
      </c>
      <c r="C515" s="8" t="str">
        <f>VLOOKUP(A515,'Sets data'!$A$3:$C$9972,2,FALSE)</f>
        <v>Histflüsterer</v>
      </c>
    </row>
    <row r="516" spans="1:3" x14ac:dyDescent="0.25">
      <c r="A516" s="83">
        <v>583</v>
      </c>
      <c r="B516" s="8" t="str">
        <f>VLOOKUP(A516,'Sets data'!$A$3:$C$9972,3,FALSE)</f>
        <v>Heartland Conqueror</v>
      </c>
      <c r="C516" s="8" t="str">
        <f>VLOOKUP(A516,'Sets data'!$A$3:$C$9972,2,FALSE)</f>
        <v>Herzlanderoberer</v>
      </c>
    </row>
    <row r="517" spans="1:3" x14ac:dyDescent="0.25">
      <c r="A517" s="83">
        <v>584</v>
      </c>
      <c r="B517" s="8" t="str">
        <f>VLOOKUP(A517,'Sets data'!$A$3:$C$9972,3,FALSE)</f>
        <v>Diamond\'s Victory</v>
      </c>
      <c r="C517" s="8" t="str">
        <f>VLOOKUP(A517,'Sets data'!$A$3:$C$9972,2,FALSE)</f>
        <v>Sieg des Diamanten</v>
      </c>
    </row>
    <row r="518" spans="1:3" x14ac:dyDescent="0.25">
      <c r="A518" s="83">
        <v>585</v>
      </c>
      <c r="B518" s="8" t="str">
        <f>VLOOKUP(A518,'Sets data'!$A$3:$C$9972,3,FALSE)</f>
        <v>Saxhleel Champion</v>
      </c>
      <c r="C518" s="8" t="str">
        <f>VLOOKUP(A518,'Sets data'!$A$3:$C$9972,2,FALSE)</f>
        <v>Saxhleel-Champion</v>
      </c>
    </row>
    <row r="519" spans="1:3" x14ac:dyDescent="0.25">
      <c r="A519" s="83">
        <v>586</v>
      </c>
      <c r="B519" s="8" t="str">
        <f>VLOOKUP(A519,'Sets data'!$A$3:$C$9972,3,FALSE)</f>
        <v>Sul-Xan\'s Torment</v>
      </c>
      <c r="C519" s="8" t="str">
        <f>VLOOKUP(A519,'Sets data'!$A$3:$C$9972,2,FALSE)</f>
        <v>Sul-Xans Folter</v>
      </c>
    </row>
    <row r="520" spans="1:3" x14ac:dyDescent="0.25">
      <c r="A520" s="83">
        <v>587</v>
      </c>
      <c r="B520" s="8" t="str">
        <f>VLOOKUP(A520,'Sets data'!$A$3:$C$9972,3,FALSE)</f>
        <v>Bahsei\'s Mania</v>
      </c>
      <c r="C520" s="8" t="str">
        <f>VLOOKUP(A520,'Sets data'!$A$3:$C$9972,2,FALSE)</f>
        <v>Bahseis Manie</v>
      </c>
    </row>
    <row r="521" spans="1:3" x14ac:dyDescent="0.25">
      <c r="A521" s="83">
        <v>588</v>
      </c>
      <c r="B521" s="8" t="str">
        <f>VLOOKUP(A521,'Sets data'!$A$3:$C$9972,3,FALSE)</f>
        <v>Stone-Talker\'s Oath</v>
      </c>
      <c r="C521" s="8" t="str">
        <f>VLOOKUP(A521,'Sets data'!$A$3:$C$9972,2,FALSE)</f>
        <v>Eid des Steinsprechers</v>
      </c>
    </row>
    <row r="522" spans="1:3" x14ac:dyDescent="0.25">
      <c r="A522" s="83">
        <v>589</v>
      </c>
      <c r="B522" s="8" t="str">
        <f>VLOOKUP(A522,'Sets data'!$A$3:$C$9972,3,FALSE)</f>
        <v>Perfected Saxhleel Champion</v>
      </c>
      <c r="C522" s="8" t="str">
        <f>VLOOKUP(A522,'Sets data'!$A$3:$C$9972,2,FALSE)</f>
        <v>Perfektionierter Saxhleel-Champion</v>
      </c>
    </row>
    <row r="523" spans="1:3" x14ac:dyDescent="0.25">
      <c r="A523" s="83">
        <v>590</v>
      </c>
      <c r="B523" s="8" t="str">
        <f>VLOOKUP(A523,'Sets data'!$A$3:$C$9972,3,FALSE)</f>
        <v>Perfected Sul-Xan\'s Torment</v>
      </c>
      <c r="C523" s="8" t="str">
        <f>VLOOKUP(A523,'Sets data'!$A$3:$C$9972,2,FALSE)</f>
        <v>Perfected Sul-Xan\'s Torment</v>
      </c>
    </row>
    <row r="524" spans="1:3" x14ac:dyDescent="0.25">
      <c r="A524" s="83">
        <v>591</v>
      </c>
      <c r="B524" s="8" t="str">
        <f>VLOOKUP(A524,'Sets data'!$A$3:$C$9972,3,FALSE)</f>
        <v>Perfected Bahsei\'s Mania</v>
      </c>
      <c r="C524" s="8" t="str">
        <f>VLOOKUP(A524,'Sets data'!$A$3:$C$9972,2,FALSE)</f>
        <v>Bahseis perfektionierte Manie</v>
      </c>
    </row>
    <row r="525" spans="1:3" x14ac:dyDescent="0.25">
      <c r="A525" s="83">
        <v>592</v>
      </c>
      <c r="B525" s="8" t="str">
        <f>VLOOKUP(A525,'Sets data'!$A$3:$C$9972,3,FALSE)</f>
        <v>Perfected Stone-Talker\'s Oath</v>
      </c>
      <c r="C525" s="8" t="str">
        <f>VLOOKUP(A525,'Sets data'!$A$3:$C$9972,2,FALSE)</f>
        <v>Perfektionierter Eid des Steinsprechers</v>
      </c>
    </row>
    <row r="526" spans="1:3" x14ac:dyDescent="0.25">
      <c r="A526" s="83">
        <v>593</v>
      </c>
      <c r="B526" s="8" t="str">
        <f>VLOOKUP(A526,'Sets data'!$A$3:$C$9972,3,FALSE)</f>
        <v>Gaze of Sithis</v>
      </c>
      <c r="C526" s="8" t="str">
        <f>VLOOKUP(A526,'Sets data'!$A$3:$C$9972,2,FALSE)</f>
        <v>Gaze of Sithis</v>
      </c>
    </row>
    <row r="527" spans="1:3" x14ac:dyDescent="0.25">
      <c r="A527" s="83">
        <v>594</v>
      </c>
      <c r="B527" s="8" t="str">
        <f>VLOOKUP(A527,'Sets data'!$A$3:$C$9972,3,FALSE)</f>
        <v>Harpooner\'s Wading Kilt</v>
      </c>
      <c r="C527" s="8" t="str">
        <f>VLOOKUP(A527,'Sets data'!$A$3:$C$9972,2,FALSE)</f>
        <v>Harpooner\'s Wading Kilt</v>
      </c>
    </row>
    <row r="528" spans="1:3" x14ac:dyDescent="0.25">
      <c r="A528" s="83">
        <v>595</v>
      </c>
      <c r="B528" s="8" t="e">
        <f>VLOOKUP(A528,'Sets data'!$A$3:$C$9972,3,FALSE)</f>
        <v>#N/A</v>
      </c>
      <c r="C528" s="8" t="e">
        <f>VLOOKUP(A528,'Sets data'!$A$3:$C$9972,2,FALSE)</f>
        <v>#N/A</v>
      </c>
    </row>
    <row r="529" spans="1:3" x14ac:dyDescent="0.25">
      <c r="A529" s="83">
        <v>596</v>
      </c>
      <c r="B529" s="8" t="str">
        <f>VLOOKUP(A529,'Sets data'!$A$3:$C$9972,3,FALSE)</f>
        <v>Death Dealer\'s Fete</v>
      </c>
      <c r="C529" s="8" t="str">
        <f>VLOOKUP(A529,'Sets data'!$A$3:$C$9972,2,FALSE)</f>
        <v>Death Dealer\'s Fete</v>
      </c>
    </row>
    <row r="530" spans="1:3" x14ac:dyDescent="0.25">
      <c r="A530" s="83">
        <v>597</v>
      </c>
      <c r="B530" s="8" t="str">
        <f>VLOOKUP(A530,'Sets data'!$A$3:$C$9972,3,FALSE)</f>
        <v>Shapeshifter\'s Chain</v>
      </c>
      <c r="C530" s="8" t="str">
        <f>VLOOKUP(A530,'Sets data'!$A$3:$C$9972,2,FALSE)</f>
        <v>Shapeshifter\'s Chain</v>
      </c>
    </row>
    <row r="531" spans="1:3" x14ac:dyDescent="0.25">
      <c r="A531" s="83">
        <v>598</v>
      </c>
      <c r="B531" s="8" t="str">
        <f>VLOOKUP(A531,'Sets data'!$A$3:$C$9972,3,FALSE)</f>
        <v>Zoal the Ever-Wakeful</v>
      </c>
      <c r="C531" s="8" t="str">
        <f>VLOOKUP(A531,'Sets data'!$A$3:$C$9972,2,FALSE)</f>
        <v>Zoal der Immerwache</v>
      </c>
    </row>
    <row r="532" spans="1:3" x14ac:dyDescent="0.25">
      <c r="A532" s="83">
        <v>599</v>
      </c>
      <c r="B532" s="8" t="str">
        <f>VLOOKUP(A532,'Sets data'!$A$3:$C$9972,3,FALSE)</f>
        <v>Immolator Charr</v>
      </c>
      <c r="C532" s="8" t="str">
        <f>VLOOKUP(A532,'Sets data'!$A$3:$C$9972,2,FALSE)</f>
        <v>Entflammer Charr</v>
      </c>
    </row>
    <row r="533" spans="1:3" x14ac:dyDescent="0.25">
      <c r="A533" s="83">
        <v>600</v>
      </c>
      <c r="B533" s="8" t="str">
        <f>VLOOKUP(A533,'Sets data'!$A$3:$C$9972,3,FALSE)</f>
        <v>Glorgoloch the Destroyer</v>
      </c>
      <c r="C533" s="8" t="str">
        <f>VLOOKUP(A533,'Sets data'!$A$3:$C$9972,2,FALSE)</f>
        <v>Glorgoloch der Zerstörer</v>
      </c>
    </row>
    <row r="534" spans="1:3" x14ac:dyDescent="0.25">
      <c r="A534" s="5">
        <v>602</v>
      </c>
      <c r="B534" s="8" t="str">
        <f>VLOOKUP(A534,'Sets data'!$A$3:$C$9972,3,FALSE)</f>
        <v>Crimson Oath’s Rive</v>
      </c>
      <c r="C534" s="8" t="str">
        <f>VLOOKUP(A534,'Sets data'!$A$3:$C$9972,2,FALSE)</f>
        <v>Spalt des Karmesinschwurs</v>
      </c>
    </row>
    <row r="535" spans="1:3" x14ac:dyDescent="0.25">
      <c r="A535" s="5">
        <v>603</v>
      </c>
      <c r="B535" s="8" t="str">
        <f>VLOOKUP(A535,'Sets data'!$A$3:$C$9972,3,FALSE)</f>
        <v>Scorion’s Feast </v>
      </c>
      <c r="C535" s="8" t="str">
        <f>VLOOKUP(A535,'Sets data'!$A$3:$C$9972,2,FALSE)</f>
        <v>Festmahl des Skorions</v>
      </c>
    </row>
    <row r="536" spans="1:3" x14ac:dyDescent="0.25">
      <c r="A536" s="5">
        <v>604</v>
      </c>
      <c r="B536" s="8" t="str">
        <f>VLOOKUP(A536,'Sets data'!$A$3:$C$9972,3,FALSE)</f>
        <v>Rush of Agony</v>
      </c>
      <c r="C536" s="8" t="str">
        <f>VLOOKUP(A536,'Sets data'!$A$3:$C$9972,2,FALSE)</f>
        <v>Auftreibende Agonie</v>
      </c>
    </row>
    <row r="537" spans="1:3" x14ac:dyDescent="0.25">
      <c r="A537" s="5">
        <v>605</v>
      </c>
      <c r="B537" s="8" t="str">
        <f>VLOOKUP(A537,'Sets data'!$A$3:$C$9972,3,FALSE)</f>
        <v>Silver Rose Vigil</v>
      </c>
      <c r="C537" s="8" t="str">
        <f>VLOOKUP(A537,'Sets data'!$A$3:$C$9972,2,FALSE)</f>
        <v>Silberrosen-Wacht</v>
      </c>
    </row>
    <row r="538" spans="1:3" x14ac:dyDescent="0.25">
      <c r="A538" s="5">
        <v>606</v>
      </c>
      <c r="B538" s="8" t="str">
        <f>VLOOKUP(A538,'Sets data'!$A$3:$C$9972,3,FALSE)</f>
        <v>Thunder Caller</v>
      </c>
      <c r="C538" s="8" t="str">
        <f>VLOOKUP(A538,'Sets data'!$A$3:$C$9972,2,FALSE)</f>
        <v>Donnerrufer</v>
      </c>
    </row>
    <row r="539" spans="1:3" x14ac:dyDescent="0.25">
      <c r="A539" s="5">
        <v>607</v>
      </c>
      <c r="B539" s="8" t="str">
        <f>VLOOKUP(A539,'Sets data'!$A$3:$C$9972,3,FALSE)</f>
        <v>Grisly Gourmet</v>
      </c>
      <c r="C539" s="8" t="str">
        <f>VLOOKUP(A539,'Sets data'!$A$3:$C$9972,2,FALSE)</f>
        <v>Grausiger Gourmet</v>
      </c>
    </row>
    <row r="540" spans="1:3" x14ac:dyDescent="0.25">
      <c r="A540" s="5">
        <v>608</v>
      </c>
      <c r="B540" s="8" t="str">
        <f>VLOOKUP(A540,'Sets data'!$A$3:$C$9972,3,FALSE)</f>
        <v>Prior Thierric</v>
      </c>
      <c r="C540" s="8" t="str">
        <f>VLOOKUP(A540,'Sets data'!$A$3:$C$9972,2,FALSE)</f>
        <v>Prior Thierric</v>
      </c>
    </row>
    <row r="541" spans="1:3" x14ac:dyDescent="0.25">
      <c r="A541" s="5">
        <v>609</v>
      </c>
      <c r="B541" s="8" t="str">
        <f>VLOOKUP(A541,'Sets data'!$A$3:$C$9972,3,FALSE)</f>
        <v>Magma Incarnate</v>
      </c>
      <c r="C541" s="8" t="str">
        <f>VLOOKUP(A541,'Sets data'!$A$3:$C$9972,2,FALSE)</f>
        <v>Magmaverkörperung</v>
      </c>
    </row>
    <row r="542" spans="1:3" x14ac:dyDescent="0.25">
      <c r="A542" s="78">
        <v>610</v>
      </c>
      <c r="B542" s="8" t="str">
        <f>VLOOKUP(A542,'Sets data'!$A$3:$C$9972,3,FALSE)</f>
        <v>Wretched Vitality</v>
      </c>
      <c r="C542" s="8" t="str">
        <f>VLOOKUP(A542,'Sets data'!$A$3:$C$9972,2,FALSE)</f>
        <v>Elendsvitalität</v>
      </c>
    </row>
    <row r="543" spans="1:3" x14ac:dyDescent="0.25">
      <c r="A543" s="78">
        <v>611</v>
      </c>
      <c r="B543" s="8" t="str">
        <f>VLOOKUP(A543,'Sets data'!$A$3:$C$9972,3,FALSE)</f>
        <v>Deadlands Demolisher</v>
      </c>
      <c r="C543" s="8" t="str">
        <f>VLOOKUP(A543,'Sets data'!$A$3:$C$9972,2,FALSE)</f>
        <v>Totenländer-Demolierer</v>
      </c>
    </row>
    <row r="544" spans="1:3" x14ac:dyDescent="0.25">
      <c r="A544" s="78">
        <v>612</v>
      </c>
      <c r="B544" s="8" t="str">
        <f>VLOOKUP(A544,'Sets data'!$A$3:$C$9972,3,FALSE)</f>
        <v>Iron Flask</v>
      </c>
      <c r="C544" s="8" t="str">
        <f>VLOOKUP(A544,'Sets data'!$A$3:$C$9972,2,FALSE)</f>
        <v>Eisenfläschchen</v>
      </c>
    </row>
    <row r="545" spans="1:3" x14ac:dyDescent="0.25">
      <c r="A545" s="78">
        <v>613</v>
      </c>
      <c r="B545" s="8" t="str">
        <f>VLOOKUP(A545,'Sets data'!$A$3:$C$9972,3,FALSE)</f>
        <v>Eye of the Grasp</v>
      </c>
      <c r="C545" s="8" t="str">
        <f>VLOOKUP(A545,'Sets data'!$A$3:$C$9972,2,FALSE)</f>
        <v>Griffblick</v>
      </c>
    </row>
    <row r="546" spans="1:3" x14ac:dyDescent="0.25">
      <c r="A546" s="78">
        <v>614</v>
      </c>
      <c r="B546" s="8" t="str">
        <f>VLOOKUP(A546,'Sets data'!$A$3:$C$9972,3,FALSE)</f>
        <v>Hexos' Ward</v>
      </c>
      <c r="C546" s="8" t="str">
        <f>VLOOKUP(A546,'Sets data'!$A$3:$C$9972,2,FALSE)</f>
        <v>Hexos-Abschirmung</v>
      </c>
    </row>
    <row r="547" spans="1:3" x14ac:dyDescent="0.25">
      <c r="A547" s="78">
        <v>615</v>
      </c>
      <c r="B547" s="8" t="str">
        <f>VLOOKUP(A547,'Sets data'!$A$3:$C$9972,3,FALSE)</f>
        <v>Kynmarcher's Cruelty</v>
      </c>
      <c r="C547" s="8" t="str">
        <f>VLOOKUP(A547,'Sets data'!$A$3:$C$9972,2,FALSE)</f>
        <v>Grausamkeit der Kynandantin</v>
      </c>
    </row>
    <row r="548" spans="1:3" x14ac:dyDescent="0.25">
      <c r="A548" s="5">
        <v>616</v>
      </c>
      <c r="B548" s="8" t="str">
        <f>VLOOKUP(A548,'Sets data'!$A$3:$C$9972,3,FALSE)</f>
        <v>Dark Convergence</v>
      </c>
      <c r="C548" s="8" t="str">
        <f>VLOOKUP(A548,'Sets data'!$A$3:$C$9972,2,FALSE)</f>
        <v>Dunkle Konvergenz</v>
      </c>
    </row>
    <row r="549" spans="1:3" x14ac:dyDescent="0.25">
      <c r="A549" s="5">
        <v>617</v>
      </c>
      <c r="B549" s="8" t="str">
        <f>VLOOKUP(A549,'Sets data'!$A$3:$C$9972,3,FALSE)</f>
        <v>Plaguebreak</v>
      </c>
      <c r="C549" s="8" t="str">
        <f>VLOOKUP(A549,'Sets data'!$A$3:$C$9972,2,FALSE)</f>
        <v>Seuchenbruch</v>
      </c>
    </row>
    <row r="550" spans="1:3" x14ac:dyDescent="0.25">
      <c r="A550" s="5">
        <v>618</v>
      </c>
      <c r="B550" s="8" t="str">
        <f>VLOOKUP(A550,'Sets data'!$A$3:$C$9972,3,FALSE)</f>
        <v>Hrothgar\'s Chill</v>
      </c>
      <c r="C550" s="8" t="str">
        <f>VLOOKUP(A550,'Sets data'!$A$3:$C$9972,2,FALSE)</f>
        <v>Hrothgars Kühle</v>
      </c>
    </row>
    <row r="551" spans="1:3" x14ac:dyDescent="0.25">
      <c r="A551" s="78">
        <v>625</v>
      </c>
      <c r="B551" s="8" t="str">
        <f>VLOOKUP(A551,'Sets data'!$A$3:$C$9972,3,FALSE)</f>
        <v>Markyn Ring of Majesty</v>
      </c>
      <c r="C551" s="8" t="str">
        <f>VLOOKUP(A551,'Sets data'!$A$3:$C$9972,2,FALSE)</f>
        <v>Markyn-Ring der Erhabenheit</v>
      </c>
    </row>
    <row r="552" spans="1:3" x14ac:dyDescent="0.25">
      <c r="A552" s="78">
        <v>626</v>
      </c>
      <c r="B552" s="8" t="str">
        <f>VLOOKUP(A552,'Sets data'!$A$3:$C$9972,3,FALSE)</f>
        <v>Belharza's Band</v>
      </c>
      <c r="C552" s="8" t="str">
        <f>VLOOKUP(A552,'Sets data'!$A$3:$C$9972,2,FALSE)</f>
        <v>Belharzas Band</v>
      </c>
    </row>
    <row r="553" spans="1:3" x14ac:dyDescent="0.25">
      <c r="A553" s="78">
        <v>627</v>
      </c>
      <c r="B553" s="8" t="str">
        <f>VLOOKUP(A553,'Sets data'!$A$3:$C$9972,3,FALSE)</f>
        <v>Spaulder of Ruin</v>
      </c>
      <c r="C553" s="8" t="str">
        <f>VLOOKUP(A553,'Sets data'!$A$3:$C$9972,2,FALSE)</f>
        <v>Schulterbänder des Untergangs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2"/>
  <sheetViews>
    <sheetView workbookViewId="0">
      <pane xSplit="3" ySplit="2" topLeftCell="D88"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7" t="s">
        <v>2771</v>
      </c>
      <c r="B1" s="97"/>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8"/>
    </row>
    <row r="2" spans="1:52" ht="30" x14ac:dyDescent="0.25">
      <c r="A2" s="10" t="s">
        <v>101</v>
      </c>
      <c r="B2" s="1" t="s">
        <v>99</v>
      </c>
      <c r="C2" s="1" t="s">
        <v>1357</v>
      </c>
      <c r="D2" s="3" t="s">
        <v>100</v>
      </c>
      <c r="E2" s="3" t="s">
        <v>1642</v>
      </c>
      <c r="F2" s="3" t="s">
        <v>1510</v>
      </c>
      <c r="G2" s="3" t="s">
        <v>1643</v>
      </c>
      <c r="H2" s="15" t="s">
        <v>1356</v>
      </c>
      <c r="I2" s="18" t="s">
        <v>1532</v>
      </c>
      <c r="J2" s="17" t="s">
        <v>1355</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1358</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1358</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1506</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1506</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1505</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1505</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1673</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1673</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1674</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1674</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1738</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1738</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1836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1836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1844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1844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2440</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2440</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2441</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2441</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2544</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2544</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2548</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2548</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78"/>
  <sheetViews>
    <sheetView workbookViewId="0">
      <pane ySplit="2" topLeftCell="A853" activePane="bottomLeft" state="frozen"/>
      <selection pane="bottomLeft" activeCell="D842" sqref="D84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9" t="s">
        <v>2752</v>
      </c>
      <c r="B1" s="99"/>
      <c r="C1" s="99"/>
      <c r="D1" s="99"/>
      <c r="E1" s="99"/>
      <c r="F1" s="99"/>
      <c r="G1" s="99"/>
      <c r="H1" s="99"/>
      <c r="I1" s="99"/>
      <c r="J1" s="99"/>
      <c r="K1" s="99"/>
      <c r="L1" s="99"/>
      <c r="M1" s="99"/>
      <c r="N1" s="99"/>
    </row>
    <row r="2" spans="1:14" x14ac:dyDescent="0.25">
      <c r="A2" s="1" t="s">
        <v>1386</v>
      </c>
      <c r="B2" s="1" t="s">
        <v>1398</v>
      </c>
      <c r="C2" s="1" t="s">
        <v>1511</v>
      </c>
      <c r="D2" s="1" t="s">
        <v>1512</v>
      </c>
      <c r="E2" s="1" t="s">
        <v>1623</v>
      </c>
    </row>
    <row r="3" spans="1:14" x14ac:dyDescent="0.25">
      <c r="A3" s="79">
        <v>2</v>
      </c>
      <c r="B3">
        <v>1</v>
      </c>
      <c r="C3">
        <v>2</v>
      </c>
      <c r="D3" t="s">
        <v>108</v>
      </c>
      <c r="E3" t="str">
        <f>IF(ISNA(MATCH(A3,'ESO zone constants'!$A$3:$A$9952,0)),"","X")</f>
        <v>X</v>
      </c>
    </row>
    <row r="4" spans="1:14" x14ac:dyDescent="0.25">
      <c r="A4" s="79">
        <v>3</v>
      </c>
      <c r="B4">
        <v>2</v>
      </c>
      <c r="C4">
        <v>3</v>
      </c>
      <c r="D4" t="s">
        <v>109</v>
      </c>
      <c r="E4" t="str">
        <f>IF(ISNA(MATCH(A4,'ESO zone constants'!$A$3:$A$9952,0)),"","X")</f>
        <v>X</v>
      </c>
    </row>
    <row r="5" spans="1:14" x14ac:dyDescent="0.25">
      <c r="A5" s="79">
        <v>11</v>
      </c>
      <c r="B5">
        <v>3</v>
      </c>
      <c r="C5">
        <v>347</v>
      </c>
      <c r="D5" t="s">
        <v>47</v>
      </c>
      <c r="E5" t="str">
        <f>IF(ISNA(MATCH(A5,'ESO zone constants'!$A$3:$A$9952,0)),"","X")</f>
        <v>X</v>
      </c>
    </row>
    <row r="6" spans="1:14" x14ac:dyDescent="0.25">
      <c r="A6" s="79">
        <v>19</v>
      </c>
      <c r="B6">
        <v>4</v>
      </c>
      <c r="C6">
        <v>19</v>
      </c>
      <c r="D6" t="s">
        <v>110</v>
      </c>
      <c r="E6" t="str">
        <f>IF(ISNA(MATCH(A6,'ESO zone constants'!$A$3:$A$9952,0)),"","X")</f>
        <v>X</v>
      </c>
    </row>
    <row r="7" spans="1:14" x14ac:dyDescent="0.25">
      <c r="A7" s="79">
        <v>20</v>
      </c>
      <c r="B7">
        <v>5</v>
      </c>
      <c r="C7">
        <v>20</v>
      </c>
      <c r="D7" t="s">
        <v>111</v>
      </c>
      <c r="E7" t="str">
        <f>IF(ISNA(MATCH(A7,'ESO zone constants'!$A$3:$A$9952,0)),"","X")</f>
        <v>X</v>
      </c>
    </row>
    <row r="8" spans="1:14" x14ac:dyDescent="0.25">
      <c r="A8" s="79">
        <v>22</v>
      </c>
      <c r="B8">
        <v>6</v>
      </c>
      <c r="C8">
        <v>104</v>
      </c>
      <c r="D8" t="s">
        <v>68</v>
      </c>
      <c r="E8" t="str">
        <f>IF(ISNA(MATCH(A8,'ESO zone constants'!$A$3:$A$9952,0)),"","X")</f>
        <v>X</v>
      </c>
    </row>
    <row r="9" spans="1:14" x14ac:dyDescent="0.25">
      <c r="A9" s="79">
        <v>31</v>
      </c>
      <c r="B9">
        <v>7</v>
      </c>
      <c r="C9">
        <v>382</v>
      </c>
      <c r="D9" t="s">
        <v>59</v>
      </c>
      <c r="E9" t="str">
        <f>IF(ISNA(MATCH(A9,'ESO zone constants'!$A$3:$A$9952,0)),"","X")</f>
        <v>X</v>
      </c>
    </row>
    <row r="10" spans="1:14" x14ac:dyDescent="0.25">
      <c r="A10" s="80">
        <v>38</v>
      </c>
      <c r="B10">
        <v>8</v>
      </c>
      <c r="C10">
        <v>92</v>
      </c>
      <c r="D10" t="s">
        <v>57</v>
      </c>
      <c r="E10" t="str">
        <f>IF(ISNA(MATCH(A10,'ESO zone constants'!$A$3:$A$9952,0)),"","X")</f>
        <v>X</v>
      </c>
    </row>
    <row r="11" spans="1:14" x14ac:dyDescent="0.25">
      <c r="A11" s="80">
        <v>41</v>
      </c>
      <c r="B11">
        <v>9</v>
      </c>
      <c r="C11">
        <v>41</v>
      </c>
      <c r="D11" t="s">
        <v>112</v>
      </c>
      <c r="E11" t="str">
        <f>IF(ISNA(MATCH(A11,'ESO zone constants'!$A$3:$A$9952,0)),"","X")</f>
        <v>X</v>
      </c>
    </row>
    <row r="12" spans="1:14" x14ac:dyDescent="0.25">
      <c r="A12" s="80">
        <v>57</v>
      </c>
      <c r="B12">
        <v>10</v>
      </c>
      <c r="C12">
        <v>57</v>
      </c>
      <c r="D12" t="s">
        <v>113</v>
      </c>
      <c r="E12" t="str">
        <f>IF(ISNA(MATCH(A12,'ESO zone constants'!$A$3:$A$9952,0)),"","X")</f>
        <v>X</v>
      </c>
    </row>
    <row r="13" spans="1:14" x14ac:dyDescent="0.25">
      <c r="A13" s="80">
        <v>58</v>
      </c>
      <c r="B13">
        <v>11</v>
      </c>
      <c r="C13">
        <v>58</v>
      </c>
      <c r="D13" t="s">
        <v>114</v>
      </c>
      <c r="E13" t="str">
        <f>IF(ISNA(MATCH(A13,'ESO zone constants'!$A$3:$A$9952,0)),"","X")</f>
        <v>X</v>
      </c>
    </row>
    <row r="14" spans="1:14" x14ac:dyDescent="0.25">
      <c r="A14" s="80">
        <v>63</v>
      </c>
      <c r="B14">
        <v>12</v>
      </c>
      <c r="C14">
        <v>57</v>
      </c>
      <c r="D14" t="s">
        <v>61</v>
      </c>
      <c r="E14" t="str">
        <f>IF(ISNA(MATCH(A14,'ESO zone constants'!$A$3:$A$9952,0)),"","X")</f>
        <v>X</v>
      </c>
    </row>
    <row r="15" spans="1:14" x14ac:dyDescent="0.25">
      <c r="A15" s="80">
        <v>64</v>
      </c>
      <c r="B15">
        <v>13</v>
      </c>
      <c r="C15">
        <v>103</v>
      </c>
      <c r="D15" t="s">
        <v>70</v>
      </c>
      <c r="E15" t="str">
        <f>IF(ISNA(MATCH(A15,'ESO zone constants'!$A$3:$A$9952,0)),"","X")</f>
        <v>X</v>
      </c>
    </row>
    <row r="16" spans="1:14" x14ac:dyDescent="0.25">
      <c r="A16" s="80">
        <v>92</v>
      </c>
      <c r="B16">
        <v>14</v>
      </c>
      <c r="C16">
        <v>92</v>
      </c>
      <c r="D16" t="s">
        <v>115</v>
      </c>
      <c r="E16" t="str">
        <f>IF(ISNA(MATCH(A16,'ESO zone constants'!$A$3:$A$9952,0)),"","X")</f>
        <v>X</v>
      </c>
    </row>
    <row r="17" spans="1:5" x14ac:dyDescent="0.25">
      <c r="A17" s="80">
        <v>101</v>
      </c>
      <c r="B17">
        <v>15</v>
      </c>
      <c r="C17">
        <v>101</v>
      </c>
      <c r="D17" t="s">
        <v>116</v>
      </c>
      <c r="E17" t="str">
        <f>IF(ISNA(MATCH(A17,'ESO zone constants'!$A$3:$A$9952,0)),"","X")</f>
        <v>X</v>
      </c>
    </row>
    <row r="18" spans="1:5" x14ac:dyDescent="0.25">
      <c r="A18" s="80">
        <v>103</v>
      </c>
      <c r="B18">
        <v>16</v>
      </c>
      <c r="C18">
        <v>103</v>
      </c>
      <c r="D18" t="s">
        <v>117</v>
      </c>
      <c r="E18" t="str">
        <f>IF(ISNA(MATCH(A18,'ESO zone constants'!$A$3:$A$9952,0)),"","X")</f>
        <v>X</v>
      </c>
    </row>
    <row r="19" spans="1:5" x14ac:dyDescent="0.25">
      <c r="A19" s="80">
        <v>104</v>
      </c>
      <c r="B19">
        <v>17</v>
      </c>
      <c r="C19">
        <v>104</v>
      </c>
      <c r="D19" t="s">
        <v>118</v>
      </c>
      <c r="E19" t="str">
        <f>IF(ISNA(MATCH(A19,'ESO zone constants'!$A$3:$A$9952,0)),"","X")</f>
        <v>X</v>
      </c>
    </row>
    <row r="20" spans="1:5" x14ac:dyDescent="0.25">
      <c r="A20" s="81">
        <v>108</v>
      </c>
      <c r="B20">
        <v>18</v>
      </c>
      <c r="C20">
        <v>108</v>
      </c>
      <c r="D20" t="s">
        <v>119</v>
      </c>
      <c r="E20" t="str">
        <f>IF(ISNA(MATCH(A20,'ESO zone constants'!$A$3:$A$9952,0)),"","X")</f>
        <v>X</v>
      </c>
    </row>
    <row r="21" spans="1:5" x14ac:dyDescent="0.25">
      <c r="A21" s="81">
        <v>117</v>
      </c>
      <c r="B21">
        <v>19</v>
      </c>
      <c r="C21">
        <v>117</v>
      </c>
      <c r="D21" t="s">
        <v>120</v>
      </c>
      <c r="E21" t="str">
        <f>IF(ISNA(MATCH(A21,'ESO zone constants'!$A$3:$A$9952,0)),"","X")</f>
        <v>X</v>
      </c>
    </row>
    <row r="22" spans="1:5" x14ac:dyDescent="0.25">
      <c r="A22" s="81">
        <v>124</v>
      </c>
      <c r="B22">
        <v>20</v>
      </c>
      <c r="C22">
        <v>383</v>
      </c>
      <c r="D22" t="s">
        <v>121</v>
      </c>
      <c r="E22" t="str">
        <f>IF(ISNA(MATCH(A22,'ESO zone constants'!$A$3:$A$9952,0)),"","X")</f>
        <v>X</v>
      </c>
    </row>
    <row r="23" spans="1:5" x14ac:dyDescent="0.25">
      <c r="A23" s="81">
        <v>126</v>
      </c>
      <c r="B23">
        <v>21</v>
      </c>
      <c r="C23">
        <v>383</v>
      </c>
      <c r="D23" t="s">
        <v>43</v>
      </c>
      <c r="E23" t="str">
        <f>IF(ISNA(MATCH(A23,'ESO zone constants'!$A$3:$A$9952,0)),"","X")</f>
        <v>X</v>
      </c>
    </row>
    <row r="24" spans="1:5" x14ac:dyDescent="0.25">
      <c r="A24" s="81">
        <v>130</v>
      </c>
      <c r="B24">
        <v>22</v>
      </c>
      <c r="C24">
        <v>20</v>
      </c>
      <c r="D24" t="s">
        <v>49</v>
      </c>
      <c r="E24" t="str">
        <f>IF(ISNA(MATCH(A24,'ESO zone constants'!$A$3:$A$9952,0)),"","X")</f>
        <v>X</v>
      </c>
    </row>
    <row r="25" spans="1:5" x14ac:dyDescent="0.25">
      <c r="A25" s="81">
        <v>131</v>
      </c>
      <c r="B25">
        <v>23</v>
      </c>
      <c r="C25">
        <v>58</v>
      </c>
      <c r="D25" t="s">
        <v>65</v>
      </c>
      <c r="E25" t="str">
        <f>IF(ISNA(MATCH(A25,'ESO zone constants'!$A$3:$A$9952,0)),"","X")</f>
        <v>X</v>
      </c>
    </row>
    <row r="26" spans="1:5" x14ac:dyDescent="0.25">
      <c r="A26" s="81">
        <v>134</v>
      </c>
      <c r="B26">
        <v>24</v>
      </c>
      <c r="C26">
        <v>117</v>
      </c>
      <c r="D26" t="s">
        <v>122</v>
      </c>
      <c r="E26" t="str">
        <f>IF(ISNA(MATCH(A26,'ESO zone constants'!$A$3:$A$9952,0)),"","X")</f>
        <v>X</v>
      </c>
    </row>
    <row r="27" spans="1:5" x14ac:dyDescent="0.25">
      <c r="A27" s="80">
        <v>137</v>
      </c>
      <c r="B27">
        <v>25</v>
      </c>
      <c r="C27">
        <v>108</v>
      </c>
      <c r="D27" t="s">
        <v>123</v>
      </c>
      <c r="E27" t="str">
        <f>IF(ISNA(MATCH(A27,'ESO zone constants'!$A$3:$A$9952,0)),"","X")</f>
        <v>X</v>
      </c>
    </row>
    <row r="28" spans="1:5" x14ac:dyDescent="0.25">
      <c r="A28" s="81">
        <v>138</v>
      </c>
      <c r="B28">
        <v>26</v>
      </c>
      <c r="C28">
        <v>58</v>
      </c>
      <c r="D28" t="s">
        <v>124</v>
      </c>
      <c r="E28" t="str">
        <f>IF(ISNA(MATCH(A28,'ESO zone constants'!$A$3:$A$9952,0)),"","X")</f>
        <v>X</v>
      </c>
    </row>
    <row r="29" spans="1:5" x14ac:dyDescent="0.25">
      <c r="A29" s="81">
        <v>142</v>
      </c>
      <c r="B29">
        <v>27</v>
      </c>
      <c r="C29">
        <v>19</v>
      </c>
      <c r="D29" t="s">
        <v>125</v>
      </c>
      <c r="E29" t="str">
        <f>IF(ISNA(MATCH(A29,'ESO zone constants'!$A$3:$A$9952,0)),"","X")</f>
        <v>X</v>
      </c>
    </row>
    <row r="30" spans="1:5" x14ac:dyDescent="0.25">
      <c r="A30" s="81">
        <v>144</v>
      </c>
      <c r="B30">
        <v>28</v>
      </c>
      <c r="C30">
        <v>3</v>
      </c>
      <c r="D30" t="s">
        <v>66</v>
      </c>
      <c r="E30" t="str">
        <f>IF(ISNA(MATCH(A30,'ESO zone constants'!$A$3:$A$9952,0)),"","X")</f>
        <v>X</v>
      </c>
    </row>
    <row r="31" spans="1:5" x14ac:dyDescent="0.25">
      <c r="A31" s="81">
        <v>146</v>
      </c>
      <c r="B31">
        <v>29</v>
      </c>
      <c r="C31">
        <v>19</v>
      </c>
      <c r="D31" t="s">
        <v>62</v>
      </c>
      <c r="E31" t="str">
        <f>IF(ISNA(MATCH(A31,'ESO zone constants'!$A$3:$A$9952,0)),"","X")</f>
        <v>X</v>
      </c>
    </row>
    <row r="32" spans="1:5" x14ac:dyDescent="0.25">
      <c r="A32" s="81">
        <v>148</v>
      </c>
      <c r="B32">
        <v>30</v>
      </c>
      <c r="C32">
        <v>117</v>
      </c>
      <c r="D32" t="s">
        <v>60</v>
      </c>
      <c r="E32" t="str">
        <f>IF(ISNA(MATCH(A32,'ESO zone constants'!$A$3:$A$9952,0)),"","X")</f>
        <v>X</v>
      </c>
    </row>
    <row r="33" spans="1:5" x14ac:dyDescent="0.25">
      <c r="A33" s="81">
        <v>159</v>
      </c>
      <c r="B33">
        <v>31</v>
      </c>
      <c r="C33">
        <v>19</v>
      </c>
      <c r="D33" t="s">
        <v>126</v>
      </c>
      <c r="E33" t="str">
        <f>IF(ISNA(MATCH(A33,'ESO zone constants'!$A$3:$A$9952,0)),"","X")</f>
        <v>X</v>
      </c>
    </row>
    <row r="34" spans="1:5" x14ac:dyDescent="0.25">
      <c r="A34" s="80">
        <v>162</v>
      </c>
      <c r="B34">
        <v>32</v>
      </c>
      <c r="C34">
        <v>20</v>
      </c>
      <c r="D34" t="s">
        <v>127</v>
      </c>
      <c r="E34" t="str">
        <f>IF(ISNA(MATCH(A34,'ESO zone constants'!$A$3:$A$9952,0)),"","X")</f>
        <v>X</v>
      </c>
    </row>
    <row r="35" spans="1:5" x14ac:dyDescent="0.25">
      <c r="A35" s="80">
        <v>166</v>
      </c>
      <c r="B35">
        <v>33</v>
      </c>
      <c r="C35">
        <v>3</v>
      </c>
      <c r="D35" t="s">
        <v>128</v>
      </c>
      <c r="E35" t="str">
        <f>IF(ISNA(MATCH(A35,'ESO zone constants'!$A$3:$A$9952,0)),"","X")</f>
        <v>X</v>
      </c>
    </row>
    <row r="36" spans="1:5" x14ac:dyDescent="0.25">
      <c r="A36" s="80">
        <v>168</v>
      </c>
      <c r="B36">
        <v>34</v>
      </c>
      <c r="C36">
        <v>92</v>
      </c>
      <c r="D36" t="s">
        <v>129</v>
      </c>
      <c r="E36" t="str">
        <f>IF(ISNA(MATCH(A36,'ESO zone constants'!$A$3:$A$9952,0)),"","X")</f>
        <v>X</v>
      </c>
    </row>
    <row r="37" spans="1:5" x14ac:dyDescent="0.25">
      <c r="A37" s="80">
        <v>169</v>
      </c>
      <c r="B37">
        <v>35</v>
      </c>
      <c r="C37">
        <v>92</v>
      </c>
      <c r="D37" t="s">
        <v>130</v>
      </c>
      <c r="E37" t="str">
        <f>IF(ISNA(MATCH(A37,'ESO zone constants'!$A$3:$A$9952,0)),"","X")</f>
        <v>X</v>
      </c>
    </row>
    <row r="38" spans="1:5" x14ac:dyDescent="0.25">
      <c r="A38" s="81">
        <v>176</v>
      </c>
      <c r="B38">
        <v>36</v>
      </c>
      <c r="C38">
        <v>108</v>
      </c>
      <c r="D38" t="s">
        <v>50</v>
      </c>
      <c r="E38" t="str">
        <f>IF(ISNA(MATCH(A38,'ESO zone constants'!$A$3:$A$9952,0)),"","X")</f>
        <v>X</v>
      </c>
    </row>
    <row r="39" spans="1:5" x14ac:dyDescent="0.25">
      <c r="A39" s="81">
        <v>181</v>
      </c>
      <c r="B39">
        <v>37</v>
      </c>
      <c r="C39">
        <v>181</v>
      </c>
      <c r="D39" t="s">
        <v>131</v>
      </c>
      <c r="E39" t="str">
        <f>IF(ISNA(MATCH(A39,'ESO zone constants'!$A$3:$A$9952,0)),"","X")</f>
        <v>X</v>
      </c>
    </row>
    <row r="40" spans="1:5" x14ac:dyDescent="0.25">
      <c r="A40" s="81">
        <v>187</v>
      </c>
      <c r="B40">
        <v>38</v>
      </c>
      <c r="C40">
        <v>117</v>
      </c>
      <c r="D40" t="s">
        <v>132</v>
      </c>
      <c r="E40" t="str">
        <f>IF(ISNA(MATCH(A40,'ESO zone constants'!$A$3:$A$9952,0)),"","X")</f>
        <v>X</v>
      </c>
    </row>
    <row r="41" spans="1:5" x14ac:dyDescent="0.25">
      <c r="A41" s="81">
        <v>188</v>
      </c>
      <c r="B41">
        <v>39</v>
      </c>
      <c r="C41">
        <v>57</v>
      </c>
      <c r="D41" t="s">
        <v>133</v>
      </c>
      <c r="E41" t="str">
        <f>IF(ISNA(MATCH(A41,'ESO zone constants'!$A$3:$A$9952,0)),"","X")</f>
        <v>X</v>
      </c>
    </row>
    <row r="42" spans="1:5" x14ac:dyDescent="0.25">
      <c r="A42" s="81">
        <v>189</v>
      </c>
      <c r="B42">
        <v>40</v>
      </c>
      <c r="C42">
        <v>57</v>
      </c>
      <c r="D42" t="s">
        <v>134</v>
      </c>
      <c r="E42" t="str">
        <f>IF(ISNA(MATCH(A42,'ESO zone constants'!$A$3:$A$9952,0)),"","X")</f>
        <v>X</v>
      </c>
    </row>
    <row r="43" spans="1:5" x14ac:dyDescent="0.25">
      <c r="A43" s="81">
        <v>190</v>
      </c>
      <c r="B43">
        <v>41</v>
      </c>
      <c r="C43">
        <v>57</v>
      </c>
      <c r="D43" t="s">
        <v>135</v>
      </c>
      <c r="E43" t="str">
        <f>IF(ISNA(MATCH(A43,'ESO zone constants'!$A$3:$A$9952,0)),"","X")</f>
        <v>X</v>
      </c>
    </row>
    <row r="44" spans="1:5" x14ac:dyDescent="0.25">
      <c r="A44" s="81">
        <v>191</v>
      </c>
      <c r="B44">
        <v>42</v>
      </c>
      <c r="C44">
        <v>41</v>
      </c>
      <c r="D44" t="s">
        <v>136</v>
      </c>
      <c r="E44" t="str">
        <f>IF(ISNA(MATCH(A44,'ESO zone constants'!$A$3:$A$9952,0)),"","X")</f>
        <v>X</v>
      </c>
    </row>
    <row r="45" spans="1:5" x14ac:dyDescent="0.25">
      <c r="A45" s="81">
        <v>192</v>
      </c>
      <c r="B45">
        <v>43</v>
      </c>
      <c r="C45">
        <v>41</v>
      </c>
      <c r="D45" t="s">
        <v>137</v>
      </c>
      <c r="E45" t="str">
        <f>IF(ISNA(MATCH(A45,'ESO zone constants'!$A$3:$A$9952,0)),"","X")</f>
        <v>X</v>
      </c>
    </row>
    <row r="46" spans="1:5" x14ac:dyDescent="0.25">
      <c r="A46" s="81">
        <v>193</v>
      </c>
      <c r="B46">
        <v>44</v>
      </c>
      <c r="C46">
        <v>41</v>
      </c>
      <c r="D46" t="s">
        <v>138</v>
      </c>
      <c r="E46" t="str">
        <f>IF(ISNA(MATCH(A46,'ESO zone constants'!$A$3:$A$9952,0)),"","X")</f>
        <v>X</v>
      </c>
    </row>
    <row r="47" spans="1:5" x14ac:dyDescent="0.25">
      <c r="A47" s="81">
        <v>199</v>
      </c>
      <c r="B47">
        <v>45</v>
      </c>
      <c r="C47">
        <v>199</v>
      </c>
      <c r="D47" t="s">
        <v>139</v>
      </c>
      <c r="E47" t="str">
        <f>IF(ISNA(MATCH(A47,'ESO zone constants'!$A$3:$A$9952,0)),"","X")</f>
        <v>X</v>
      </c>
    </row>
    <row r="48" spans="1:5" x14ac:dyDescent="0.25">
      <c r="A48" s="81">
        <v>200</v>
      </c>
      <c r="B48">
        <v>46</v>
      </c>
      <c r="C48">
        <v>199</v>
      </c>
      <c r="D48" t="s">
        <v>140</v>
      </c>
      <c r="E48" t="str">
        <f>IF(ISNA(MATCH(A48,'ESO zone constants'!$A$3:$A$9952,0)),"","X")</f>
        <v>X</v>
      </c>
    </row>
    <row r="49" spans="1:5" x14ac:dyDescent="0.25">
      <c r="A49" s="81">
        <v>201</v>
      </c>
      <c r="B49">
        <v>47</v>
      </c>
      <c r="C49">
        <v>199</v>
      </c>
      <c r="D49" t="s">
        <v>141</v>
      </c>
      <c r="E49" t="str">
        <f>IF(ISNA(MATCH(A49,'ESO zone constants'!$A$3:$A$9952,0)),"","X")</f>
        <v>X</v>
      </c>
    </row>
    <row r="50" spans="1:5" x14ac:dyDescent="0.25">
      <c r="A50" s="81">
        <v>203</v>
      </c>
      <c r="B50">
        <v>48</v>
      </c>
      <c r="C50">
        <v>267</v>
      </c>
      <c r="D50" t="s">
        <v>142</v>
      </c>
      <c r="E50" t="str">
        <f>IF(ISNA(MATCH(A50,'ESO zone constants'!$A$3:$A$9952,0)),"","X")</f>
        <v>X</v>
      </c>
    </row>
    <row r="51" spans="1:5" x14ac:dyDescent="0.25">
      <c r="A51" s="80">
        <v>207</v>
      </c>
      <c r="B51">
        <v>49</v>
      </c>
      <c r="C51">
        <v>208</v>
      </c>
      <c r="D51" t="s">
        <v>143</v>
      </c>
      <c r="E51" t="str">
        <f>IF(ISNA(MATCH(A51,'ESO zone constants'!$A$3:$A$9952,0)),"","X")</f>
        <v>X</v>
      </c>
    </row>
    <row r="52" spans="1:5" x14ac:dyDescent="0.25">
      <c r="A52" s="80">
        <v>208</v>
      </c>
      <c r="B52">
        <v>50</v>
      </c>
      <c r="C52">
        <v>208</v>
      </c>
      <c r="D52" t="s">
        <v>144</v>
      </c>
      <c r="E52" t="str">
        <f>IF(ISNA(MATCH(A52,'ESO zone constants'!$A$3:$A$9952,0)),"","X")</f>
        <v>X</v>
      </c>
    </row>
    <row r="53" spans="1:5" x14ac:dyDescent="0.25">
      <c r="A53" s="80">
        <v>209</v>
      </c>
      <c r="B53">
        <v>51</v>
      </c>
      <c r="C53">
        <v>208</v>
      </c>
      <c r="D53" t="s">
        <v>145</v>
      </c>
      <c r="E53" t="str">
        <f>IF(ISNA(MATCH(A53,'ESO zone constants'!$A$3:$A$9952,0)),"","X")</f>
        <v>X</v>
      </c>
    </row>
    <row r="54" spans="1:5" x14ac:dyDescent="0.25">
      <c r="A54" s="80">
        <v>212</v>
      </c>
      <c r="B54">
        <v>52</v>
      </c>
      <c r="C54">
        <v>57</v>
      </c>
      <c r="D54" t="s">
        <v>146</v>
      </c>
      <c r="E54" t="str">
        <f>IF(ISNA(MATCH(A54,'ESO zone constants'!$A$3:$A$9952,0)),"","X")</f>
        <v>X</v>
      </c>
    </row>
    <row r="55" spans="1:5" x14ac:dyDescent="0.25">
      <c r="A55" s="80">
        <v>213</v>
      </c>
      <c r="B55">
        <v>53</v>
      </c>
      <c r="C55">
        <v>117</v>
      </c>
      <c r="D55" t="s">
        <v>147</v>
      </c>
      <c r="E55" t="str">
        <f>IF(ISNA(MATCH(A55,'ESO zone constants'!$A$3:$A$9952,0)),"","X")</f>
        <v>X</v>
      </c>
    </row>
    <row r="56" spans="1:5" x14ac:dyDescent="0.25">
      <c r="A56" s="80">
        <v>214</v>
      </c>
      <c r="B56">
        <v>54</v>
      </c>
      <c r="C56">
        <v>117</v>
      </c>
      <c r="D56" t="s">
        <v>148</v>
      </c>
      <c r="E56" t="str">
        <f>IF(ISNA(MATCH(A56,'ESO zone constants'!$A$3:$A$9952,0)),"","X")</f>
        <v>X</v>
      </c>
    </row>
    <row r="57" spans="1:5" x14ac:dyDescent="0.25">
      <c r="A57" s="80">
        <v>215</v>
      </c>
      <c r="B57">
        <v>55</v>
      </c>
      <c r="C57">
        <v>117</v>
      </c>
      <c r="D57" t="s">
        <v>149</v>
      </c>
      <c r="E57" t="str">
        <f>IF(ISNA(MATCH(A57,'ESO zone constants'!$A$3:$A$9952,0)),"","X")</f>
        <v>X</v>
      </c>
    </row>
    <row r="58" spans="1:5" x14ac:dyDescent="0.25">
      <c r="A58" s="80">
        <v>216</v>
      </c>
      <c r="B58">
        <v>56</v>
      </c>
      <c r="C58">
        <v>41</v>
      </c>
      <c r="D58" t="s">
        <v>150</v>
      </c>
      <c r="E58" t="str">
        <f>IF(ISNA(MATCH(A58,'ESO zone constants'!$A$3:$A$9952,0)),"","X")</f>
        <v>X</v>
      </c>
    </row>
    <row r="59" spans="1:5" x14ac:dyDescent="0.25">
      <c r="A59" s="81">
        <v>217</v>
      </c>
      <c r="B59">
        <v>57</v>
      </c>
      <c r="C59">
        <v>199</v>
      </c>
      <c r="D59" t="s">
        <v>151</v>
      </c>
      <c r="E59" t="str">
        <f>IF(ISNA(MATCH(A59,'ESO zone constants'!$A$3:$A$9952,0)),"","X")</f>
        <v>X</v>
      </c>
    </row>
    <row r="60" spans="1:5" x14ac:dyDescent="0.25">
      <c r="A60" s="81">
        <v>218</v>
      </c>
      <c r="B60">
        <v>58</v>
      </c>
      <c r="C60">
        <v>267</v>
      </c>
      <c r="D60" t="s">
        <v>152</v>
      </c>
      <c r="E60" t="str">
        <f>IF(ISNA(MATCH(A60,'ESO zone constants'!$A$3:$A$9952,0)),"","X")</f>
        <v>X</v>
      </c>
    </row>
    <row r="61" spans="1:5" x14ac:dyDescent="0.25">
      <c r="A61" s="81">
        <v>219</v>
      </c>
      <c r="B61">
        <v>59</v>
      </c>
      <c r="C61">
        <v>267</v>
      </c>
      <c r="D61" t="s">
        <v>153</v>
      </c>
      <c r="E61" t="str">
        <f>IF(ISNA(MATCH(A61,'ESO zone constants'!$A$3:$A$9952,0)),"","X")</f>
        <v>X</v>
      </c>
    </row>
    <row r="62" spans="1:5" x14ac:dyDescent="0.25">
      <c r="A62" s="81">
        <v>222</v>
      </c>
      <c r="B62">
        <v>60</v>
      </c>
      <c r="C62">
        <v>3</v>
      </c>
      <c r="D62" t="s">
        <v>154</v>
      </c>
      <c r="E62" t="str">
        <f>IF(ISNA(MATCH(A62,'ESO zone constants'!$A$3:$A$9952,0)),"","X")</f>
        <v>X</v>
      </c>
    </row>
    <row r="63" spans="1:5" x14ac:dyDescent="0.25">
      <c r="A63" s="81">
        <v>223</v>
      </c>
      <c r="B63">
        <v>61</v>
      </c>
      <c r="C63">
        <v>3</v>
      </c>
      <c r="D63" t="s">
        <v>155</v>
      </c>
      <c r="E63" t="str">
        <f>IF(ISNA(MATCH(A63,'ESO zone constants'!$A$3:$A$9952,0)),"","X")</f>
        <v>X</v>
      </c>
    </row>
    <row r="64" spans="1:5" x14ac:dyDescent="0.25">
      <c r="A64" s="81">
        <v>224</v>
      </c>
      <c r="B64">
        <v>62</v>
      </c>
      <c r="C64">
        <v>20</v>
      </c>
      <c r="D64" t="s">
        <v>156</v>
      </c>
      <c r="E64" t="str">
        <f>IF(ISNA(MATCH(A64,'ESO zone constants'!$A$3:$A$9952,0)),"","X")</f>
        <v>X</v>
      </c>
    </row>
    <row r="65" spans="1:5" x14ac:dyDescent="0.25">
      <c r="A65" s="81">
        <v>227</v>
      </c>
      <c r="B65">
        <v>63</v>
      </c>
      <c r="C65">
        <v>92</v>
      </c>
      <c r="D65" t="s">
        <v>157</v>
      </c>
      <c r="E65" t="str">
        <f>IF(ISNA(MATCH(A65,'ESO zone constants'!$A$3:$A$9952,0)),"","X")</f>
        <v>X</v>
      </c>
    </row>
    <row r="66" spans="1:5" x14ac:dyDescent="0.25">
      <c r="A66" s="81">
        <v>228</v>
      </c>
      <c r="B66">
        <v>64</v>
      </c>
      <c r="C66">
        <v>92</v>
      </c>
      <c r="D66" t="s">
        <v>158</v>
      </c>
      <c r="E66" t="str">
        <f>IF(ISNA(MATCH(A66,'ESO zone constants'!$A$3:$A$9952,0)),"","X")</f>
        <v>X</v>
      </c>
    </row>
    <row r="67" spans="1:5" x14ac:dyDescent="0.25">
      <c r="A67" s="81">
        <v>229</v>
      </c>
      <c r="B67">
        <v>65</v>
      </c>
      <c r="C67">
        <v>92</v>
      </c>
      <c r="D67" t="s">
        <v>159</v>
      </c>
      <c r="E67" t="str">
        <f>IF(ISNA(MATCH(A67,'ESO zone constants'!$A$3:$A$9952,0)),"","X")</f>
        <v>X</v>
      </c>
    </row>
    <row r="68" spans="1:5" x14ac:dyDescent="0.25">
      <c r="A68" s="81">
        <v>231</v>
      </c>
      <c r="B68">
        <v>66</v>
      </c>
      <c r="C68">
        <v>92</v>
      </c>
      <c r="D68" t="s">
        <v>160</v>
      </c>
      <c r="E68" t="str">
        <f>IF(ISNA(MATCH(A68,'ESO zone constants'!$A$3:$A$9952,0)),"","X")</f>
        <v>X</v>
      </c>
    </row>
    <row r="69" spans="1:5" x14ac:dyDescent="0.25">
      <c r="A69" s="81">
        <v>232</v>
      </c>
      <c r="B69">
        <v>67</v>
      </c>
      <c r="C69">
        <v>117</v>
      </c>
      <c r="D69" t="s">
        <v>161</v>
      </c>
      <c r="E69" t="str">
        <f>IF(ISNA(MATCH(A69,'ESO zone constants'!$A$3:$A$9952,0)),"","X")</f>
        <v>X</v>
      </c>
    </row>
    <row r="70" spans="1:5" x14ac:dyDescent="0.25">
      <c r="A70" s="81">
        <v>233</v>
      </c>
      <c r="B70">
        <v>68</v>
      </c>
      <c r="C70">
        <v>117</v>
      </c>
      <c r="D70" t="s">
        <v>162</v>
      </c>
      <c r="E70" t="str">
        <f>IF(ISNA(MATCH(A70,'ESO zone constants'!$A$3:$A$9952,0)),"","X")</f>
        <v>X</v>
      </c>
    </row>
    <row r="71" spans="1:5" x14ac:dyDescent="0.25">
      <c r="A71" s="81">
        <v>234</v>
      </c>
      <c r="B71">
        <v>69</v>
      </c>
      <c r="C71">
        <v>117</v>
      </c>
      <c r="D71" t="s">
        <v>163</v>
      </c>
      <c r="E71" t="str">
        <f>IF(ISNA(MATCH(A71,'ESO zone constants'!$A$3:$A$9952,0)),"","X")</f>
        <v>X</v>
      </c>
    </row>
    <row r="72" spans="1:5" x14ac:dyDescent="0.25">
      <c r="A72" s="81">
        <v>235</v>
      </c>
      <c r="B72">
        <v>70</v>
      </c>
      <c r="C72">
        <v>117</v>
      </c>
      <c r="D72" t="s">
        <v>164</v>
      </c>
      <c r="E72" t="str">
        <f>IF(ISNA(MATCH(A72,'ESO zone constants'!$A$3:$A$9952,0)),"","X")</f>
        <v>X</v>
      </c>
    </row>
    <row r="73" spans="1:5" x14ac:dyDescent="0.25">
      <c r="A73" s="81">
        <v>236</v>
      </c>
      <c r="B73">
        <v>71</v>
      </c>
      <c r="C73">
        <v>117</v>
      </c>
      <c r="D73" t="s">
        <v>165</v>
      </c>
      <c r="E73" t="str">
        <f>IF(ISNA(MATCH(A73,'ESO zone constants'!$A$3:$A$9952,0)),"","X")</f>
        <v>X</v>
      </c>
    </row>
    <row r="74" spans="1:5" x14ac:dyDescent="0.25">
      <c r="A74" s="81">
        <v>237</v>
      </c>
      <c r="B74">
        <v>72</v>
      </c>
      <c r="C74">
        <v>104</v>
      </c>
      <c r="D74" t="s">
        <v>166</v>
      </c>
      <c r="E74" t="str">
        <f>IF(ISNA(MATCH(A74,'ESO zone constants'!$A$3:$A$9952,0)),"","X")</f>
        <v>X</v>
      </c>
    </row>
    <row r="75" spans="1:5" x14ac:dyDescent="0.25">
      <c r="A75" s="81">
        <v>238</v>
      </c>
      <c r="B75">
        <v>73</v>
      </c>
      <c r="C75">
        <v>104</v>
      </c>
      <c r="D75" t="s">
        <v>167</v>
      </c>
      <c r="E75" t="str">
        <f>IF(ISNA(MATCH(A75,'ESO zone constants'!$A$3:$A$9952,0)),"","X")</f>
        <v>X</v>
      </c>
    </row>
    <row r="76" spans="1:5" x14ac:dyDescent="0.25">
      <c r="A76" s="81">
        <v>239</v>
      </c>
      <c r="B76">
        <v>74</v>
      </c>
      <c r="C76">
        <v>104</v>
      </c>
      <c r="D76" t="s">
        <v>168</v>
      </c>
      <c r="E76" t="str">
        <f>IF(ISNA(MATCH(A76,'ESO zone constants'!$A$3:$A$9952,0)),"","X")</f>
        <v>X</v>
      </c>
    </row>
    <row r="77" spans="1:5" x14ac:dyDescent="0.25">
      <c r="A77" s="81">
        <v>241</v>
      </c>
      <c r="B77">
        <v>75</v>
      </c>
      <c r="C77">
        <v>41</v>
      </c>
      <c r="D77" t="s">
        <v>169</v>
      </c>
      <c r="E77" t="str">
        <f>IF(ISNA(MATCH(A77,'ESO zone constants'!$A$3:$A$9952,0)),"","X")</f>
        <v>X</v>
      </c>
    </row>
    <row r="78" spans="1:5" x14ac:dyDescent="0.25">
      <c r="A78" s="81">
        <v>242</v>
      </c>
      <c r="B78">
        <v>76</v>
      </c>
      <c r="C78">
        <v>41</v>
      </c>
      <c r="D78" t="s">
        <v>170</v>
      </c>
      <c r="E78" t="str">
        <f>IF(ISNA(MATCH(A78,'ESO zone constants'!$A$3:$A$9952,0)),"","X")</f>
        <v>X</v>
      </c>
    </row>
    <row r="79" spans="1:5" x14ac:dyDescent="0.25">
      <c r="A79" s="81">
        <v>243</v>
      </c>
      <c r="B79">
        <v>77</v>
      </c>
      <c r="C79">
        <v>41</v>
      </c>
      <c r="D79" t="s">
        <v>171</v>
      </c>
      <c r="E79" t="str">
        <f>IF(ISNA(MATCH(A79,'ESO zone constants'!$A$3:$A$9952,0)),"","X")</f>
        <v>X</v>
      </c>
    </row>
    <row r="80" spans="1:5" x14ac:dyDescent="0.25">
      <c r="A80" s="81">
        <v>245</v>
      </c>
      <c r="B80">
        <v>78</v>
      </c>
      <c r="C80">
        <v>41</v>
      </c>
      <c r="D80" t="s">
        <v>172</v>
      </c>
      <c r="E80" t="str">
        <f>IF(ISNA(MATCH(A80,'ESO zone constants'!$A$3:$A$9952,0)),"","X")</f>
        <v>X</v>
      </c>
    </row>
    <row r="81" spans="1:5" x14ac:dyDescent="0.25">
      <c r="A81" s="81">
        <v>246</v>
      </c>
      <c r="B81">
        <v>79</v>
      </c>
      <c r="C81">
        <v>41</v>
      </c>
      <c r="D81" t="s">
        <v>173</v>
      </c>
      <c r="E81" t="str">
        <f>IF(ISNA(MATCH(A81,'ESO zone constants'!$A$3:$A$9952,0)),"","X")</f>
        <v>X</v>
      </c>
    </row>
    <row r="82" spans="1:5" x14ac:dyDescent="0.25">
      <c r="A82" s="81">
        <v>247</v>
      </c>
      <c r="B82">
        <v>80</v>
      </c>
      <c r="C82">
        <v>41</v>
      </c>
      <c r="D82" t="s">
        <v>174</v>
      </c>
      <c r="E82" t="str">
        <f>IF(ISNA(MATCH(A82,'ESO zone constants'!$A$3:$A$9952,0)),"","X")</f>
        <v>X</v>
      </c>
    </row>
    <row r="83" spans="1:5" x14ac:dyDescent="0.25">
      <c r="A83" s="81">
        <v>248</v>
      </c>
      <c r="B83">
        <v>81</v>
      </c>
      <c r="C83">
        <v>57</v>
      </c>
      <c r="D83" t="s">
        <v>175</v>
      </c>
      <c r="E83" t="str">
        <f>IF(ISNA(MATCH(A83,'ESO zone constants'!$A$3:$A$9952,0)),"","X")</f>
        <v>X</v>
      </c>
    </row>
    <row r="84" spans="1:5" x14ac:dyDescent="0.25">
      <c r="A84" s="81">
        <v>249</v>
      </c>
      <c r="B84">
        <v>82</v>
      </c>
      <c r="C84">
        <v>57</v>
      </c>
      <c r="D84" t="s">
        <v>176</v>
      </c>
      <c r="E84" t="str">
        <f>IF(ISNA(MATCH(A84,'ESO zone constants'!$A$3:$A$9952,0)),"","X")</f>
        <v>X</v>
      </c>
    </row>
    <row r="85" spans="1:5" x14ac:dyDescent="0.25">
      <c r="A85" s="80">
        <v>250</v>
      </c>
      <c r="B85">
        <v>83</v>
      </c>
      <c r="C85">
        <v>57</v>
      </c>
      <c r="D85" t="s">
        <v>177</v>
      </c>
      <c r="E85" t="str">
        <f>IF(ISNA(MATCH(A85,'ESO zone constants'!$A$3:$A$9952,0)),"","X")</f>
        <v>X</v>
      </c>
    </row>
    <row r="86" spans="1:5" x14ac:dyDescent="0.25">
      <c r="A86" s="80">
        <v>252</v>
      </c>
      <c r="B86">
        <v>84</v>
      </c>
      <c r="C86">
        <v>57</v>
      </c>
      <c r="D86" t="s">
        <v>178</v>
      </c>
      <c r="E86" t="str">
        <f>IF(ISNA(MATCH(A86,'ESO zone constants'!$A$3:$A$9952,0)),"","X")</f>
        <v>X</v>
      </c>
    </row>
    <row r="87" spans="1:5" x14ac:dyDescent="0.25">
      <c r="A87" s="80">
        <v>253</v>
      </c>
      <c r="B87">
        <v>85</v>
      </c>
      <c r="C87">
        <v>57</v>
      </c>
      <c r="D87" t="s">
        <v>179</v>
      </c>
      <c r="E87" t="str">
        <f>IF(ISNA(MATCH(A87,'ESO zone constants'!$A$3:$A$9952,0)),"","X")</f>
        <v>X</v>
      </c>
    </row>
    <row r="88" spans="1:5" x14ac:dyDescent="0.25">
      <c r="A88" s="80">
        <v>254</v>
      </c>
      <c r="B88">
        <v>86</v>
      </c>
      <c r="C88">
        <v>57</v>
      </c>
      <c r="D88" t="s">
        <v>180</v>
      </c>
      <c r="E88" t="str">
        <f>IF(ISNA(MATCH(A88,'ESO zone constants'!$A$3:$A$9952,0)),"","X")</f>
        <v>X</v>
      </c>
    </row>
    <row r="89" spans="1:5" x14ac:dyDescent="0.25">
      <c r="A89" s="80">
        <v>255</v>
      </c>
      <c r="B89">
        <v>87</v>
      </c>
      <c r="C89">
        <v>57</v>
      </c>
      <c r="D89" t="s">
        <v>181</v>
      </c>
      <c r="E89" t="str">
        <f>IF(ISNA(MATCH(A89,'ESO zone constants'!$A$3:$A$9952,0)),"","X")</f>
        <v>X</v>
      </c>
    </row>
    <row r="90" spans="1:5" x14ac:dyDescent="0.25">
      <c r="A90" s="80">
        <v>256</v>
      </c>
      <c r="B90">
        <v>88</v>
      </c>
      <c r="C90">
        <v>3</v>
      </c>
      <c r="D90" t="s">
        <v>182</v>
      </c>
      <c r="E90" t="str">
        <f>IF(ISNA(MATCH(A90,'ESO zone constants'!$A$3:$A$9952,0)),"","X")</f>
        <v>X</v>
      </c>
    </row>
    <row r="91" spans="1:5" x14ac:dyDescent="0.25">
      <c r="A91" s="80">
        <v>257</v>
      </c>
      <c r="B91">
        <v>89</v>
      </c>
      <c r="C91">
        <v>103</v>
      </c>
      <c r="D91" t="s">
        <v>183</v>
      </c>
      <c r="E91" t="str">
        <f>IF(ISNA(MATCH(A91,'ESO zone constants'!$A$3:$A$9952,0)),"","X")</f>
        <v>X</v>
      </c>
    </row>
    <row r="92" spans="1:5" x14ac:dyDescent="0.25">
      <c r="A92" s="80">
        <v>258</v>
      </c>
      <c r="B92">
        <v>90</v>
      </c>
      <c r="C92">
        <v>103</v>
      </c>
      <c r="D92" t="s">
        <v>184</v>
      </c>
      <c r="E92" t="str">
        <f>IF(ISNA(MATCH(A92,'ESO zone constants'!$A$3:$A$9952,0)),"","X")</f>
        <v>X</v>
      </c>
    </row>
    <row r="93" spans="1:5" x14ac:dyDescent="0.25">
      <c r="A93" s="80">
        <v>259</v>
      </c>
      <c r="B93">
        <v>91</v>
      </c>
      <c r="C93">
        <v>103</v>
      </c>
      <c r="D93" t="s">
        <v>185</v>
      </c>
      <c r="E93" t="str">
        <f>IF(ISNA(MATCH(A93,'ESO zone constants'!$A$3:$A$9952,0)),"","X")</f>
        <v>X</v>
      </c>
    </row>
    <row r="94" spans="1:5" x14ac:dyDescent="0.25">
      <c r="A94" s="80">
        <v>260</v>
      </c>
      <c r="B94">
        <v>92</v>
      </c>
      <c r="C94">
        <v>101</v>
      </c>
      <c r="D94" t="s">
        <v>186</v>
      </c>
      <c r="E94" t="str">
        <f>IF(ISNA(MATCH(A94,'ESO zone constants'!$A$3:$A$9952,0)),"","X")</f>
        <v>X</v>
      </c>
    </row>
    <row r="95" spans="1:5" x14ac:dyDescent="0.25">
      <c r="A95" s="80">
        <v>261</v>
      </c>
      <c r="B95">
        <v>93</v>
      </c>
      <c r="C95">
        <v>101</v>
      </c>
      <c r="D95" t="s">
        <v>187</v>
      </c>
      <c r="E95" t="str">
        <f>IF(ISNA(MATCH(A95,'ESO zone constants'!$A$3:$A$9952,0)),"","X")</f>
        <v>X</v>
      </c>
    </row>
    <row r="96" spans="1:5" x14ac:dyDescent="0.25">
      <c r="A96" s="80">
        <v>262</v>
      </c>
      <c r="B96">
        <v>94</v>
      </c>
      <c r="C96">
        <v>101</v>
      </c>
      <c r="D96" t="s">
        <v>188</v>
      </c>
      <c r="E96" t="str">
        <f>IF(ISNA(MATCH(A96,'ESO zone constants'!$A$3:$A$9952,0)),"","X")</f>
        <v>X</v>
      </c>
    </row>
    <row r="97" spans="1:5" x14ac:dyDescent="0.25">
      <c r="A97" s="80">
        <v>263</v>
      </c>
      <c r="B97">
        <v>95</v>
      </c>
      <c r="C97">
        <v>101</v>
      </c>
      <c r="D97" t="s">
        <v>189</v>
      </c>
      <c r="E97" t="str">
        <f>IF(ISNA(MATCH(A97,'ESO zone constants'!$A$3:$A$9952,0)),"","X")</f>
        <v>X</v>
      </c>
    </row>
    <row r="98" spans="1:5" x14ac:dyDescent="0.25">
      <c r="A98" s="80">
        <v>264</v>
      </c>
      <c r="B98">
        <v>96</v>
      </c>
      <c r="C98">
        <v>101</v>
      </c>
      <c r="D98" t="s">
        <v>190</v>
      </c>
      <c r="E98" t="str">
        <f>IF(ISNA(MATCH(A98,'ESO zone constants'!$A$3:$A$9952,0)),"","X")</f>
        <v>X</v>
      </c>
    </row>
    <row r="99" spans="1:5" x14ac:dyDescent="0.25">
      <c r="A99" s="80">
        <v>265</v>
      </c>
      <c r="B99">
        <v>97</v>
      </c>
      <c r="C99">
        <v>101</v>
      </c>
      <c r="D99" t="s">
        <v>191</v>
      </c>
      <c r="E99" t="str">
        <f>IF(ISNA(MATCH(A99,'ESO zone constants'!$A$3:$A$9952,0)),"","X")</f>
        <v>X</v>
      </c>
    </row>
    <row r="100" spans="1:5" x14ac:dyDescent="0.25">
      <c r="A100" s="80">
        <v>266</v>
      </c>
      <c r="B100">
        <v>98</v>
      </c>
      <c r="C100">
        <v>101</v>
      </c>
      <c r="D100" t="s">
        <v>192</v>
      </c>
      <c r="E100" t="str">
        <f>IF(ISNA(MATCH(A100,'ESO zone constants'!$A$3:$A$9952,0)),"","X")</f>
        <v>X</v>
      </c>
    </row>
    <row r="101" spans="1:5" x14ac:dyDescent="0.25">
      <c r="A101" s="80">
        <v>267</v>
      </c>
      <c r="B101">
        <v>99</v>
      </c>
      <c r="C101">
        <v>267</v>
      </c>
      <c r="D101" t="s">
        <v>193</v>
      </c>
      <c r="E101" t="str">
        <f>IF(ISNA(MATCH(A101,'ESO zone constants'!$A$3:$A$9952,0)),"","X")</f>
        <v>X</v>
      </c>
    </row>
    <row r="102" spans="1:5" x14ac:dyDescent="0.25">
      <c r="A102" s="80">
        <v>268</v>
      </c>
      <c r="B102">
        <v>100</v>
      </c>
      <c r="C102">
        <v>58</v>
      </c>
      <c r="D102" t="s">
        <v>194</v>
      </c>
      <c r="E102" t="str">
        <f>IF(ISNA(MATCH(A102,'ESO zone constants'!$A$3:$A$9952,0)),"","X")</f>
        <v>X</v>
      </c>
    </row>
    <row r="103" spans="1:5" x14ac:dyDescent="0.25">
      <c r="A103" s="80">
        <v>269</v>
      </c>
      <c r="B103">
        <v>101</v>
      </c>
      <c r="C103">
        <v>58</v>
      </c>
      <c r="D103" t="s">
        <v>195</v>
      </c>
      <c r="E103" t="str">
        <f>IF(ISNA(MATCH(A103,'ESO zone constants'!$A$3:$A$9952,0)),"","X")</f>
        <v>X</v>
      </c>
    </row>
    <row r="104" spans="1:5" x14ac:dyDescent="0.25">
      <c r="A104" s="80">
        <v>270</v>
      </c>
      <c r="B104">
        <v>102</v>
      </c>
      <c r="C104">
        <v>117</v>
      </c>
      <c r="D104" t="s">
        <v>196</v>
      </c>
      <c r="E104" t="str">
        <f>IF(ISNA(MATCH(A104,'ESO zone constants'!$A$3:$A$9952,0)),"","X")</f>
        <v>X</v>
      </c>
    </row>
    <row r="105" spans="1:5" x14ac:dyDescent="0.25">
      <c r="A105" s="80">
        <v>271</v>
      </c>
      <c r="B105">
        <v>103</v>
      </c>
      <c r="C105">
        <v>117</v>
      </c>
      <c r="D105" t="s">
        <v>197</v>
      </c>
      <c r="E105" t="str">
        <f>IF(ISNA(MATCH(A105,'ESO zone constants'!$A$3:$A$9952,0)),"","X")</f>
        <v>X</v>
      </c>
    </row>
    <row r="106" spans="1:5" x14ac:dyDescent="0.25">
      <c r="A106" s="80">
        <v>272</v>
      </c>
      <c r="B106">
        <v>104</v>
      </c>
      <c r="C106">
        <v>117</v>
      </c>
      <c r="D106" t="s">
        <v>198</v>
      </c>
      <c r="E106" t="str">
        <f>IF(ISNA(MATCH(A106,'ESO zone constants'!$A$3:$A$9952,0)),"","X")</f>
        <v>X</v>
      </c>
    </row>
    <row r="107" spans="1:5" x14ac:dyDescent="0.25">
      <c r="A107" s="80">
        <v>273</v>
      </c>
      <c r="B107">
        <v>105</v>
      </c>
      <c r="C107">
        <v>117</v>
      </c>
      <c r="D107" t="s">
        <v>199</v>
      </c>
      <c r="E107" t="str">
        <f>IF(ISNA(MATCH(A107,'ESO zone constants'!$A$3:$A$9952,0)),"","X")</f>
        <v>X</v>
      </c>
    </row>
    <row r="108" spans="1:5" x14ac:dyDescent="0.25">
      <c r="A108" s="80">
        <v>274</v>
      </c>
      <c r="B108">
        <v>106</v>
      </c>
      <c r="C108">
        <v>117</v>
      </c>
      <c r="D108" t="s">
        <v>200</v>
      </c>
      <c r="E108" t="str">
        <f>IF(ISNA(MATCH(A108,'ESO zone constants'!$A$3:$A$9952,0)),"","X")</f>
        <v>X</v>
      </c>
    </row>
    <row r="109" spans="1:5" x14ac:dyDescent="0.25">
      <c r="A109" s="80">
        <v>275</v>
      </c>
      <c r="B109">
        <v>107</v>
      </c>
      <c r="C109">
        <v>117</v>
      </c>
      <c r="D109" t="s">
        <v>201</v>
      </c>
      <c r="E109" t="str">
        <f>IF(ISNA(MATCH(A109,'ESO zone constants'!$A$3:$A$9952,0)),"","X")</f>
        <v>X</v>
      </c>
    </row>
    <row r="110" spans="1:5" x14ac:dyDescent="0.25">
      <c r="A110" s="80">
        <v>279</v>
      </c>
      <c r="B110">
        <v>108</v>
      </c>
      <c r="C110">
        <v>279</v>
      </c>
      <c r="D110" t="s">
        <v>202</v>
      </c>
      <c r="E110" t="str">
        <f>IF(ISNA(MATCH(A110,'ESO zone constants'!$A$3:$A$9952,0)),"","X")</f>
        <v>X</v>
      </c>
    </row>
    <row r="111" spans="1:5" x14ac:dyDescent="0.25">
      <c r="A111" s="80">
        <v>280</v>
      </c>
      <c r="B111">
        <v>109</v>
      </c>
      <c r="C111">
        <v>280</v>
      </c>
      <c r="D111" t="s">
        <v>203</v>
      </c>
      <c r="E111" t="str">
        <f>IF(ISNA(MATCH(A111,'ESO zone constants'!$A$3:$A$9952,0)),"","X")</f>
        <v>X</v>
      </c>
    </row>
    <row r="112" spans="1:5" x14ac:dyDescent="0.25">
      <c r="A112" s="80">
        <v>281</v>
      </c>
      <c r="B112">
        <v>110</v>
      </c>
      <c r="C112">
        <v>281</v>
      </c>
      <c r="D112" t="s">
        <v>204</v>
      </c>
      <c r="E112" t="str">
        <f>IF(ISNA(MATCH(A112,'ESO zone constants'!$A$3:$A$9952,0)),"","X")</f>
        <v>X</v>
      </c>
    </row>
    <row r="113" spans="1:5" x14ac:dyDescent="0.25">
      <c r="A113" s="80">
        <v>283</v>
      </c>
      <c r="B113">
        <v>111</v>
      </c>
      <c r="C113">
        <v>41</v>
      </c>
      <c r="D113" t="s">
        <v>51</v>
      </c>
      <c r="E113" t="str">
        <f>IF(ISNA(MATCH(A113,'ESO zone constants'!$A$3:$A$9952,0)),"","X")</f>
        <v>X</v>
      </c>
    </row>
    <row r="114" spans="1:5" x14ac:dyDescent="0.25">
      <c r="A114" s="80">
        <v>284</v>
      </c>
      <c r="B114">
        <v>112</v>
      </c>
      <c r="C114">
        <v>3</v>
      </c>
      <c r="D114" t="s">
        <v>205</v>
      </c>
      <c r="E114" t="str">
        <f>IF(ISNA(MATCH(A114,'ESO zone constants'!$A$3:$A$9952,0)),"","X")</f>
        <v>X</v>
      </c>
    </row>
    <row r="115" spans="1:5" x14ac:dyDescent="0.25">
      <c r="A115" s="81">
        <v>287</v>
      </c>
      <c r="B115">
        <v>113</v>
      </c>
      <c r="C115">
        <v>41</v>
      </c>
      <c r="D115" t="s">
        <v>206</v>
      </c>
      <c r="E115" t="str">
        <f>IF(ISNA(MATCH(A115,'ESO zone constants'!$A$3:$A$9952,0)),"","X")</f>
        <v>X</v>
      </c>
    </row>
    <row r="116" spans="1:5" x14ac:dyDescent="0.25">
      <c r="A116" s="81">
        <v>288</v>
      </c>
      <c r="B116">
        <v>114</v>
      </c>
      <c r="C116">
        <v>41</v>
      </c>
      <c r="D116" t="s">
        <v>207</v>
      </c>
      <c r="E116" t="str">
        <f>IF(ISNA(MATCH(A116,'ESO zone constants'!$A$3:$A$9952,0)),"","X")</f>
        <v>X</v>
      </c>
    </row>
    <row r="117" spans="1:5" x14ac:dyDescent="0.25">
      <c r="A117" s="80">
        <v>289</v>
      </c>
      <c r="B117">
        <v>115</v>
      </c>
      <c r="C117">
        <v>41</v>
      </c>
      <c r="D117" t="s">
        <v>208</v>
      </c>
      <c r="E117" t="str">
        <f>IF(ISNA(MATCH(A117,'ESO zone constants'!$A$3:$A$9952,0)),"","X")</f>
        <v>X</v>
      </c>
    </row>
    <row r="118" spans="1:5" x14ac:dyDescent="0.25">
      <c r="A118" s="80">
        <v>290</v>
      </c>
      <c r="B118">
        <v>116</v>
      </c>
      <c r="C118">
        <v>41</v>
      </c>
      <c r="D118" t="s">
        <v>209</v>
      </c>
      <c r="E118" t="str">
        <f>IF(ISNA(MATCH(A118,'ESO zone constants'!$A$3:$A$9952,0)),"","X")</f>
        <v>X</v>
      </c>
    </row>
    <row r="119" spans="1:5" x14ac:dyDescent="0.25">
      <c r="A119" s="80">
        <v>291</v>
      </c>
      <c r="B119">
        <v>117</v>
      </c>
      <c r="C119">
        <v>41</v>
      </c>
      <c r="D119" t="s">
        <v>210</v>
      </c>
      <c r="E119" t="str">
        <f>IF(ISNA(MATCH(A119,'ESO zone constants'!$A$3:$A$9952,0)),"","X")</f>
        <v>X</v>
      </c>
    </row>
    <row r="120" spans="1:5" x14ac:dyDescent="0.25">
      <c r="A120" s="81">
        <v>296</v>
      </c>
      <c r="B120">
        <v>118</v>
      </c>
      <c r="C120">
        <v>41</v>
      </c>
      <c r="D120" t="s">
        <v>211</v>
      </c>
      <c r="E120" t="str">
        <f>IF(ISNA(MATCH(A120,'ESO zone constants'!$A$3:$A$9952,0)),"","X")</f>
        <v>X</v>
      </c>
    </row>
    <row r="121" spans="1:5" x14ac:dyDescent="0.25">
      <c r="A121" s="81">
        <v>306</v>
      </c>
      <c r="B121">
        <v>119</v>
      </c>
      <c r="C121">
        <v>57</v>
      </c>
      <c r="D121" t="s">
        <v>212</v>
      </c>
      <c r="E121" t="str">
        <f>IF(ISNA(MATCH(A121,'ESO zone constants'!$A$3:$A$9952,0)),"","X")</f>
        <v>X</v>
      </c>
    </row>
    <row r="122" spans="1:5" x14ac:dyDescent="0.25">
      <c r="A122" s="81">
        <v>308</v>
      </c>
      <c r="B122">
        <v>120</v>
      </c>
      <c r="C122">
        <v>104</v>
      </c>
      <c r="D122" t="s">
        <v>213</v>
      </c>
      <c r="E122" t="str">
        <f>IF(ISNA(MATCH(A122,'ESO zone constants'!$A$3:$A$9952,0)),"","X")</f>
        <v>X</v>
      </c>
    </row>
    <row r="123" spans="1:5" x14ac:dyDescent="0.25">
      <c r="A123" s="81">
        <v>309</v>
      </c>
      <c r="B123">
        <v>121</v>
      </c>
      <c r="C123">
        <v>3</v>
      </c>
      <c r="D123" t="s">
        <v>214</v>
      </c>
      <c r="E123" t="str">
        <f>IF(ISNA(MATCH(A123,'ESO zone constants'!$A$3:$A$9952,0)),"","X")</f>
        <v>X</v>
      </c>
    </row>
    <row r="124" spans="1:5" x14ac:dyDescent="0.25">
      <c r="A124" s="81">
        <v>310</v>
      </c>
      <c r="B124">
        <v>122</v>
      </c>
      <c r="C124">
        <v>3</v>
      </c>
      <c r="D124" t="s">
        <v>215</v>
      </c>
      <c r="E124" t="str">
        <f>IF(ISNA(MATCH(A124,'ESO zone constants'!$A$3:$A$9952,0)),"","X")</f>
        <v>X</v>
      </c>
    </row>
    <row r="125" spans="1:5" x14ac:dyDescent="0.25">
      <c r="A125" s="81">
        <v>311</v>
      </c>
      <c r="B125">
        <v>123</v>
      </c>
      <c r="C125">
        <v>3</v>
      </c>
      <c r="D125" t="s">
        <v>216</v>
      </c>
      <c r="E125" t="str">
        <f>IF(ISNA(MATCH(A125,'ESO zone constants'!$A$3:$A$9952,0)),"","X")</f>
        <v>X</v>
      </c>
    </row>
    <row r="126" spans="1:5" x14ac:dyDescent="0.25">
      <c r="A126" s="81">
        <v>312</v>
      </c>
      <c r="B126">
        <v>124</v>
      </c>
      <c r="C126">
        <v>3</v>
      </c>
      <c r="D126" t="s">
        <v>217</v>
      </c>
      <c r="E126" t="str">
        <f>IF(ISNA(MATCH(A126,'ESO zone constants'!$A$3:$A$9952,0)),"","X")</f>
        <v>X</v>
      </c>
    </row>
    <row r="127" spans="1:5" x14ac:dyDescent="0.25">
      <c r="A127" s="81">
        <v>313</v>
      </c>
      <c r="B127">
        <v>125</v>
      </c>
      <c r="C127">
        <v>3</v>
      </c>
      <c r="D127" t="s">
        <v>218</v>
      </c>
      <c r="E127" t="str">
        <f>IF(ISNA(MATCH(A127,'ESO zone constants'!$A$3:$A$9952,0)),"","X")</f>
        <v>X</v>
      </c>
    </row>
    <row r="128" spans="1:5" x14ac:dyDescent="0.25">
      <c r="A128" s="81">
        <v>314</v>
      </c>
      <c r="B128">
        <v>126</v>
      </c>
      <c r="C128">
        <v>3</v>
      </c>
      <c r="D128" t="s">
        <v>219</v>
      </c>
      <c r="E128" t="str">
        <f>IF(ISNA(MATCH(A128,'ESO zone constants'!$A$3:$A$9952,0)),"","X")</f>
        <v>X</v>
      </c>
    </row>
    <row r="129" spans="1:5" x14ac:dyDescent="0.25">
      <c r="A129" s="81">
        <v>315</v>
      </c>
      <c r="B129">
        <v>127</v>
      </c>
      <c r="C129">
        <v>19</v>
      </c>
      <c r="D129" t="s">
        <v>220</v>
      </c>
      <c r="E129" t="str">
        <f>IF(ISNA(MATCH(A129,'ESO zone constants'!$A$3:$A$9952,0)),"","X")</f>
        <v>X</v>
      </c>
    </row>
    <row r="130" spans="1:5" x14ac:dyDescent="0.25">
      <c r="A130" s="81">
        <v>316</v>
      </c>
      <c r="B130">
        <v>128</v>
      </c>
      <c r="C130">
        <v>19</v>
      </c>
      <c r="D130" t="s">
        <v>221</v>
      </c>
      <c r="E130" t="str">
        <f>IF(ISNA(MATCH(A130,'ESO zone constants'!$A$3:$A$9952,0)),"","X")</f>
        <v>X</v>
      </c>
    </row>
    <row r="131" spans="1:5" x14ac:dyDescent="0.25">
      <c r="A131" s="81">
        <v>317</v>
      </c>
      <c r="B131">
        <v>129</v>
      </c>
      <c r="C131">
        <v>19</v>
      </c>
      <c r="D131" t="s">
        <v>222</v>
      </c>
      <c r="E131" t="str">
        <f>IF(ISNA(MATCH(A131,'ESO zone constants'!$A$3:$A$9952,0)),"","X")</f>
        <v>X</v>
      </c>
    </row>
    <row r="132" spans="1:5" x14ac:dyDescent="0.25">
      <c r="A132" s="81">
        <v>318</v>
      </c>
      <c r="B132">
        <v>130</v>
      </c>
      <c r="C132">
        <v>19</v>
      </c>
      <c r="D132" t="s">
        <v>223</v>
      </c>
      <c r="E132" t="str">
        <f>IF(ISNA(MATCH(A132,'ESO zone constants'!$A$3:$A$9952,0)),"","X")</f>
        <v>X</v>
      </c>
    </row>
    <row r="133" spans="1:5" x14ac:dyDescent="0.25">
      <c r="A133" s="80">
        <v>319</v>
      </c>
      <c r="B133">
        <v>131</v>
      </c>
      <c r="C133">
        <v>19</v>
      </c>
      <c r="D133" t="s">
        <v>224</v>
      </c>
      <c r="E133" t="str">
        <f>IF(ISNA(MATCH(A133,'ESO zone constants'!$A$3:$A$9952,0)),"","X")</f>
        <v>X</v>
      </c>
    </row>
    <row r="134" spans="1:5" x14ac:dyDescent="0.25">
      <c r="A134" s="80">
        <v>320</v>
      </c>
      <c r="B134">
        <v>132</v>
      </c>
      <c r="C134">
        <v>19</v>
      </c>
      <c r="D134" t="s">
        <v>225</v>
      </c>
      <c r="E134" t="str">
        <f>IF(ISNA(MATCH(A134,'ESO zone constants'!$A$3:$A$9952,0)),"","X")</f>
        <v>X</v>
      </c>
    </row>
    <row r="135" spans="1:5" x14ac:dyDescent="0.25">
      <c r="A135" s="80">
        <v>321</v>
      </c>
      <c r="B135">
        <v>133</v>
      </c>
      <c r="C135">
        <v>20</v>
      </c>
      <c r="D135" t="s">
        <v>226</v>
      </c>
      <c r="E135" t="str">
        <f>IF(ISNA(MATCH(A135,'ESO zone constants'!$A$3:$A$9952,0)),"","X")</f>
        <v>X</v>
      </c>
    </row>
    <row r="136" spans="1:5" x14ac:dyDescent="0.25">
      <c r="A136" s="80">
        <v>322</v>
      </c>
      <c r="B136">
        <v>134</v>
      </c>
      <c r="C136">
        <v>20</v>
      </c>
      <c r="D136" t="s">
        <v>227</v>
      </c>
      <c r="E136" t="str">
        <f>IF(ISNA(MATCH(A136,'ESO zone constants'!$A$3:$A$9952,0)),"","X")</f>
        <v>X</v>
      </c>
    </row>
    <row r="137" spans="1:5" x14ac:dyDescent="0.25">
      <c r="A137" s="80">
        <v>323</v>
      </c>
      <c r="B137">
        <v>135</v>
      </c>
      <c r="C137">
        <v>20</v>
      </c>
      <c r="D137" t="s">
        <v>228</v>
      </c>
      <c r="E137" t="str">
        <f>IF(ISNA(MATCH(A137,'ESO zone constants'!$A$3:$A$9952,0)),"","X")</f>
        <v>X</v>
      </c>
    </row>
    <row r="138" spans="1:5" x14ac:dyDescent="0.25">
      <c r="A138" s="80">
        <v>324</v>
      </c>
      <c r="B138">
        <v>136</v>
      </c>
      <c r="C138">
        <v>20</v>
      </c>
      <c r="D138" t="s">
        <v>229</v>
      </c>
      <c r="E138" t="str">
        <f>IF(ISNA(MATCH(A138,'ESO zone constants'!$A$3:$A$9952,0)),"","X")</f>
        <v>X</v>
      </c>
    </row>
    <row r="139" spans="1:5" x14ac:dyDescent="0.25">
      <c r="A139" s="81">
        <v>325</v>
      </c>
      <c r="B139">
        <v>137</v>
      </c>
      <c r="C139">
        <v>20</v>
      </c>
      <c r="D139" t="s">
        <v>230</v>
      </c>
      <c r="E139" t="str">
        <f>IF(ISNA(MATCH(A139,'ESO zone constants'!$A$3:$A$9952,0)),"","X")</f>
        <v>X</v>
      </c>
    </row>
    <row r="140" spans="1:5" x14ac:dyDescent="0.25">
      <c r="A140" s="81">
        <v>326</v>
      </c>
      <c r="B140">
        <v>138</v>
      </c>
      <c r="C140">
        <v>20</v>
      </c>
      <c r="D140" t="s">
        <v>231</v>
      </c>
      <c r="E140" t="str">
        <f>IF(ISNA(MATCH(A140,'ESO zone constants'!$A$3:$A$9952,0)),"","X")</f>
        <v>X</v>
      </c>
    </row>
    <row r="141" spans="1:5" x14ac:dyDescent="0.25">
      <c r="A141" s="80">
        <v>327</v>
      </c>
      <c r="B141">
        <v>139</v>
      </c>
      <c r="C141">
        <v>104</v>
      </c>
      <c r="D141" t="s">
        <v>232</v>
      </c>
      <c r="E141" t="str">
        <f>IF(ISNA(MATCH(A141,'ESO zone constants'!$A$3:$A$9952,0)),"","X")</f>
        <v>X</v>
      </c>
    </row>
    <row r="142" spans="1:5" x14ac:dyDescent="0.25">
      <c r="A142" s="80">
        <v>328</v>
      </c>
      <c r="B142">
        <v>140</v>
      </c>
      <c r="C142">
        <v>104</v>
      </c>
      <c r="D142" t="s">
        <v>233</v>
      </c>
      <c r="E142" t="str">
        <f>IF(ISNA(MATCH(A142,'ESO zone constants'!$A$3:$A$9952,0)),"","X")</f>
        <v>X</v>
      </c>
    </row>
    <row r="143" spans="1:5" x14ac:dyDescent="0.25">
      <c r="A143" s="81">
        <v>329</v>
      </c>
      <c r="B143">
        <v>141</v>
      </c>
      <c r="C143">
        <v>104</v>
      </c>
      <c r="D143" t="s">
        <v>234</v>
      </c>
      <c r="E143" t="str">
        <f>IF(ISNA(MATCH(A143,'ESO zone constants'!$A$3:$A$9952,0)),"","X")</f>
        <v>X</v>
      </c>
    </row>
    <row r="144" spans="1:5" x14ac:dyDescent="0.25">
      <c r="A144" s="81">
        <v>330</v>
      </c>
      <c r="B144">
        <v>142</v>
      </c>
      <c r="C144">
        <v>104</v>
      </c>
      <c r="D144" t="s">
        <v>235</v>
      </c>
      <c r="E144" t="str">
        <f>IF(ISNA(MATCH(A144,'ESO zone constants'!$A$3:$A$9952,0)),"","X")</f>
        <v>X</v>
      </c>
    </row>
    <row r="145" spans="1:5" x14ac:dyDescent="0.25">
      <c r="A145" s="81">
        <v>331</v>
      </c>
      <c r="B145">
        <v>143</v>
      </c>
      <c r="C145">
        <v>104</v>
      </c>
      <c r="D145" t="s">
        <v>236</v>
      </c>
      <c r="E145" t="str">
        <f>IF(ISNA(MATCH(A145,'ESO zone constants'!$A$3:$A$9952,0)),"","X")</f>
        <v>X</v>
      </c>
    </row>
    <row r="146" spans="1:5" x14ac:dyDescent="0.25">
      <c r="A146" s="81">
        <v>332</v>
      </c>
      <c r="B146">
        <v>144</v>
      </c>
      <c r="C146">
        <v>104</v>
      </c>
      <c r="D146" t="s">
        <v>237</v>
      </c>
      <c r="E146" t="str">
        <f>IF(ISNA(MATCH(A146,'ESO zone constants'!$A$3:$A$9952,0)),"","X")</f>
        <v>X</v>
      </c>
    </row>
    <row r="147" spans="1:5" x14ac:dyDescent="0.25">
      <c r="A147" s="81">
        <v>333</v>
      </c>
      <c r="B147">
        <v>145</v>
      </c>
      <c r="C147">
        <v>92</v>
      </c>
      <c r="D147" t="s">
        <v>238</v>
      </c>
      <c r="E147" t="str">
        <f>IF(ISNA(MATCH(A147,'ESO zone constants'!$A$3:$A$9952,0)),"","X")</f>
        <v>X</v>
      </c>
    </row>
    <row r="148" spans="1:5" x14ac:dyDescent="0.25">
      <c r="A148" s="80">
        <v>334</v>
      </c>
      <c r="B148">
        <v>146</v>
      </c>
      <c r="C148">
        <v>92</v>
      </c>
      <c r="D148" t="s">
        <v>239</v>
      </c>
      <c r="E148" t="str">
        <f>IF(ISNA(MATCH(A148,'ESO zone constants'!$A$3:$A$9952,0)),"","X")</f>
        <v>X</v>
      </c>
    </row>
    <row r="149" spans="1:5" x14ac:dyDescent="0.25">
      <c r="A149" s="81">
        <v>335</v>
      </c>
      <c r="B149">
        <v>147</v>
      </c>
      <c r="C149">
        <v>92</v>
      </c>
      <c r="D149" t="s">
        <v>240</v>
      </c>
      <c r="E149" t="str">
        <f>IF(ISNA(MATCH(A149,'ESO zone constants'!$A$3:$A$9952,0)),"","X")</f>
        <v>X</v>
      </c>
    </row>
    <row r="150" spans="1:5" x14ac:dyDescent="0.25">
      <c r="A150" s="81">
        <v>336</v>
      </c>
      <c r="B150">
        <v>148</v>
      </c>
      <c r="C150">
        <v>92</v>
      </c>
      <c r="D150" t="s">
        <v>241</v>
      </c>
      <c r="E150" t="str">
        <f>IF(ISNA(MATCH(A150,'ESO zone constants'!$A$3:$A$9952,0)),"","X")</f>
        <v>X</v>
      </c>
    </row>
    <row r="151" spans="1:5" x14ac:dyDescent="0.25">
      <c r="A151" s="81">
        <v>337</v>
      </c>
      <c r="B151">
        <v>149</v>
      </c>
      <c r="C151">
        <v>92</v>
      </c>
      <c r="D151" t="s">
        <v>242</v>
      </c>
      <c r="E151" t="str">
        <f>IF(ISNA(MATCH(A151,'ESO zone constants'!$A$3:$A$9952,0)),"","X")</f>
        <v>X</v>
      </c>
    </row>
    <row r="152" spans="1:5" x14ac:dyDescent="0.25">
      <c r="A152" s="81">
        <v>338</v>
      </c>
      <c r="B152">
        <v>150</v>
      </c>
      <c r="C152">
        <v>92</v>
      </c>
      <c r="D152" t="s">
        <v>243</v>
      </c>
      <c r="E152" t="str">
        <f>IF(ISNA(MATCH(A152,'ESO zone constants'!$A$3:$A$9952,0)),"","X")</f>
        <v>X</v>
      </c>
    </row>
    <row r="153" spans="1:5" x14ac:dyDescent="0.25">
      <c r="A153" s="81">
        <v>339</v>
      </c>
      <c r="B153">
        <v>151</v>
      </c>
      <c r="C153">
        <v>101</v>
      </c>
      <c r="D153" t="s">
        <v>244</v>
      </c>
      <c r="E153" t="str">
        <f>IF(ISNA(MATCH(A153,'ESO zone constants'!$A$3:$A$9952,0)),"","X")</f>
        <v>X</v>
      </c>
    </row>
    <row r="154" spans="1:5" x14ac:dyDescent="0.25">
      <c r="A154" s="81">
        <v>341</v>
      </c>
      <c r="B154">
        <v>152</v>
      </c>
      <c r="C154">
        <v>103</v>
      </c>
      <c r="D154" t="s">
        <v>245</v>
      </c>
      <c r="E154" t="str">
        <f>IF(ISNA(MATCH(A154,'ESO zone constants'!$A$3:$A$9952,0)),"","X")</f>
        <v>X</v>
      </c>
    </row>
    <row r="155" spans="1:5" x14ac:dyDescent="0.25">
      <c r="A155" s="80">
        <v>346</v>
      </c>
      <c r="B155">
        <v>153</v>
      </c>
      <c r="C155">
        <v>101</v>
      </c>
      <c r="D155" t="s">
        <v>246</v>
      </c>
      <c r="E155" t="str">
        <f>IF(ISNA(MATCH(A155,'ESO zone constants'!$A$3:$A$9952,0)),"","X")</f>
        <v>X</v>
      </c>
    </row>
    <row r="156" spans="1:5" x14ac:dyDescent="0.25">
      <c r="A156" s="80">
        <v>347</v>
      </c>
      <c r="B156">
        <v>154</v>
      </c>
      <c r="C156">
        <v>347</v>
      </c>
      <c r="D156" t="s">
        <v>247</v>
      </c>
      <c r="E156" t="str">
        <f>IF(ISNA(MATCH(A156,'ESO zone constants'!$A$3:$A$9952,0)),"","X")</f>
        <v>X</v>
      </c>
    </row>
    <row r="157" spans="1:5" x14ac:dyDescent="0.25">
      <c r="A157" s="80">
        <v>353</v>
      </c>
      <c r="B157">
        <v>155</v>
      </c>
      <c r="C157">
        <v>101</v>
      </c>
      <c r="D157" t="s">
        <v>248</v>
      </c>
      <c r="E157" t="str">
        <f>IF(ISNA(MATCH(A157,'ESO zone constants'!$A$3:$A$9952,0)),"","X")</f>
        <v>X</v>
      </c>
    </row>
    <row r="158" spans="1:5" x14ac:dyDescent="0.25">
      <c r="A158" s="80">
        <v>354</v>
      </c>
      <c r="B158">
        <v>156</v>
      </c>
      <c r="C158">
        <v>101</v>
      </c>
      <c r="D158" t="s">
        <v>249</v>
      </c>
      <c r="E158" t="str">
        <f>IF(ISNA(MATCH(A158,'ESO zone constants'!$A$3:$A$9952,0)),"","X")</f>
        <v>X</v>
      </c>
    </row>
    <row r="159" spans="1:5" x14ac:dyDescent="0.25">
      <c r="A159" s="80">
        <v>359</v>
      </c>
      <c r="B159">
        <v>157</v>
      </c>
      <c r="C159">
        <v>101</v>
      </c>
      <c r="D159" t="s">
        <v>250</v>
      </c>
      <c r="E159" t="str">
        <f>IF(ISNA(MATCH(A159,'ESO zone constants'!$A$3:$A$9952,0)),"","X")</f>
        <v>X</v>
      </c>
    </row>
    <row r="160" spans="1:5" x14ac:dyDescent="0.25">
      <c r="A160" s="80">
        <v>360</v>
      </c>
      <c r="B160">
        <v>158</v>
      </c>
      <c r="C160">
        <v>101</v>
      </c>
      <c r="D160" t="s">
        <v>251</v>
      </c>
      <c r="E160" t="str">
        <f>IF(ISNA(MATCH(A160,'ESO zone constants'!$A$3:$A$9952,0)),"","X")</f>
        <v>X</v>
      </c>
    </row>
    <row r="161" spans="1:5" x14ac:dyDescent="0.25">
      <c r="A161" s="81">
        <v>361</v>
      </c>
      <c r="B161">
        <v>159</v>
      </c>
      <c r="C161">
        <v>101</v>
      </c>
      <c r="D161" t="s">
        <v>252</v>
      </c>
      <c r="E161" t="str">
        <f>IF(ISNA(MATCH(A161,'ESO zone constants'!$A$3:$A$9952,0)),"","X")</f>
        <v>X</v>
      </c>
    </row>
    <row r="162" spans="1:5" x14ac:dyDescent="0.25">
      <c r="A162" s="80">
        <v>362</v>
      </c>
      <c r="B162">
        <v>160</v>
      </c>
      <c r="C162">
        <v>101</v>
      </c>
      <c r="D162" t="s">
        <v>253</v>
      </c>
      <c r="E162" t="str">
        <f>IF(ISNA(MATCH(A162,'ESO zone constants'!$A$3:$A$9952,0)),"","X")</f>
        <v>X</v>
      </c>
    </row>
    <row r="163" spans="1:5" x14ac:dyDescent="0.25">
      <c r="A163" s="80">
        <v>363</v>
      </c>
      <c r="B163">
        <v>161</v>
      </c>
      <c r="C163">
        <v>101</v>
      </c>
      <c r="D163" t="s">
        <v>254</v>
      </c>
      <c r="E163" t="str">
        <f>IF(ISNA(MATCH(A163,'ESO zone constants'!$A$3:$A$9952,0)),"","X")</f>
        <v>X</v>
      </c>
    </row>
    <row r="164" spans="1:5" x14ac:dyDescent="0.25">
      <c r="A164" s="80">
        <v>364</v>
      </c>
      <c r="B164">
        <v>162</v>
      </c>
      <c r="C164">
        <v>101</v>
      </c>
      <c r="D164" t="s">
        <v>255</v>
      </c>
      <c r="E164" t="str">
        <f>IF(ISNA(MATCH(A164,'ESO zone constants'!$A$3:$A$9952,0)),"","X")</f>
        <v>X</v>
      </c>
    </row>
    <row r="165" spans="1:5" x14ac:dyDescent="0.25">
      <c r="A165" s="81">
        <v>365</v>
      </c>
      <c r="B165">
        <v>163</v>
      </c>
      <c r="C165">
        <v>347</v>
      </c>
      <c r="D165" t="s">
        <v>256</v>
      </c>
      <c r="E165" t="str">
        <f>IF(ISNA(MATCH(A165,'ESO zone constants'!$A$3:$A$9952,0)),"","X")</f>
        <v>X</v>
      </c>
    </row>
    <row r="166" spans="1:5" x14ac:dyDescent="0.25">
      <c r="A166" s="81">
        <v>366</v>
      </c>
      <c r="B166">
        <v>164</v>
      </c>
      <c r="C166">
        <v>347</v>
      </c>
      <c r="D166" t="s">
        <v>257</v>
      </c>
      <c r="E166" t="str">
        <f>IF(ISNA(MATCH(A166,'ESO zone constants'!$A$3:$A$9952,0)),"","X")</f>
        <v>X</v>
      </c>
    </row>
    <row r="167" spans="1:5" x14ac:dyDescent="0.25">
      <c r="A167" s="81">
        <v>367</v>
      </c>
      <c r="B167">
        <v>165</v>
      </c>
      <c r="C167">
        <v>347</v>
      </c>
      <c r="D167" t="s">
        <v>258</v>
      </c>
      <c r="E167" t="str">
        <f>IF(ISNA(MATCH(A167,'ESO zone constants'!$A$3:$A$9952,0)),"","X")</f>
        <v>X</v>
      </c>
    </row>
    <row r="168" spans="1:5" x14ac:dyDescent="0.25">
      <c r="A168" s="81">
        <v>368</v>
      </c>
      <c r="B168">
        <v>166</v>
      </c>
      <c r="C168">
        <v>347</v>
      </c>
      <c r="D168" t="s">
        <v>259</v>
      </c>
      <c r="E168" t="str">
        <f>IF(ISNA(MATCH(A168,'ESO zone constants'!$A$3:$A$9952,0)),"","X")</f>
        <v>X</v>
      </c>
    </row>
    <row r="169" spans="1:5" x14ac:dyDescent="0.25">
      <c r="A169" s="81">
        <v>369</v>
      </c>
      <c r="B169">
        <v>167</v>
      </c>
      <c r="C169">
        <v>347</v>
      </c>
      <c r="D169" t="s">
        <v>260</v>
      </c>
      <c r="E169" t="str">
        <f>IF(ISNA(MATCH(A169,'ESO zone constants'!$A$3:$A$9952,0)),"","X")</f>
        <v>X</v>
      </c>
    </row>
    <row r="170" spans="1:5" x14ac:dyDescent="0.25">
      <c r="A170" s="81">
        <v>370</v>
      </c>
      <c r="B170">
        <v>168</v>
      </c>
      <c r="C170">
        <v>347</v>
      </c>
      <c r="D170" t="s">
        <v>261</v>
      </c>
      <c r="E170" t="str">
        <f>IF(ISNA(MATCH(A170,'ESO zone constants'!$A$3:$A$9952,0)),"","X")</f>
        <v>X</v>
      </c>
    </row>
    <row r="171" spans="1:5" x14ac:dyDescent="0.25">
      <c r="A171" s="81">
        <v>371</v>
      </c>
      <c r="B171">
        <v>169</v>
      </c>
      <c r="C171">
        <v>347</v>
      </c>
      <c r="D171" t="s">
        <v>262</v>
      </c>
      <c r="E171" t="str">
        <f>IF(ISNA(MATCH(A171,'ESO zone constants'!$A$3:$A$9952,0)),"","X")</f>
        <v>X</v>
      </c>
    </row>
    <row r="172" spans="1:5" x14ac:dyDescent="0.25">
      <c r="A172" s="81">
        <v>372</v>
      </c>
      <c r="B172">
        <v>170</v>
      </c>
      <c r="C172">
        <v>347</v>
      </c>
      <c r="D172" t="s">
        <v>263</v>
      </c>
      <c r="E172" t="str">
        <f>IF(ISNA(MATCH(A172,'ESO zone constants'!$A$3:$A$9952,0)),"","X")</f>
        <v>X</v>
      </c>
    </row>
    <row r="173" spans="1:5" x14ac:dyDescent="0.25">
      <c r="A173" s="81">
        <v>374</v>
      </c>
      <c r="B173">
        <v>171</v>
      </c>
      <c r="C173">
        <v>347</v>
      </c>
      <c r="D173" t="s">
        <v>264</v>
      </c>
      <c r="E173" t="str">
        <f>IF(ISNA(MATCH(A173,'ESO zone constants'!$A$3:$A$9952,0)),"","X")</f>
        <v>X</v>
      </c>
    </row>
    <row r="174" spans="1:5" x14ac:dyDescent="0.25">
      <c r="A174" s="81">
        <v>375</v>
      </c>
      <c r="B174">
        <v>172</v>
      </c>
      <c r="C174">
        <v>347</v>
      </c>
      <c r="D174" t="s">
        <v>265</v>
      </c>
      <c r="E174" t="str">
        <f>IF(ISNA(MATCH(A174,'ESO zone constants'!$A$3:$A$9952,0)),"","X")</f>
        <v>X</v>
      </c>
    </row>
    <row r="175" spans="1:5" x14ac:dyDescent="0.25">
      <c r="A175" s="81">
        <v>376</v>
      </c>
      <c r="B175">
        <v>173</v>
      </c>
      <c r="C175">
        <v>347</v>
      </c>
      <c r="D175" t="s">
        <v>266</v>
      </c>
      <c r="E175" t="str">
        <f>IF(ISNA(MATCH(A175,'ESO zone constants'!$A$3:$A$9952,0)),"","X")</f>
        <v>X</v>
      </c>
    </row>
    <row r="176" spans="1:5" x14ac:dyDescent="0.25">
      <c r="A176" s="80">
        <v>377</v>
      </c>
      <c r="B176">
        <v>174</v>
      </c>
      <c r="C176">
        <v>58</v>
      </c>
      <c r="D176" t="s">
        <v>267</v>
      </c>
      <c r="E176" t="str">
        <f>IF(ISNA(MATCH(A176,'ESO zone constants'!$A$3:$A$9952,0)),"","X")</f>
        <v>X</v>
      </c>
    </row>
    <row r="177" spans="1:5" x14ac:dyDescent="0.25">
      <c r="A177" s="81">
        <v>378</v>
      </c>
      <c r="B177">
        <v>175</v>
      </c>
      <c r="C177">
        <v>58</v>
      </c>
      <c r="D177" t="s">
        <v>268</v>
      </c>
      <c r="E177" t="str">
        <f>IF(ISNA(MATCH(A177,'ESO zone constants'!$A$3:$A$9952,0)),"","X")</f>
        <v>X</v>
      </c>
    </row>
    <row r="178" spans="1:5" x14ac:dyDescent="0.25">
      <c r="A178" s="81">
        <v>379</v>
      </c>
      <c r="B178">
        <v>176</v>
      </c>
      <c r="C178">
        <v>58</v>
      </c>
      <c r="D178" t="s">
        <v>269</v>
      </c>
      <c r="E178" t="str">
        <f>IF(ISNA(MATCH(A178,'ESO zone constants'!$A$3:$A$9952,0)),"","X")</f>
        <v>X</v>
      </c>
    </row>
    <row r="179" spans="1:5" x14ac:dyDescent="0.25">
      <c r="A179" s="80">
        <v>380</v>
      </c>
      <c r="B179">
        <v>177</v>
      </c>
      <c r="C179">
        <v>381</v>
      </c>
      <c r="D179" t="s">
        <v>102</v>
      </c>
      <c r="E179" t="str">
        <f>IF(ISNA(MATCH(A179,'ESO zone constants'!$A$3:$A$9952,0)),"","X")</f>
        <v>X</v>
      </c>
    </row>
    <row r="180" spans="1:5" x14ac:dyDescent="0.25">
      <c r="A180" s="80">
        <v>381</v>
      </c>
      <c r="B180">
        <v>178</v>
      </c>
      <c r="C180">
        <v>381</v>
      </c>
      <c r="D180" t="s">
        <v>270</v>
      </c>
      <c r="E180" t="str">
        <f>IF(ISNA(MATCH(A180,'ESO zone constants'!$A$3:$A$9952,0)),"","X")</f>
        <v>X</v>
      </c>
    </row>
    <row r="181" spans="1:5" x14ac:dyDescent="0.25">
      <c r="A181" s="80">
        <v>382</v>
      </c>
      <c r="B181">
        <v>179</v>
      </c>
      <c r="C181">
        <v>382</v>
      </c>
      <c r="D181" t="s">
        <v>271</v>
      </c>
      <c r="E181" t="str">
        <f>IF(ISNA(MATCH(A181,'ESO zone constants'!$A$3:$A$9952,0)),"","X")</f>
        <v>X</v>
      </c>
    </row>
    <row r="182" spans="1:5" x14ac:dyDescent="0.25">
      <c r="A182" s="81">
        <v>383</v>
      </c>
      <c r="B182">
        <v>180</v>
      </c>
      <c r="C182">
        <v>383</v>
      </c>
      <c r="D182" t="s">
        <v>272</v>
      </c>
      <c r="E182" t="str">
        <f>IF(ISNA(MATCH(A182,'ESO zone constants'!$A$3:$A$9952,0)),"","X")</f>
        <v>X</v>
      </c>
    </row>
    <row r="183" spans="1:5" x14ac:dyDescent="0.25">
      <c r="A183" s="81">
        <v>385</v>
      </c>
      <c r="B183">
        <v>181</v>
      </c>
      <c r="C183">
        <v>208</v>
      </c>
      <c r="D183" t="s">
        <v>273</v>
      </c>
      <c r="E183" t="str">
        <f>IF(ISNA(MATCH(A183,'ESO zone constants'!$A$3:$A$9952,0)),"","X")</f>
        <v>X</v>
      </c>
    </row>
    <row r="184" spans="1:5" x14ac:dyDescent="0.25">
      <c r="A184" s="81">
        <v>386</v>
      </c>
      <c r="B184">
        <v>182</v>
      </c>
      <c r="C184">
        <v>41</v>
      </c>
      <c r="D184" t="s">
        <v>274</v>
      </c>
      <c r="E184" t="str">
        <f>IF(ISNA(MATCH(A184,'ESO zone constants'!$A$3:$A$9952,0)),"","X")</f>
        <v>X</v>
      </c>
    </row>
    <row r="185" spans="1:5" x14ac:dyDescent="0.25">
      <c r="A185" s="81">
        <v>387</v>
      </c>
      <c r="B185">
        <v>183</v>
      </c>
      <c r="C185">
        <v>381</v>
      </c>
      <c r="D185" t="s">
        <v>275</v>
      </c>
      <c r="E185" t="str">
        <f>IF(ISNA(MATCH(A185,'ESO zone constants'!$A$3:$A$9952,0)),"","X")</f>
        <v>X</v>
      </c>
    </row>
    <row r="186" spans="1:5" x14ac:dyDescent="0.25">
      <c r="A186" s="81">
        <v>388</v>
      </c>
      <c r="B186">
        <v>184</v>
      </c>
      <c r="C186">
        <v>381</v>
      </c>
      <c r="D186" t="s">
        <v>276</v>
      </c>
      <c r="E186" t="str">
        <f>IF(ISNA(MATCH(A186,'ESO zone constants'!$A$3:$A$9952,0)),"","X")</f>
        <v>X</v>
      </c>
    </row>
    <row r="187" spans="1:5" x14ac:dyDescent="0.25">
      <c r="A187" s="81">
        <v>389</v>
      </c>
      <c r="B187">
        <v>185</v>
      </c>
      <c r="C187">
        <v>383</v>
      </c>
      <c r="D187" t="s">
        <v>277</v>
      </c>
      <c r="E187" t="str">
        <f>IF(ISNA(MATCH(A187,'ESO zone constants'!$A$3:$A$9952,0)),"","X")</f>
        <v>X</v>
      </c>
    </row>
    <row r="188" spans="1:5" x14ac:dyDescent="0.25">
      <c r="A188" s="81">
        <v>390</v>
      </c>
      <c r="B188">
        <v>186</v>
      </c>
      <c r="C188">
        <v>381</v>
      </c>
      <c r="D188" t="s">
        <v>278</v>
      </c>
      <c r="E188" t="str">
        <f>IF(ISNA(MATCH(A188,'ESO zone constants'!$A$3:$A$9952,0)),"","X")</f>
        <v>X</v>
      </c>
    </row>
    <row r="189" spans="1:5" x14ac:dyDescent="0.25">
      <c r="A189" s="81">
        <v>392</v>
      </c>
      <c r="B189">
        <v>187</v>
      </c>
      <c r="C189">
        <v>381</v>
      </c>
      <c r="D189" t="s">
        <v>279</v>
      </c>
      <c r="E189" t="str">
        <f>IF(ISNA(MATCH(A189,'ESO zone constants'!$A$3:$A$9952,0)),"","X")</f>
        <v>X</v>
      </c>
    </row>
    <row r="190" spans="1:5" x14ac:dyDescent="0.25">
      <c r="A190" s="81">
        <v>393</v>
      </c>
      <c r="B190">
        <v>188</v>
      </c>
      <c r="C190">
        <v>381</v>
      </c>
      <c r="D190" t="s">
        <v>280</v>
      </c>
      <c r="E190" t="str">
        <f>IF(ISNA(MATCH(A190,'ESO zone constants'!$A$3:$A$9952,0)),"","X")</f>
        <v>X</v>
      </c>
    </row>
    <row r="191" spans="1:5" x14ac:dyDescent="0.25">
      <c r="A191" s="81">
        <v>394</v>
      </c>
      <c r="B191">
        <v>189</v>
      </c>
      <c r="C191">
        <v>381</v>
      </c>
      <c r="D191" t="s">
        <v>281</v>
      </c>
      <c r="E191" t="str">
        <f>IF(ISNA(MATCH(A191,'ESO zone constants'!$A$3:$A$9952,0)),"","X")</f>
        <v>X</v>
      </c>
    </row>
    <row r="192" spans="1:5" x14ac:dyDescent="0.25">
      <c r="A192" s="81">
        <v>395</v>
      </c>
      <c r="B192">
        <v>190</v>
      </c>
      <c r="C192">
        <v>381</v>
      </c>
      <c r="D192" t="s">
        <v>282</v>
      </c>
      <c r="E192" t="str">
        <f>IF(ISNA(MATCH(A192,'ESO zone constants'!$A$3:$A$9952,0)),"","X")</f>
        <v>X</v>
      </c>
    </row>
    <row r="193" spans="1:5" x14ac:dyDescent="0.25">
      <c r="A193" s="81">
        <v>396</v>
      </c>
      <c r="B193">
        <v>191</v>
      </c>
      <c r="C193">
        <v>381</v>
      </c>
      <c r="D193" t="s">
        <v>283</v>
      </c>
      <c r="E193" t="str">
        <f>IF(ISNA(MATCH(A193,'ESO zone constants'!$A$3:$A$9952,0)),"","X")</f>
        <v>X</v>
      </c>
    </row>
    <row r="194" spans="1:5" x14ac:dyDescent="0.25">
      <c r="A194" s="81">
        <v>397</v>
      </c>
      <c r="B194">
        <v>192</v>
      </c>
      <c r="C194">
        <v>381</v>
      </c>
      <c r="D194" t="s">
        <v>284</v>
      </c>
      <c r="E194" t="str">
        <f>IF(ISNA(MATCH(A194,'ESO zone constants'!$A$3:$A$9952,0)),"","X")</f>
        <v>X</v>
      </c>
    </row>
    <row r="195" spans="1:5" x14ac:dyDescent="0.25">
      <c r="A195" s="80">
        <v>398</v>
      </c>
      <c r="B195">
        <v>193</v>
      </c>
      <c r="C195">
        <v>381</v>
      </c>
      <c r="D195" t="s">
        <v>285</v>
      </c>
      <c r="E195" t="str">
        <f>IF(ISNA(MATCH(A195,'ESO zone constants'!$A$3:$A$9952,0)),"","X")</f>
        <v>X</v>
      </c>
    </row>
    <row r="196" spans="1:5" x14ac:dyDescent="0.25">
      <c r="A196" s="81">
        <v>399</v>
      </c>
      <c r="B196">
        <v>194</v>
      </c>
      <c r="C196">
        <v>381</v>
      </c>
      <c r="D196" t="s">
        <v>286</v>
      </c>
      <c r="E196" t="str">
        <f>IF(ISNA(MATCH(A196,'ESO zone constants'!$A$3:$A$9952,0)),"","X")</f>
        <v>X</v>
      </c>
    </row>
    <row r="197" spans="1:5" x14ac:dyDescent="0.25">
      <c r="A197" s="81">
        <v>400</v>
      </c>
      <c r="B197">
        <v>195</v>
      </c>
      <c r="C197">
        <v>381</v>
      </c>
      <c r="D197" t="s">
        <v>287</v>
      </c>
      <c r="E197" t="str">
        <f>IF(ISNA(MATCH(A197,'ESO zone constants'!$A$3:$A$9952,0)),"","X")</f>
        <v>X</v>
      </c>
    </row>
    <row r="198" spans="1:5" x14ac:dyDescent="0.25">
      <c r="A198" s="80">
        <v>401</v>
      </c>
      <c r="B198">
        <v>196</v>
      </c>
      <c r="C198">
        <v>381</v>
      </c>
      <c r="D198" t="s">
        <v>288</v>
      </c>
      <c r="E198" t="str">
        <f>IF(ISNA(MATCH(A198,'ESO zone constants'!$A$3:$A$9952,0)),"","X")</f>
        <v>X</v>
      </c>
    </row>
    <row r="199" spans="1:5" x14ac:dyDescent="0.25">
      <c r="A199" s="80">
        <v>402</v>
      </c>
      <c r="B199">
        <v>197</v>
      </c>
      <c r="C199">
        <v>103</v>
      </c>
      <c r="D199" t="s">
        <v>289</v>
      </c>
      <c r="E199" t="str">
        <f>IF(ISNA(MATCH(A199,'ESO zone constants'!$A$3:$A$9952,0)),"","X")</f>
        <v>X</v>
      </c>
    </row>
    <row r="200" spans="1:5" x14ac:dyDescent="0.25">
      <c r="A200" s="81">
        <v>403</v>
      </c>
      <c r="B200">
        <v>198</v>
      </c>
      <c r="C200">
        <v>103</v>
      </c>
      <c r="D200" t="s">
        <v>290</v>
      </c>
      <c r="E200" t="str">
        <f>IF(ISNA(MATCH(A200,'ESO zone constants'!$A$3:$A$9952,0)),"","X")</f>
        <v>X</v>
      </c>
    </row>
    <row r="201" spans="1:5" x14ac:dyDescent="0.25">
      <c r="A201" s="81">
        <v>404</v>
      </c>
      <c r="B201">
        <v>199</v>
      </c>
      <c r="C201">
        <v>103</v>
      </c>
      <c r="D201" t="s">
        <v>291</v>
      </c>
      <c r="E201" t="str">
        <f>IF(ISNA(MATCH(A201,'ESO zone constants'!$A$3:$A$9952,0)),"","X")</f>
        <v>X</v>
      </c>
    </row>
    <row r="202" spans="1:5" x14ac:dyDescent="0.25">
      <c r="A202" s="81">
        <v>405</v>
      </c>
      <c r="B202">
        <v>200</v>
      </c>
      <c r="C202">
        <v>57</v>
      </c>
      <c r="D202" t="s">
        <v>292</v>
      </c>
      <c r="E202" t="str">
        <f>IF(ISNA(MATCH(A202,'ESO zone constants'!$A$3:$A$9952,0)),"","X")</f>
        <v>X</v>
      </c>
    </row>
    <row r="203" spans="1:5" x14ac:dyDescent="0.25">
      <c r="A203" s="80">
        <v>406</v>
      </c>
      <c r="B203">
        <v>201</v>
      </c>
      <c r="C203">
        <v>57</v>
      </c>
      <c r="D203" t="s">
        <v>293</v>
      </c>
      <c r="E203" t="str">
        <f>IF(ISNA(MATCH(A203,'ESO zone constants'!$A$3:$A$9952,0)),"","X")</f>
        <v>X</v>
      </c>
    </row>
    <row r="204" spans="1:5" x14ac:dyDescent="0.25">
      <c r="A204" s="80">
        <v>407</v>
      </c>
      <c r="B204">
        <v>202</v>
      </c>
      <c r="C204">
        <v>57</v>
      </c>
      <c r="D204" t="s">
        <v>294</v>
      </c>
      <c r="E204" t="str">
        <f>IF(ISNA(MATCH(A204,'ESO zone constants'!$A$3:$A$9952,0)),"","X")</f>
        <v>X</v>
      </c>
    </row>
    <row r="205" spans="1:5" x14ac:dyDescent="0.25">
      <c r="A205" s="80">
        <v>408</v>
      </c>
      <c r="B205">
        <v>203</v>
      </c>
      <c r="C205">
        <v>57</v>
      </c>
      <c r="D205" t="s">
        <v>295</v>
      </c>
      <c r="E205" t="str">
        <f>IF(ISNA(MATCH(A205,'ESO zone constants'!$A$3:$A$9952,0)),"","X")</f>
        <v>X</v>
      </c>
    </row>
    <row r="206" spans="1:5" x14ac:dyDescent="0.25">
      <c r="A206" s="81">
        <v>409</v>
      </c>
      <c r="B206">
        <v>204</v>
      </c>
      <c r="C206">
        <v>57</v>
      </c>
      <c r="D206" t="s">
        <v>296</v>
      </c>
      <c r="E206" t="str">
        <f>IF(ISNA(MATCH(A206,'ESO zone constants'!$A$3:$A$9952,0)),"","X")</f>
        <v>X</v>
      </c>
    </row>
    <row r="207" spans="1:5" x14ac:dyDescent="0.25">
      <c r="A207" s="81">
        <v>410</v>
      </c>
      <c r="B207">
        <v>205</v>
      </c>
      <c r="C207">
        <v>57</v>
      </c>
      <c r="D207" t="s">
        <v>297</v>
      </c>
      <c r="E207" t="str">
        <f>IF(ISNA(MATCH(A207,'ESO zone constants'!$A$3:$A$9952,0)),"","X")</f>
        <v>X</v>
      </c>
    </row>
    <row r="208" spans="1:5" x14ac:dyDescent="0.25">
      <c r="A208" s="81">
        <v>411</v>
      </c>
      <c r="B208">
        <v>206</v>
      </c>
      <c r="C208">
        <v>58</v>
      </c>
      <c r="D208" t="s">
        <v>298</v>
      </c>
      <c r="E208" t="str">
        <f>IF(ISNA(MATCH(A208,'ESO zone constants'!$A$3:$A$9952,0)),"","X")</f>
        <v>X</v>
      </c>
    </row>
    <row r="209" spans="1:5" x14ac:dyDescent="0.25">
      <c r="A209" s="81">
        <v>412</v>
      </c>
      <c r="B209">
        <v>207</v>
      </c>
      <c r="C209">
        <v>103</v>
      </c>
      <c r="D209" t="s">
        <v>299</v>
      </c>
      <c r="E209" t="str">
        <f>IF(ISNA(MATCH(A209,'ESO zone constants'!$A$3:$A$9952,0)),"","X")</f>
        <v>X</v>
      </c>
    </row>
    <row r="210" spans="1:5" x14ac:dyDescent="0.25">
      <c r="A210" s="81">
        <v>413</v>
      </c>
      <c r="B210">
        <v>208</v>
      </c>
      <c r="C210">
        <v>103</v>
      </c>
      <c r="D210" t="s">
        <v>300</v>
      </c>
      <c r="E210" t="str">
        <f>IF(ISNA(MATCH(A210,'ESO zone constants'!$A$3:$A$9952,0)),"","X")</f>
        <v>X</v>
      </c>
    </row>
    <row r="211" spans="1:5" x14ac:dyDescent="0.25">
      <c r="A211" s="81">
        <v>414</v>
      </c>
      <c r="B211">
        <v>209</v>
      </c>
      <c r="C211">
        <v>103</v>
      </c>
      <c r="D211" t="s">
        <v>301</v>
      </c>
      <c r="E211" t="str">
        <f>IF(ISNA(MATCH(A211,'ESO zone constants'!$A$3:$A$9952,0)),"","X")</f>
        <v>X</v>
      </c>
    </row>
    <row r="212" spans="1:5" x14ac:dyDescent="0.25">
      <c r="A212" s="81">
        <v>415</v>
      </c>
      <c r="B212">
        <v>210</v>
      </c>
      <c r="C212">
        <v>103</v>
      </c>
      <c r="D212" t="s">
        <v>302</v>
      </c>
      <c r="E212" t="str">
        <f>IF(ISNA(MATCH(A212,'ESO zone constants'!$A$3:$A$9952,0)),"","X")</f>
        <v>X</v>
      </c>
    </row>
    <row r="213" spans="1:5" x14ac:dyDescent="0.25">
      <c r="A213" s="81">
        <v>416</v>
      </c>
      <c r="B213">
        <v>211</v>
      </c>
      <c r="C213">
        <v>381</v>
      </c>
      <c r="D213" t="s">
        <v>303</v>
      </c>
      <c r="E213" t="str">
        <f>IF(ISNA(MATCH(A213,'ESO zone constants'!$A$3:$A$9952,0)),"","X")</f>
        <v>X</v>
      </c>
    </row>
    <row r="214" spans="1:5" x14ac:dyDescent="0.25">
      <c r="A214" s="81">
        <v>417</v>
      </c>
      <c r="B214">
        <v>212</v>
      </c>
      <c r="C214">
        <v>347</v>
      </c>
      <c r="D214" t="s">
        <v>304</v>
      </c>
      <c r="E214" t="str">
        <f>IF(ISNA(MATCH(A214,'ESO zone constants'!$A$3:$A$9952,0)),"","X")</f>
        <v>X</v>
      </c>
    </row>
    <row r="215" spans="1:5" x14ac:dyDescent="0.25">
      <c r="A215" s="81">
        <v>418</v>
      </c>
      <c r="B215">
        <v>213</v>
      </c>
      <c r="C215">
        <v>347</v>
      </c>
      <c r="D215" t="s">
        <v>305</v>
      </c>
      <c r="E215" t="str">
        <f>IF(ISNA(MATCH(A215,'ESO zone constants'!$A$3:$A$9952,0)),"","X")</f>
        <v>X</v>
      </c>
    </row>
    <row r="216" spans="1:5" x14ac:dyDescent="0.25">
      <c r="A216" s="81">
        <v>419</v>
      </c>
      <c r="B216">
        <v>214</v>
      </c>
      <c r="C216">
        <v>347</v>
      </c>
      <c r="D216" t="s">
        <v>306</v>
      </c>
      <c r="E216" t="str">
        <f>IF(ISNA(MATCH(A216,'ESO zone constants'!$A$3:$A$9952,0)),"","X")</f>
        <v>X</v>
      </c>
    </row>
    <row r="217" spans="1:5" x14ac:dyDescent="0.25">
      <c r="A217" s="81">
        <v>420</v>
      </c>
      <c r="B217">
        <v>215</v>
      </c>
      <c r="C217">
        <v>347</v>
      </c>
      <c r="D217" t="s">
        <v>307</v>
      </c>
      <c r="E217" t="str">
        <f>IF(ISNA(MATCH(A217,'ESO zone constants'!$A$3:$A$9952,0)),"","X")</f>
        <v>X</v>
      </c>
    </row>
    <row r="218" spans="1:5" x14ac:dyDescent="0.25">
      <c r="A218" s="81">
        <v>421</v>
      </c>
      <c r="B218">
        <v>216</v>
      </c>
      <c r="C218">
        <v>347</v>
      </c>
      <c r="D218" t="s">
        <v>308</v>
      </c>
      <c r="E218" t="str">
        <f>IF(ISNA(MATCH(A218,'ESO zone constants'!$A$3:$A$9952,0)),"","X")</f>
        <v>X</v>
      </c>
    </row>
    <row r="219" spans="1:5" x14ac:dyDescent="0.25">
      <c r="A219" s="80">
        <v>422</v>
      </c>
      <c r="B219">
        <v>217</v>
      </c>
      <c r="C219">
        <v>347</v>
      </c>
      <c r="D219" t="s">
        <v>309</v>
      </c>
      <c r="E219" t="str">
        <f>IF(ISNA(MATCH(A219,'ESO zone constants'!$A$3:$A$9952,0)),"","X")</f>
        <v>X</v>
      </c>
    </row>
    <row r="220" spans="1:5" x14ac:dyDescent="0.25">
      <c r="A220" s="80">
        <v>424</v>
      </c>
      <c r="B220">
        <v>218</v>
      </c>
      <c r="C220">
        <v>3</v>
      </c>
      <c r="D220" t="s">
        <v>310</v>
      </c>
      <c r="E220" t="str">
        <f>IF(ISNA(MATCH(A220,'ESO zone constants'!$A$3:$A$9952,0)),"","X")</f>
        <v>X</v>
      </c>
    </row>
    <row r="221" spans="1:5" x14ac:dyDescent="0.25">
      <c r="A221" s="80">
        <v>425</v>
      </c>
      <c r="B221">
        <v>219</v>
      </c>
      <c r="C221">
        <v>3</v>
      </c>
      <c r="D221" t="s">
        <v>311</v>
      </c>
      <c r="E221" t="str">
        <f>IF(ISNA(MATCH(A221,'ESO zone constants'!$A$3:$A$9952,0)),"","X")</f>
        <v>X</v>
      </c>
    </row>
    <row r="222" spans="1:5" x14ac:dyDescent="0.25">
      <c r="A222" s="80">
        <v>426</v>
      </c>
      <c r="B222">
        <v>220</v>
      </c>
      <c r="C222">
        <v>3</v>
      </c>
      <c r="D222" t="s">
        <v>312</v>
      </c>
      <c r="E222" t="str">
        <f>IF(ISNA(MATCH(A222,'ESO zone constants'!$A$3:$A$9952,0)),"","X")</f>
        <v>X</v>
      </c>
    </row>
    <row r="223" spans="1:5" x14ac:dyDescent="0.25">
      <c r="A223" s="81">
        <v>429</v>
      </c>
      <c r="B223">
        <v>221</v>
      </c>
      <c r="C223">
        <v>3</v>
      </c>
      <c r="D223" t="s">
        <v>313</v>
      </c>
      <c r="E223" t="str">
        <f>IF(ISNA(MATCH(A223,'ESO zone constants'!$A$3:$A$9952,0)),"","X")</f>
        <v>X</v>
      </c>
    </row>
    <row r="224" spans="1:5" x14ac:dyDescent="0.25">
      <c r="A224" s="81">
        <v>430</v>
      </c>
      <c r="B224">
        <v>222</v>
      </c>
      <c r="C224">
        <v>19</v>
      </c>
      <c r="D224" t="s">
        <v>314</v>
      </c>
      <c r="E224" t="str">
        <f>IF(ISNA(MATCH(A224,'ESO zone constants'!$A$3:$A$9952,0)),"","X")</f>
        <v>X</v>
      </c>
    </row>
    <row r="225" spans="1:5" x14ac:dyDescent="0.25">
      <c r="A225" s="80">
        <v>431</v>
      </c>
      <c r="B225">
        <v>223</v>
      </c>
      <c r="C225">
        <v>103</v>
      </c>
      <c r="D225" t="s">
        <v>315</v>
      </c>
      <c r="E225" t="str">
        <f>IF(ISNA(MATCH(A225,'ESO zone constants'!$A$3:$A$9952,0)),"","X")</f>
        <v>X</v>
      </c>
    </row>
    <row r="226" spans="1:5" x14ac:dyDescent="0.25">
      <c r="A226" s="80">
        <v>433</v>
      </c>
      <c r="B226">
        <v>224</v>
      </c>
      <c r="C226">
        <v>383</v>
      </c>
      <c r="D226" t="s">
        <v>316</v>
      </c>
      <c r="E226" t="str">
        <f>IF(ISNA(MATCH(A226,'ESO zone constants'!$A$3:$A$9952,0)),"","X")</f>
        <v>X</v>
      </c>
    </row>
    <row r="227" spans="1:5" x14ac:dyDescent="0.25">
      <c r="A227" s="81">
        <v>434</v>
      </c>
      <c r="B227">
        <v>225</v>
      </c>
      <c r="C227">
        <v>383</v>
      </c>
      <c r="D227" t="s">
        <v>317</v>
      </c>
      <c r="E227" t="str">
        <f>IF(ISNA(MATCH(A227,'ESO zone constants'!$A$3:$A$9952,0)),"","X")</f>
        <v>X</v>
      </c>
    </row>
    <row r="228" spans="1:5" x14ac:dyDescent="0.25">
      <c r="A228" s="81">
        <v>435</v>
      </c>
      <c r="B228">
        <v>226</v>
      </c>
      <c r="C228">
        <v>383</v>
      </c>
      <c r="D228" t="s">
        <v>318</v>
      </c>
      <c r="E228" t="str">
        <f>IF(ISNA(MATCH(A228,'ESO zone constants'!$A$3:$A$9952,0)),"","X")</f>
        <v>X</v>
      </c>
    </row>
    <row r="229" spans="1:5" x14ac:dyDescent="0.25">
      <c r="A229" s="81">
        <v>436</v>
      </c>
      <c r="B229">
        <v>227</v>
      </c>
      <c r="C229">
        <v>383</v>
      </c>
      <c r="D229" t="s">
        <v>319</v>
      </c>
      <c r="E229" t="str">
        <f>IF(ISNA(MATCH(A229,'ESO zone constants'!$A$3:$A$9952,0)),"","X")</f>
        <v>X</v>
      </c>
    </row>
    <row r="230" spans="1:5" x14ac:dyDescent="0.25">
      <c r="A230" s="81">
        <v>437</v>
      </c>
      <c r="B230">
        <v>228</v>
      </c>
      <c r="C230">
        <v>383</v>
      </c>
      <c r="D230" t="s">
        <v>320</v>
      </c>
      <c r="E230" t="str">
        <f>IF(ISNA(MATCH(A230,'ESO zone constants'!$A$3:$A$9952,0)),"","X")</f>
        <v>X</v>
      </c>
    </row>
    <row r="231" spans="1:5" x14ac:dyDescent="0.25">
      <c r="A231" s="81">
        <v>438</v>
      </c>
      <c r="B231">
        <v>229</v>
      </c>
      <c r="C231">
        <v>383</v>
      </c>
      <c r="D231" t="s">
        <v>321</v>
      </c>
      <c r="E231" t="str">
        <f>IF(ISNA(MATCH(A231,'ESO zone constants'!$A$3:$A$9952,0)),"","X")</f>
        <v>X</v>
      </c>
    </row>
    <row r="232" spans="1:5" x14ac:dyDescent="0.25">
      <c r="A232" s="81">
        <v>439</v>
      </c>
      <c r="B232">
        <v>230</v>
      </c>
      <c r="C232">
        <v>383</v>
      </c>
      <c r="D232" t="s">
        <v>322</v>
      </c>
      <c r="E232" t="str">
        <f>IF(ISNA(MATCH(A232,'ESO zone constants'!$A$3:$A$9952,0)),"","X")</f>
        <v>X</v>
      </c>
    </row>
    <row r="233" spans="1:5" x14ac:dyDescent="0.25">
      <c r="A233" s="81">
        <v>440</v>
      </c>
      <c r="B233">
        <v>231</v>
      </c>
      <c r="C233">
        <v>383</v>
      </c>
      <c r="D233" t="s">
        <v>323</v>
      </c>
      <c r="E233" t="str">
        <f>IF(ISNA(MATCH(A233,'ESO zone constants'!$A$3:$A$9952,0)),"","X")</f>
        <v>X</v>
      </c>
    </row>
    <row r="234" spans="1:5" x14ac:dyDescent="0.25">
      <c r="A234" s="81">
        <v>442</v>
      </c>
      <c r="B234">
        <v>232</v>
      </c>
      <c r="C234">
        <v>383</v>
      </c>
      <c r="D234" t="s">
        <v>324</v>
      </c>
      <c r="E234" t="str">
        <f>IF(ISNA(MATCH(A234,'ESO zone constants'!$A$3:$A$9952,0)),"","X")</f>
        <v>X</v>
      </c>
    </row>
    <row r="235" spans="1:5" x14ac:dyDescent="0.25">
      <c r="A235" s="81">
        <v>444</v>
      </c>
      <c r="B235">
        <v>233</v>
      </c>
      <c r="C235">
        <v>383</v>
      </c>
      <c r="D235" t="s">
        <v>325</v>
      </c>
      <c r="E235" t="str">
        <f>IF(ISNA(MATCH(A235,'ESO zone constants'!$A$3:$A$9952,0)),"","X")</f>
        <v>X</v>
      </c>
    </row>
    <row r="236" spans="1:5" x14ac:dyDescent="0.25">
      <c r="A236" s="81">
        <v>447</v>
      </c>
      <c r="B236">
        <v>234</v>
      </c>
      <c r="C236">
        <v>383</v>
      </c>
      <c r="D236" t="s">
        <v>326</v>
      </c>
      <c r="E236" t="str">
        <f>IF(ISNA(MATCH(A236,'ESO zone constants'!$A$3:$A$9952,0)),"","X")</f>
        <v>X</v>
      </c>
    </row>
    <row r="237" spans="1:5" x14ac:dyDescent="0.25">
      <c r="A237" s="81">
        <v>449</v>
      </c>
      <c r="B237">
        <v>235</v>
      </c>
      <c r="C237">
        <v>101</v>
      </c>
      <c r="D237" t="s">
        <v>48</v>
      </c>
      <c r="E237" t="str">
        <f>IF(ISNA(MATCH(A237,'ESO zone constants'!$A$3:$A$9952,0)),"","X")</f>
        <v>X</v>
      </c>
    </row>
    <row r="238" spans="1:5" x14ac:dyDescent="0.25">
      <c r="A238" s="81">
        <v>451</v>
      </c>
      <c r="B238">
        <v>236</v>
      </c>
      <c r="C238">
        <v>382</v>
      </c>
      <c r="D238" t="s">
        <v>327</v>
      </c>
      <c r="E238" t="str">
        <f>IF(ISNA(MATCH(A238,'ESO zone constants'!$A$3:$A$9952,0)),"","X")</f>
        <v>X</v>
      </c>
    </row>
    <row r="239" spans="1:5" x14ac:dyDescent="0.25">
      <c r="A239" s="81">
        <v>452</v>
      </c>
      <c r="B239">
        <v>237</v>
      </c>
      <c r="C239">
        <v>382</v>
      </c>
      <c r="D239" t="s">
        <v>328</v>
      </c>
      <c r="E239" t="str">
        <f>IF(ISNA(MATCH(A239,'ESO zone constants'!$A$3:$A$9952,0)),"","X")</f>
        <v>X</v>
      </c>
    </row>
    <row r="240" spans="1:5" x14ac:dyDescent="0.25">
      <c r="A240" s="81">
        <v>453</v>
      </c>
      <c r="B240">
        <v>238</v>
      </c>
      <c r="C240">
        <v>382</v>
      </c>
      <c r="D240" t="s">
        <v>329</v>
      </c>
      <c r="E240" t="str">
        <f>IF(ISNA(MATCH(A240,'ESO zone constants'!$A$3:$A$9952,0)),"","X")</f>
        <v>X</v>
      </c>
    </row>
    <row r="241" spans="1:5" x14ac:dyDescent="0.25">
      <c r="A241" s="81">
        <v>454</v>
      </c>
      <c r="B241">
        <v>239</v>
      </c>
      <c r="C241">
        <v>382</v>
      </c>
      <c r="D241" t="s">
        <v>330</v>
      </c>
      <c r="E241" t="str">
        <f>IF(ISNA(MATCH(A241,'ESO zone constants'!$A$3:$A$9952,0)),"","X")</f>
        <v>X</v>
      </c>
    </row>
    <row r="242" spans="1:5" x14ac:dyDescent="0.25">
      <c r="A242" s="80">
        <v>455</v>
      </c>
      <c r="B242">
        <v>240</v>
      </c>
      <c r="C242">
        <v>382</v>
      </c>
      <c r="D242" t="s">
        <v>331</v>
      </c>
      <c r="E242" t="str">
        <f>IF(ISNA(MATCH(A242,'ESO zone constants'!$A$3:$A$9952,0)),"","X")</f>
        <v>X</v>
      </c>
    </row>
    <row r="243" spans="1:5" x14ac:dyDescent="0.25">
      <c r="A243" s="81">
        <v>456</v>
      </c>
      <c r="B243">
        <v>241</v>
      </c>
      <c r="C243">
        <v>382</v>
      </c>
      <c r="D243" t="s">
        <v>332</v>
      </c>
      <c r="E243" t="str">
        <f>IF(ISNA(MATCH(A243,'ESO zone constants'!$A$3:$A$9952,0)),"","X")</f>
        <v>X</v>
      </c>
    </row>
    <row r="244" spans="1:5" x14ac:dyDescent="0.25">
      <c r="A244" s="81">
        <v>457</v>
      </c>
      <c r="B244">
        <v>242</v>
      </c>
      <c r="C244">
        <v>382</v>
      </c>
      <c r="D244" t="s">
        <v>333</v>
      </c>
      <c r="E244" t="str">
        <f>IF(ISNA(MATCH(A244,'ESO zone constants'!$A$3:$A$9952,0)),"","X")</f>
        <v>X</v>
      </c>
    </row>
    <row r="245" spans="1:5" x14ac:dyDescent="0.25">
      <c r="A245" s="81">
        <v>458</v>
      </c>
      <c r="B245">
        <v>243</v>
      </c>
      <c r="C245">
        <v>382</v>
      </c>
      <c r="D245" t="s">
        <v>334</v>
      </c>
      <c r="E245" t="str">
        <f>IF(ISNA(MATCH(A245,'ESO zone constants'!$A$3:$A$9952,0)),"","X")</f>
        <v>X</v>
      </c>
    </row>
    <row r="246" spans="1:5" x14ac:dyDescent="0.25">
      <c r="A246" s="81">
        <v>459</v>
      </c>
      <c r="B246">
        <v>244</v>
      </c>
      <c r="C246">
        <v>382</v>
      </c>
      <c r="D246" t="s">
        <v>335</v>
      </c>
      <c r="E246" t="str">
        <f>IF(ISNA(MATCH(A246,'ESO zone constants'!$A$3:$A$9952,0)),"","X")</f>
        <v>X</v>
      </c>
    </row>
    <row r="247" spans="1:5" x14ac:dyDescent="0.25">
      <c r="A247" s="81">
        <v>460</v>
      </c>
      <c r="B247">
        <v>245</v>
      </c>
      <c r="C247">
        <v>382</v>
      </c>
      <c r="D247" t="s">
        <v>336</v>
      </c>
      <c r="E247" t="str">
        <f>IF(ISNA(MATCH(A247,'ESO zone constants'!$A$3:$A$9952,0)),"","X")</f>
        <v>X</v>
      </c>
    </row>
    <row r="248" spans="1:5" x14ac:dyDescent="0.25">
      <c r="A248" s="81">
        <v>461</v>
      </c>
      <c r="B248">
        <v>246</v>
      </c>
      <c r="C248">
        <v>382</v>
      </c>
      <c r="D248" t="s">
        <v>337</v>
      </c>
      <c r="E248" t="str">
        <f>IF(ISNA(MATCH(A248,'ESO zone constants'!$A$3:$A$9952,0)),"","X")</f>
        <v>X</v>
      </c>
    </row>
    <row r="249" spans="1:5" x14ac:dyDescent="0.25">
      <c r="A249" s="81">
        <v>462</v>
      </c>
      <c r="B249">
        <v>247</v>
      </c>
      <c r="C249">
        <v>382</v>
      </c>
      <c r="D249" t="s">
        <v>338</v>
      </c>
      <c r="E249" t="str">
        <f>IF(ISNA(MATCH(A249,'ESO zone constants'!$A$3:$A$9952,0)),"","X")</f>
        <v>X</v>
      </c>
    </row>
    <row r="250" spans="1:5" x14ac:dyDescent="0.25">
      <c r="A250" s="80">
        <v>463</v>
      </c>
      <c r="B250">
        <v>248</v>
      </c>
      <c r="C250">
        <v>382</v>
      </c>
      <c r="D250" t="s">
        <v>339</v>
      </c>
      <c r="E250" t="str">
        <f>IF(ISNA(MATCH(A250,'ESO zone constants'!$A$3:$A$9952,0)),"","X")</f>
        <v>X</v>
      </c>
    </row>
    <row r="251" spans="1:5" x14ac:dyDescent="0.25">
      <c r="A251" s="81">
        <v>464</v>
      </c>
      <c r="B251">
        <v>249</v>
      </c>
      <c r="C251">
        <v>382</v>
      </c>
      <c r="D251" t="s">
        <v>340</v>
      </c>
      <c r="E251" t="str">
        <f>IF(ISNA(MATCH(A251,'ESO zone constants'!$A$3:$A$9952,0)),"","X")</f>
        <v>X</v>
      </c>
    </row>
    <row r="252" spans="1:5" x14ac:dyDescent="0.25">
      <c r="A252" s="80">
        <v>465</v>
      </c>
      <c r="B252">
        <v>250</v>
      </c>
      <c r="C252">
        <v>382</v>
      </c>
      <c r="D252" t="s">
        <v>341</v>
      </c>
      <c r="E252" t="str">
        <f>IF(ISNA(MATCH(A252,'ESO zone constants'!$A$3:$A$9952,0)),"","X")</f>
        <v>X</v>
      </c>
    </row>
    <row r="253" spans="1:5" x14ac:dyDescent="0.25">
      <c r="A253" s="81">
        <v>466</v>
      </c>
      <c r="B253">
        <v>251</v>
      </c>
      <c r="C253">
        <v>382</v>
      </c>
      <c r="D253" t="s">
        <v>342</v>
      </c>
      <c r="E253" t="str">
        <f>IF(ISNA(MATCH(A253,'ESO zone constants'!$A$3:$A$9952,0)),"","X")</f>
        <v>X</v>
      </c>
    </row>
    <row r="254" spans="1:5" x14ac:dyDescent="0.25">
      <c r="A254" s="81">
        <v>467</v>
      </c>
      <c r="B254">
        <v>252</v>
      </c>
      <c r="C254">
        <v>382</v>
      </c>
      <c r="D254" t="s">
        <v>343</v>
      </c>
      <c r="E254" t="str">
        <f>IF(ISNA(MATCH(A254,'ESO zone constants'!$A$3:$A$9952,0)),"","X")</f>
        <v>X</v>
      </c>
    </row>
    <row r="255" spans="1:5" x14ac:dyDescent="0.25">
      <c r="A255" s="80">
        <v>468</v>
      </c>
      <c r="B255">
        <v>253</v>
      </c>
      <c r="C255">
        <v>58</v>
      </c>
      <c r="D255" t="s">
        <v>344</v>
      </c>
      <c r="E255" t="str">
        <f>IF(ISNA(MATCH(A255,'ESO zone constants'!$A$3:$A$9952,0)),"","X")</f>
        <v>X</v>
      </c>
    </row>
    <row r="256" spans="1:5" x14ac:dyDescent="0.25">
      <c r="A256" s="81">
        <v>469</v>
      </c>
      <c r="B256">
        <v>254</v>
      </c>
      <c r="C256">
        <v>58</v>
      </c>
      <c r="D256" t="s">
        <v>345</v>
      </c>
      <c r="E256" t="str">
        <f>IF(ISNA(MATCH(A256,'ESO zone constants'!$A$3:$A$9952,0)),"","X")</f>
        <v>X</v>
      </c>
    </row>
    <row r="257" spans="1:5" x14ac:dyDescent="0.25">
      <c r="A257" s="81">
        <v>470</v>
      </c>
      <c r="B257">
        <v>255</v>
      </c>
      <c r="C257">
        <v>58</v>
      </c>
      <c r="D257" t="s">
        <v>346</v>
      </c>
      <c r="E257" t="str">
        <f>IF(ISNA(MATCH(A257,'ESO zone constants'!$A$3:$A$9952,0)),"","X")</f>
        <v>X</v>
      </c>
    </row>
    <row r="258" spans="1:5" x14ac:dyDescent="0.25">
      <c r="A258" s="81">
        <v>471</v>
      </c>
      <c r="B258">
        <v>256</v>
      </c>
      <c r="C258">
        <v>58</v>
      </c>
      <c r="D258" t="s">
        <v>347</v>
      </c>
      <c r="E258" t="str">
        <f>IF(ISNA(MATCH(A258,'ESO zone constants'!$A$3:$A$9952,0)),"","X")</f>
        <v>X</v>
      </c>
    </row>
    <row r="259" spans="1:5" x14ac:dyDescent="0.25">
      <c r="A259" s="81">
        <v>472</v>
      </c>
      <c r="B259">
        <v>257</v>
      </c>
      <c r="C259">
        <v>58</v>
      </c>
      <c r="D259" t="s">
        <v>348</v>
      </c>
      <c r="E259" t="str">
        <f>IF(ISNA(MATCH(A259,'ESO zone constants'!$A$3:$A$9952,0)),"","X")</f>
        <v>X</v>
      </c>
    </row>
    <row r="260" spans="1:5" x14ac:dyDescent="0.25">
      <c r="A260" s="81">
        <v>473</v>
      </c>
      <c r="B260">
        <v>258</v>
      </c>
      <c r="C260">
        <v>58</v>
      </c>
      <c r="D260" t="s">
        <v>349</v>
      </c>
      <c r="E260" t="str">
        <f>IF(ISNA(MATCH(A260,'ESO zone constants'!$A$3:$A$9952,0)),"","X")</f>
        <v>X</v>
      </c>
    </row>
    <row r="261" spans="1:5" x14ac:dyDescent="0.25">
      <c r="A261" s="81">
        <v>475</v>
      </c>
      <c r="B261">
        <v>259</v>
      </c>
      <c r="C261">
        <v>383</v>
      </c>
      <c r="D261" t="s">
        <v>350</v>
      </c>
      <c r="E261" t="str">
        <f>IF(ISNA(MATCH(A261,'ESO zone constants'!$A$3:$A$9952,0)),"","X")</f>
        <v>X</v>
      </c>
    </row>
    <row r="262" spans="1:5" x14ac:dyDescent="0.25">
      <c r="A262" s="81">
        <v>477</v>
      </c>
      <c r="B262">
        <v>260</v>
      </c>
      <c r="C262">
        <v>383</v>
      </c>
      <c r="D262" t="s">
        <v>351</v>
      </c>
      <c r="E262" t="str">
        <f>IF(ISNA(MATCH(A262,'ESO zone constants'!$A$3:$A$9952,0)),"","X")</f>
        <v>X</v>
      </c>
    </row>
    <row r="263" spans="1:5" x14ac:dyDescent="0.25">
      <c r="A263" s="81">
        <v>478</v>
      </c>
      <c r="B263">
        <v>261</v>
      </c>
      <c r="C263">
        <v>383</v>
      </c>
      <c r="D263" t="s">
        <v>352</v>
      </c>
      <c r="E263" t="str">
        <f>IF(ISNA(MATCH(A263,'ESO zone constants'!$A$3:$A$9952,0)),"","X")</f>
        <v>X</v>
      </c>
    </row>
    <row r="264" spans="1:5" x14ac:dyDescent="0.25">
      <c r="A264" s="81">
        <v>480</v>
      </c>
      <c r="B264">
        <v>262</v>
      </c>
      <c r="C264">
        <v>103</v>
      </c>
      <c r="D264" t="s">
        <v>353</v>
      </c>
      <c r="E264" t="str">
        <f>IF(ISNA(MATCH(A264,'ESO zone constants'!$A$3:$A$9952,0)),"","X")</f>
        <v>X</v>
      </c>
    </row>
    <row r="265" spans="1:5" x14ac:dyDescent="0.25">
      <c r="A265" s="81">
        <v>481</v>
      </c>
      <c r="B265">
        <v>263</v>
      </c>
      <c r="C265">
        <v>103</v>
      </c>
      <c r="D265" t="s">
        <v>354</v>
      </c>
      <c r="E265" t="str">
        <f>IF(ISNA(MATCH(A265,'ESO zone constants'!$A$3:$A$9952,0)),"","X")</f>
        <v>X</v>
      </c>
    </row>
    <row r="266" spans="1:5" x14ac:dyDescent="0.25">
      <c r="A266" s="81">
        <v>482</v>
      </c>
      <c r="B266">
        <v>264</v>
      </c>
      <c r="C266">
        <v>103</v>
      </c>
      <c r="D266" t="s">
        <v>355</v>
      </c>
      <c r="E266" t="str">
        <f>IF(ISNA(MATCH(A266,'ESO zone constants'!$A$3:$A$9952,0)),"","X")</f>
        <v>X</v>
      </c>
    </row>
    <row r="267" spans="1:5" x14ac:dyDescent="0.25">
      <c r="A267" s="81">
        <v>484</v>
      </c>
      <c r="B267">
        <v>265</v>
      </c>
      <c r="C267">
        <v>103</v>
      </c>
      <c r="D267" t="s">
        <v>356</v>
      </c>
      <c r="E267" t="str">
        <f>IF(ISNA(MATCH(A267,'ESO zone constants'!$A$3:$A$9952,0)),"","X")</f>
        <v>X</v>
      </c>
    </row>
    <row r="268" spans="1:5" x14ac:dyDescent="0.25">
      <c r="A268" s="80">
        <v>485</v>
      </c>
      <c r="B268">
        <v>266</v>
      </c>
      <c r="C268">
        <v>103</v>
      </c>
      <c r="D268" t="s">
        <v>357</v>
      </c>
      <c r="E268" t="str">
        <f>IF(ISNA(MATCH(A268,'ESO zone constants'!$A$3:$A$9952,0)),"","X")</f>
        <v>X</v>
      </c>
    </row>
    <row r="269" spans="1:5" x14ac:dyDescent="0.25">
      <c r="A269" s="80">
        <v>486</v>
      </c>
      <c r="B269">
        <v>267</v>
      </c>
      <c r="C269">
        <v>381</v>
      </c>
      <c r="D269" t="s">
        <v>358</v>
      </c>
      <c r="E269" t="str">
        <f>IF(ISNA(MATCH(A269,'ESO zone constants'!$A$3:$A$9952,0)),"","X")</f>
        <v>X</v>
      </c>
    </row>
    <row r="270" spans="1:5" x14ac:dyDescent="0.25">
      <c r="A270" s="80">
        <v>487</v>
      </c>
      <c r="B270">
        <v>268</v>
      </c>
      <c r="C270">
        <v>382</v>
      </c>
      <c r="D270" t="s">
        <v>359</v>
      </c>
      <c r="E270" t="str">
        <f>IF(ISNA(MATCH(A270,'ESO zone constants'!$A$3:$A$9952,0)),"","X")</f>
        <v>X</v>
      </c>
    </row>
    <row r="271" spans="1:5" x14ac:dyDescent="0.25">
      <c r="A271" s="80">
        <v>492</v>
      </c>
      <c r="B271">
        <v>269</v>
      </c>
      <c r="C271">
        <v>41</v>
      </c>
      <c r="D271" t="s">
        <v>360</v>
      </c>
      <c r="E271" t="str">
        <f>IF(ISNA(MATCH(A271,'ESO zone constants'!$A$3:$A$9952,0)),"","X")</f>
        <v>X</v>
      </c>
    </row>
    <row r="272" spans="1:5" x14ac:dyDescent="0.25">
      <c r="A272" s="80">
        <v>493</v>
      </c>
      <c r="B272">
        <v>270</v>
      </c>
      <c r="C272">
        <v>181</v>
      </c>
      <c r="D272" t="s">
        <v>361</v>
      </c>
      <c r="E272" t="str">
        <f>IF(ISNA(MATCH(A272,'ESO zone constants'!$A$3:$A$9952,0)),"","X")</f>
        <v>X</v>
      </c>
    </row>
    <row r="273" spans="1:5" x14ac:dyDescent="0.25">
      <c r="A273" s="80">
        <v>494</v>
      </c>
      <c r="B273">
        <v>271</v>
      </c>
      <c r="C273">
        <v>181</v>
      </c>
      <c r="D273" t="s">
        <v>362</v>
      </c>
      <c r="E273" t="str">
        <f>IF(ISNA(MATCH(A273,'ESO zone constants'!$A$3:$A$9952,0)),"","X")</f>
        <v>X</v>
      </c>
    </row>
    <row r="274" spans="1:5" x14ac:dyDescent="0.25">
      <c r="A274" s="80">
        <v>495</v>
      </c>
      <c r="B274">
        <v>272</v>
      </c>
      <c r="C274">
        <v>181</v>
      </c>
      <c r="D274" t="s">
        <v>363</v>
      </c>
      <c r="E274" t="str">
        <f>IF(ISNA(MATCH(A274,'ESO zone constants'!$A$3:$A$9952,0)),"","X")</f>
        <v>X</v>
      </c>
    </row>
    <row r="275" spans="1:5" x14ac:dyDescent="0.25">
      <c r="A275" s="80">
        <v>496</v>
      </c>
      <c r="B275">
        <v>273</v>
      </c>
      <c r="C275">
        <v>181</v>
      </c>
      <c r="D275" t="s">
        <v>364</v>
      </c>
      <c r="E275" t="str">
        <f>IF(ISNA(MATCH(A275,'ESO zone constants'!$A$3:$A$9952,0)),"","X")</f>
        <v>X</v>
      </c>
    </row>
    <row r="276" spans="1:5" x14ac:dyDescent="0.25">
      <c r="A276" s="80">
        <v>497</v>
      </c>
      <c r="B276">
        <v>274</v>
      </c>
      <c r="C276">
        <v>181</v>
      </c>
      <c r="D276" t="s">
        <v>365</v>
      </c>
      <c r="E276" t="str">
        <f>IF(ISNA(MATCH(A276,'ESO zone constants'!$A$3:$A$9952,0)),"","X")</f>
        <v>X</v>
      </c>
    </row>
    <row r="277" spans="1:5" x14ac:dyDescent="0.25">
      <c r="A277" s="80">
        <v>498</v>
      </c>
      <c r="B277">
        <v>275</v>
      </c>
      <c r="C277">
        <v>181</v>
      </c>
      <c r="D277" t="s">
        <v>366</v>
      </c>
      <c r="E277" t="str">
        <f>IF(ISNA(MATCH(A277,'ESO zone constants'!$A$3:$A$9952,0)),"","X")</f>
        <v>X</v>
      </c>
    </row>
    <row r="278" spans="1:5" x14ac:dyDescent="0.25">
      <c r="A278" s="80">
        <v>499</v>
      </c>
      <c r="B278">
        <v>276</v>
      </c>
      <c r="C278">
        <v>181</v>
      </c>
      <c r="D278" t="s">
        <v>367</v>
      </c>
      <c r="E278" t="str">
        <f>IF(ISNA(MATCH(A278,'ESO zone constants'!$A$3:$A$9952,0)),"","X")</f>
        <v>X</v>
      </c>
    </row>
    <row r="279" spans="1:5" x14ac:dyDescent="0.25">
      <c r="A279" s="80">
        <v>500</v>
      </c>
      <c r="B279">
        <v>277</v>
      </c>
      <c r="C279">
        <v>181</v>
      </c>
      <c r="D279" t="s">
        <v>368</v>
      </c>
      <c r="E279" t="str">
        <f>IF(ISNA(MATCH(A279,'ESO zone constants'!$A$3:$A$9952,0)),"","X")</f>
        <v>X</v>
      </c>
    </row>
    <row r="280" spans="1:5" x14ac:dyDescent="0.25">
      <c r="A280" s="80">
        <v>501</v>
      </c>
      <c r="B280">
        <v>278</v>
      </c>
      <c r="C280">
        <v>181</v>
      </c>
      <c r="D280" t="s">
        <v>369</v>
      </c>
      <c r="E280" t="str">
        <f>IF(ISNA(MATCH(A280,'ESO zone constants'!$A$3:$A$9952,0)),"","X")</f>
        <v>X</v>
      </c>
    </row>
    <row r="281" spans="1:5" x14ac:dyDescent="0.25">
      <c r="A281" s="80">
        <v>502</v>
      </c>
      <c r="B281">
        <v>279</v>
      </c>
      <c r="C281">
        <v>181</v>
      </c>
      <c r="D281" t="s">
        <v>370</v>
      </c>
      <c r="E281" t="str">
        <f>IF(ISNA(MATCH(A281,'ESO zone constants'!$A$3:$A$9952,0)),"","X")</f>
        <v>X</v>
      </c>
    </row>
    <row r="282" spans="1:5" x14ac:dyDescent="0.25">
      <c r="A282" s="80">
        <v>503</v>
      </c>
      <c r="B282">
        <v>280</v>
      </c>
      <c r="C282">
        <v>181</v>
      </c>
      <c r="D282" t="s">
        <v>371</v>
      </c>
      <c r="E282" t="str">
        <f>IF(ISNA(MATCH(A282,'ESO zone constants'!$A$3:$A$9952,0)),"","X")</f>
        <v>X</v>
      </c>
    </row>
    <row r="283" spans="1:5" x14ac:dyDescent="0.25">
      <c r="A283" s="80">
        <v>504</v>
      </c>
      <c r="B283">
        <v>281</v>
      </c>
      <c r="C283">
        <v>181</v>
      </c>
      <c r="D283" t="s">
        <v>372</v>
      </c>
      <c r="E283" t="str">
        <f>IF(ISNA(MATCH(A283,'ESO zone constants'!$A$3:$A$9952,0)),"","X")</f>
        <v>X</v>
      </c>
    </row>
    <row r="284" spans="1:5" x14ac:dyDescent="0.25">
      <c r="A284" s="80">
        <v>505</v>
      </c>
      <c r="B284">
        <v>282</v>
      </c>
      <c r="C284">
        <v>181</v>
      </c>
      <c r="D284" t="s">
        <v>373</v>
      </c>
      <c r="E284" t="str">
        <f>IF(ISNA(MATCH(A284,'ESO zone constants'!$A$3:$A$9952,0)),"","X")</f>
        <v>X</v>
      </c>
    </row>
    <row r="285" spans="1:5" x14ac:dyDescent="0.25">
      <c r="A285" s="80">
        <v>506</v>
      </c>
      <c r="B285">
        <v>283</v>
      </c>
      <c r="C285">
        <v>181</v>
      </c>
      <c r="D285" t="s">
        <v>374</v>
      </c>
      <c r="E285" t="str">
        <f>IF(ISNA(MATCH(A285,'ESO zone constants'!$A$3:$A$9952,0)),"","X")</f>
        <v>X</v>
      </c>
    </row>
    <row r="286" spans="1:5" x14ac:dyDescent="0.25">
      <c r="A286" s="80">
        <v>507</v>
      </c>
      <c r="B286">
        <v>284</v>
      </c>
      <c r="C286">
        <v>181</v>
      </c>
      <c r="D286" t="s">
        <v>375</v>
      </c>
      <c r="E286" t="str">
        <f>IF(ISNA(MATCH(A286,'ESO zone constants'!$A$3:$A$9952,0)),"","X")</f>
        <v>X</v>
      </c>
    </row>
    <row r="287" spans="1:5" x14ac:dyDescent="0.25">
      <c r="A287" s="80">
        <v>508</v>
      </c>
      <c r="B287">
        <v>285</v>
      </c>
      <c r="C287">
        <v>849</v>
      </c>
      <c r="D287" t="s">
        <v>376</v>
      </c>
      <c r="E287" t="str">
        <f>IF(ISNA(MATCH(A287,'ESO zone constants'!$A$3:$A$9952,0)),"","X")</f>
        <v>X</v>
      </c>
    </row>
    <row r="288" spans="1:5" x14ac:dyDescent="0.25">
      <c r="A288" s="80">
        <v>509</v>
      </c>
      <c r="B288">
        <v>286</v>
      </c>
      <c r="C288">
        <v>849</v>
      </c>
      <c r="D288" t="s">
        <v>377</v>
      </c>
      <c r="E288" t="str">
        <f>IF(ISNA(MATCH(A288,'ESO zone constants'!$A$3:$A$9952,0)),"","X")</f>
        <v>X</v>
      </c>
    </row>
    <row r="289" spans="1:5" x14ac:dyDescent="0.25">
      <c r="A289" s="80">
        <v>510</v>
      </c>
      <c r="B289">
        <v>287</v>
      </c>
      <c r="C289">
        <v>849</v>
      </c>
      <c r="D289" t="s">
        <v>378</v>
      </c>
      <c r="E289" t="str">
        <f>IF(ISNA(MATCH(A289,'ESO zone constants'!$A$3:$A$9952,0)),"","X")</f>
        <v>X</v>
      </c>
    </row>
    <row r="290" spans="1:5" x14ac:dyDescent="0.25">
      <c r="A290" s="80">
        <v>511</v>
      </c>
      <c r="B290">
        <v>288</v>
      </c>
      <c r="C290">
        <v>511</v>
      </c>
      <c r="D290" t="s">
        <v>379</v>
      </c>
      <c r="E290" t="str">
        <f>IF(ISNA(MATCH(A290,'ESO zone constants'!$A$3:$A$9952,0)),"","X")</f>
        <v>X</v>
      </c>
    </row>
    <row r="291" spans="1:5" x14ac:dyDescent="0.25">
      <c r="A291" s="80">
        <v>512</v>
      </c>
      <c r="B291">
        <v>289</v>
      </c>
      <c r="C291">
        <v>512</v>
      </c>
      <c r="D291" t="s">
        <v>380</v>
      </c>
      <c r="E291" t="str">
        <f>IF(ISNA(MATCH(A291,'ESO zone constants'!$A$3:$A$9952,0)),"","X")</f>
        <v>X</v>
      </c>
    </row>
    <row r="292" spans="1:5" x14ac:dyDescent="0.25">
      <c r="A292" s="80">
        <v>513</v>
      </c>
      <c r="B292">
        <v>290</v>
      </c>
      <c r="C292">
        <v>513</v>
      </c>
      <c r="D292" t="s">
        <v>381</v>
      </c>
      <c r="E292" t="str">
        <f>IF(ISNA(MATCH(A292,'ESO zone constants'!$A$3:$A$9952,0)),"","X")</f>
        <v>X</v>
      </c>
    </row>
    <row r="293" spans="1:5" x14ac:dyDescent="0.25">
      <c r="A293" s="80">
        <v>514</v>
      </c>
      <c r="B293">
        <v>291</v>
      </c>
      <c r="C293">
        <v>514</v>
      </c>
      <c r="D293" t="s">
        <v>382</v>
      </c>
      <c r="E293" t="str">
        <f>IF(ISNA(MATCH(A293,'ESO zone constants'!$A$3:$A$9952,0)),"","X")</f>
        <v>X</v>
      </c>
    </row>
    <row r="294" spans="1:5" x14ac:dyDescent="0.25">
      <c r="A294" s="80">
        <v>515</v>
      </c>
      <c r="B294">
        <v>292</v>
      </c>
      <c r="C294">
        <v>515</v>
      </c>
      <c r="D294" t="s">
        <v>1516</v>
      </c>
      <c r="E294" t="str">
        <f>IF(ISNA(MATCH(A294,'ESO zone constants'!$A$3:$A$9952,0)),"","X")</f>
        <v>X</v>
      </c>
    </row>
    <row r="295" spans="1:5" x14ac:dyDescent="0.25">
      <c r="A295" s="80">
        <v>516</v>
      </c>
      <c r="B295">
        <v>293</v>
      </c>
      <c r="C295">
        <v>516</v>
      </c>
      <c r="D295" t="s">
        <v>377</v>
      </c>
      <c r="E295" t="str">
        <f>IF(ISNA(MATCH(A295,'ESO zone constants'!$A$3:$A$9952,0)),"","X")</f>
        <v>X</v>
      </c>
    </row>
    <row r="296" spans="1:5" x14ac:dyDescent="0.25">
      <c r="A296" s="80">
        <v>517</v>
      </c>
      <c r="B296">
        <v>294</v>
      </c>
      <c r="C296">
        <v>517</v>
      </c>
      <c r="D296" t="s">
        <v>383</v>
      </c>
      <c r="E296" t="str">
        <f>IF(ISNA(MATCH(A296,'ESO zone constants'!$A$3:$A$9952,0)),"","X")</f>
        <v>X</v>
      </c>
    </row>
    <row r="297" spans="1:5" x14ac:dyDescent="0.25">
      <c r="A297" s="80">
        <v>518</v>
      </c>
      <c r="B297">
        <v>295</v>
      </c>
      <c r="C297">
        <v>518</v>
      </c>
      <c r="D297" t="s">
        <v>383</v>
      </c>
      <c r="E297" t="str">
        <f>IF(ISNA(MATCH(A297,'ESO zone constants'!$A$3:$A$9952,0)),"","X")</f>
        <v>X</v>
      </c>
    </row>
    <row r="298" spans="1:5" x14ac:dyDescent="0.25">
      <c r="A298" s="80">
        <v>525</v>
      </c>
      <c r="B298">
        <v>296</v>
      </c>
      <c r="C298">
        <v>181</v>
      </c>
      <c r="D298" t="s">
        <v>1429</v>
      </c>
      <c r="E298" t="str">
        <f>IF(ISNA(MATCH(A298,'ESO zone constants'!$A$3:$A$9952,0)),"","X")</f>
        <v>X</v>
      </c>
    </row>
    <row r="299" spans="1:5" x14ac:dyDescent="0.25">
      <c r="A299" s="80">
        <v>526</v>
      </c>
      <c r="B299">
        <v>297</v>
      </c>
      <c r="C299">
        <v>382</v>
      </c>
      <c r="D299" t="s">
        <v>384</v>
      </c>
      <c r="E299" t="str">
        <f>IF(ISNA(MATCH(A299,'ESO zone constants'!$A$3:$A$9952,0)),"","X")</f>
        <v>X</v>
      </c>
    </row>
    <row r="300" spans="1:5" x14ac:dyDescent="0.25">
      <c r="A300" s="80">
        <v>527</v>
      </c>
      <c r="B300">
        <v>298</v>
      </c>
      <c r="C300">
        <v>199</v>
      </c>
      <c r="D300" t="s">
        <v>385</v>
      </c>
      <c r="E300" t="str">
        <f>IF(ISNA(MATCH(A300,'ESO zone constants'!$A$3:$A$9952,0)),"","X")</f>
        <v>X</v>
      </c>
    </row>
    <row r="301" spans="1:5" x14ac:dyDescent="0.25">
      <c r="A301" s="80">
        <v>529</v>
      </c>
      <c r="B301">
        <v>299</v>
      </c>
      <c r="C301">
        <v>267</v>
      </c>
      <c r="D301" t="s">
        <v>386</v>
      </c>
      <c r="E301" t="str">
        <f>IF(ISNA(MATCH(A301,'ESO zone constants'!$A$3:$A$9952,0)),"","X")</f>
        <v>X</v>
      </c>
    </row>
    <row r="302" spans="1:5" x14ac:dyDescent="0.25">
      <c r="A302" s="80">
        <v>530</v>
      </c>
      <c r="B302">
        <v>300</v>
      </c>
      <c r="C302">
        <v>347</v>
      </c>
      <c r="D302" t="s">
        <v>387</v>
      </c>
      <c r="E302" t="str">
        <f>IF(ISNA(MATCH(A302,'ESO zone constants'!$A$3:$A$9952,0)),"","X")</f>
        <v>X</v>
      </c>
    </row>
    <row r="303" spans="1:5" x14ac:dyDescent="0.25">
      <c r="A303" s="80">
        <v>531</v>
      </c>
      <c r="B303">
        <v>301</v>
      </c>
      <c r="C303">
        <v>181</v>
      </c>
      <c r="D303" t="s">
        <v>388</v>
      </c>
      <c r="E303" t="str">
        <f>IF(ISNA(MATCH(A303,'ESO zone constants'!$A$3:$A$9952,0)),"","X")</f>
        <v>X</v>
      </c>
    </row>
    <row r="304" spans="1:5" x14ac:dyDescent="0.25">
      <c r="A304" s="80">
        <v>532</v>
      </c>
      <c r="B304">
        <v>302</v>
      </c>
      <c r="C304">
        <v>181</v>
      </c>
      <c r="D304" t="s">
        <v>389</v>
      </c>
      <c r="E304" t="str">
        <f>IF(ISNA(MATCH(A304,'ESO zone constants'!$A$3:$A$9952,0)),"","X")</f>
        <v>X</v>
      </c>
    </row>
    <row r="305" spans="1:5" x14ac:dyDescent="0.25">
      <c r="A305" s="80">
        <v>533</v>
      </c>
      <c r="B305">
        <v>303</v>
      </c>
      <c r="C305">
        <v>181</v>
      </c>
      <c r="D305" t="s">
        <v>390</v>
      </c>
      <c r="E305" t="str">
        <f>IF(ISNA(MATCH(A305,'ESO zone constants'!$A$3:$A$9952,0)),"","X")</f>
        <v>X</v>
      </c>
    </row>
    <row r="306" spans="1:5" x14ac:dyDescent="0.25">
      <c r="A306" s="80">
        <v>534</v>
      </c>
      <c r="B306">
        <v>304</v>
      </c>
      <c r="C306">
        <v>534</v>
      </c>
      <c r="D306" t="s">
        <v>391</v>
      </c>
      <c r="E306" t="str">
        <f>IF(ISNA(MATCH(A306,'ESO zone constants'!$A$3:$A$9952,0)),"","X")</f>
        <v>X</v>
      </c>
    </row>
    <row r="307" spans="1:5" x14ac:dyDescent="0.25">
      <c r="A307" s="81">
        <v>535</v>
      </c>
      <c r="B307">
        <v>305</v>
      </c>
      <c r="C307">
        <v>535</v>
      </c>
      <c r="D307" t="s">
        <v>392</v>
      </c>
      <c r="E307" t="str">
        <f>IF(ISNA(MATCH(A307,'ESO zone constants'!$A$3:$A$9952,0)),"","X")</f>
        <v>X</v>
      </c>
    </row>
    <row r="308" spans="1:5" x14ac:dyDescent="0.25">
      <c r="A308" s="81">
        <v>537</v>
      </c>
      <c r="B308">
        <v>306</v>
      </c>
      <c r="C308">
        <v>537</v>
      </c>
      <c r="D308" t="s">
        <v>393</v>
      </c>
      <c r="E308" t="str">
        <f>IF(ISNA(MATCH(A308,'ESO zone constants'!$A$3:$A$9952,0)),"","X")</f>
        <v>X</v>
      </c>
    </row>
    <row r="309" spans="1:5" x14ac:dyDescent="0.25">
      <c r="A309" s="80">
        <v>539</v>
      </c>
      <c r="B309">
        <v>307</v>
      </c>
      <c r="C309">
        <v>535</v>
      </c>
      <c r="D309" t="s">
        <v>394</v>
      </c>
      <c r="E309" t="str">
        <f>IF(ISNA(MATCH(A309,'ESO zone constants'!$A$3:$A$9952,0)),"","X")</f>
        <v>X</v>
      </c>
    </row>
    <row r="310" spans="1:5" x14ac:dyDescent="0.25">
      <c r="A310" s="81">
        <v>541</v>
      </c>
      <c r="B310">
        <v>308</v>
      </c>
      <c r="C310">
        <v>267</v>
      </c>
      <c r="D310" t="s">
        <v>395</v>
      </c>
      <c r="E310" t="str">
        <f>IF(ISNA(MATCH(A310,'ESO zone constants'!$A$3:$A$9952,0)),"","X")</f>
        <v>X</v>
      </c>
    </row>
    <row r="311" spans="1:5" x14ac:dyDescent="0.25">
      <c r="A311" s="81">
        <v>542</v>
      </c>
      <c r="B311">
        <v>309</v>
      </c>
      <c r="C311">
        <v>208</v>
      </c>
      <c r="D311" t="s">
        <v>396</v>
      </c>
      <c r="E311" t="str">
        <f>IF(ISNA(MATCH(A311,'ESO zone constants'!$A$3:$A$9952,0)),"","X")</f>
        <v>X</v>
      </c>
    </row>
    <row r="312" spans="1:5" x14ac:dyDescent="0.25">
      <c r="A312" s="81">
        <v>543</v>
      </c>
      <c r="B312">
        <v>310</v>
      </c>
      <c r="C312">
        <v>208</v>
      </c>
      <c r="D312" t="s">
        <v>397</v>
      </c>
      <c r="E312" t="str">
        <f>IF(ISNA(MATCH(A312,'ESO zone constants'!$A$3:$A$9952,0)),"","X")</f>
        <v>X</v>
      </c>
    </row>
    <row r="313" spans="1:5" x14ac:dyDescent="0.25">
      <c r="A313" s="81">
        <v>544</v>
      </c>
      <c r="B313">
        <v>311</v>
      </c>
      <c r="C313">
        <v>208</v>
      </c>
      <c r="D313" t="s">
        <v>398</v>
      </c>
      <c r="E313" t="str">
        <f>IF(ISNA(MATCH(A313,'ESO zone constants'!$A$3:$A$9952,0)),"","X")</f>
        <v>X</v>
      </c>
    </row>
    <row r="314" spans="1:5" x14ac:dyDescent="0.25">
      <c r="A314" s="81">
        <v>545</v>
      </c>
      <c r="B314">
        <v>312</v>
      </c>
      <c r="C314">
        <v>19</v>
      </c>
      <c r="D314" t="s">
        <v>399</v>
      </c>
      <c r="E314" t="str">
        <f>IF(ISNA(MATCH(A314,'ESO zone constants'!$A$3:$A$9952,0)),"","X")</f>
        <v>X</v>
      </c>
    </row>
    <row r="315" spans="1:5" x14ac:dyDescent="0.25">
      <c r="A315" s="81">
        <v>546</v>
      </c>
      <c r="B315">
        <v>313</v>
      </c>
      <c r="C315">
        <v>19</v>
      </c>
      <c r="D315" t="s">
        <v>400</v>
      </c>
      <c r="E315" t="str">
        <f>IF(ISNA(MATCH(A315,'ESO zone constants'!$A$3:$A$9952,0)),"","X")</f>
        <v>X</v>
      </c>
    </row>
    <row r="316" spans="1:5" x14ac:dyDescent="0.25">
      <c r="A316" s="81">
        <v>547</v>
      </c>
      <c r="B316">
        <v>314</v>
      </c>
      <c r="C316">
        <v>108</v>
      </c>
      <c r="D316" t="s">
        <v>401</v>
      </c>
      <c r="E316" t="str">
        <f>IF(ISNA(MATCH(A316,'ESO zone constants'!$A$3:$A$9952,0)),"","X")</f>
        <v>X</v>
      </c>
    </row>
    <row r="317" spans="1:5" x14ac:dyDescent="0.25">
      <c r="A317" s="81">
        <v>548</v>
      </c>
      <c r="B317">
        <v>315</v>
      </c>
      <c r="C317">
        <v>108</v>
      </c>
      <c r="D317" t="s">
        <v>402</v>
      </c>
      <c r="E317" t="str">
        <f>IF(ISNA(MATCH(A317,'ESO zone constants'!$A$3:$A$9952,0)),"","X")</f>
        <v>X</v>
      </c>
    </row>
    <row r="318" spans="1:5" x14ac:dyDescent="0.25">
      <c r="A318" s="81">
        <v>549</v>
      </c>
      <c r="B318">
        <v>316</v>
      </c>
      <c r="C318">
        <v>383</v>
      </c>
      <c r="D318" t="s">
        <v>403</v>
      </c>
      <c r="E318" t="str">
        <f>IF(ISNA(MATCH(A318,'ESO zone constants'!$A$3:$A$9952,0)),"","X")</f>
        <v>X</v>
      </c>
    </row>
    <row r="319" spans="1:5" x14ac:dyDescent="0.25">
      <c r="A319" s="81">
        <v>551</v>
      </c>
      <c r="B319">
        <v>317</v>
      </c>
      <c r="C319">
        <v>108</v>
      </c>
      <c r="D319" t="s">
        <v>404</v>
      </c>
      <c r="E319" t="str">
        <f>IF(ISNA(MATCH(A319,'ESO zone constants'!$A$3:$A$9952,0)),"","X")</f>
        <v>X</v>
      </c>
    </row>
    <row r="320" spans="1:5" x14ac:dyDescent="0.25">
      <c r="A320" s="81">
        <v>552</v>
      </c>
      <c r="B320">
        <v>318</v>
      </c>
      <c r="C320">
        <v>108</v>
      </c>
      <c r="D320" t="s">
        <v>405</v>
      </c>
      <c r="E320" t="str">
        <f>IF(ISNA(MATCH(A320,'ESO zone constants'!$A$3:$A$9952,0)),"","X")</f>
        <v>X</v>
      </c>
    </row>
    <row r="321" spans="1:5" x14ac:dyDescent="0.25">
      <c r="A321" s="81">
        <v>553</v>
      </c>
      <c r="B321">
        <v>319</v>
      </c>
      <c r="C321">
        <v>108</v>
      </c>
      <c r="D321" t="s">
        <v>406</v>
      </c>
      <c r="E321" t="str">
        <f>IF(ISNA(MATCH(A321,'ESO zone constants'!$A$3:$A$9952,0)),"","X")</f>
        <v>X</v>
      </c>
    </row>
    <row r="322" spans="1:5" x14ac:dyDescent="0.25">
      <c r="A322" s="81">
        <v>554</v>
      </c>
      <c r="B322">
        <v>320</v>
      </c>
      <c r="C322">
        <v>108</v>
      </c>
      <c r="D322" t="s">
        <v>407</v>
      </c>
      <c r="E322" t="str">
        <f>IF(ISNA(MATCH(A322,'ESO zone constants'!$A$3:$A$9952,0)),"","X")</f>
        <v>X</v>
      </c>
    </row>
    <row r="323" spans="1:5" x14ac:dyDescent="0.25">
      <c r="A323" s="80">
        <v>555</v>
      </c>
      <c r="B323">
        <v>321</v>
      </c>
      <c r="C323">
        <v>108</v>
      </c>
      <c r="D323" t="s">
        <v>408</v>
      </c>
      <c r="E323" t="str">
        <f>IF(ISNA(MATCH(A323,'ESO zone constants'!$A$3:$A$9952,0)),"","X")</f>
        <v>X</v>
      </c>
    </row>
    <row r="324" spans="1:5" x14ac:dyDescent="0.25">
      <c r="A324" s="80">
        <v>556</v>
      </c>
      <c r="B324">
        <v>322</v>
      </c>
      <c r="C324">
        <v>108</v>
      </c>
      <c r="D324" t="s">
        <v>409</v>
      </c>
      <c r="E324" t="str">
        <f>IF(ISNA(MATCH(A324,'ESO zone constants'!$A$3:$A$9952,0)),"","X")</f>
        <v>X</v>
      </c>
    </row>
    <row r="325" spans="1:5" x14ac:dyDescent="0.25">
      <c r="A325" s="80">
        <v>557</v>
      </c>
      <c r="B325">
        <v>323</v>
      </c>
      <c r="C325">
        <v>347</v>
      </c>
      <c r="D325" t="s">
        <v>410</v>
      </c>
      <c r="E325" t="str">
        <f>IF(ISNA(MATCH(A325,'ESO zone constants'!$A$3:$A$9952,0)),"","X")</f>
        <v>X</v>
      </c>
    </row>
    <row r="326" spans="1:5" x14ac:dyDescent="0.25">
      <c r="A326" s="80">
        <v>558</v>
      </c>
      <c r="B326">
        <v>324</v>
      </c>
      <c r="C326">
        <v>108</v>
      </c>
      <c r="D326" t="s">
        <v>411</v>
      </c>
      <c r="E326" t="str">
        <f>IF(ISNA(MATCH(A326,'ESO zone constants'!$A$3:$A$9952,0)),"","X")</f>
        <v>X</v>
      </c>
    </row>
    <row r="327" spans="1:5" x14ac:dyDescent="0.25">
      <c r="A327" s="80">
        <v>559</v>
      </c>
      <c r="B327">
        <v>325</v>
      </c>
      <c r="C327">
        <v>108</v>
      </c>
      <c r="D327" t="s">
        <v>412</v>
      </c>
      <c r="E327" t="str">
        <f>IF(ISNA(MATCH(A327,'ESO zone constants'!$A$3:$A$9952,0)),"","X")</f>
        <v>X</v>
      </c>
    </row>
    <row r="328" spans="1:5" x14ac:dyDescent="0.25">
      <c r="A328" s="80">
        <v>560</v>
      </c>
      <c r="B328">
        <v>326</v>
      </c>
      <c r="C328">
        <v>103</v>
      </c>
      <c r="D328" t="s">
        <v>299</v>
      </c>
      <c r="E328" t="str">
        <f>IF(ISNA(MATCH(A328,'ESO zone constants'!$A$3:$A$9952,0)),"","X")</f>
        <v>X</v>
      </c>
    </row>
    <row r="329" spans="1:5" x14ac:dyDescent="0.25">
      <c r="A329" s="80">
        <v>561</v>
      </c>
      <c r="B329">
        <v>327</v>
      </c>
      <c r="C329">
        <v>108</v>
      </c>
      <c r="D329" t="s">
        <v>413</v>
      </c>
      <c r="E329" t="str">
        <f>IF(ISNA(MATCH(A329,'ESO zone constants'!$A$3:$A$9952,0)),"","X")</f>
        <v>X</v>
      </c>
    </row>
    <row r="330" spans="1:5" x14ac:dyDescent="0.25">
      <c r="A330" s="80">
        <v>562</v>
      </c>
      <c r="B330">
        <v>328</v>
      </c>
      <c r="C330">
        <v>382</v>
      </c>
      <c r="D330" t="s">
        <v>414</v>
      </c>
      <c r="E330" t="str">
        <f>IF(ISNA(MATCH(A330,'ESO zone constants'!$A$3:$A$9952,0)),"","X")</f>
        <v>X</v>
      </c>
    </row>
    <row r="331" spans="1:5" x14ac:dyDescent="0.25">
      <c r="A331" s="80">
        <v>565</v>
      </c>
      <c r="B331">
        <v>329</v>
      </c>
      <c r="C331">
        <v>382</v>
      </c>
      <c r="D331" t="s">
        <v>415</v>
      </c>
      <c r="E331" t="str">
        <f>IF(ISNA(MATCH(A331,'ESO zone constants'!$A$3:$A$9952,0)),"","X")</f>
        <v>X</v>
      </c>
    </row>
    <row r="332" spans="1:5" x14ac:dyDescent="0.25">
      <c r="A332" s="80">
        <v>566</v>
      </c>
      <c r="B332">
        <v>330</v>
      </c>
      <c r="C332">
        <v>3</v>
      </c>
      <c r="D332" t="s">
        <v>416</v>
      </c>
      <c r="E332" t="str">
        <f>IF(ISNA(MATCH(A332,'ESO zone constants'!$A$3:$A$9952,0)),"","X")</f>
        <v>X</v>
      </c>
    </row>
    <row r="333" spans="1:5" x14ac:dyDescent="0.25">
      <c r="A333" s="80">
        <v>567</v>
      </c>
      <c r="B333">
        <v>331</v>
      </c>
      <c r="C333">
        <v>103</v>
      </c>
      <c r="D333" t="s">
        <v>298</v>
      </c>
      <c r="E333" t="str">
        <f>IF(ISNA(MATCH(A333,'ESO zone constants'!$A$3:$A$9952,0)),"","X")</f>
        <v>X</v>
      </c>
    </row>
    <row r="334" spans="1:5" x14ac:dyDescent="0.25">
      <c r="A334" s="80">
        <v>569</v>
      </c>
      <c r="B334">
        <v>332</v>
      </c>
      <c r="C334">
        <v>104</v>
      </c>
      <c r="D334" t="s">
        <v>417</v>
      </c>
      <c r="E334" t="str">
        <f>IF(ISNA(MATCH(A334,'ESO zone constants'!$A$3:$A$9952,0)),"","X")</f>
        <v>X</v>
      </c>
    </row>
    <row r="335" spans="1:5" x14ac:dyDescent="0.25">
      <c r="A335" s="81">
        <v>570</v>
      </c>
      <c r="B335">
        <v>333</v>
      </c>
      <c r="C335">
        <v>104</v>
      </c>
      <c r="D335" t="s">
        <v>418</v>
      </c>
      <c r="E335" t="str">
        <f>IF(ISNA(MATCH(A335,'ESO zone constants'!$A$3:$A$9952,0)),"","X")</f>
        <v>X</v>
      </c>
    </row>
    <row r="336" spans="1:5" x14ac:dyDescent="0.25">
      <c r="A336" s="81">
        <v>571</v>
      </c>
      <c r="B336">
        <v>334</v>
      </c>
      <c r="C336">
        <v>104</v>
      </c>
      <c r="D336" t="s">
        <v>419</v>
      </c>
      <c r="E336" t="str">
        <f>IF(ISNA(MATCH(A336,'ESO zone constants'!$A$3:$A$9952,0)),"","X")</f>
        <v>X</v>
      </c>
    </row>
    <row r="337" spans="1:5" x14ac:dyDescent="0.25">
      <c r="A337" s="80">
        <v>572</v>
      </c>
      <c r="B337">
        <v>335</v>
      </c>
      <c r="C337">
        <v>572</v>
      </c>
      <c r="D337" t="s">
        <v>420</v>
      </c>
      <c r="E337" t="str">
        <f>IF(ISNA(MATCH(A337,'ESO zone constants'!$A$3:$A$9952,0)),"","X")</f>
        <v>X</v>
      </c>
    </row>
    <row r="338" spans="1:5" x14ac:dyDescent="0.25">
      <c r="A338" s="80">
        <v>573</v>
      </c>
      <c r="B338">
        <v>336</v>
      </c>
      <c r="C338">
        <v>199</v>
      </c>
      <c r="D338" t="s">
        <v>421</v>
      </c>
      <c r="E338" t="str">
        <f>IF(ISNA(MATCH(A338,'ESO zone constants'!$A$3:$A$9952,0)),"","X")</f>
        <v>X</v>
      </c>
    </row>
    <row r="339" spans="1:5" x14ac:dyDescent="0.25">
      <c r="A339" s="81">
        <v>574</v>
      </c>
      <c r="B339">
        <v>337</v>
      </c>
      <c r="C339">
        <v>199</v>
      </c>
      <c r="D339" t="s">
        <v>422</v>
      </c>
      <c r="E339" t="str">
        <f>IF(ISNA(MATCH(A339,'ESO zone constants'!$A$3:$A$9952,0)),"","X")</f>
        <v>X</v>
      </c>
    </row>
    <row r="340" spans="1:5" x14ac:dyDescent="0.25">
      <c r="A340" s="81">
        <v>575</v>
      </c>
      <c r="B340">
        <v>338</v>
      </c>
      <c r="C340">
        <v>108</v>
      </c>
      <c r="D340" t="s">
        <v>423</v>
      </c>
      <c r="E340" t="str">
        <f>IF(ISNA(MATCH(A340,'ESO zone constants'!$A$3:$A$9952,0)),"","X")</f>
        <v>X</v>
      </c>
    </row>
    <row r="341" spans="1:5" x14ac:dyDescent="0.25">
      <c r="A341" s="81">
        <v>576</v>
      </c>
      <c r="B341">
        <v>339</v>
      </c>
      <c r="C341">
        <v>108</v>
      </c>
      <c r="D341" t="s">
        <v>424</v>
      </c>
      <c r="E341" t="str">
        <f>IF(ISNA(MATCH(A341,'ESO zone constants'!$A$3:$A$9952,0)),"","X")</f>
        <v>X</v>
      </c>
    </row>
    <row r="342" spans="1:5" x14ac:dyDescent="0.25">
      <c r="A342" s="80">
        <v>577</v>
      </c>
      <c r="B342">
        <v>340</v>
      </c>
      <c r="C342">
        <v>108</v>
      </c>
      <c r="D342" t="s">
        <v>425</v>
      </c>
      <c r="E342" t="str">
        <f>IF(ISNA(MATCH(A342,'ESO zone constants'!$A$3:$A$9952,0)),"","X")</f>
        <v>X</v>
      </c>
    </row>
    <row r="343" spans="1:5" x14ac:dyDescent="0.25">
      <c r="A343" s="80">
        <v>578</v>
      </c>
      <c r="B343">
        <v>341</v>
      </c>
      <c r="C343">
        <v>108</v>
      </c>
      <c r="D343" t="s">
        <v>426</v>
      </c>
      <c r="E343" t="str">
        <f>IF(ISNA(MATCH(A343,'ESO zone constants'!$A$3:$A$9952,0)),"","X")</f>
        <v>X</v>
      </c>
    </row>
    <row r="344" spans="1:5" x14ac:dyDescent="0.25">
      <c r="A344" s="80">
        <v>579</v>
      </c>
      <c r="B344">
        <v>342</v>
      </c>
      <c r="C344">
        <v>108</v>
      </c>
      <c r="D344" t="s">
        <v>427</v>
      </c>
      <c r="E344" t="str">
        <f>IF(ISNA(MATCH(A344,'ESO zone constants'!$A$3:$A$9952,0)),"","X")</f>
        <v>X</v>
      </c>
    </row>
    <row r="345" spans="1:5" x14ac:dyDescent="0.25">
      <c r="A345" s="81">
        <v>580</v>
      </c>
      <c r="B345">
        <v>343</v>
      </c>
      <c r="C345">
        <v>108</v>
      </c>
      <c r="D345" t="s">
        <v>428</v>
      </c>
      <c r="E345" t="str">
        <f>IF(ISNA(MATCH(A345,'ESO zone constants'!$A$3:$A$9952,0)),"","X")</f>
        <v>X</v>
      </c>
    </row>
    <row r="346" spans="1:5" x14ac:dyDescent="0.25">
      <c r="A346" s="81">
        <v>581</v>
      </c>
      <c r="B346">
        <v>344</v>
      </c>
      <c r="C346">
        <v>199</v>
      </c>
      <c r="D346" t="s">
        <v>429</v>
      </c>
      <c r="E346" t="str">
        <f>IF(ISNA(MATCH(A346,'ESO zone constants'!$A$3:$A$9952,0)),"","X")</f>
        <v>X</v>
      </c>
    </row>
    <row r="347" spans="1:5" x14ac:dyDescent="0.25">
      <c r="A347" s="80">
        <v>582</v>
      </c>
      <c r="B347">
        <v>345</v>
      </c>
      <c r="C347">
        <v>381</v>
      </c>
      <c r="D347" t="s">
        <v>430</v>
      </c>
      <c r="E347" t="str">
        <f>IF(ISNA(MATCH(A347,'ESO zone constants'!$A$3:$A$9952,0)),"","X")</f>
        <v>X</v>
      </c>
    </row>
    <row r="348" spans="1:5" x14ac:dyDescent="0.25">
      <c r="A348" s="80">
        <v>584</v>
      </c>
      <c r="B348">
        <v>346</v>
      </c>
      <c r="C348">
        <v>584</v>
      </c>
      <c r="D348" t="s">
        <v>39</v>
      </c>
      <c r="E348" t="str">
        <f>IF(ISNA(MATCH(A348,'ESO zone constants'!$A$3:$A$9952,0)),"","X")</f>
        <v>X</v>
      </c>
    </row>
    <row r="349" spans="1:5" x14ac:dyDescent="0.25">
      <c r="A349" s="80">
        <v>585</v>
      </c>
      <c r="B349">
        <v>347</v>
      </c>
      <c r="C349">
        <v>92</v>
      </c>
      <c r="D349" t="s">
        <v>431</v>
      </c>
      <c r="E349" t="str">
        <f>IF(ISNA(MATCH(A349,'ESO zone constants'!$A$3:$A$9952,0)),"","X")</f>
        <v>X</v>
      </c>
    </row>
    <row r="350" spans="1:5" x14ac:dyDescent="0.25">
      <c r="A350" s="80">
        <v>586</v>
      </c>
      <c r="B350">
        <v>348</v>
      </c>
      <c r="C350">
        <v>586</v>
      </c>
      <c r="D350" t="s">
        <v>432</v>
      </c>
      <c r="E350" t="str">
        <f>IF(ISNA(MATCH(A350,'ESO zone constants'!$A$3:$A$9952,0)),"","X")</f>
        <v>X</v>
      </c>
    </row>
    <row r="351" spans="1:5" x14ac:dyDescent="0.25">
      <c r="A351" s="80">
        <v>587</v>
      </c>
      <c r="B351">
        <v>349</v>
      </c>
      <c r="C351">
        <v>20</v>
      </c>
      <c r="D351" t="s">
        <v>433</v>
      </c>
      <c r="E351" t="str">
        <f>IF(ISNA(MATCH(A351,'ESO zone constants'!$A$3:$A$9952,0)),"","X")</f>
        <v>X</v>
      </c>
    </row>
    <row r="352" spans="1:5" x14ac:dyDescent="0.25">
      <c r="A352" s="80">
        <v>588</v>
      </c>
      <c r="B352">
        <v>350</v>
      </c>
      <c r="C352">
        <v>20</v>
      </c>
      <c r="D352" t="s">
        <v>434</v>
      </c>
      <c r="E352" t="str">
        <f>IF(ISNA(MATCH(A352,'ESO zone constants'!$A$3:$A$9952,0)),"","X")</f>
        <v>X</v>
      </c>
    </row>
    <row r="353" spans="1:5" x14ac:dyDescent="0.25">
      <c r="A353" s="80">
        <v>589</v>
      </c>
      <c r="B353">
        <v>351</v>
      </c>
      <c r="C353">
        <v>20</v>
      </c>
      <c r="D353" t="s">
        <v>435</v>
      </c>
      <c r="E353" t="str">
        <f>IF(ISNA(MATCH(A353,'ESO zone constants'!$A$3:$A$9952,0)),"","X")</f>
        <v>X</v>
      </c>
    </row>
    <row r="354" spans="1:5" x14ac:dyDescent="0.25">
      <c r="A354" s="80">
        <v>590</v>
      </c>
      <c r="B354">
        <v>352</v>
      </c>
      <c r="C354">
        <v>20</v>
      </c>
      <c r="D354" t="s">
        <v>436</v>
      </c>
      <c r="E354" t="str">
        <f>IF(ISNA(MATCH(A354,'ESO zone constants'!$A$3:$A$9952,0)),"","X")</f>
        <v>X</v>
      </c>
    </row>
    <row r="355" spans="1:5" x14ac:dyDescent="0.25">
      <c r="A355" s="80">
        <v>591</v>
      </c>
      <c r="B355">
        <v>353</v>
      </c>
      <c r="C355">
        <v>20</v>
      </c>
      <c r="D355" t="s">
        <v>437</v>
      </c>
      <c r="E355" t="str">
        <f>IF(ISNA(MATCH(A355,'ESO zone constants'!$A$3:$A$9952,0)),"","X")</f>
        <v>X</v>
      </c>
    </row>
    <row r="356" spans="1:5" x14ac:dyDescent="0.25">
      <c r="A356" s="80">
        <v>592</v>
      </c>
      <c r="B356">
        <v>354</v>
      </c>
      <c r="C356">
        <v>20</v>
      </c>
      <c r="D356" t="s">
        <v>438</v>
      </c>
      <c r="E356" t="str">
        <f>IF(ISNA(MATCH(A356,'ESO zone constants'!$A$3:$A$9952,0)),"","X")</f>
        <v>X</v>
      </c>
    </row>
    <row r="357" spans="1:5" x14ac:dyDescent="0.25">
      <c r="A357" s="80">
        <v>593</v>
      </c>
      <c r="B357">
        <v>355</v>
      </c>
      <c r="C357">
        <v>92</v>
      </c>
      <c r="D357" t="s">
        <v>158</v>
      </c>
      <c r="E357" t="str">
        <f>IF(ISNA(MATCH(A357,'ESO zone constants'!$A$3:$A$9952,0)),"","X")</f>
        <v>X</v>
      </c>
    </row>
    <row r="358" spans="1:5" x14ac:dyDescent="0.25">
      <c r="A358" s="80">
        <v>594</v>
      </c>
      <c r="B358">
        <v>356</v>
      </c>
      <c r="C358">
        <v>92</v>
      </c>
      <c r="D358" t="s">
        <v>439</v>
      </c>
      <c r="E358" t="str">
        <f>IF(ISNA(MATCH(A358,'ESO zone constants'!$A$3:$A$9952,0)),"","X")</f>
        <v>X</v>
      </c>
    </row>
    <row r="359" spans="1:5" x14ac:dyDescent="0.25">
      <c r="A359" s="80">
        <v>595</v>
      </c>
      <c r="B359">
        <v>357</v>
      </c>
      <c r="C359">
        <v>208</v>
      </c>
      <c r="D359" t="s">
        <v>440</v>
      </c>
      <c r="E359" t="str">
        <f>IF(ISNA(MATCH(A359,'ESO zone constants'!$A$3:$A$9952,0)),"","X")</f>
        <v>X</v>
      </c>
    </row>
    <row r="360" spans="1:5" x14ac:dyDescent="0.25">
      <c r="A360" s="80">
        <v>596</v>
      </c>
      <c r="B360">
        <v>358</v>
      </c>
      <c r="C360">
        <v>103</v>
      </c>
      <c r="D360" t="s">
        <v>441</v>
      </c>
      <c r="E360" t="str">
        <f>IF(ISNA(MATCH(A360,'ESO zone constants'!$A$3:$A$9952,0)),"","X")</f>
        <v>X</v>
      </c>
    </row>
    <row r="361" spans="1:5" x14ac:dyDescent="0.25">
      <c r="A361" s="81">
        <v>598</v>
      </c>
      <c r="B361">
        <v>359</v>
      </c>
      <c r="C361">
        <v>199</v>
      </c>
      <c r="D361" t="s">
        <v>442</v>
      </c>
      <c r="E361" t="str">
        <f>IF(ISNA(MATCH(A361,'ESO zone constants'!$A$3:$A$9952,0)),"","X")</f>
        <v>X</v>
      </c>
    </row>
    <row r="362" spans="1:5" x14ac:dyDescent="0.25">
      <c r="A362" s="81">
        <v>599</v>
      </c>
      <c r="B362">
        <v>360</v>
      </c>
      <c r="C362">
        <v>572</v>
      </c>
      <c r="D362" t="s">
        <v>443</v>
      </c>
      <c r="E362" t="str">
        <f>IF(ISNA(MATCH(A362,'ESO zone constants'!$A$3:$A$9952,0)),"","X")</f>
        <v>X</v>
      </c>
    </row>
    <row r="363" spans="1:5" x14ac:dyDescent="0.25">
      <c r="A363" s="81">
        <v>600</v>
      </c>
      <c r="B363">
        <v>361</v>
      </c>
      <c r="C363">
        <v>572</v>
      </c>
      <c r="D363" t="s">
        <v>444</v>
      </c>
      <c r="E363" t="str">
        <f>IF(ISNA(MATCH(A363,'ESO zone constants'!$A$3:$A$9952,0)),"","X")</f>
        <v>X</v>
      </c>
    </row>
    <row r="364" spans="1:5" x14ac:dyDescent="0.25">
      <c r="A364" s="81">
        <v>601</v>
      </c>
      <c r="B364">
        <v>362</v>
      </c>
      <c r="C364">
        <v>572</v>
      </c>
      <c r="D364" t="s">
        <v>445</v>
      </c>
      <c r="E364" t="str">
        <f>IF(ISNA(MATCH(A364,'ESO zone constants'!$A$3:$A$9952,0)),"","X")</f>
        <v>X</v>
      </c>
    </row>
    <row r="365" spans="1:5" x14ac:dyDescent="0.25">
      <c r="A365" s="81">
        <v>628</v>
      </c>
      <c r="B365">
        <v>363</v>
      </c>
      <c r="C365">
        <v>20</v>
      </c>
      <c r="D365" t="s">
        <v>434</v>
      </c>
      <c r="E365" t="str">
        <f>IF(ISNA(MATCH(A365,'ESO zone constants'!$A$3:$A$9952,0)),"","X")</f>
        <v>X</v>
      </c>
    </row>
    <row r="366" spans="1:5" x14ac:dyDescent="0.25">
      <c r="A366" s="81">
        <v>632</v>
      </c>
      <c r="B366">
        <v>364</v>
      </c>
      <c r="C366">
        <v>888</v>
      </c>
      <c r="D366" t="s">
        <v>446</v>
      </c>
      <c r="E366" t="str">
        <f>IF(ISNA(MATCH(A366,'ESO zone constants'!$A$3:$A$9952,0)),"","X")</f>
        <v>X</v>
      </c>
    </row>
    <row r="367" spans="1:5" x14ac:dyDescent="0.25">
      <c r="A367" s="81">
        <v>635</v>
      </c>
      <c r="B367">
        <v>365</v>
      </c>
      <c r="C367">
        <v>888</v>
      </c>
      <c r="D367" t="s">
        <v>447</v>
      </c>
      <c r="E367" t="str">
        <f>IF(ISNA(MATCH(A367,'ESO zone constants'!$A$3:$A$9952,0)),"","X")</f>
        <v>X</v>
      </c>
    </row>
    <row r="368" spans="1:5" x14ac:dyDescent="0.25">
      <c r="A368" s="81">
        <v>636</v>
      </c>
      <c r="B368">
        <v>366</v>
      </c>
      <c r="C368">
        <v>888</v>
      </c>
      <c r="D368" t="s">
        <v>448</v>
      </c>
      <c r="E368" t="str">
        <f>IF(ISNA(MATCH(A368,'ESO zone constants'!$A$3:$A$9952,0)),"","X")</f>
        <v>X</v>
      </c>
    </row>
    <row r="369" spans="1:5" x14ac:dyDescent="0.25">
      <c r="A369" s="81">
        <v>637</v>
      </c>
      <c r="B369">
        <v>367</v>
      </c>
      <c r="C369">
        <v>57</v>
      </c>
      <c r="D369" t="s">
        <v>449</v>
      </c>
      <c r="E369" t="str">
        <f>IF(ISNA(MATCH(A369,'ESO zone constants'!$A$3:$A$9952,0)),"","X")</f>
        <v>X</v>
      </c>
    </row>
    <row r="370" spans="1:5" x14ac:dyDescent="0.25">
      <c r="A370" s="81">
        <v>638</v>
      </c>
      <c r="B370">
        <v>368</v>
      </c>
      <c r="C370">
        <v>888</v>
      </c>
      <c r="D370" t="s">
        <v>450</v>
      </c>
      <c r="E370" t="str">
        <f>IF(ISNA(MATCH(A370,'ESO zone constants'!$A$3:$A$9952,0)),"","X")</f>
        <v>X</v>
      </c>
    </row>
    <row r="371" spans="1:5" x14ac:dyDescent="0.25">
      <c r="A371" s="81">
        <v>639</v>
      </c>
      <c r="B371">
        <v>369</v>
      </c>
      <c r="C371">
        <v>888</v>
      </c>
      <c r="D371" t="s">
        <v>451</v>
      </c>
      <c r="E371" t="str">
        <f>IF(ISNA(MATCH(A371,'ESO zone constants'!$A$3:$A$9952,0)),"","X")</f>
        <v>X</v>
      </c>
    </row>
    <row r="372" spans="1:5" x14ac:dyDescent="0.25">
      <c r="A372" s="81">
        <v>640</v>
      </c>
      <c r="B372">
        <v>370</v>
      </c>
      <c r="C372">
        <v>19</v>
      </c>
      <c r="D372" t="s">
        <v>452</v>
      </c>
      <c r="E372" t="str">
        <f>IF(ISNA(MATCH(A372,'ESO zone constants'!$A$3:$A$9952,0)),"","X")</f>
        <v>X</v>
      </c>
    </row>
    <row r="373" spans="1:5" x14ac:dyDescent="0.25">
      <c r="A373" s="80">
        <v>641</v>
      </c>
      <c r="B373">
        <v>371</v>
      </c>
      <c r="C373">
        <v>3</v>
      </c>
      <c r="D373" t="s">
        <v>453</v>
      </c>
      <c r="E373" t="str">
        <f>IF(ISNA(MATCH(A373,'ESO zone constants'!$A$3:$A$9952,0)),"","X")</f>
        <v>X</v>
      </c>
    </row>
    <row r="374" spans="1:5" x14ac:dyDescent="0.25">
      <c r="A374" s="80">
        <v>642</v>
      </c>
      <c r="B374">
        <v>372</v>
      </c>
      <c r="C374">
        <v>642</v>
      </c>
      <c r="D374" t="s">
        <v>144</v>
      </c>
      <c r="E374" t="str">
        <f>IF(ISNA(MATCH(A374,'ESO zone constants'!$A$3:$A$9952,0)),"","X")</f>
        <v>X</v>
      </c>
    </row>
    <row r="375" spans="1:5" x14ac:dyDescent="0.25">
      <c r="A375" s="80">
        <v>643</v>
      </c>
      <c r="B375">
        <v>373</v>
      </c>
      <c r="C375">
        <v>584</v>
      </c>
      <c r="D375" t="s">
        <v>454</v>
      </c>
      <c r="E375" t="str">
        <f>IF(ISNA(MATCH(A375,'ESO zone constants'!$A$3:$A$9952,0)),"","X")</f>
        <v>X</v>
      </c>
    </row>
    <row r="376" spans="1:5" x14ac:dyDescent="0.25">
      <c r="A376" s="80">
        <v>649</v>
      </c>
      <c r="B376">
        <v>374</v>
      </c>
      <c r="C376">
        <v>584</v>
      </c>
      <c r="D376" t="s">
        <v>455</v>
      </c>
      <c r="E376" t="str">
        <f>IF(ISNA(MATCH(A376,'ESO zone constants'!$A$3:$A$9952,0)),"","X")</f>
        <v>X</v>
      </c>
    </row>
    <row r="377" spans="1:5" x14ac:dyDescent="0.25">
      <c r="A377" s="80">
        <v>676</v>
      </c>
      <c r="B377">
        <v>375</v>
      </c>
      <c r="C377">
        <v>816</v>
      </c>
      <c r="D377" t="s">
        <v>456</v>
      </c>
      <c r="E377" t="str">
        <f>IF(ISNA(MATCH(A377,'ESO zone constants'!$A$3:$A$9952,0)),"","X")</f>
        <v>X</v>
      </c>
    </row>
    <row r="378" spans="1:5" x14ac:dyDescent="0.25">
      <c r="A378" s="81">
        <v>677</v>
      </c>
      <c r="B378">
        <v>376</v>
      </c>
      <c r="C378">
        <v>684</v>
      </c>
      <c r="D378" t="s">
        <v>457</v>
      </c>
      <c r="E378" t="str">
        <f>IF(ISNA(MATCH(A378,'ESO zone constants'!$A$3:$A$9952,0)),"","X")</f>
        <v>X</v>
      </c>
    </row>
    <row r="379" spans="1:5" x14ac:dyDescent="0.25">
      <c r="A379" s="81">
        <v>678</v>
      </c>
      <c r="B379">
        <v>377</v>
      </c>
      <c r="C379">
        <v>584</v>
      </c>
      <c r="D379" t="s">
        <v>52</v>
      </c>
      <c r="E379" t="str">
        <f>IF(ISNA(MATCH(A379,'ESO zone constants'!$A$3:$A$9952,0)),"","X")</f>
        <v>X</v>
      </c>
    </row>
    <row r="380" spans="1:5" x14ac:dyDescent="0.25">
      <c r="A380" s="81">
        <v>681</v>
      </c>
      <c r="B380">
        <v>378</v>
      </c>
      <c r="C380">
        <v>108</v>
      </c>
      <c r="D380" t="s">
        <v>71</v>
      </c>
      <c r="E380" t="str">
        <f>IF(ISNA(MATCH(A380,'ESO zone constants'!$A$3:$A$9952,0)),"","X")</f>
        <v>X</v>
      </c>
    </row>
    <row r="381" spans="1:5" x14ac:dyDescent="0.25">
      <c r="A381" s="81">
        <v>684</v>
      </c>
      <c r="B381">
        <v>379</v>
      </c>
      <c r="C381">
        <v>684</v>
      </c>
      <c r="D381" t="s">
        <v>458</v>
      </c>
      <c r="E381" t="str">
        <f>IF(ISNA(MATCH(A381,'ESO zone constants'!$A$3:$A$9952,0)),"","X")</f>
        <v>X</v>
      </c>
    </row>
    <row r="382" spans="1:5" x14ac:dyDescent="0.25">
      <c r="A382" s="81">
        <v>688</v>
      </c>
      <c r="B382">
        <v>380</v>
      </c>
      <c r="C382">
        <v>584</v>
      </c>
      <c r="D382" t="s">
        <v>54</v>
      </c>
      <c r="E382" t="str">
        <f>IF(ISNA(MATCH(A382,'ESO zone constants'!$A$3:$A$9952,0)),"","X")</f>
        <v>X</v>
      </c>
    </row>
    <row r="383" spans="1:5" x14ac:dyDescent="0.25">
      <c r="A383" s="81">
        <v>689</v>
      </c>
      <c r="B383">
        <v>381</v>
      </c>
      <c r="C383">
        <v>684</v>
      </c>
      <c r="D383" t="s">
        <v>459</v>
      </c>
      <c r="E383" t="str">
        <f>IF(ISNA(MATCH(A383,'ESO zone constants'!$A$3:$A$9952,0)),"","X")</f>
        <v>X</v>
      </c>
    </row>
    <row r="384" spans="1:5" x14ac:dyDescent="0.25">
      <c r="A384" s="80">
        <v>691</v>
      </c>
      <c r="B384">
        <v>382</v>
      </c>
      <c r="C384">
        <v>684</v>
      </c>
      <c r="D384" t="s">
        <v>460</v>
      </c>
      <c r="E384" t="str">
        <f>IF(ISNA(MATCH(A384,'ESO zone constants'!$A$3:$A$9952,0)),"","X")</f>
        <v>X</v>
      </c>
    </row>
    <row r="385" spans="1:5" x14ac:dyDescent="0.25">
      <c r="A385" s="81">
        <v>692</v>
      </c>
      <c r="B385">
        <v>383</v>
      </c>
      <c r="C385">
        <v>684</v>
      </c>
      <c r="D385" t="s">
        <v>461</v>
      </c>
      <c r="E385" t="str">
        <f>IF(ISNA(MATCH(A385,'ESO zone constants'!$A$3:$A$9952,0)),"","X")</f>
        <v>X</v>
      </c>
    </row>
    <row r="386" spans="1:5" x14ac:dyDescent="0.25">
      <c r="A386" s="80">
        <v>693</v>
      </c>
      <c r="B386">
        <v>384</v>
      </c>
      <c r="C386">
        <v>684</v>
      </c>
      <c r="D386" t="s">
        <v>462</v>
      </c>
      <c r="E386" t="str">
        <f>IF(ISNA(MATCH(A386,'ESO zone constants'!$A$3:$A$9952,0)),"","X")</f>
        <v>X</v>
      </c>
    </row>
    <row r="387" spans="1:5" x14ac:dyDescent="0.25">
      <c r="A387" s="80">
        <v>694</v>
      </c>
      <c r="B387">
        <v>385</v>
      </c>
      <c r="C387">
        <v>684</v>
      </c>
      <c r="D387" t="s">
        <v>463</v>
      </c>
      <c r="E387" t="str">
        <f>IF(ISNA(MATCH(A387,'ESO zone constants'!$A$3:$A$9952,0)),"","X")</f>
        <v>X</v>
      </c>
    </row>
    <row r="388" spans="1:5" x14ac:dyDescent="0.25">
      <c r="A388" s="80">
        <v>695</v>
      </c>
      <c r="B388">
        <v>386</v>
      </c>
      <c r="C388">
        <v>684</v>
      </c>
      <c r="D388" t="s">
        <v>464</v>
      </c>
      <c r="E388" t="str">
        <f>IF(ISNA(MATCH(A388,'ESO zone constants'!$A$3:$A$9952,0)),"","X")</f>
        <v>X</v>
      </c>
    </row>
    <row r="389" spans="1:5" x14ac:dyDescent="0.25">
      <c r="A389" s="81">
        <v>697</v>
      </c>
      <c r="B389">
        <v>387</v>
      </c>
      <c r="C389">
        <v>684</v>
      </c>
      <c r="D389" t="s">
        <v>465</v>
      </c>
      <c r="E389" t="str">
        <f>IF(ISNA(MATCH(A389,'ESO zone constants'!$A$3:$A$9952,0)),"","X")</f>
        <v>X</v>
      </c>
    </row>
    <row r="390" spans="1:5" x14ac:dyDescent="0.25">
      <c r="A390" s="81">
        <v>698</v>
      </c>
      <c r="B390">
        <v>388</v>
      </c>
      <c r="C390">
        <v>684</v>
      </c>
      <c r="D390" t="s">
        <v>466</v>
      </c>
      <c r="E390" t="str">
        <f>IF(ISNA(MATCH(A390,'ESO zone constants'!$A$3:$A$9952,0)),"","X")</f>
        <v>X</v>
      </c>
    </row>
    <row r="391" spans="1:5" x14ac:dyDescent="0.25">
      <c r="A391" s="81">
        <v>699</v>
      </c>
      <c r="B391">
        <v>389</v>
      </c>
      <c r="C391">
        <v>684</v>
      </c>
      <c r="D391" t="s">
        <v>467</v>
      </c>
      <c r="E391" t="str">
        <f>IF(ISNA(MATCH(A391,'ESO zone constants'!$A$3:$A$9952,0)),"","X")</f>
        <v>X</v>
      </c>
    </row>
    <row r="392" spans="1:5" x14ac:dyDescent="0.25">
      <c r="A392" s="80">
        <v>700</v>
      </c>
      <c r="B392">
        <v>390</v>
      </c>
      <c r="C392">
        <v>684</v>
      </c>
      <c r="D392" t="s">
        <v>468</v>
      </c>
      <c r="E392" t="str">
        <f>IF(ISNA(MATCH(A392,'ESO zone constants'!$A$3:$A$9952,0)),"","X")</f>
        <v>X</v>
      </c>
    </row>
    <row r="393" spans="1:5" x14ac:dyDescent="0.25">
      <c r="A393" s="81">
        <v>701</v>
      </c>
      <c r="B393">
        <v>391</v>
      </c>
      <c r="C393">
        <v>684</v>
      </c>
      <c r="D393" t="s">
        <v>469</v>
      </c>
      <c r="E393" t="str">
        <f>IF(ISNA(MATCH(A393,'ESO zone constants'!$A$3:$A$9952,0)),"","X")</f>
        <v>X</v>
      </c>
    </row>
    <row r="394" spans="1:5" x14ac:dyDescent="0.25">
      <c r="A394" s="81">
        <v>702</v>
      </c>
      <c r="B394">
        <v>392</v>
      </c>
      <c r="C394">
        <v>684</v>
      </c>
      <c r="D394" t="s">
        <v>470</v>
      </c>
      <c r="E394" t="str">
        <f>IF(ISNA(MATCH(A394,'ESO zone constants'!$A$3:$A$9952,0)),"","X")</f>
        <v>X</v>
      </c>
    </row>
    <row r="395" spans="1:5" x14ac:dyDescent="0.25">
      <c r="A395" s="81">
        <v>703</v>
      </c>
      <c r="B395">
        <v>393</v>
      </c>
      <c r="C395">
        <v>684</v>
      </c>
      <c r="D395" t="s">
        <v>471</v>
      </c>
      <c r="E395" t="str">
        <f>IF(ISNA(MATCH(A395,'ESO zone constants'!$A$3:$A$9952,0)),"","X")</f>
        <v>X</v>
      </c>
    </row>
    <row r="396" spans="1:5" x14ac:dyDescent="0.25">
      <c r="A396" s="80">
        <v>704</v>
      </c>
      <c r="B396">
        <v>394</v>
      </c>
      <c r="C396">
        <v>684</v>
      </c>
      <c r="D396" t="s">
        <v>472</v>
      </c>
      <c r="E396" t="str">
        <f>IF(ISNA(MATCH(A396,'ESO zone constants'!$A$3:$A$9952,0)),"","X")</f>
        <v>X</v>
      </c>
    </row>
    <row r="397" spans="1:5" x14ac:dyDescent="0.25">
      <c r="A397" s="80">
        <v>705</v>
      </c>
      <c r="B397">
        <v>395</v>
      </c>
      <c r="C397">
        <v>684</v>
      </c>
      <c r="D397" t="s">
        <v>473</v>
      </c>
      <c r="E397" t="str">
        <f>IF(ISNA(MATCH(A397,'ESO zone constants'!$A$3:$A$9952,0)),"","X")</f>
        <v>X</v>
      </c>
    </row>
    <row r="398" spans="1:5" x14ac:dyDescent="0.25">
      <c r="A398" s="80">
        <v>706</v>
      </c>
      <c r="B398">
        <v>396</v>
      </c>
      <c r="C398">
        <v>684</v>
      </c>
      <c r="D398" t="s">
        <v>474</v>
      </c>
      <c r="E398" t="str">
        <f>IF(ISNA(MATCH(A398,'ESO zone constants'!$A$3:$A$9952,0)),"","X")</f>
        <v>X</v>
      </c>
    </row>
    <row r="399" spans="1:5" x14ac:dyDescent="0.25">
      <c r="A399" s="80">
        <v>707</v>
      </c>
      <c r="B399">
        <v>397</v>
      </c>
      <c r="C399">
        <v>684</v>
      </c>
      <c r="D399" t="s">
        <v>475</v>
      </c>
      <c r="E399" t="str">
        <f>IF(ISNA(MATCH(A399,'ESO zone constants'!$A$3:$A$9952,0)),"","X")</f>
        <v>X</v>
      </c>
    </row>
    <row r="400" spans="1:5" x14ac:dyDescent="0.25">
      <c r="A400" s="81">
        <v>708</v>
      </c>
      <c r="B400">
        <v>398</v>
      </c>
      <c r="C400">
        <v>684</v>
      </c>
      <c r="D400" t="s">
        <v>476</v>
      </c>
      <c r="E400" t="str">
        <f>IF(ISNA(MATCH(A400,'ESO zone constants'!$A$3:$A$9952,0)),"","X")</f>
        <v>X</v>
      </c>
    </row>
    <row r="401" spans="1:5" x14ac:dyDescent="0.25">
      <c r="A401" s="81">
        <v>710</v>
      </c>
      <c r="B401">
        <v>399</v>
      </c>
      <c r="C401">
        <v>684</v>
      </c>
      <c r="D401" t="s">
        <v>477</v>
      </c>
      <c r="E401" t="str">
        <f>IF(ISNA(MATCH(A401,'ESO zone constants'!$A$3:$A$9952,0)),"","X")</f>
        <v>X</v>
      </c>
    </row>
    <row r="402" spans="1:5" x14ac:dyDescent="0.25">
      <c r="A402" s="81">
        <v>711</v>
      </c>
      <c r="B402">
        <v>400</v>
      </c>
      <c r="C402">
        <v>684</v>
      </c>
      <c r="D402" t="s">
        <v>478</v>
      </c>
      <c r="E402" t="str">
        <f>IF(ISNA(MATCH(A402,'ESO zone constants'!$A$3:$A$9952,0)),"","X")</f>
        <v>X</v>
      </c>
    </row>
    <row r="403" spans="1:5" x14ac:dyDescent="0.25">
      <c r="A403" s="81">
        <v>712</v>
      </c>
      <c r="B403">
        <v>401</v>
      </c>
      <c r="C403">
        <v>684</v>
      </c>
      <c r="D403" t="s">
        <v>479</v>
      </c>
      <c r="E403" t="str">
        <f>IF(ISNA(MATCH(A403,'ESO zone constants'!$A$3:$A$9952,0)),"","X")</f>
        <v>X</v>
      </c>
    </row>
    <row r="404" spans="1:5" x14ac:dyDescent="0.25">
      <c r="A404" s="81">
        <v>715</v>
      </c>
      <c r="B404">
        <v>402</v>
      </c>
      <c r="C404">
        <v>684</v>
      </c>
      <c r="D404" t="s">
        <v>480</v>
      </c>
      <c r="E404" t="str">
        <f>IF(ISNA(MATCH(A404,'ESO zone constants'!$A$3:$A$9952,0)),"","X")</f>
        <v>X</v>
      </c>
    </row>
    <row r="405" spans="1:5" x14ac:dyDescent="0.25">
      <c r="A405" s="81">
        <v>719</v>
      </c>
      <c r="B405">
        <v>403</v>
      </c>
      <c r="C405">
        <v>1011</v>
      </c>
      <c r="D405" t="s">
        <v>481</v>
      </c>
      <c r="E405" t="str">
        <f>IF(ISNA(MATCH(A405,'ESO zone constants'!$A$3:$A$9952,0)),"","X")</f>
        <v>X</v>
      </c>
    </row>
    <row r="406" spans="1:5" x14ac:dyDescent="0.25">
      <c r="A406" s="81">
        <v>723</v>
      </c>
      <c r="B406">
        <v>404</v>
      </c>
      <c r="C406">
        <v>199</v>
      </c>
      <c r="D406" t="s">
        <v>429</v>
      </c>
      <c r="E406" t="str">
        <f>IF(ISNA(MATCH(A406,'ESO zone constants'!$A$3:$A$9952,0)),"","X")</f>
        <v>X</v>
      </c>
    </row>
    <row r="407" spans="1:5" x14ac:dyDescent="0.25">
      <c r="A407" s="80">
        <v>724</v>
      </c>
      <c r="B407">
        <v>405</v>
      </c>
      <c r="C407">
        <v>684</v>
      </c>
      <c r="D407" t="s">
        <v>482</v>
      </c>
      <c r="E407" t="str">
        <f>IF(ISNA(MATCH(A407,'ESO zone constants'!$A$3:$A$9952,0)),"","X")</f>
        <v>X</v>
      </c>
    </row>
    <row r="408" spans="1:5" x14ac:dyDescent="0.25">
      <c r="A408" s="80">
        <v>725</v>
      </c>
      <c r="B408">
        <v>406</v>
      </c>
      <c r="C408">
        <v>816</v>
      </c>
      <c r="D408" t="s">
        <v>483</v>
      </c>
      <c r="E408" t="str">
        <f>IF(ISNA(MATCH(A408,'ESO zone constants'!$A$3:$A$9952,0)),"","X")</f>
        <v>X</v>
      </c>
    </row>
    <row r="409" spans="1:5" x14ac:dyDescent="0.25">
      <c r="A409" s="80">
        <v>726</v>
      </c>
      <c r="B409">
        <v>407</v>
      </c>
      <c r="C409">
        <v>726</v>
      </c>
      <c r="D409" t="s">
        <v>80</v>
      </c>
      <c r="E409" t="str">
        <f>IF(ISNA(MATCH(A409,'ESO zone constants'!$A$3:$A$9952,0)),"","X")</f>
        <v>X</v>
      </c>
    </row>
    <row r="410" spans="1:5" x14ac:dyDescent="0.25">
      <c r="A410" s="80">
        <v>745</v>
      </c>
      <c r="B410">
        <v>408</v>
      </c>
      <c r="C410">
        <v>41</v>
      </c>
      <c r="D410" t="s">
        <v>484</v>
      </c>
      <c r="E410" t="str">
        <f>IF(ISNA(MATCH(A410,'ESO zone constants'!$A$3:$A$9952,0)),"","X")</f>
        <v>X</v>
      </c>
    </row>
    <row r="411" spans="1:5" x14ac:dyDescent="0.25">
      <c r="A411" s="80">
        <v>746</v>
      </c>
      <c r="B411">
        <v>409</v>
      </c>
      <c r="C411">
        <v>381</v>
      </c>
      <c r="D411" t="s">
        <v>485</v>
      </c>
      <c r="E411" t="str">
        <f>IF(ISNA(MATCH(A411,'ESO zone constants'!$A$3:$A$9952,0)),"","X")</f>
        <v>X</v>
      </c>
    </row>
    <row r="412" spans="1:5" x14ac:dyDescent="0.25">
      <c r="A412" s="80">
        <v>747</v>
      </c>
      <c r="B412">
        <v>410</v>
      </c>
      <c r="C412">
        <v>383</v>
      </c>
      <c r="D412" t="s">
        <v>486</v>
      </c>
      <c r="E412" t="str">
        <f>IF(ISNA(MATCH(A412,'ESO zone constants'!$A$3:$A$9952,0)),"","X")</f>
        <v>X</v>
      </c>
    </row>
    <row r="413" spans="1:5" x14ac:dyDescent="0.25">
      <c r="A413" s="80">
        <v>748</v>
      </c>
      <c r="B413">
        <v>411</v>
      </c>
      <c r="C413">
        <v>108</v>
      </c>
      <c r="D413" t="s">
        <v>487</v>
      </c>
      <c r="E413" t="str">
        <f>IF(ISNA(MATCH(A413,'ESO zone constants'!$A$3:$A$9952,0)),"","X")</f>
        <v>X</v>
      </c>
    </row>
    <row r="414" spans="1:5" x14ac:dyDescent="0.25">
      <c r="A414" s="80">
        <v>749</v>
      </c>
      <c r="B414">
        <v>412</v>
      </c>
      <c r="C414">
        <v>58</v>
      </c>
      <c r="D414" t="s">
        <v>488</v>
      </c>
      <c r="E414" t="str">
        <f>IF(ISNA(MATCH(A414,'ESO zone constants'!$A$3:$A$9952,0)),"","X")</f>
        <v>X</v>
      </c>
    </row>
    <row r="415" spans="1:5" x14ac:dyDescent="0.25">
      <c r="A415" s="80">
        <v>750</v>
      </c>
      <c r="B415">
        <v>413</v>
      </c>
      <c r="C415">
        <v>382</v>
      </c>
      <c r="D415" t="s">
        <v>489</v>
      </c>
      <c r="E415" t="str">
        <f>IF(ISNA(MATCH(A415,'ESO zone constants'!$A$3:$A$9952,0)),"","X")</f>
        <v>X</v>
      </c>
    </row>
    <row r="416" spans="1:5" x14ac:dyDescent="0.25">
      <c r="A416" s="81">
        <v>751</v>
      </c>
      <c r="B416">
        <v>414</v>
      </c>
      <c r="C416">
        <v>888</v>
      </c>
      <c r="D416" t="s">
        <v>490</v>
      </c>
      <c r="E416" t="str">
        <f>IF(ISNA(MATCH(A416,'ESO zone constants'!$A$3:$A$9952,0)),"","X")</f>
        <v>X</v>
      </c>
    </row>
    <row r="417" spans="1:5" x14ac:dyDescent="0.25">
      <c r="A417" s="81">
        <v>752</v>
      </c>
      <c r="B417">
        <v>415</v>
      </c>
      <c r="C417">
        <v>19</v>
      </c>
      <c r="D417" t="s">
        <v>491</v>
      </c>
      <c r="E417" t="str">
        <f>IF(ISNA(MATCH(A417,'ESO zone constants'!$A$3:$A$9952,0)),"","X")</f>
        <v>X</v>
      </c>
    </row>
    <row r="418" spans="1:5" x14ac:dyDescent="0.25">
      <c r="A418" s="81">
        <v>753</v>
      </c>
      <c r="B418">
        <v>416</v>
      </c>
      <c r="C418">
        <v>3</v>
      </c>
      <c r="D418" t="s">
        <v>492</v>
      </c>
      <c r="E418" t="str">
        <f>IF(ISNA(MATCH(A418,'ESO zone constants'!$A$3:$A$9952,0)),"","X")</f>
        <v>X</v>
      </c>
    </row>
    <row r="419" spans="1:5" x14ac:dyDescent="0.25">
      <c r="A419" s="81">
        <v>754</v>
      </c>
      <c r="B419">
        <v>417</v>
      </c>
      <c r="C419">
        <v>92</v>
      </c>
      <c r="D419" t="s">
        <v>493</v>
      </c>
      <c r="E419" t="str">
        <f>IF(ISNA(MATCH(A419,'ESO zone constants'!$A$3:$A$9952,0)),"","X")</f>
        <v>X</v>
      </c>
    </row>
    <row r="420" spans="1:5" x14ac:dyDescent="0.25">
      <c r="A420" s="81">
        <v>755</v>
      </c>
      <c r="B420">
        <v>418</v>
      </c>
      <c r="C420">
        <v>20</v>
      </c>
      <c r="D420" t="s">
        <v>494</v>
      </c>
      <c r="E420" t="str">
        <f>IF(ISNA(MATCH(A420,'ESO zone constants'!$A$3:$A$9952,0)),"","X")</f>
        <v>X</v>
      </c>
    </row>
    <row r="421" spans="1:5" x14ac:dyDescent="0.25">
      <c r="A421" s="81">
        <v>756</v>
      </c>
      <c r="B421">
        <v>419</v>
      </c>
      <c r="C421">
        <v>104</v>
      </c>
      <c r="D421" t="s">
        <v>495</v>
      </c>
      <c r="E421" t="str">
        <f>IF(ISNA(MATCH(A421,'ESO zone constants'!$A$3:$A$9952,0)),"","X")</f>
        <v>X</v>
      </c>
    </row>
    <row r="422" spans="1:5" x14ac:dyDescent="0.25">
      <c r="A422" s="81">
        <v>757</v>
      </c>
      <c r="B422">
        <v>420</v>
      </c>
      <c r="C422">
        <v>41</v>
      </c>
      <c r="D422" t="s">
        <v>496</v>
      </c>
      <c r="E422" t="str">
        <f>IF(ISNA(MATCH(A422,'ESO zone constants'!$A$3:$A$9952,0)),"","X")</f>
        <v>X</v>
      </c>
    </row>
    <row r="423" spans="1:5" x14ac:dyDescent="0.25">
      <c r="A423" s="80">
        <v>758</v>
      </c>
      <c r="B423">
        <v>421</v>
      </c>
      <c r="C423">
        <v>101</v>
      </c>
      <c r="D423" t="s">
        <v>497</v>
      </c>
      <c r="E423" t="str">
        <f>IF(ISNA(MATCH(A423,'ESO zone constants'!$A$3:$A$9952,0)),"","X")</f>
        <v>X</v>
      </c>
    </row>
    <row r="424" spans="1:5" x14ac:dyDescent="0.25">
      <c r="A424" s="80">
        <v>759</v>
      </c>
      <c r="B424">
        <v>422</v>
      </c>
      <c r="C424">
        <v>117</v>
      </c>
      <c r="D424" t="s">
        <v>498</v>
      </c>
      <c r="E424" t="str">
        <f>IF(ISNA(MATCH(A424,'ESO zone constants'!$A$3:$A$9952,0)),"","X")</f>
        <v>X</v>
      </c>
    </row>
    <row r="425" spans="1:5" x14ac:dyDescent="0.25">
      <c r="A425" s="80">
        <v>760</v>
      </c>
      <c r="B425">
        <v>423</v>
      </c>
      <c r="C425">
        <v>57</v>
      </c>
      <c r="D425" t="s">
        <v>499</v>
      </c>
      <c r="E425" t="str">
        <f>IF(ISNA(MATCH(A425,'ESO zone constants'!$A$3:$A$9952,0)),"","X")</f>
        <v>X</v>
      </c>
    </row>
    <row r="426" spans="1:5" x14ac:dyDescent="0.25">
      <c r="A426" s="80">
        <v>761</v>
      </c>
      <c r="B426">
        <v>424</v>
      </c>
      <c r="C426">
        <v>103</v>
      </c>
      <c r="D426" t="s">
        <v>500</v>
      </c>
      <c r="E426" t="str">
        <f>IF(ISNA(MATCH(A426,'ESO zone constants'!$A$3:$A$9952,0)),"","X")</f>
        <v>X</v>
      </c>
    </row>
    <row r="427" spans="1:5" x14ac:dyDescent="0.25">
      <c r="A427" s="80">
        <v>763</v>
      </c>
      <c r="B427">
        <v>425</v>
      </c>
      <c r="C427">
        <v>816</v>
      </c>
      <c r="D427" t="s">
        <v>501</v>
      </c>
      <c r="E427" t="str">
        <f>IF(ISNA(MATCH(A427,'ESO zone constants'!$A$3:$A$9952,0)),"","X")</f>
        <v>X</v>
      </c>
    </row>
    <row r="428" spans="1:5" x14ac:dyDescent="0.25">
      <c r="A428" s="80">
        <v>764</v>
      </c>
      <c r="B428">
        <v>426</v>
      </c>
      <c r="C428">
        <v>816</v>
      </c>
      <c r="D428" t="s">
        <v>502</v>
      </c>
      <c r="E428" t="str">
        <f>IF(ISNA(MATCH(A428,'ESO zone constants'!$A$3:$A$9952,0)),"","X")</f>
        <v>X</v>
      </c>
    </row>
    <row r="429" spans="1:5" x14ac:dyDescent="0.25">
      <c r="A429" s="80">
        <v>765</v>
      </c>
      <c r="B429">
        <v>427</v>
      </c>
      <c r="C429">
        <v>823</v>
      </c>
      <c r="D429" t="s">
        <v>503</v>
      </c>
      <c r="E429" t="str">
        <f>IF(ISNA(MATCH(A429,'ESO zone constants'!$A$3:$A$9952,0)),"","X")</f>
        <v>X</v>
      </c>
    </row>
    <row r="430" spans="1:5" x14ac:dyDescent="0.25">
      <c r="A430" s="81">
        <v>766</v>
      </c>
      <c r="B430">
        <v>428</v>
      </c>
      <c r="C430">
        <v>823</v>
      </c>
      <c r="D430" t="s">
        <v>504</v>
      </c>
      <c r="E430" t="str">
        <f>IF(ISNA(MATCH(A430,'ESO zone constants'!$A$3:$A$9952,0)),"","X")</f>
        <v>X</v>
      </c>
    </row>
    <row r="431" spans="1:5" x14ac:dyDescent="0.25">
      <c r="A431" s="80">
        <v>767</v>
      </c>
      <c r="B431">
        <v>429</v>
      </c>
      <c r="C431">
        <v>816</v>
      </c>
      <c r="D431" t="s">
        <v>505</v>
      </c>
      <c r="E431" t="str">
        <f>IF(ISNA(MATCH(A431,'ESO zone constants'!$A$3:$A$9952,0)),"","X")</f>
        <v>X</v>
      </c>
    </row>
    <row r="432" spans="1:5" x14ac:dyDescent="0.25">
      <c r="A432" s="80">
        <v>769</v>
      </c>
      <c r="B432">
        <v>430</v>
      </c>
      <c r="C432">
        <v>823</v>
      </c>
      <c r="D432" t="s">
        <v>506</v>
      </c>
      <c r="E432" t="str">
        <f>IF(ISNA(MATCH(A432,'ESO zone constants'!$A$3:$A$9952,0)),"","X")</f>
        <v>X</v>
      </c>
    </row>
    <row r="433" spans="1:5" x14ac:dyDescent="0.25">
      <c r="A433" s="80">
        <v>770</v>
      </c>
      <c r="B433">
        <v>431</v>
      </c>
      <c r="C433">
        <v>816</v>
      </c>
      <c r="D433" t="s">
        <v>507</v>
      </c>
      <c r="E433" t="str">
        <f>IF(ISNA(MATCH(A433,'ESO zone constants'!$A$3:$A$9952,0)),"","X")</f>
        <v>X</v>
      </c>
    </row>
    <row r="434" spans="1:5" x14ac:dyDescent="0.25">
      <c r="A434" s="80">
        <v>771</v>
      </c>
      <c r="B434">
        <v>432</v>
      </c>
      <c r="C434">
        <v>816</v>
      </c>
      <c r="D434" t="s">
        <v>508</v>
      </c>
      <c r="E434" t="str">
        <f>IF(ISNA(MATCH(A434,'ESO zone constants'!$A$3:$A$9952,0)),"","X")</f>
        <v>X</v>
      </c>
    </row>
    <row r="435" spans="1:5" x14ac:dyDescent="0.25">
      <c r="A435" s="80">
        <v>773</v>
      </c>
      <c r="B435">
        <v>433</v>
      </c>
      <c r="C435">
        <v>117</v>
      </c>
      <c r="D435" t="s">
        <v>509</v>
      </c>
      <c r="E435" t="str">
        <f>IF(ISNA(MATCH(A435,'ESO zone constants'!$A$3:$A$9952,0)),"","X")</f>
        <v>X</v>
      </c>
    </row>
    <row r="436" spans="1:5" x14ac:dyDescent="0.25">
      <c r="A436" s="80">
        <v>774</v>
      </c>
      <c r="B436">
        <v>434</v>
      </c>
      <c r="C436">
        <v>1086</v>
      </c>
      <c r="D436" t="s">
        <v>1430</v>
      </c>
      <c r="E436" t="str">
        <f>IF(ISNA(MATCH(A436,'ESO zone constants'!$A$3:$A$9952,0)),"","X")</f>
        <v>X</v>
      </c>
    </row>
    <row r="437" spans="1:5" x14ac:dyDescent="0.25">
      <c r="A437" s="81">
        <v>780</v>
      </c>
      <c r="B437">
        <v>435</v>
      </c>
      <c r="C437">
        <v>684</v>
      </c>
      <c r="D437" t="s">
        <v>510</v>
      </c>
      <c r="E437" t="str">
        <f>IF(ISNA(MATCH(A437,'ESO zone constants'!$A$3:$A$9952,0)),"","X")</f>
        <v>X</v>
      </c>
    </row>
    <row r="438" spans="1:5" x14ac:dyDescent="0.25">
      <c r="A438" s="81">
        <v>808</v>
      </c>
      <c r="B438">
        <v>436</v>
      </c>
      <c r="C438">
        <v>1160</v>
      </c>
      <c r="D438" t="s">
        <v>1745</v>
      </c>
      <c r="E438" t="str">
        <f>IF(ISNA(MATCH(A438,'ESO zone constants'!$A$3:$A$9952,0)),"","X")</f>
        <v>X</v>
      </c>
    </row>
    <row r="439" spans="1:5" x14ac:dyDescent="0.25">
      <c r="A439" s="81">
        <v>809</v>
      </c>
      <c r="B439">
        <v>437</v>
      </c>
      <c r="C439">
        <v>199</v>
      </c>
      <c r="D439" t="s">
        <v>432</v>
      </c>
      <c r="E439" t="str">
        <f>IF(ISNA(MATCH(A439,'ESO zone constants'!$A$3:$A$9952,0)),"","X")</f>
        <v>X</v>
      </c>
    </row>
    <row r="440" spans="1:5" x14ac:dyDescent="0.25">
      <c r="A440" s="81">
        <v>810</v>
      </c>
      <c r="B440">
        <v>438</v>
      </c>
      <c r="C440">
        <v>381</v>
      </c>
      <c r="D440" t="s">
        <v>511</v>
      </c>
      <c r="E440" t="str">
        <f>IF(ISNA(MATCH(A440,'ESO zone constants'!$A$3:$A$9952,0)),"","X")</f>
        <v>X</v>
      </c>
    </row>
    <row r="441" spans="1:5" x14ac:dyDescent="0.25">
      <c r="A441" s="80">
        <v>811</v>
      </c>
      <c r="B441">
        <v>439</v>
      </c>
      <c r="C441">
        <v>535</v>
      </c>
      <c r="D441" t="s">
        <v>512</v>
      </c>
      <c r="E441" t="str">
        <f>IF(ISNA(MATCH(A441,'ESO zone constants'!$A$3:$A$9952,0)),"","X")</f>
        <v>X</v>
      </c>
    </row>
    <row r="442" spans="1:5" x14ac:dyDescent="0.25">
      <c r="A442" s="81">
        <v>814</v>
      </c>
      <c r="B442">
        <v>440</v>
      </c>
      <c r="C442">
        <v>684</v>
      </c>
      <c r="D442" t="s">
        <v>513</v>
      </c>
      <c r="E442" t="str">
        <f>IF(ISNA(MATCH(A442,'ESO zone constants'!$A$3:$A$9952,0)),"","X")</f>
        <v>X</v>
      </c>
    </row>
    <row r="443" spans="1:5" x14ac:dyDescent="0.25">
      <c r="A443" s="81">
        <v>815</v>
      </c>
      <c r="B443">
        <v>441</v>
      </c>
      <c r="C443">
        <v>684</v>
      </c>
      <c r="D443" t="s">
        <v>514</v>
      </c>
      <c r="E443" t="str">
        <f>IF(ISNA(MATCH(A443,'ESO zone constants'!$A$3:$A$9952,0)),"","X")</f>
        <v>X</v>
      </c>
    </row>
    <row r="444" spans="1:5" x14ac:dyDescent="0.25">
      <c r="A444" s="81">
        <v>816</v>
      </c>
      <c r="B444">
        <v>442</v>
      </c>
      <c r="C444">
        <v>816</v>
      </c>
      <c r="D444" t="s">
        <v>515</v>
      </c>
      <c r="E444" t="str">
        <f>IF(ISNA(MATCH(A444,'ESO zone constants'!$A$3:$A$9952,0)),"","X")</f>
        <v>X</v>
      </c>
    </row>
    <row r="445" spans="1:5" x14ac:dyDescent="0.25">
      <c r="A445" s="80">
        <v>817</v>
      </c>
      <c r="B445">
        <v>443</v>
      </c>
      <c r="C445">
        <v>816</v>
      </c>
      <c r="D445" t="s">
        <v>516</v>
      </c>
      <c r="E445" t="str">
        <f>IF(ISNA(MATCH(A445,'ESO zone constants'!$A$3:$A$9952,0)),"","X")</f>
        <v>X</v>
      </c>
    </row>
    <row r="446" spans="1:5" x14ac:dyDescent="0.25">
      <c r="A446" s="81">
        <v>818</v>
      </c>
      <c r="B446">
        <v>444</v>
      </c>
      <c r="C446">
        <v>816</v>
      </c>
      <c r="D446" t="s">
        <v>517</v>
      </c>
      <c r="E446" t="str">
        <f>IF(ISNA(MATCH(A446,'ESO zone constants'!$A$3:$A$9952,0)),"","X")</f>
        <v>X</v>
      </c>
    </row>
    <row r="447" spans="1:5" x14ac:dyDescent="0.25">
      <c r="A447" s="81">
        <v>819</v>
      </c>
      <c r="B447">
        <v>445</v>
      </c>
      <c r="C447">
        <v>816</v>
      </c>
      <c r="D447" t="s">
        <v>518</v>
      </c>
      <c r="E447" t="str">
        <f>IF(ISNA(MATCH(A447,'ESO zone constants'!$A$3:$A$9952,0)),"","X")</f>
        <v>X</v>
      </c>
    </row>
    <row r="448" spans="1:5" x14ac:dyDescent="0.25">
      <c r="A448" s="81">
        <v>820</v>
      </c>
      <c r="B448">
        <v>446</v>
      </c>
      <c r="C448">
        <v>816</v>
      </c>
      <c r="D448" t="s">
        <v>519</v>
      </c>
      <c r="E448" t="str">
        <f>IF(ISNA(MATCH(A448,'ESO zone constants'!$A$3:$A$9952,0)),"","X")</f>
        <v>X</v>
      </c>
    </row>
    <row r="449" spans="1:5" x14ac:dyDescent="0.25">
      <c r="A449" s="81">
        <v>821</v>
      </c>
      <c r="B449">
        <v>447</v>
      </c>
      <c r="C449">
        <v>816</v>
      </c>
      <c r="D449" t="s">
        <v>520</v>
      </c>
      <c r="E449" t="str">
        <f>IF(ISNA(MATCH(A449,'ESO zone constants'!$A$3:$A$9952,0)),"","X")</f>
        <v>X</v>
      </c>
    </row>
    <row r="450" spans="1:5" x14ac:dyDescent="0.25">
      <c r="A450" s="81">
        <v>823</v>
      </c>
      <c r="B450">
        <v>448</v>
      </c>
      <c r="C450">
        <v>823</v>
      </c>
      <c r="D450" t="s">
        <v>521</v>
      </c>
      <c r="E450" t="str">
        <f>IF(ISNA(MATCH(A450,'ESO zone constants'!$A$3:$A$9952,0)),"","X")</f>
        <v>X</v>
      </c>
    </row>
    <row r="451" spans="1:5" x14ac:dyDescent="0.25">
      <c r="A451" s="81">
        <v>824</v>
      </c>
      <c r="B451">
        <v>449</v>
      </c>
      <c r="C451">
        <v>823</v>
      </c>
      <c r="D451" t="s">
        <v>522</v>
      </c>
      <c r="E451" t="str">
        <f>IF(ISNA(MATCH(A451,'ESO zone constants'!$A$3:$A$9952,0)),"","X")</f>
        <v>X</v>
      </c>
    </row>
    <row r="452" spans="1:5" x14ac:dyDescent="0.25">
      <c r="A452" s="81">
        <v>825</v>
      </c>
      <c r="B452">
        <v>450</v>
      </c>
      <c r="C452">
        <v>823</v>
      </c>
      <c r="D452" t="s">
        <v>523</v>
      </c>
      <c r="E452" t="str">
        <f>IF(ISNA(MATCH(A452,'ESO zone constants'!$A$3:$A$9952,0)),"","X")</f>
        <v>X</v>
      </c>
    </row>
    <row r="453" spans="1:5" x14ac:dyDescent="0.25">
      <c r="A453" s="81">
        <v>826</v>
      </c>
      <c r="B453">
        <v>451</v>
      </c>
      <c r="C453">
        <v>823</v>
      </c>
      <c r="D453" t="s">
        <v>524</v>
      </c>
      <c r="E453" t="str">
        <f>IF(ISNA(MATCH(A453,'ESO zone constants'!$A$3:$A$9952,0)),"","X")</f>
        <v>X</v>
      </c>
    </row>
    <row r="454" spans="1:5" x14ac:dyDescent="0.25">
      <c r="A454" s="81">
        <v>827</v>
      </c>
      <c r="B454">
        <v>452</v>
      </c>
      <c r="C454">
        <v>823</v>
      </c>
      <c r="D454" t="s">
        <v>525</v>
      </c>
      <c r="E454" t="str">
        <f>IF(ISNA(MATCH(A454,'ESO zone constants'!$A$3:$A$9952,0)),"","X")</f>
        <v>X</v>
      </c>
    </row>
    <row r="455" spans="1:5" x14ac:dyDescent="0.25">
      <c r="A455" s="81">
        <v>828</v>
      </c>
      <c r="B455">
        <v>453</v>
      </c>
      <c r="C455">
        <v>823</v>
      </c>
      <c r="D455" t="s">
        <v>526</v>
      </c>
      <c r="E455" t="str">
        <f>IF(ISNA(MATCH(A455,'ESO zone constants'!$A$3:$A$9952,0)),"","X")</f>
        <v>X</v>
      </c>
    </row>
    <row r="456" spans="1:5" x14ac:dyDescent="0.25">
      <c r="A456" s="81">
        <v>829</v>
      </c>
      <c r="B456">
        <v>454</v>
      </c>
      <c r="C456">
        <v>823</v>
      </c>
      <c r="D456" t="s">
        <v>527</v>
      </c>
      <c r="E456" t="str">
        <f>IF(ISNA(MATCH(A456,'ESO zone constants'!$A$3:$A$9952,0)),"","X")</f>
        <v>X</v>
      </c>
    </row>
    <row r="457" spans="1:5" x14ac:dyDescent="0.25">
      <c r="A457" s="81">
        <v>831</v>
      </c>
      <c r="B457">
        <v>455</v>
      </c>
      <c r="C457">
        <v>823</v>
      </c>
      <c r="D457" t="s">
        <v>528</v>
      </c>
      <c r="E457" t="str">
        <f>IF(ISNA(MATCH(A457,'ESO zone constants'!$A$3:$A$9952,0)),"","X")</f>
        <v>X</v>
      </c>
    </row>
    <row r="458" spans="1:5" x14ac:dyDescent="0.25">
      <c r="A458" s="81">
        <v>832</v>
      </c>
      <c r="B458">
        <v>456</v>
      </c>
      <c r="C458">
        <v>823</v>
      </c>
      <c r="D458" t="s">
        <v>529</v>
      </c>
      <c r="E458" t="str">
        <f>IF(ISNA(MATCH(A458,'ESO zone constants'!$A$3:$A$9952,0)),"","X")</f>
        <v>X</v>
      </c>
    </row>
    <row r="459" spans="1:5" x14ac:dyDescent="0.25">
      <c r="A459" s="81">
        <v>833</v>
      </c>
      <c r="B459">
        <v>457</v>
      </c>
      <c r="C459">
        <v>823</v>
      </c>
      <c r="D459" t="s">
        <v>530</v>
      </c>
      <c r="E459" t="str">
        <f>IF(ISNA(MATCH(A459,'ESO zone constants'!$A$3:$A$9952,0)),"","X")</f>
        <v>X</v>
      </c>
    </row>
    <row r="460" spans="1:5" x14ac:dyDescent="0.25">
      <c r="A460" s="81">
        <v>834</v>
      </c>
      <c r="B460">
        <v>458</v>
      </c>
      <c r="C460">
        <v>816</v>
      </c>
      <c r="D460" t="s">
        <v>531</v>
      </c>
      <c r="E460" t="str">
        <f>IF(ISNA(MATCH(A460,'ESO zone constants'!$A$3:$A$9952,0)),"","X")</f>
        <v>X</v>
      </c>
    </row>
    <row r="461" spans="1:5" x14ac:dyDescent="0.25">
      <c r="A461" s="81">
        <v>836</v>
      </c>
      <c r="B461">
        <v>459</v>
      </c>
      <c r="C461">
        <v>823</v>
      </c>
      <c r="D461" t="s">
        <v>532</v>
      </c>
      <c r="E461" t="str">
        <f>IF(ISNA(MATCH(A461,'ESO zone constants'!$A$3:$A$9952,0)),"","X")</f>
        <v>X</v>
      </c>
    </row>
    <row r="462" spans="1:5" x14ac:dyDescent="0.25">
      <c r="A462" s="81">
        <v>837</v>
      </c>
      <c r="B462">
        <v>460</v>
      </c>
      <c r="C462">
        <v>823</v>
      </c>
      <c r="D462" t="s">
        <v>533</v>
      </c>
      <c r="E462" t="str">
        <f>IF(ISNA(MATCH(A462,'ESO zone constants'!$A$3:$A$9952,0)),"","X")</f>
        <v>X</v>
      </c>
    </row>
    <row r="463" spans="1:5" x14ac:dyDescent="0.25">
      <c r="A463" s="81">
        <v>841</v>
      </c>
      <c r="B463">
        <v>461</v>
      </c>
      <c r="C463">
        <v>823</v>
      </c>
      <c r="D463" t="s">
        <v>534</v>
      </c>
      <c r="E463" t="str">
        <f>IF(ISNA(MATCH(A463,'ESO zone constants'!$A$3:$A$9952,0)),"","X")</f>
        <v>X</v>
      </c>
    </row>
    <row r="464" spans="1:5" x14ac:dyDescent="0.25">
      <c r="A464" s="81">
        <v>842</v>
      </c>
      <c r="B464">
        <v>462</v>
      </c>
      <c r="C464">
        <v>823</v>
      </c>
      <c r="D464" t="s">
        <v>535</v>
      </c>
      <c r="E464" t="str">
        <f>IF(ISNA(MATCH(A464,'ESO zone constants'!$A$3:$A$9952,0)),"","X")</f>
        <v>X</v>
      </c>
    </row>
    <row r="465" spans="1:5" x14ac:dyDescent="0.25">
      <c r="A465" s="81">
        <v>843</v>
      </c>
      <c r="B465">
        <v>463</v>
      </c>
      <c r="C465">
        <v>117</v>
      </c>
      <c r="D465" t="s">
        <v>53</v>
      </c>
      <c r="E465" t="str">
        <f>IF(ISNA(MATCH(A465,'ESO zone constants'!$A$3:$A$9952,0)),"","X")</f>
        <v>X</v>
      </c>
    </row>
    <row r="466" spans="1:5" x14ac:dyDescent="0.25">
      <c r="A466" s="81">
        <v>844</v>
      </c>
      <c r="B466">
        <v>464</v>
      </c>
      <c r="C466">
        <v>816</v>
      </c>
      <c r="D466" t="s">
        <v>536</v>
      </c>
      <c r="E466" t="str">
        <f>IF(ISNA(MATCH(A466,'ESO zone constants'!$A$3:$A$9952,0)),"","X")</f>
        <v>X</v>
      </c>
    </row>
    <row r="467" spans="1:5" x14ac:dyDescent="0.25">
      <c r="A467" s="81">
        <v>845</v>
      </c>
      <c r="B467">
        <v>465</v>
      </c>
      <c r="C467">
        <v>816</v>
      </c>
      <c r="D467" t="s">
        <v>537</v>
      </c>
      <c r="E467" t="str">
        <f>IF(ISNA(MATCH(A467,'ESO zone constants'!$A$3:$A$9952,0)),"","X")</f>
        <v>X</v>
      </c>
    </row>
    <row r="468" spans="1:5" x14ac:dyDescent="0.25">
      <c r="A468" s="81">
        <v>848</v>
      </c>
      <c r="B468">
        <v>466</v>
      </c>
      <c r="C468">
        <v>117</v>
      </c>
      <c r="D468" t="s">
        <v>72</v>
      </c>
      <c r="E468" t="str">
        <f>IF(ISNA(MATCH(A468,'ESO zone constants'!$A$3:$A$9952,0)),"","X")</f>
        <v>X</v>
      </c>
    </row>
    <row r="469" spans="1:5" x14ac:dyDescent="0.25">
      <c r="A469" s="81">
        <v>849</v>
      </c>
      <c r="B469">
        <v>467</v>
      </c>
      <c r="C469">
        <v>849</v>
      </c>
      <c r="D469" t="s">
        <v>538</v>
      </c>
      <c r="E469" t="str">
        <f>IF(ISNA(MATCH(A469,'ESO zone constants'!$A$3:$A$9952,0)),"","X")</f>
        <v>X</v>
      </c>
    </row>
    <row r="470" spans="1:5" x14ac:dyDescent="0.25">
      <c r="A470" s="81">
        <v>852</v>
      </c>
      <c r="B470">
        <v>468</v>
      </c>
      <c r="C470">
        <v>3</v>
      </c>
      <c r="D470" t="s">
        <v>539</v>
      </c>
      <c r="E470" t="str">
        <f>IF(ISNA(MATCH(A470,'ESO zone constants'!$A$3:$A$9952,0)),"","X")</f>
        <v>X</v>
      </c>
    </row>
    <row r="471" spans="1:5" x14ac:dyDescent="0.25">
      <c r="A471" s="80">
        <v>853</v>
      </c>
      <c r="B471">
        <v>469</v>
      </c>
      <c r="C471">
        <v>20</v>
      </c>
      <c r="D471" t="s">
        <v>540</v>
      </c>
      <c r="E471" t="str">
        <f>IF(ISNA(MATCH(A471,'ESO zone constants'!$A$3:$A$9952,0)),"","X")</f>
        <v>X</v>
      </c>
    </row>
    <row r="472" spans="1:5" x14ac:dyDescent="0.25">
      <c r="A472" s="80">
        <v>854</v>
      </c>
      <c r="B472">
        <v>470</v>
      </c>
      <c r="C472">
        <v>92</v>
      </c>
      <c r="D472" t="s">
        <v>541</v>
      </c>
      <c r="E472" t="str">
        <f>IF(ISNA(MATCH(A472,'ESO zone constants'!$A$3:$A$9952,0)),"","X")</f>
        <v>X</v>
      </c>
    </row>
    <row r="473" spans="1:5" x14ac:dyDescent="0.25">
      <c r="A473" s="80">
        <v>855</v>
      </c>
      <c r="B473">
        <v>471</v>
      </c>
      <c r="C473">
        <v>19</v>
      </c>
      <c r="D473" t="s">
        <v>542</v>
      </c>
      <c r="E473" t="str">
        <f>IF(ISNA(MATCH(A473,'ESO zone constants'!$A$3:$A$9952,0)),"","X")</f>
        <v>X</v>
      </c>
    </row>
    <row r="474" spans="1:5" x14ac:dyDescent="0.25">
      <c r="A474" s="80">
        <v>856</v>
      </c>
      <c r="B474">
        <v>472</v>
      </c>
      <c r="C474">
        <v>92</v>
      </c>
      <c r="D474" t="s">
        <v>543</v>
      </c>
      <c r="E474" t="str">
        <f>IF(ISNA(MATCH(A474,'ESO zone constants'!$A$3:$A$9952,0)),"","X")</f>
        <v>X</v>
      </c>
    </row>
    <row r="475" spans="1:5" x14ac:dyDescent="0.25">
      <c r="A475" s="80">
        <v>857</v>
      </c>
      <c r="B475">
        <v>473</v>
      </c>
      <c r="C475">
        <v>104</v>
      </c>
      <c r="D475" t="s">
        <v>544</v>
      </c>
      <c r="E475" t="str">
        <f>IF(ISNA(MATCH(A475,'ESO zone constants'!$A$3:$A$9952,0)),"","X")</f>
        <v>X</v>
      </c>
    </row>
    <row r="476" spans="1:5" x14ac:dyDescent="0.25">
      <c r="A476" s="80">
        <v>858</v>
      </c>
      <c r="B476">
        <v>474</v>
      </c>
      <c r="C476">
        <v>108</v>
      </c>
      <c r="D476" t="s">
        <v>545</v>
      </c>
      <c r="E476" t="str">
        <f>IF(ISNA(MATCH(A476,'ESO zone constants'!$A$3:$A$9952,0)),"","X")</f>
        <v>X</v>
      </c>
    </row>
    <row r="477" spans="1:5" x14ac:dyDescent="0.25">
      <c r="A477" s="80">
        <v>859</v>
      </c>
      <c r="B477">
        <v>475</v>
      </c>
      <c r="C477">
        <v>58</v>
      </c>
      <c r="D477" t="s">
        <v>546</v>
      </c>
      <c r="E477" t="str">
        <f>IF(ISNA(MATCH(A477,'ESO zone constants'!$A$3:$A$9952,0)),"","X")</f>
        <v>X</v>
      </c>
    </row>
    <row r="478" spans="1:5" x14ac:dyDescent="0.25">
      <c r="A478" s="80">
        <v>860</v>
      </c>
      <c r="B478">
        <v>476</v>
      </c>
      <c r="C478">
        <v>383</v>
      </c>
      <c r="D478" t="s">
        <v>547</v>
      </c>
      <c r="E478" t="str">
        <f>IF(ISNA(MATCH(A478,'ESO zone constants'!$A$3:$A$9952,0)),"","X")</f>
        <v>X</v>
      </c>
    </row>
    <row r="479" spans="1:5" x14ac:dyDescent="0.25">
      <c r="A479" s="80">
        <v>861</v>
      </c>
      <c r="B479">
        <v>477</v>
      </c>
      <c r="C479">
        <v>108</v>
      </c>
      <c r="D479" t="s">
        <v>548</v>
      </c>
      <c r="E479" t="str">
        <f>IF(ISNA(MATCH(A479,'ESO zone constants'!$A$3:$A$9952,0)),"","X")</f>
        <v>X</v>
      </c>
    </row>
    <row r="480" spans="1:5" x14ac:dyDescent="0.25">
      <c r="A480" s="80">
        <v>862</v>
      </c>
      <c r="B480">
        <v>478</v>
      </c>
      <c r="C480">
        <v>382</v>
      </c>
      <c r="D480" t="s">
        <v>549</v>
      </c>
      <c r="E480" t="str">
        <f>IF(ISNA(MATCH(A480,'ESO zone constants'!$A$3:$A$9952,0)),"","X")</f>
        <v>X</v>
      </c>
    </row>
    <row r="481" spans="1:5" x14ac:dyDescent="0.25">
      <c r="A481" s="80">
        <v>863</v>
      </c>
      <c r="B481">
        <v>479</v>
      </c>
      <c r="C481">
        <v>537</v>
      </c>
      <c r="D481" t="s">
        <v>550</v>
      </c>
      <c r="E481" t="str">
        <f>IF(ISNA(MATCH(A481,'ESO zone constants'!$A$3:$A$9952,0)),"","X")</f>
        <v>X</v>
      </c>
    </row>
    <row r="482" spans="1:5" x14ac:dyDescent="0.25">
      <c r="A482" s="80">
        <v>864</v>
      </c>
      <c r="B482">
        <v>480</v>
      </c>
      <c r="C482">
        <v>103</v>
      </c>
      <c r="D482" t="s">
        <v>551</v>
      </c>
      <c r="E482" t="str">
        <f>IF(ISNA(MATCH(A482,'ESO zone constants'!$A$3:$A$9952,0)),"","X")</f>
        <v>X</v>
      </c>
    </row>
    <row r="483" spans="1:5" x14ac:dyDescent="0.25">
      <c r="A483" s="81">
        <v>865</v>
      </c>
      <c r="B483">
        <v>481</v>
      </c>
      <c r="C483">
        <v>101</v>
      </c>
      <c r="D483" t="s">
        <v>552</v>
      </c>
      <c r="E483" t="str">
        <f>IF(ISNA(MATCH(A483,'ESO zone constants'!$A$3:$A$9952,0)),"","X")</f>
        <v>X</v>
      </c>
    </row>
    <row r="484" spans="1:5" x14ac:dyDescent="0.25">
      <c r="A484" s="80">
        <v>866</v>
      </c>
      <c r="B484">
        <v>482</v>
      </c>
      <c r="C484">
        <v>57</v>
      </c>
      <c r="D484" t="s">
        <v>553</v>
      </c>
      <c r="E484" t="str">
        <f>IF(ISNA(MATCH(A484,'ESO zone constants'!$A$3:$A$9952,0)),"","X")</f>
        <v>X</v>
      </c>
    </row>
    <row r="485" spans="1:5" x14ac:dyDescent="0.25">
      <c r="A485" s="80">
        <v>867</v>
      </c>
      <c r="B485">
        <v>483</v>
      </c>
      <c r="C485">
        <v>41</v>
      </c>
      <c r="D485" t="s">
        <v>554</v>
      </c>
      <c r="E485" t="str">
        <f>IF(ISNA(MATCH(A485,'ESO zone constants'!$A$3:$A$9952,0)),"","X")</f>
        <v>X</v>
      </c>
    </row>
    <row r="486" spans="1:5" x14ac:dyDescent="0.25">
      <c r="A486" s="80">
        <v>868</v>
      </c>
      <c r="B486">
        <v>484</v>
      </c>
      <c r="C486">
        <v>281</v>
      </c>
      <c r="D486" t="s">
        <v>555</v>
      </c>
      <c r="E486" t="str">
        <f>IF(ISNA(MATCH(A486,'ESO zone constants'!$A$3:$A$9952,0)),"","X")</f>
        <v>X</v>
      </c>
    </row>
    <row r="487" spans="1:5" x14ac:dyDescent="0.25">
      <c r="A487" s="80">
        <v>869</v>
      </c>
      <c r="B487">
        <v>485</v>
      </c>
      <c r="C487">
        <v>117</v>
      </c>
      <c r="D487" t="s">
        <v>556</v>
      </c>
      <c r="E487" t="str">
        <f>IF(ISNA(MATCH(A487,'ESO zone constants'!$A$3:$A$9952,0)),"","X")</f>
        <v>X</v>
      </c>
    </row>
    <row r="488" spans="1:5" x14ac:dyDescent="0.25">
      <c r="A488" s="80">
        <v>870</v>
      </c>
      <c r="B488">
        <v>486</v>
      </c>
      <c r="C488">
        <v>888</v>
      </c>
      <c r="D488" t="s">
        <v>557</v>
      </c>
      <c r="E488" t="str">
        <f>IF(ISNA(MATCH(A488,'ESO zone constants'!$A$3:$A$9952,0)),"","X")</f>
        <v>X</v>
      </c>
    </row>
    <row r="489" spans="1:5" x14ac:dyDescent="0.25">
      <c r="A489" s="80">
        <v>871</v>
      </c>
      <c r="B489">
        <v>487</v>
      </c>
      <c r="C489">
        <v>58</v>
      </c>
      <c r="D489" t="s">
        <v>558</v>
      </c>
      <c r="E489" t="str">
        <f>IF(ISNA(MATCH(A489,'ESO zone constants'!$A$3:$A$9952,0)),"","X")</f>
        <v>X</v>
      </c>
    </row>
    <row r="490" spans="1:5" x14ac:dyDescent="0.25">
      <c r="A490" s="80">
        <v>872</v>
      </c>
      <c r="B490">
        <v>488</v>
      </c>
      <c r="C490">
        <v>382</v>
      </c>
      <c r="D490" t="s">
        <v>559</v>
      </c>
      <c r="E490" t="str">
        <f>IF(ISNA(MATCH(A490,'ESO zone constants'!$A$3:$A$9952,0)),"","X")</f>
        <v>X</v>
      </c>
    </row>
    <row r="491" spans="1:5" x14ac:dyDescent="0.25">
      <c r="A491" s="80">
        <v>873</v>
      </c>
      <c r="B491">
        <v>489</v>
      </c>
      <c r="C491">
        <v>117</v>
      </c>
      <c r="D491" t="s">
        <v>560</v>
      </c>
      <c r="E491" t="str">
        <f>IF(ISNA(MATCH(A491,'ESO zone constants'!$A$3:$A$9952,0)),"","X")</f>
        <v>X</v>
      </c>
    </row>
    <row r="492" spans="1:5" x14ac:dyDescent="0.25">
      <c r="A492" s="80">
        <v>874</v>
      </c>
      <c r="B492">
        <v>490</v>
      </c>
      <c r="C492">
        <v>57</v>
      </c>
      <c r="D492" t="s">
        <v>561</v>
      </c>
      <c r="E492" t="str">
        <f>IF(ISNA(MATCH(A492,'ESO zone constants'!$A$3:$A$9952,0)),"","X")</f>
        <v>X</v>
      </c>
    </row>
    <row r="493" spans="1:5" x14ac:dyDescent="0.25">
      <c r="A493" s="80">
        <v>875</v>
      </c>
      <c r="B493">
        <v>491</v>
      </c>
      <c r="C493">
        <v>103</v>
      </c>
      <c r="D493" t="s">
        <v>562</v>
      </c>
      <c r="E493" t="str">
        <f>IF(ISNA(MATCH(A493,'ESO zone constants'!$A$3:$A$9952,0)),"","X")</f>
        <v>X</v>
      </c>
    </row>
    <row r="494" spans="1:5" x14ac:dyDescent="0.25">
      <c r="A494" s="80">
        <v>876</v>
      </c>
      <c r="B494">
        <v>492</v>
      </c>
      <c r="C494">
        <v>382</v>
      </c>
      <c r="D494" t="s">
        <v>563</v>
      </c>
      <c r="E494" t="str">
        <f>IF(ISNA(MATCH(A494,'ESO zone constants'!$A$3:$A$9952,0)),"","X")</f>
        <v>X</v>
      </c>
    </row>
    <row r="495" spans="1:5" x14ac:dyDescent="0.25">
      <c r="A495" s="80">
        <v>877</v>
      </c>
      <c r="B495">
        <v>493</v>
      </c>
      <c r="C495">
        <v>383</v>
      </c>
      <c r="D495" t="s">
        <v>564</v>
      </c>
      <c r="E495" t="str">
        <f>IF(ISNA(MATCH(A495,'ESO zone constants'!$A$3:$A$9952,0)),"","X")</f>
        <v>X</v>
      </c>
    </row>
    <row r="496" spans="1:5" x14ac:dyDescent="0.25">
      <c r="A496" s="80">
        <v>878</v>
      </c>
      <c r="B496">
        <v>494</v>
      </c>
      <c r="C496">
        <v>381</v>
      </c>
      <c r="D496" t="s">
        <v>565</v>
      </c>
      <c r="E496" t="str">
        <f>IF(ISNA(MATCH(A496,'ESO zone constants'!$A$3:$A$9952,0)),"","X")</f>
        <v>X</v>
      </c>
    </row>
    <row r="497" spans="1:5" x14ac:dyDescent="0.25">
      <c r="A497" s="80">
        <v>879</v>
      </c>
      <c r="B497">
        <v>495</v>
      </c>
      <c r="C497">
        <v>534</v>
      </c>
      <c r="D497" t="s">
        <v>566</v>
      </c>
      <c r="E497" t="str">
        <f>IF(ISNA(MATCH(A497,'ESO zone constants'!$A$3:$A$9952,0)),"","X")</f>
        <v>X</v>
      </c>
    </row>
    <row r="498" spans="1:5" x14ac:dyDescent="0.25">
      <c r="A498" s="81">
        <v>880</v>
      </c>
      <c r="B498">
        <v>496</v>
      </c>
      <c r="C498">
        <v>92</v>
      </c>
      <c r="D498" t="s">
        <v>567</v>
      </c>
      <c r="E498" t="str">
        <f>IF(ISNA(MATCH(A498,'ESO zone constants'!$A$3:$A$9952,0)),"","X")</f>
        <v>X</v>
      </c>
    </row>
    <row r="499" spans="1:5" x14ac:dyDescent="0.25">
      <c r="A499" s="81">
        <v>881</v>
      </c>
      <c r="B499">
        <v>497</v>
      </c>
      <c r="C499">
        <v>19</v>
      </c>
      <c r="D499" t="s">
        <v>568</v>
      </c>
      <c r="E499" t="str">
        <f>IF(ISNA(MATCH(A499,'ESO zone constants'!$A$3:$A$9952,0)),"","X")</f>
        <v>X</v>
      </c>
    </row>
    <row r="500" spans="1:5" x14ac:dyDescent="0.25">
      <c r="A500" s="81">
        <v>882</v>
      </c>
      <c r="B500">
        <v>498</v>
      </c>
      <c r="C500">
        <v>383</v>
      </c>
      <c r="D500" t="s">
        <v>569</v>
      </c>
      <c r="E500" t="str">
        <f>IF(ISNA(MATCH(A500,'ESO zone constants'!$A$3:$A$9952,0)),"","X")</f>
        <v>X</v>
      </c>
    </row>
    <row r="501" spans="1:5" x14ac:dyDescent="0.25">
      <c r="A501" s="81">
        <v>883</v>
      </c>
      <c r="B501">
        <v>499</v>
      </c>
      <c r="C501">
        <v>888</v>
      </c>
      <c r="D501" t="s">
        <v>570</v>
      </c>
      <c r="E501" t="str">
        <f>IF(ISNA(MATCH(A501,'ESO zone constants'!$A$3:$A$9952,0)),"","X")</f>
        <v>X</v>
      </c>
    </row>
    <row r="502" spans="1:5" x14ac:dyDescent="0.25">
      <c r="A502" s="81">
        <v>888</v>
      </c>
      <c r="B502">
        <v>500</v>
      </c>
      <c r="C502">
        <v>888</v>
      </c>
      <c r="D502" t="s">
        <v>571</v>
      </c>
      <c r="E502" t="str">
        <f>IF(ISNA(MATCH(A502,'ESO zone constants'!$A$3:$A$9952,0)),"","X")</f>
        <v>X</v>
      </c>
    </row>
    <row r="503" spans="1:5" x14ac:dyDescent="0.25">
      <c r="A503" s="81">
        <v>889</v>
      </c>
      <c r="B503">
        <v>501</v>
      </c>
      <c r="C503">
        <v>888</v>
      </c>
      <c r="D503" t="s">
        <v>572</v>
      </c>
      <c r="E503" t="str">
        <f>IF(ISNA(MATCH(A503,'ESO zone constants'!$A$3:$A$9952,0)),"","X")</f>
        <v>X</v>
      </c>
    </row>
    <row r="504" spans="1:5" x14ac:dyDescent="0.25">
      <c r="A504" s="81">
        <v>890</v>
      </c>
      <c r="B504">
        <v>502</v>
      </c>
      <c r="C504">
        <v>888</v>
      </c>
      <c r="D504" t="s">
        <v>573</v>
      </c>
      <c r="E504" t="str">
        <f>IF(ISNA(MATCH(A504,'ESO zone constants'!$A$3:$A$9952,0)),"","X")</f>
        <v>X</v>
      </c>
    </row>
    <row r="505" spans="1:5" x14ac:dyDescent="0.25">
      <c r="A505" s="81">
        <v>891</v>
      </c>
      <c r="B505">
        <v>503</v>
      </c>
      <c r="C505">
        <v>888</v>
      </c>
      <c r="D505" t="s">
        <v>574</v>
      </c>
      <c r="E505" t="str">
        <f>IF(ISNA(MATCH(A505,'ESO zone constants'!$A$3:$A$9952,0)),"","X")</f>
        <v>X</v>
      </c>
    </row>
    <row r="506" spans="1:5" x14ac:dyDescent="0.25">
      <c r="A506" s="80">
        <v>892</v>
      </c>
      <c r="B506">
        <v>504</v>
      </c>
      <c r="C506">
        <v>888</v>
      </c>
      <c r="D506" t="s">
        <v>575</v>
      </c>
      <c r="E506" t="str">
        <f>IF(ISNA(MATCH(A506,'ESO zone constants'!$A$3:$A$9952,0)),"","X")</f>
        <v>X</v>
      </c>
    </row>
    <row r="507" spans="1:5" x14ac:dyDescent="0.25">
      <c r="A507" s="81">
        <v>893</v>
      </c>
      <c r="B507">
        <v>505</v>
      </c>
      <c r="C507">
        <v>888</v>
      </c>
      <c r="D507" t="s">
        <v>576</v>
      </c>
      <c r="E507" t="str">
        <f>IF(ISNA(MATCH(A507,'ESO zone constants'!$A$3:$A$9952,0)),"","X")</f>
        <v>X</v>
      </c>
    </row>
    <row r="508" spans="1:5" x14ac:dyDescent="0.25">
      <c r="A508" s="81">
        <v>894</v>
      </c>
      <c r="B508">
        <v>506</v>
      </c>
      <c r="C508">
        <v>888</v>
      </c>
      <c r="D508" t="s">
        <v>577</v>
      </c>
      <c r="E508" t="str">
        <f>IF(ISNA(MATCH(A508,'ESO zone constants'!$A$3:$A$9952,0)),"","X")</f>
        <v>X</v>
      </c>
    </row>
    <row r="509" spans="1:5" x14ac:dyDescent="0.25">
      <c r="A509" s="80">
        <v>895</v>
      </c>
      <c r="B509">
        <v>507</v>
      </c>
      <c r="C509">
        <v>888</v>
      </c>
      <c r="D509" t="s">
        <v>2472</v>
      </c>
      <c r="E509" t="str">
        <f>IF(ISNA(MATCH(A509,'ESO zone constants'!$A$3:$A$9952,0)),"","X")</f>
        <v>X</v>
      </c>
    </row>
    <row r="510" spans="1:5" x14ac:dyDescent="0.25">
      <c r="A510" s="80">
        <v>896</v>
      </c>
      <c r="B510">
        <v>508</v>
      </c>
      <c r="C510">
        <v>888</v>
      </c>
      <c r="D510" t="s">
        <v>578</v>
      </c>
      <c r="E510" t="str">
        <f>IF(ISNA(MATCH(A510,'ESO zone constants'!$A$3:$A$9952,0)),"","X")</f>
        <v>X</v>
      </c>
    </row>
    <row r="511" spans="1:5" x14ac:dyDescent="0.25">
      <c r="A511" s="81">
        <v>897</v>
      </c>
      <c r="B511">
        <v>509</v>
      </c>
      <c r="C511">
        <v>888</v>
      </c>
      <c r="D511" t="s">
        <v>579</v>
      </c>
      <c r="E511" t="str">
        <f>IF(ISNA(MATCH(A511,'ESO zone constants'!$A$3:$A$9952,0)),"","X")</f>
        <v>X</v>
      </c>
    </row>
    <row r="512" spans="1:5" x14ac:dyDescent="0.25">
      <c r="A512" s="81">
        <v>898</v>
      </c>
      <c r="B512">
        <v>510</v>
      </c>
      <c r="C512">
        <v>888</v>
      </c>
      <c r="D512" t="s">
        <v>580</v>
      </c>
      <c r="E512" t="str">
        <f>IF(ISNA(MATCH(A512,'ESO zone constants'!$A$3:$A$9952,0)),"","X")</f>
        <v>X</v>
      </c>
    </row>
    <row r="513" spans="1:5" x14ac:dyDescent="0.25">
      <c r="A513" s="81">
        <v>899</v>
      </c>
      <c r="B513">
        <v>511</v>
      </c>
      <c r="C513">
        <v>888</v>
      </c>
      <c r="D513" t="s">
        <v>581</v>
      </c>
      <c r="E513" t="str">
        <f>IF(ISNA(MATCH(A513,'ESO zone constants'!$A$3:$A$9952,0)),"","X")</f>
        <v>X</v>
      </c>
    </row>
    <row r="514" spans="1:5" x14ac:dyDescent="0.25">
      <c r="A514" s="81">
        <v>900</v>
      </c>
      <c r="B514">
        <v>512</v>
      </c>
      <c r="C514">
        <v>888</v>
      </c>
      <c r="D514" t="s">
        <v>582</v>
      </c>
      <c r="E514" t="str">
        <f>IF(ISNA(MATCH(A514,'ESO zone constants'!$A$3:$A$9952,0)),"","X")</f>
        <v>X</v>
      </c>
    </row>
    <row r="515" spans="1:5" x14ac:dyDescent="0.25">
      <c r="A515" s="81">
        <v>901</v>
      </c>
      <c r="B515">
        <v>513</v>
      </c>
      <c r="C515">
        <v>888</v>
      </c>
      <c r="D515" t="s">
        <v>583</v>
      </c>
      <c r="E515" t="str">
        <f>IF(ISNA(MATCH(A515,'ESO zone constants'!$A$3:$A$9952,0)),"","X")</f>
        <v>X</v>
      </c>
    </row>
    <row r="516" spans="1:5" x14ac:dyDescent="0.25">
      <c r="A516" s="81">
        <v>902</v>
      </c>
      <c r="B516">
        <v>514</v>
      </c>
      <c r="C516">
        <v>888</v>
      </c>
      <c r="D516" t="s">
        <v>584</v>
      </c>
      <c r="E516" t="str">
        <f>IF(ISNA(MATCH(A516,'ESO zone constants'!$A$3:$A$9952,0)),"","X")</f>
        <v>X</v>
      </c>
    </row>
    <row r="517" spans="1:5" x14ac:dyDescent="0.25">
      <c r="A517" s="81">
        <v>903</v>
      </c>
      <c r="B517">
        <v>515</v>
      </c>
      <c r="C517">
        <v>888</v>
      </c>
      <c r="D517" t="s">
        <v>585</v>
      </c>
      <c r="E517" t="str">
        <f>IF(ISNA(MATCH(A517,'ESO zone constants'!$A$3:$A$9952,0)),"","X")</f>
        <v>X</v>
      </c>
    </row>
    <row r="518" spans="1:5" x14ac:dyDescent="0.25">
      <c r="A518" s="80">
        <v>904</v>
      </c>
      <c r="B518">
        <v>516</v>
      </c>
      <c r="C518">
        <v>888</v>
      </c>
      <c r="D518" t="s">
        <v>586</v>
      </c>
      <c r="E518" t="str">
        <f>IF(ISNA(MATCH(A518,'ESO zone constants'!$A$3:$A$9952,0)),"","X")</f>
        <v>X</v>
      </c>
    </row>
    <row r="519" spans="1:5" x14ac:dyDescent="0.25">
      <c r="A519" s="81">
        <v>905</v>
      </c>
      <c r="B519">
        <v>517</v>
      </c>
      <c r="C519">
        <v>888</v>
      </c>
      <c r="D519" t="s">
        <v>587</v>
      </c>
      <c r="E519" t="str">
        <f>IF(ISNA(MATCH(A519,'ESO zone constants'!$A$3:$A$9952,0)),"","X")</f>
        <v>X</v>
      </c>
    </row>
    <row r="520" spans="1:5" x14ac:dyDescent="0.25">
      <c r="A520" s="81">
        <v>906</v>
      </c>
      <c r="B520">
        <v>518</v>
      </c>
      <c r="C520">
        <v>888</v>
      </c>
      <c r="D520" t="s">
        <v>588</v>
      </c>
      <c r="E520" t="str">
        <f>IF(ISNA(MATCH(A520,'ESO zone constants'!$A$3:$A$9952,0)),"","X")</f>
        <v>X</v>
      </c>
    </row>
    <row r="521" spans="1:5" x14ac:dyDescent="0.25">
      <c r="A521" s="80">
        <v>907</v>
      </c>
      <c r="B521">
        <v>519</v>
      </c>
      <c r="C521">
        <v>888</v>
      </c>
      <c r="D521" t="s">
        <v>2449</v>
      </c>
      <c r="E521" t="str">
        <f>IF(ISNA(MATCH(A521,'ESO zone constants'!$A$3:$A$9952,0)),"","X")</f>
        <v>X</v>
      </c>
    </row>
    <row r="522" spans="1:5" x14ac:dyDescent="0.25">
      <c r="A522" s="81">
        <v>908</v>
      </c>
      <c r="B522">
        <v>520</v>
      </c>
      <c r="C522">
        <v>888</v>
      </c>
      <c r="D522" t="s">
        <v>589</v>
      </c>
      <c r="E522" t="str">
        <f>IF(ISNA(MATCH(A522,'ESO zone constants'!$A$3:$A$9952,0)),"","X")</f>
        <v>X</v>
      </c>
    </row>
    <row r="523" spans="1:5" x14ac:dyDescent="0.25">
      <c r="A523" s="80">
        <v>909</v>
      </c>
      <c r="B523">
        <v>521</v>
      </c>
      <c r="C523">
        <v>888</v>
      </c>
      <c r="D523" t="s">
        <v>590</v>
      </c>
      <c r="E523" t="str">
        <f>IF(ISNA(MATCH(A523,'ESO zone constants'!$A$3:$A$9952,0)),"","X")</f>
        <v>X</v>
      </c>
    </row>
    <row r="524" spans="1:5" x14ac:dyDescent="0.25">
      <c r="A524" s="81">
        <v>910</v>
      </c>
      <c r="B524">
        <v>522</v>
      </c>
      <c r="C524">
        <v>888</v>
      </c>
      <c r="D524" t="s">
        <v>591</v>
      </c>
      <c r="E524" t="str">
        <f>IF(ISNA(MATCH(A524,'ESO zone constants'!$A$3:$A$9952,0)),"","X")</f>
        <v>X</v>
      </c>
    </row>
    <row r="525" spans="1:5" x14ac:dyDescent="0.25">
      <c r="A525" s="81">
        <v>911</v>
      </c>
      <c r="B525">
        <v>523</v>
      </c>
      <c r="C525">
        <v>888</v>
      </c>
      <c r="D525" t="s">
        <v>592</v>
      </c>
      <c r="E525" t="str">
        <f>IF(ISNA(MATCH(A525,'ESO zone constants'!$A$3:$A$9952,0)),"","X")</f>
        <v>X</v>
      </c>
    </row>
    <row r="526" spans="1:5" x14ac:dyDescent="0.25">
      <c r="A526" s="80">
        <v>913</v>
      </c>
      <c r="B526">
        <v>524</v>
      </c>
      <c r="C526">
        <v>888</v>
      </c>
      <c r="D526" t="s">
        <v>593</v>
      </c>
      <c r="E526" t="str">
        <f>IF(ISNA(MATCH(A526,'ESO zone constants'!$A$3:$A$9952,0)),"","X")</f>
        <v>X</v>
      </c>
    </row>
    <row r="527" spans="1:5" x14ac:dyDescent="0.25">
      <c r="A527" s="81">
        <v>914</v>
      </c>
      <c r="B527">
        <v>525</v>
      </c>
      <c r="C527">
        <v>888</v>
      </c>
      <c r="D527" t="s">
        <v>594</v>
      </c>
      <c r="E527" t="str">
        <f>IF(ISNA(MATCH(A527,'ESO zone constants'!$A$3:$A$9952,0)),"","X")</f>
        <v>X</v>
      </c>
    </row>
    <row r="528" spans="1:5" x14ac:dyDescent="0.25">
      <c r="A528" s="81">
        <v>915</v>
      </c>
      <c r="B528">
        <v>526</v>
      </c>
      <c r="C528">
        <v>888</v>
      </c>
      <c r="D528" t="s">
        <v>595</v>
      </c>
      <c r="E528" t="str">
        <f>IF(ISNA(MATCH(A528,'ESO zone constants'!$A$3:$A$9952,0)),"","X")</f>
        <v>X</v>
      </c>
    </row>
    <row r="529" spans="1:5" x14ac:dyDescent="0.25">
      <c r="A529" s="81">
        <v>916</v>
      </c>
      <c r="B529">
        <v>527</v>
      </c>
      <c r="C529">
        <v>888</v>
      </c>
      <c r="D529" t="s">
        <v>596</v>
      </c>
      <c r="E529" t="str">
        <f>IF(ISNA(MATCH(A529,'ESO zone constants'!$A$3:$A$9952,0)),"","X")</f>
        <v>X</v>
      </c>
    </row>
    <row r="530" spans="1:5" x14ac:dyDescent="0.25">
      <c r="A530" s="81">
        <v>917</v>
      </c>
      <c r="B530">
        <v>528</v>
      </c>
      <c r="C530">
        <v>917</v>
      </c>
      <c r="D530" t="s">
        <v>597</v>
      </c>
      <c r="E530" t="str">
        <f>IF(ISNA(MATCH(A530,'ESO zone constants'!$A$3:$A$9952,0)),"","X")</f>
        <v>X</v>
      </c>
    </row>
    <row r="531" spans="1:5" x14ac:dyDescent="0.25">
      <c r="A531" s="81">
        <v>918</v>
      </c>
      <c r="B531">
        <v>529</v>
      </c>
      <c r="C531">
        <v>849</v>
      </c>
      <c r="D531" t="s">
        <v>598</v>
      </c>
      <c r="E531" t="str">
        <f>IF(ISNA(MATCH(A531,'ESO zone constants'!$A$3:$A$9952,0)),"","X")</f>
        <v>X</v>
      </c>
    </row>
    <row r="532" spans="1:5" x14ac:dyDescent="0.25">
      <c r="A532" s="81">
        <v>919</v>
      </c>
      <c r="B532">
        <v>530</v>
      </c>
      <c r="C532">
        <v>849</v>
      </c>
      <c r="D532" t="s">
        <v>599</v>
      </c>
      <c r="E532" t="str">
        <f>IF(ISNA(MATCH(A532,'ESO zone constants'!$A$3:$A$9952,0)),"","X")</f>
        <v>X</v>
      </c>
    </row>
    <row r="533" spans="1:5" x14ac:dyDescent="0.25">
      <c r="A533" s="81">
        <v>920</v>
      </c>
      <c r="B533">
        <v>531</v>
      </c>
      <c r="C533">
        <v>849</v>
      </c>
      <c r="D533" t="s">
        <v>600</v>
      </c>
      <c r="E533" t="str">
        <f>IF(ISNA(MATCH(A533,'ESO zone constants'!$A$3:$A$9952,0)),"","X")</f>
        <v>X</v>
      </c>
    </row>
    <row r="534" spans="1:5" x14ac:dyDescent="0.25">
      <c r="A534" s="81">
        <v>921</v>
      </c>
      <c r="B534">
        <v>532</v>
      </c>
      <c r="C534">
        <v>849</v>
      </c>
      <c r="D534" t="s">
        <v>601</v>
      </c>
      <c r="E534" t="str">
        <f>IF(ISNA(MATCH(A534,'ESO zone constants'!$A$3:$A$9952,0)),"","X")</f>
        <v>X</v>
      </c>
    </row>
    <row r="535" spans="1:5" x14ac:dyDescent="0.25">
      <c r="A535" s="81">
        <v>922</v>
      </c>
      <c r="B535">
        <v>533</v>
      </c>
      <c r="C535">
        <v>849</v>
      </c>
      <c r="D535" t="s">
        <v>602</v>
      </c>
      <c r="E535" t="str">
        <f>IF(ISNA(MATCH(A535,'ESO zone constants'!$A$3:$A$9952,0)),"","X")</f>
        <v>X</v>
      </c>
    </row>
    <row r="536" spans="1:5" x14ac:dyDescent="0.25">
      <c r="A536" s="81">
        <v>923</v>
      </c>
      <c r="B536">
        <v>534</v>
      </c>
      <c r="C536">
        <v>849</v>
      </c>
      <c r="D536" t="s">
        <v>603</v>
      </c>
      <c r="E536" t="str">
        <f>IF(ISNA(MATCH(A536,'ESO zone constants'!$A$3:$A$9952,0)),"","X")</f>
        <v>X</v>
      </c>
    </row>
    <row r="537" spans="1:5" x14ac:dyDescent="0.25">
      <c r="A537" s="81">
        <v>924</v>
      </c>
      <c r="B537">
        <v>535</v>
      </c>
      <c r="C537">
        <v>849</v>
      </c>
      <c r="D537" t="s">
        <v>604</v>
      </c>
      <c r="E537" t="str">
        <f>IF(ISNA(MATCH(A537,'ESO zone constants'!$A$3:$A$9952,0)),"","X")</f>
        <v>X</v>
      </c>
    </row>
    <row r="538" spans="1:5" x14ac:dyDescent="0.25">
      <c r="A538" s="81">
        <v>925</v>
      </c>
      <c r="B538">
        <v>536</v>
      </c>
      <c r="C538">
        <v>849</v>
      </c>
      <c r="D538" t="s">
        <v>605</v>
      </c>
      <c r="E538" t="str">
        <f>IF(ISNA(MATCH(A538,'ESO zone constants'!$A$3:$A$9952,0)),"","X")</f>
        <v>X</v>
      </c>
    </row>
    <row r="539" spans="1:5" x14ac:dyDescent="0.25">
      <c r="A539" s="81">
        <v>926</v>
      </c>
      <c r="B539">
        <v>537</v>
      </c>
      <c r="C539">
        <v>849</v>
      </c>
      <c r="D539" t="s">
        <v>606</v>
      </c>
      <c r="E539" t="str">
        <f>IF(ISNA(MATCH(A539,'ESO zone constants'!$A$3:$A$9952,0)),"","X")</f>
        <v>X</v>
      </c>
    </row>
    <row r="540" spans="1:5" x14ac:dyDescent="0.25">
      <c r="A540" s="81">
        <v>927</v>
      </c>
      <c r="B540">
        <v>538</v>
      </c>
      <c r="C540">
        <v>849</v>
      </c>
      <c r="D540" t="s">
        <v>607</v>
      </c>
      <c r="E540" t="str">
        <f>IF(ISNA(MATCH(A540,'ESO zone constants'!$A$3:$A$9952,0)),"","X")</f>
        <v>X</v>
      </c>
    </row>
    <row r="541" spans="1:5" x14ac:dyDescent="0.25">
      <c r="A541" s="81">
        <v>928</v>
      </c>
      <c r="B541">
        <v>539</v>
      </c>
      <c r="C541">
        <v>849</v>
      </c>
      <c r="D541" t="s">
        <v>608</v>
      </c>
      <c r="E541" t="str">
        <f>IF(ISNA(MATCH(A541,'ESO zone constants'!$A$3:$A$9952,0)),"","X")</f>
        <v>X</v>
      </c>
    </row>
    <row r="542" spans="1:5" x14ac:dyDescent="0.25">
      <c r="A542" s="81">
        <v>929</v>
      </c>
      <c r="B542">
        <v>540</v>
      </c>
      <c r="C542">
        <v>849</v>
      </c>
      <c r="D542" t="s">
        <v>609</v>
      </c>
      <c r="E542" t="str">
        <f>IF(ISNA(MATCH(A542,'ESO zone constants'!$A$3:$A$9952,0)),"","X")</f>
        <v>X</v>
      </c>
    </row>
    <row r="543" spans="1:5" x14ac:dyDescent="0.25">
      <c r="A543" s="81">
        <v>930</v>
      </c>
      <c r="B543">
        <v>541</v>
      </c>
      <c r="C543">
        <v>57</v>
      </c>
      <c r="D543" t="s">
        <v>46</v>
      </c>
      <c r="E543" t="str">
        <f>IF(ISNA(MATCH(A543,'ESO zone constants'!$A$3:$A$9952,0)),"","X")</f>
        <v>X</v>
      </c>
    </row>
    <row r="544" spans="1:5" x14ac:dyDescent="0.25">
      <c r="A544" s="81">
        <v>931</v>
      </c>
      <c r="B544">
        <v>542</v>
      </c>
      <c r="C544">
        <v>383</v>
      </c>
      <c r="D544" t="s">
        <v>56</v>
      </c>
      <c r="E544" t="str">
        <f>IF(ISNA(MATCH(A544,'ESO zone constants'!$A$3:$A$9952,0)),"","X")</f>
        <v>X</v>
      </c>
    </row>
    <row r="545" spans="1:5" x14ac:dyDescent="0.25">
      <c r="A545" s="81">
        <v>932</v>
      </c>
      <c r="B545">
        <v>543</v>
      </c>
      <c r="C545">
        <v>20</v>
      </c>
      <c r="D545" t="s">
        <v>55</v>
      </c>
      <c r="E545" t="str">
        <f>IF(ISNA(MATCH(A545,'ESO zone constants'!$A$3:$A$9952,0)),"","X")</f>
        <v>X</v>
      </c>
    </row>
    <row r="546" spans="1:5" x14ac:dyDescent="0.25">
      <c r="A546" s="81">
        <v>933</v>
      </c>
      <c r="B546">
        <v>544</v>
      </c>
      <c r="C546">
        <v>19</v>
      </c>
      <c r="D546" t="s">
        <v>58</v>
      </c>
      <c r="E546" t="str">
        <f>IF(ISNA(MATCH(A546,'ESO zone constants'!$A$3:$A$9952,0)),"","X")</f>
        <v>X</v>
      </c>
    </row>
    <row r="547" spans="1:5" x14ac:dyDescent="0.25">
      <c r="A547" s="81">
        <v>934</v>
      </c>
      <c r="B547">
        <v>545</v>
      </c>
      <c r="C547">
        <v>41</v>
      </c>
      <c r="D547" t="s">
        <v>63</v>
      </c>
      <c r="E547" t="str">
        <f>IF(ISNA(MATCH(A547,'ESO zone constants'!$A$3:$A$9952,0)),"","X")</f>
        <v>X</v>
      </c>
    </row>
    <row r="548" spans="1:5" x14ac:dyDescent="0.25">
      <c r="A548" s="81">
        <v>935</v>
      </c>
      <c r="B548">
        <v>546</v>
      </c>
      <c r="C548">
        <v>381</v>
      </c>
      <c r="D548" t="s">
        <v>103</v>
      </c>
      <c r="E548" t="str">
        <f>IF(ISNA(MATCH(A548,'ESO zone constants'!$A$3:$A$9952,0)),"","X")</f>
        <v>X</v>
      </c>
    </row>
    <row r="549" spans="1:5" x14ac:dyDescent="0.25">
      <c r="A549" s="81">
        <v>936</v>
      </c>
      <c r="B549">
        <v>547</v>
      </c>
      <c r="C549">
        <v>3</v>
      </c>
      <c r="D549" t="s">
        <v>42</v>
      </c>
      <c r="E549" t="str">
        <f>IF(ISNA(MATCH(A549,'ESO zone constants'!$A$3:$A$9952,0)),"","X")</f>
        <v>X</v>
      </c>
    </row>
    <row r="550" spans="1:5" x14ac:dyDescent="0.25">
      <c r="A550" s="81">
        <v>937</v>
      </c>
      <c r="B550">
        <v>548</v>
      </c>
      <c r="C550">
        <v>57</v>
      </c>
      <c r="D550" t="s">
        <v>610</v>
      </c>
      <c r="E550" t="str">
        <f>IF(ISNA(MATCH(A550,'ESO zone constants'!$A$3:$A$9952,0)),"","X")</f>
        <v>X</v>
      </c>
    </row>
    <row r="551" spans="1:5" x14ac:dyDescent="0.25">
      <c r="A551" s="81">
        <v>938</v>
      </c>
      <c r="B551">
        <v>549</v>
      </c>
      <c r="C551">
        <v>104</v>
      </c>
      <c r="D551" t="s">
        <v>611</v>
      </c>
      <c r="E551" t="str">
        <f>IF(ISNA(MATCH(A551,'ESO zone constants'!$A$3:$A$9952,0)),"","X")</f>
        <v>X</v>
      </c>
    </row>
    <row r="552" spans="1:5" x14ac:dyDescent="0.25">
      <c r="A552" s="81">
        <v>939</v>
      </c>
      <c r="B552">
        <v>550</v>
      </c>
      <c r="C552">
        <v>381</v>
      </c>
      <c r="D552" t="s">
        <v>612</v>
      </c>
      <c r="E552" t="str">
        <f>IF(ISNA(MATCH(A552,'ESO zone constants'!$A$3:$A$9952,0)),"","X")</f>
        <v>X</v>
      </c>
    </row>
    <row r="553" spans="1:5" x14ac:dyDescent="0.25">
      <c r="A553" s="81">
        <v>940</v>
      </c>
      <c r="B553">
        <v>551</v>
      </c>
      <c r="C553">
        <v>381</v>
      </c>
      <c r="D553" t="s">
        <v>613</v>
      </c>
      <c r="E553" t="str">
        <f>IF(ISNA(MATCH(A553,'ESO zone constants'!$A$3:$A$9952,0)),"","X")</f>
        <v>X</v>
      </c>
    </row>
    <row r="554" spans="1:5" x14ac:dyDescent="0.25">
      <c r="A554" s="80">
        <v>941</v>
      </c>
      <c r="B554">
        <v>552</v>
      </c>
      <c r="C554">
        <v>41</v>
      </c>
      <c r="D554" t="s">
        <v>614</v>
      </c>
      <c r="E554" t="str">
        <f>IF(ISNA(MATCH(A554,'ESO zone constants'!$A$3:$A$9952,0)),"","X")</f>
        <v>X</v>
      </c>
    </row>
    <row r="555" spans="1:5" x14ac:dyDescent="0.25">
      <c r="A555" s="80">
        <v>942</v>
      </c>
      <c r="B555">
        <v>553</v>
      </c>
      <c r="C555">
        <v>3</v>
      </c>
      <c r="D555" t="s">
        <v>615</v>
      </c>
      <c r="E555" t="str">
        <f>IF(ISNA(MATCH(A555,'ESO zone constants'!$A$3:$A$9952,0)),"","X")</f>
        <v>X</v>
      </c>
    </row>
    <row r="556" spans="1:5" x14ac:dyDescent="0.25">
      <c r="A556" s="80">
        <v>943</v>
      </c>
      <c r="B556">
        <v>554</v>
      </c>
      <c r="C556">
        <v>3</v>
      </c>
      <c r="D556" t="s">
        <v>616</v>
      </c>
      <c r="E556" t="str">
        <f>IF(ISNA(MATCH(A556,'ESO zone constants'!$A$3:$A$9952,0)),"","X")</f>
        <v>X</v>
      </c>
    </row>
    <row r="557" spans="1:5" x14ac:dyDescent="0.25">
      <c r="A557" s="80">
        <v>944</v>
      </c>
      <c r="B557">
        <v>555</v>
      </c>
      <c r="C557">
        <v>382</v>
      </c>
      <c r="D557" t="s">
        <v>617</v>
      </c>
      <c r="E557" t="str">
        <f>IF(ISNA(MATCH(A557,'ESO zone constants'!$A$3:$A$9952,0)),"","X")</f>
        <v>X</v>
      </c>
    </row>
    <row r="558" spans="1:5" x14ac:dyDescent="0.25">
      <c r="A558" s="80">
        <v>945</v>
      </c>
      <c r="B558">
        <v>556</v>
      </c>
      <c r="C558">
        <v>41</v>
      </c>
      <c r="D558" t="s">
        <v>618</v>
      </c>
      <c r="E558" t="str">
        <f>IF(ISNA(MATCH(A558,'ESO zone constants'!$A$3:$A$9952,0)),"","X")</f>
        <v>X</v>
      </c>
    </row>
    <row r="559" spans="1:5" x14ac:dyDescent="0.25">
      <c r="A559" s="80">
        <v>946</v>
      </c>
      <c r="B559">
        <v>557</v>
      </c>
      <c r="C559">
        <v>849</v>
      </c>
      <c r="D559" t="s">
        <v>619</v>
      </c>
      <c r="E559" t="str">
        <f>IF(ISNA(MATCH(A559,'ESO zone constants'!$A$3:$A$9952,0)),"","X")</f>
        <v>X</v>
      </c>
    </row>
    <row r="560" spans="1:5" x14ac:dyDescent="0.25">
      <c r="A560" s="80">
        <v>947</v>
      </c>
      <c r="B560">
        <v>558</v>
      </c>
      <c r="C560">
        <v>849</v>
      </c>
      <c r="D560" t="s">
        <v>620</v>
      </c>
      <c r="E560" t="str">
        <f>IF(ISNA(MATCH(A560,'ESO zone constants'!$A$3:$A$9952,0)),"","X")</f>
        <v>X</v>
      </c>
    </row>
    <row r="561" spans="1:5" x14ac:dyDescent="0.25">
      <c r="A561" s="80">
        <v>948</v>
      </c>
      <c r="B561">
        <v>559</v>
      </c>
      <c r="C561">
        <v>849</v>
      </c>
      <c r="D561" t="s">
        <v>621</v>
      </c>
      <c r="E561" t="str">
        <f>IF(ISNA(MATCH(A561,'ESO zone constants'!$A$3:$A$9952,0)),"","X")</f>
        <v>X</v>
      </c>
    </row>
    <row r="562" spans="1:5" x14ac:dyDescent="0.25">
      <c r="A562" s="80">
        <v>949</v>
      </c>
      <c r="B562">
        <v>560</v>
      </c>
      <c r="C562">
        <v>849</v>
      </c>
      <c r="D562" t="s">
        <v>622</v>
      </c>
      <c r="E562" t="str">
        <f>IF(ISNA(MATCH(A562,'ESO zone constants'!$A$3:$A$9952,0)),"","X")</f>
        <v>X</v>
      </c>
    </row>
    <row r="563" spans="1:5" x14ac:dyDescent="0.25">
      <c r="A563" s="80">
        <v>950</v>
      </c>
      <c r="B563">
        <v>561</v>
      </c>
      <c r="C563">
        <v>849</v>
      </c>
      <c r="D563" t="s">
        <v>623</v>
      </c>
      <c r="E563" t="str">
        <f>IF(ISNA(MATCH(A563,'ESO zone constants'!$A$3:$A$9952,0)),"","X")</f>
        <v>X</v>
      </c>
    </row>
    <row r="564" spans="1:5" x14ac:dyDescent="0.25">
      <c r="A564" s="80">
        <v>951</v>
      </c>
      <c r="B564">
        <v>562</v>
      </c>
      <c r="C564">
        <v>849</v>
      </c>
      <c r="D564" t="s">
        <v>624</v>
      </c>
      <c r="E564" t="str">
        <f>IF(ISNA(MATCH(A564,'ESO zone constants'!$A$3:$A$9952,0)),"","X")</f>
        <v>X</v>
      </c>
    </row>
    <row r="565" spans="1:5" x14ac:dyDescent="0.25">
      <c r="A565" s="80">
        <v>952</v>
      </c>
      <c r="B565">
        <v>563</v>
      </c>
      <c r="C565">
        <v>849</v>
      </c>
      <c r="D565" t="s">
        <v>625</v>
      </c>
      <c r="E565" t="str">
        <f>IF(ISNA(MATCH(A565,'ESO zone constants'!$A$3:$A$9952,0)),"","X")</f>
        <v>X</v>
      </c>
    </row>
    <row r="566" spans="1:5" x14ac:dyDescent="0.25">
      <c r="A566" s="80">
        <v>953</v>
      </c>
      <c r="B566">
        <v>564</v>
      </c>
      <c r="C566">
        <v>849</v>
      </c>
      <c r="D566" t="s">
        <v>626</v>
      </c>
      <c r="E566" t="str">
        <f>IF(ISNA(MATCH(A566,'ESO zone constants'!$A$3:$A$9952,0)),"","X")</f>
        <v>X</v>
      </c>
    </row>
    <row r="567" spans="1:5" x14ac:dyDescent="0.25">
      <c r="A567" s="80">
        <v>954</v>
      </c>
      <c r="B567">
        <v>565</v>
      </c>
      <c r="C567">
        <v>849</v>
      </c>
      <c r="D567" t="s">
        <v>627</v>
      </c>
      <c r="E567" t="str">
        <f>IF(ISNA(MATCH(A567,'ESO zone constants'!$A$3:$A$9952,0)),"","X")</f>
        <v>X</v>
      </c>
    </row>
    <row r="568" spans="1:5" x14ac:dyDescent="0.25">
      <c r="A568" s="80">
        <v>955</v>
      </c>
      <c r="B568">
        <v>566</v>
      </c>
      <c r="C568">
        <v>849</v>
      </c>
      <c r="D568" t="s">
        <v>628</v>
      </c>
      <c r="E568" t="str">
        <f>IF(ISNA(MATCH(A568,'ESO zone constants'!$A$3:$A$9952,0)),"","X")</f>
        <v>X</v>
      </c>
    </row>
    <row r="569" spans="1:5" x14ac:dyDescent="0.25">
      <c r="A569" s="80">
        <v>956</v>
      </c>
      <c r="B569">
        <v>567</v>
      </c>
      <c r="C569">
        <v>849</v>
      </c>
      <c r="D569" t="s">
        <v>629</v>
      </c>
      <c r="E569" t="str">
        <f>IF(ISNA(MATCH(A569,'ESO zone constants'!$A$3:$A$9952,0)),"","X")</f>
        <v>X</v>
      </c>
    </row>
    <row r="570" spans="1:5" x14ac:dyDescent="0.25">
      <c r="A570" s="80">
        <v>957</v>
      </c>
      <c r="B570">
        <v>568</v>
      </c>
      <c r="C570">
        <v>849</v>
      </c>
      <c r="D570" t="s">
        <v>630</v>
      </c>
      <c r="E570" t="str">
        <f>IF(ISNA(MATCH(A570,'ESO zone constants'!$A$3:$A$9952,0)),"","X")</f>
        <v>X</v>
      </c>
    </row>
    <row r="571" spans="1:5" x14ac:dyDescent="0.25">
      <c r="A571" s="80">
        <v>958</v>
      </c>
      <c r="B571">
        <v>569</v>
      </c>
      <c r="C571">
        <v>849</v>
      </c>
      <c r="D571" t="s">
        <v>631</v>
      </c>
      <c r="E571" t="str">
        <f>IF(ISNA(MATCH(A571,'ESO zone constants'!$A$3:$A$9952,0)),"","X")</f>
        <v>X</v>
      </c>
    </row>
    <row r="572" spans="1:5" x14ac:dyDescent="0.25">
      <c r="A572" s="80">
        <v>959</v>
      </c>
      <c r="B572">
        <v>570</v>
      </c>
      <c r="C572">
        <v>849</v>
      </c>
      <c r="D572" t="s">
        <v>632</v>
      </c>
      <c r="E572" t="str">
        <f>IF(ISNA(MATCH(A572,'ESO zone constants'!$A$3:$A$9952,0)),"","X")</f>
        <v>X</v>
      </c>
    </row>
    <row r="573" spans="1:5" x14ac:dyDescent="0.25">
      <c r="A573" s="80">
        <v>960</v>
      </c>
      <c r="B573">
        <v>571</v>
      </c>
      <c r="C573">
        <v>849</v>
      </c>
      <c r="D573" t="s">
        <v>633</v>
      </c>
      <c r="E573" t="str">
        <f>IF(ISNA(MATCH(A573,'ESO zone constants'!$A$3:$A$9952,0)),"","X")</f>
        <v>X</v>
      </c>
    </row>
    <row r="574" spans="1:5" x14ac:dyDescent="0.25">
      <c r="A574" s="80">
        <v>961</v>
      </c>
      <c r="B574">
        <v>572</v>
      </c>
      <c r="C574">
        <v>849</v>
      </c>
      <c r="D574" t="s">
        <v>634</v>
      </c>
      <c r="E574" t="str">
        <f>IF(ISNA(MATCH(A574,'ESO zone constants'!$A$3:$A$9952,0)),"","X")</f>
        <v>X</v>
      </c>
    </row>
    <row r="575" spans="1:5" x14ac:dyDescent="0.25">
      <c r="A575" s="80">
        <v>962</v>
      </c>
      <c r="B575">
        <v>573</v>
      </c>
      <c r="C575">
        <v>849</v>
      </c>
      <c r="D575" t="s">
        <v>635</v>
      </c>
      <c r="E575" t="str">
        <f>IF(ISNA(MATCH(A575,'ESO zone constants'!$A$3:$A$9952,0)),"","X")</f>
        <v>X</v>
      </c>
    </row>
    <row r="576" spans="1:5" x14ac:dyDescent="0.25">
      <c r="A576" s="80">
        <v>963</v>
      </c>
      <c r="B576">
        <v>574</v>
      </c>
      <c r="C576">
        <v>849</v>
      </c>
      <c r="D576" t="s">
        <v>636</v>
      </c>
      <c r="E576" t="str">
        <f>IF(ISNA(MATCH(A576,'ESO zone constants'!$A$3:$A$9952,0)),"","X")</f>
        <v>X</v>
      </c>
    </row>
    <row r="577" spans="1:5" x14ac:dyDescent="0.25">
      <c r="A577" s="81">
        <v>964</v>
      </c>
      <c r="B577">
        <v>575</v>
      </c>
      <c r="C577">
        <v>849</v>
      </c>
      <c r="D577" t="s">
        <v>637</v>
      </c>
      <c r="E577" t="str">
        <f>IF(ISNA(MATCH(A577,'ESO zone constants'!$A$3:$A$9952,0)),"","X")</f>
        <v>X</v>
      </c>
    </row>
    <row r="578" spans="1:5" x14ac:dyDescent="0.25">
      <c r="A578" s="81">
        <v>965</v>
      </c>
      <c r="B578">
        <v>576</v>
      </c>
      <c r="C578">
        <v>849</v>
      </c>
      <c r="D578" t="s">
        <v>638</v>
      </c>
      <c r="E578" t="str">
        <f>IF(ISNA(MATCH(A578,'ESO zone constants'!$A$3:$A$9952,0)),"","X")</f>
        <v>X</v>
      </c>
    </row>
    <row r="579" spans="1:5" x14ac:dyDescent="0.25">
      <c r="A579" s="81">
        <v>966</v>
      </c>
      <c r="B579">
        <v>577</v>
      </c>
      <c r="C579">
        <v>849</v>
      </c>
      <c r="D579" t="s">
        <v>639</v>
      </c>
      <c r="E579" t="str">
        <f>IF(ISNA(MATCH(A579,'ESO zone constants'!$A$3:$A$9952,0)),"","X")</f>
        <v>X</v>
      </c>
    </row>
    <row r="580" spans="1:5" x14ac:dyDescent="0.25">
      <c r="A580" s="81">
        <v>967</v>
      </c>
      <c r="B580">
        <v>578</v>
      </c>
      <c r="C580">
        <v>849</v>
      </c>
      <c r="D580" t="s">
        <v>640</v>
      </c>
      <c r="E580" t="str">
        <f>IF(ISNA(MATCH(A580,'ESO zone constants'!$A$3:$A$9952,0)),"","X")</f>
        <v>X</v>
      </c>
    </row>
    <row r="581" spans="1:5" x14ac:dyDescent="0.25">
      <c r="A581" s="81">
        <v>968</v>
      </c>
      <c r="B581">
        <v>579</v>
      </c>
      <c r="C581">
        <v>849</v>
      </c>
      <c r="D581" t="s">
        <v>641</v>
      </c>
      <c r="E581" t="str">
        <f>IF(ISNA(MATCH(A581,'ESO zone constants'!$A$3:$A$9952,0)),"","X")</f>
        <v>X</v>
      </c>
    </row>
    <row r="582" spans="1:5" x14ac:dyDescent="0.25">
      <c r="A582" s="81">
        <v>969</v>
      </c>
      <c r="B582">
        <v>580</v>
      </c>
      <c r="C582">
        <v>849</v>
      </c>
      <c r="D582" t="s">
        <v>642</v>
      </c>
      <c r="E582" t="str">
        <f>IF(ISNA(MATCH(A582,'ESO zone constants'!$A$3:$A$9952,0)),"","X")</f>
        <v>X</v>
      </c>
    </row>
    <row r="583" spans="1:5" x14ac:dyDescent="0.25">
      <c r="A583" s="81">
        <v>970</v>
      </c>
      <c r="B583">
        <v>581</v>
      </c>
      <c r="C583">
        <v>849</v>
      </c>
      <c r="D583" t="s">
        <v>643</v>
      </c>
      <c r="E583" t="str">
        <f>IF(ISNA(MATCH(A583,'ESO zone constants'!$A$3:$A$9952,0)),"","X")</f>
        <v>X</v>
      </c>
    </row>
    <row r="584" spans="1:5" x14ac:dyDescent="0.25">
      <c r="A584" s="81">
        <v>971</v>
      </c>
      <c r="B584">
        <v>582</v>
      </c>
      <c r="C584">
        <v>849</v>
      </c>
      <c r="D584" t="s">
        <v>644</v>
      </c>
      <c r="E584" t="str">
        <f>IF(ISNA(MATCH(A584,'ESO zone constants'!$A$3:$A$9952,0)),"","X")</f>
        <v>X</v>
      </c>
    </row>
    <row r="585" spans="1:5" x14ac:dyDescent="0.25">
      <c r="A585" s="81">
        <v>972</v>
      </c>
      <c r="B585">
        <v>583</v>
      </c>
      <c r="C585">
        <v>849</v>
      </c>
      <c r="D585" t="s">
        <v>645</v>
      </c>
      <c r="E585" t="str">
        <f>IF(ISNA(MATCH(A585,'ESO zone constants'!$A$3:$A$9952,0)),"","X")</f>
        <v>X</v>
      </c>
    </row>
    <row r="586" spans="1:5" x14ac:dyDescent="0.25">
      <c r="A586" s="81">
        <v>973</v>
      </c>
      <c r="B586">
        <v>584</v>
      </c>
      <c r="C586">
        <v>888</v>
      </c>
      <c r="D586" t="s">
        <v>45</v>
      </c>
      <c r="E586" t="str">
        <f>IF(ISNA(MATCH(A586,'ESO zone constants'!$A$3:$A$9952,0)),"","X")</f>
        <v>X</v>
      </c>
    </row>
    <row r="587" spans="1:5" x14ac:dyDescent="0.25">
      <c r="A587" s="81">
        <v>974</v>
      </c>
      <c r="B587">
        <v>585</v>
      </c>
      <c r="C587">
        <v>888</v>
      </c>
      <c r="D587" t="s">
        <v>44</v>
      </c>
      <c r="E587" t="str">
        <f>IF(ISNA(MATCH(A587,'ESO zone constants'!$A$3:$A$9952,0)),"","X")</f>
        <v>X</v>
      </c>
    </row>
    <row r="588" spans="1:5" x14ac:dyDescent="0.25">
      <c r="A588" s="81">
        <v>975</v>
      </c>
      <c r="B588">
        <v>586</v>
      </c>
      <c r="C588">
        <v>849</v>
      </c>
      <c r="D588" t="s">
        <v>646</v>
      </c>
      <c r="E588" t="str">
        <f>IF(ISNA(MATCH(A588,'ESO zone constants'!$A$3:$A$9952,0)),"","X")</f>
        <v>X</v>
      </c>
    </row>
    <row r="589" spans="1:5" x14ac:dyDescent="0.25">
      <c r="A589" s="81">
        <v>977</v>
      </c>
      <c r="B589">
        <v>587</v>
      </c>
      <c r="C589">
        <v>849</v>
      </c>
      <c r="D589" t="s">
        <v>647</v>
      </c>
      <c r="E589" t="str">
        <f>IF(ISNA(MATCH(A589,'ESO zone constants'!$A$3:$A$9952,0)),"","X")</f>
        <v>X</v>
      </c>
    </row>
    <row r="590" spans="1:5" x14ac:dyDescent="0.25">
      <c r="A590" s="81">
        <v>979</v>
      </c>
      <c r="B590">
        <v>588</v>
      </c>
      <c r="C590">
        <v>849</v>
      </c>
      <c r="D590" t="s">
        <v>640</v>
      </c>
      <c r="E590" t="str">
        <f>IF(ISNA(MATCH(A590,'ESO zone constants'!$A$3:$A$9952,0)),"","X")</f>
        <v>X</v>
      </c>
    </row>
    <row r="591" spans="1:5" x14ac:dyDescent="0.25">
      <c r="A591" s="81">
        <v>980</v>
      </c>
      <c r="B591">
        <v>589</v>
      </c>
      <c r="C591">
        <v>980</v>
      </c>
      <c r="D591" t="s">
        <v>78</v>
      </c>
      <c r="E591" t="str">
        <f>IF(ISNA(MATCH(A591,'ESO zone constants'!$A$3:$A$9952,0)),"","X")</f>
        <v>X</v>
      </c>
    </row>
    <row r="592" spans="1:5" x14ac:dyDescent="0.25">
      <c r="A592" s="81">
        <v>981</v>
      </c>
      <c r="B592">
        <v>590</v>
      </c>
      <c r="C592">
        <v>980</v>
      </c>
      <c r="D592" t="s">
        <v>648</v>
      </c>
      <c r="E592" t="str">
        <f>IF(ISNA(MATCH(A592,'ESO zone constants'!$A$3:$A$9952,0)),"","X")</f>
        <v>X</v>
      </c>
    </row>
    <row r="593" spans="1:5" x14ac:dyDescent="0.25">
      <c r="A593" s="81">
        <v>982</v>
      </c>
      <c r="B593">
        <v>591</v>
      </c>
      <c r="C593">
        <v>980</v>
      </c>
      <c r="D593" t="s">
        <v>649</v>
      </c>
      <c r="E593" t="str">
        <f>IF(ISNA(MATCH(A593,'ESO zone constants'!$A$3:$A$9952,0)),"","X")</f>
        <v>X</v>
      </c>
    </row>
    <row r="594" spans="1:5" x14ac:dyDescent="0.25">
      <c r="A594" s="81">
        <v>983</v>
      </c>
      <c r="B594">
        <v>592</v>
      </c>
      <c r="C594">
        <v>980</v>
      </c>
      <c r="D594" t="s">
        <v>650</v>
      </c>
      <c r="E594" t="str">
        <f>IF(ISNA(MATCH(A594,'ESO zone constants'!$A$3:$A$9952,0)),"","X")</f>
        <v>X</v>
      </c>
    </row>
    <row r="595" spans="1:5" x14ac:dyDescent="0.25">
      <c r="A595" s="81">
        <v>984</v>
      </c>
      <c r="B595">
        <v>593</v>
      </c>
      <c r="C595">
        <v>980</v>
      </c>
      <c r="D595" t="s">
        <v>651</v>
      </c>
      <c r="E595" t="str">
        <f>IF(ISNA(MATCH(A595,'ESO zone constants'!$A$3:$A$9952,0)),"","X")</f>
        <v>X</v>
      </c>
    </row>
    <row r="596" spans="1:5" x14ac:dyDescent="0.25">
      <c r="A596" s="81">
        <v>985</v>
      </c>
      <c r="B596">
        <v>594</v>
      </c>
      <c r="C596">
        <v>980</v>
      </c>
      <c r="D596" t="s">
        <v>652</v>
      </c>
      <c r="E596" t="str">
        <f>IF(ISNA(MATCH(A596,'ESO zone constants'!$A$3:$A$9952,0)),"","X")</f>
        <v>X</v>
      </c>
    </row>
    <row r="597" spans="1:5" x14ac:dyDescent="0.25">
      <c r="A597" s="81">
        <v>986</v>
      </c>
      <c r="B597">
        <v>595</v>
      </c>
      <c r="C597">
        <v>980</v>
      </c>
      <c r="D597" t="s">
        <v>653</v>
      </c>
      <c r="E597" t="str">
        <f>IF(ISNA(MATCH(A597,'ESO zone constants'!$A$3:$A$9952,0)),"","X")</f>
        <v>X</v>
      </c>
    </row>
    <row r="598" spans="1:5" x14ac:dyDescent="0.25">
      <c r="A598" s="81">
        <v>988</v>
      </c>
      <c r="B598">
        <v>596</v>
      </c>
      <c r="C598">
        <v>980</v>
      </c>
      <c r="D598" t="s">
        <v>654</v>
      </c>
      <c r="E598" t="str">
        <f>IF(ISNA(MATCH(A598,'ESO zone constants'!$A$3:$A$9952,0)),"","X")</f>
        <v>X</v>
      </c>
    </row>
    <row r="599" spans="1:5" x14ac:dyDescent="0.25">
      <c r="A599" s="81">
        <v>989</v>
      </c>
      <c r="B599">
        <v>597</v>
      </c>
      <c r="C599">
        <v>980</v>
      </c>
      <c r="D599" t="s">
        <v>655</v>
      </c>
      <c r="E599" t="str">
        <f>IF(ISNA(MATCH(A599,'ESO zone constants'!$A$3:$A$9952,0)),"","X")</f>
        <v>X</v>
      </c>
    </row>
    <row r="600" spans="1:5" x14ac:dyDescent="0.25">
      <c r="A600" s="81">
        <v>990</v>
      </c>
      <c r="B600">
        <v>598</v>
      </c>
      <c r="C600">
        <v>980</v>
      </c>
      <c r="D600" t="s">
        <v>656</v>
      </c>
      <c r="E600" t="str">
        <f>IF(ISNA(MATCH(A600,'ESO zone constants'!$A$3:$A$9952,0)),"","X")</f>
        <v>X</v>
      </c>
    </row>
    <row r="601" spans="1:5" x14ac:dyDescent="0.25">
      <c r="A601" s="81">
        <v>991</v>
      </c>
      <c r="B601">
        <v>599</v>
      </c>
      <c r="C601">
        <v>980</v>
      </c>
      <c r="D601" t="s">
        <v>657</v>
      </c>
      <c r="E601" t="str">
        <f>IF(ISNA(MATCH(A601,'ESO zone constants'!$A$3:$A$9952,0)),"","X")</f>
        <v>X</v>
      </c>
    </row>
    <row r="602" spans="1:5" x14ac:dyDescent="0.25">
      <c r="A602" s="81">
        <v>992</v>
      </c>
      <c r="B602">
        <v>600</v>
      </c>
      <c r="C602">
        <v>980</v>
      </c>
      <c r="D602" t="s">
        <v>658</v>
      </c>
      <c r="E602" t="str">
        <f>IF(ISNA(MATCH(A602,'ESO zone constants'!$A$3:$A$9952,0)),"","X")</f>
        <v>X</v>
      </c>
    </row>
    <row r="603" spans="1:5" x14ac:dyDescent="0.25">
      <c r="A603" s="81">
        <v>993</v>
      </c>
      <c r="B603">
        <v>601</v>
      </c>
      <c r="C603">
        <v>980</v>
      </c>
      <c r="D603" t="s">
        <v>659</v>
      </c>
      <c r="E603" t="str">
        <f>IF(ISNA(MATCH(A603,'ESO zone constants'!$A$3:$A$9952,0)),"","X")</f>
        <v>X</v>
      </c>
    </row>
    <row r="604" spans="1:5" x14ac:dyDescent="0.25">
      <c r="A604" s="81">
        <v>994</v>
      </c>
      <c r="B604">
        <v>602</v>
      </c>
      <c r="C604">
        <v>849</v>
      </c>
      <c r="D604" t="s">
        <v>660</v>
      </c>
      <c r="E604" t="str">
        <f>IF(ISNA(MATCH(A604,'ESO zone constants'!$A$3:$A$9952,0)),"","X")</f>
        <v>X</v>
      </c>
    </row>
    <row r="605" spans="1:5" x14ac:dyDescent="0.25">
      <c r="A605" s="81">
        <v>995</v>
      </c>
      <c r="B605">
        <v>603</v>
      </c>
      <c r="C605">
        <v>849</v>
      </c>
      <c r="D605" t="s">
        <v>661</v>
      </c>
      <c r="E605" t="str">
        <f>IF(ISNA(MATCH(A605,'ESO zone constants'!$A$3:$A$9952,0)),"","X")</f>
        <v>X</v>
      </c>
    </row>
    <row r="606" spans="1:5" x14ac:dyDescent="0.25">
      <c r="A606" s="81">
        <v>996</v>
      </c>
      <c r="B606">
        <v>604</v>
      </c>
      <c r="C606">
        <v>849</v>
      </c>
      <c r="D606" t="s">
        <v>662</v>
      </c>
      <c r="E606" t="str">
        <f>IF(ISNA(MATCH(A606,'ESO zone constants'!$A$3:$A$9952,0)),"","X")</f>
        <v>X</v>
      </c>
    </row>
    <row r="607" spans="1:5" x14ac:dyDescent="0.25">
      <c r="A607" s="81">
        <v>997</v>
      </c>
      <c r="B607">
        <v>605</v>
      </c>
      <c r="C607">
        <v>849</v>
      </c>
      <c r="D607" t="s">
        <v>663</v>
      </c>
      <c r="E607" t="str">
        <f>IF(ISNA(MATCH(A607,'ESO zone constants'!$A$3:$A$9952,0)),"","X")</f>
        <v>X</v>
      </c>
    </row>
    <row r="608" spans="1:5" x14ac:dyDescent="0.25">
      <c r="A608" s="81">
        <v>998</v>
      </c>
      <c r="B608">
        <v>606</v>
      </c>
      <c r="C608">
        <v>381</v>
      </c>
      <c r="D608" t="s">
        <v>664</v>
      </c>
      <c r="E608" t="str">
        <f>IF(ISNA(MATCH(A608,'ESO zone constants'!$A$3:$A$9952,0)),"","X")</f>
        <v>X</v>
      </c>
    </row>
    <row r="609" spans="1:5" x14ac:dyDescent="0.25">
      <c r="A609" s="81">
        <v>999</v>
      </c>
      <c r="B609">
        <v>607</v>
      </c>
      <c r="C609">
        <v>980</v>
      </c>
      <c r="D609" t="s">
        <v>665</v>
      </c>
      <c r="E609" t="str">
        <f>IF(ISNA(MATCH(A609,'ESO zone constants'!$A$3:$A$9952,0)),"","X")</f>
        <v>X</v>
      </c>
    </row>
    <row r="610" spans="1:5" x14ac:dyDescent="0.25">
      <c r="A610" s="81">
        <v>1000</v>
      </c>
      <c r="B610">
        <v>608</v>
      </c>
      <c r="C610">
        <v>980</v>
      </c>
      <c r="D610" t="s">
        <v>666</v>
      </c>
      <c r="E610" t="str">
        <f>IF(ISNA(MATCH(A610,'ESO zone constants'!$A$3:$A$9952,0)),"","X")</f>
        <v>X</v>
      </c>
    </row>
    <row r="611" spans="1:5" x14ac:dyDescent="0.25">
      <c r="A611" s="81">
        <v>1004</v>
      </c>
      <c r="B611">
        <v>609</v>
      </c>
      <c r="C611">
        <v>980</v>
      </c>
      <c r="D611" t="s">
        <v>667</v>
      </c>
      <c r="E611" t="str">
        <f>IF(ISNA(MATCH(A611,'ESO zone constants'!$A$3:$A$9952,0)),"","X")</f>
        <v>X</v>
      </c>
    </row>
    <row r="612" spans="1:5" x14ac:dyDescent="0.25">
      <c r="A612" s="81">
        <v>1005</v>
      </c>
      <c r="B612">
        <v>610</v>
      </c>
      <c r="C612">
        <v>1005</v>
      </c>
      <c r="D612" t="s">
        <v>668</v>
      </c>
      <c r="E612" t="str">
        <f>IF(ISNA(MATCH(A612,'ESO zone constants'!$A$3:$A$9952,0)),"","X")</f>
        <v>X</v>
      </c>
    </row>
    <row r="613" spans="1:5" x14ac:dyDescent="0.25">
      <c r="A613" s="81">
        <v>1006</v>
      </c>
      <c r="B613">
        <v>611</v>
      </c>
      <c r="C613">
        <v>3</v>
      </c>
      <c r="D613" t="s">
        <v>669</v>
      </c>
      <c r="E613" t="str">
        <f>IF(ISNA(MATCH(A613,'ESO zone constants'!$A$3:$A$9952,0)),"","X")</f>
        <v>X</v>
      </c>
    </row>
    <row r="614" spans="1:5" x14ac:dyDescent="0.25">
      <c r="A614" s="81">
        <v>1007</v>
      </c>
      <c r="B614">
        <v>612</v>
      </c>
      <c r="C614">
        <v>888</v>
      </c>
      <c r="D614" t="s">
        <v>670</v>
      </c>
      <c r="E614" t="str">
        <f>IF(ISNA(MATCH(A614,'ESO zone constants'!$A$3:$A$9952,0)),"","X")</f>
        <v>X</v>
      </c>
    </row>
    <row r="615" spans="1:5" x14ac:dyDescent="0.25">
      <c r="A615" s="80">
        <v>1008</v>
      </c>
      <c r="B615">
        <v>613</v>
      </c>
      <c r="C615">
        <v>347</v>
      </c>
      <c r="D615" t="s">
        <v>671</v>
      </c>
      <c r="E615" t="str">
        <f>IF(ISNA(MATCH(A615,'ESO zone constants'!$A$3:$A$9952,0)),"","X")</f>
        <v>X</v>
      </c>
    </row>
    <row r="616" spans="1:5" x14ac:dyDescent="0.25">
      <c r="A616" s="80">
        <v>1009</v>
      </c>
      <c r="B616">
        <v>614</v>
      </c>
      <c r="C616">
        <v>92</v>
      </c>
      <c r="D616" t="s">
        <v>69</v>
      </c>
      <c r="E616" t="str">
        <f>IF(ISNA(MATCH(A616,'ESO zone constants'!$A$3:$A$9952,0)),"","X")</f>
        <v>X</v>
      </c>
    </row>
    <row r="617" spans="1:5" x14ac:dyDescent="0.25">
      <c r="A617" s="80">
        <v>1010</v>
      </c>
      <c r="B617">
        <v>615</v>
      </c>
      <c r="C617">
        <v>19</v>
      </c>
      <c r="D617" t="s">
        <v>74</v>
      </c>
      <c r="E617" t="str">
        <f>IF(ISNA(MATCH(A617,'ESO zone constants'!$A$3:$A$9952,0)),"","X")</f>
        <v>X</v>
      </c>
    </row>
    <row r="618" spans="1:5" x14ac:dyDescent="0.25">
      <c r="A618" s="80">
        <v>1011</v>
      </c>
      <c r="B618">
        <v>616</v>
      </c>
      <c r="C618">
        <v>1011</v>
      </c>
      <c r="D618" t="s">
        <v>79</v>
      </c>
      <c r="E618" t="str">
        <f>IF(ISNA(MATCH(A618,'ESO zone constants'!$A$3:$A$9952,0)),"","X")</f>
        <v>X</v>
      </c>
    </row>
    <row r="619" spans="1:5" x14ac:dyDescent="0.25">
      <c r="A619" s="80">
        <v>1012</v>
      </c>
      <c r="B619">
        <v>617</v>
      </c>
      <c r="C619">
        <v>381</v>
      </c>
      <c r="D619" t="s">
        <v>672</v>
      </c>
      <c r="E619" t="str">
        <f>IF(ISNA(MATCH(A619,'ESO zone constants'!$A$3:$A$9952,0)),"","X")</f>
        <v>X</v>
      </c>
    </row>
    <row r="620" spans="1:5" x14ac:dyDescent="0.25">
      <c r="A620" s="80">
        <v>1013</v>
      </c>
      <c r="B620">
        <v>618</v>
      </c>
      <c r="C620">
        <v>1011</v>
      </c>
      <c r="D620" t="s">
        <v>673</v>
      </c>
      <c r="E620" t="str">
        <f>IF(ISNA(MATCH(A620,'ESO zone constants'!$A$3:$A$9952,0)),"","X")</f>
        <v>X</v>
      </c>
    </row>
    <row r="621" spans="1:5" x14ac:dyDescent="0.25">
      <c r="A621" s="80">
        <v>1014</v>
      </c>
      <c r="B621">
        <v>619</v>
      </c>
      <c r="C621">
        <v>1011</v>
      </c>
      <c r="D621" t="s">
        <v>674</v>
      </c>
      <c r="E621" t="str">
        <f>IF(ISNA(MATCH(A621,'ESO zone constants'!$A$3:$A$9952,0)),"","X")</f>
        <v>X</v>
      </c>
    </row>
    <row r="622" spans="1:5" x14ac:dyDescent="0.25">
      <c r="A622" s="80">
        <v>1015</v>
      </c>
      <c r="B622">
        <v>620</v>
      </c>
      <c r="C622">
        <v>1011</v>
      </c>
      <c r="D622" t="s">
        <v>675</v>
      </c>
      <c r="E622" t="str">
        <f>IF(ISNA(MATCH(A622,'ESO zone constants'!$A$3:$A$9952,0)),"","X")</f>
        <v>X</v>
      </c>
    </row>
    <row r="623" spans="1:5" x14ac:dyDescent="0.25">
      <c r="A623" s="80">
        <v>1016</v>
      </c>
      <c r="B623">
        <v>621</v>
      </c>
      <c r="C623">
        <v>1011</v>
      </c>
      <c r="D623" t="s">
        <v>676</v>
      </c>
      <c r="E623" t="str">
        <f>IF(ISNA(MATCH(A623,'ESO zone constants'!$A$3:$A$9952,0)),"","X")</f>
        <v>X</v>
      </c>
    </row>
    <row r="624" spans="1:5" x14ac:dyDescent="0.25">
      <c r="A624" s="81">
        <v>1017</v>
      </c>
      <c r="B624">
        <v>622</v>
      </c>
      <c r="C624">
        <v>1011</v>
      </c>
      <c r="D624" t="s">
        <v>677</v>
      </c>
      <c r="E624" t="str">
        <f>IF(ISNA(MATCH(A624,'ESO zone constants'!$A$3:$A$9952,0)),"","X")</f>
        <v>X</v>
      </c>
    </row>
    <row r="625" spans="1:5" x14ac:dyDescent="0.25">
      <c r="A625" s="80">
        <v>1018</v>
      </c>
      <c r="B625">
        <v>623</v>
      </c>
      <c r="C625">
        <v>1011</v>
      </c>
      <c r="D625" t="s">
        <v>678</v>
      </c>
      <c r="E625" t="str">
        <f>IF(ISNA(MATCH(A625,'ESO zone constants'!$A$3:$A$9952,0)),"","X")</f>
        <v>X</v>
      </c>
    </row>
    <row r="626" spans="1:5" x14ac:dyDescent="0.25">
      <c r="A626" s="81">
        <v>1019</v>
      </c>
      <c r="B626">
        <v>624</v>
      </c>
      <c r="C626">
        <v>1011</v>
      </c>
      <c r="D626" t="s">
        <v>679</v>
      </c>
      <c r="E626" t="str">
        <f>IF(ISNA(MATCH(A626,'ESO zone constants'!$A$3:$A$9952,0)),"","X")</f>
        <v>X</v>
      </c>
    </row>
    <row r="627" spans="1:5" x14ac:dyDescent="0.25">
      <c r="A627" s="81">
        <v>1020</v>
      </c>
      <c r="B627">
        <v>625</v>
      </c>
      <c r="C627">
        <v>1011</v>
      </c>
      <c r="D627" t="s">
        <v>680</v>
      </c>
      <c r="E627" t="str">
        <f>IF(ISNA(MATCH(A627,'ESO zone constants'!$A$3:$A$9952,0)),"","X")</f>
        <v>X</v>
      </c>
    </row>
    <row r="628" spans="1:5" x14ac:dyDescent="0.25">
      <c r="A628" s="81">
        <v>1021</v>
      </c>
      <c r="B628">
        <v>626</v>
      </c>
      <c r="C628">
        <v>1011</v>
      </c>
      <c r="D628" t="s">
        <v>681</v>
      </c>
      <c r="E628" t="str">
        <f>IF(ISNA(MATCH(A628,'ESO zone constants'!$A$3:$A$9952,0)),"","X")</f>
        <v>X</v>
      </c>
    </row>
    <row r="629" spans="1:5" x14ac:dyDescent="0.25">
      <c r="A629" s="81">
        <v>1022</v>
      </c>
      <c r="B629">
        <v>627</v>
      </c>
      <c r="C629">
        <v>1011</v>
      </c>
      <c r="D629" t="s">
        <v>682</v>
      </c>
      <c r="E629" t="str">
        <f>IF(ISNA(MATCH(A629,'ESO zone constants'!$A$3:$A$9952,0)),"","X")</f>
        <v>X</v>
      </c>
    </row>
    <row r="630" spans="1:5" x14ac:dyDescent="0.25">
      <c r="A630" s="81">
        <v>1023</v>
      </c>
      <c r="B630">
        <v>628</v>
      </c>
      <c r="C630">
        <v>1011</v>
      </c>
      <c r="D630" t="s">
        <v>683</v>
      </c>
      <c r="E630" t="str">
        <f>IF(ISNA(MATCH(A630,'ESO zone constants'!$A$3:$A$9952,0)),"","X")</f>
        <v>X</v>
      </c>
    </row>
    <row r="631" spans="1:5" x14ac:dyDescent="0.25">
      <c r="A631" s="81">
        <v>1024</v>
      </c>
      <c r="B631">
        <v>629</v>
      </c>
      <c r="C631">
        <v>1011</v>
      </c>
      <c r="D631" t="s">
        <v>684</v>
      </c>
      <c r="E631" t="str">
        <f>IF(ISNA(MATCH(A631,'ESO zone constants'!$A$3:$A$9952,0)),"","X")</f>
        <v>X</v>
      </c>
    </row>
    <row r="632" spans="1:5" x14ac:dyDescent="0.25">
      <c r="A632" s="81">
        <v>1025</v>
      </c>
      <c r="B632">
        <v>630</v>
      </c>
      <c r="C632">
        <v>1011</v>
      </c>
      <c r="D632" t="s">
        <v>685</v>
      </c>
      <c r="E632" t="str">
        <f>IF(ISNA(MATCH(A632,'ESO zone constants'!$A$3:$A$9952,0)),"","X")</f>
        <v>X</v>
      </c>
    </row>
    <row r="633" spans="1:5" x14ac:dyDescent="0.25">
      <c r="A633" s="81">
        <v>1026</v>
      </c>
      <c r="B633">
        <v>631</v>
      </c>
      <c r="C633">
        <v>1011</v>
      </c>
      <c r="D633" t="s">
        <v>686</v>
      </c>
      <c r="E633" t="str">
        <f>IF(ISNA(MATCH(A633,'ESO zone constants'!$A$3:$A$9952,0)),"","X")</f>
        <v>X</v>
      </c>
    </row>
    <row r="634" spans="1:5" x14ac:dyDescent="0.25">
      <c r="A634" s="81">
        <v>1027</v>
      </c>
      <c r="B634">
        <v>632</v>
      </c>
      <c r="C634">
        <v>1011</v>
      </c>
      <c r="D634" t="s">
        <v>687</v>
      </c>
      <c r="E634" t="str">
        <f>IF(ISNA(MATCH(A634,'ESO zone constants'!$A$3:$A$9952,0)),"","X")</f>
        <v>X</v>
      </c>
    </row>
    <row r="635" spans="1:5" x14ac:dyDescent="0.25">
      <c r="A635" s="81">
        <v>1028</v>
      </c>
      <c r="B635">
        <v>633</v>
      </c>
      <c r="C635">
        <v>1011</v>
      </c>
      <c r="D635" t="s">
        <v>688</v>
      </c>
      <c r="E635" t="str">
        <f>IF(ISNA(MATCH(A635,'ESO zone constants'!$A$3:$A$9952,0)),"","X")</f>
        <v>X</v>
      </c>
    </row>
    <row r="636" spans="1:5" x14ac:dyDescent="0.25">
      <c r="A636" s="81">
        <v>1029</v>
      </c>
      <c r="B636">
        <v>634</v>
      </c>
      <c r="C636">
        <v>1011</v>
      </c>
      <c r="D636" t="s">
        <v>689</v>
      </c>
      <c r="E636" t="str">
        <f>IF(ISNA(MATCH(A636,'ESO zone constants'!$A$3:$A$9952,0)),"","X")</f>
        <v>X</v>
      </c>
    </row>
    <row r="637" spans="1:5" x14ac:dyDescent="0.25">
      <c r="A637" s="81">
        <v>1030</v>
      </c>
      <c r="B637">
        <v>635</v>
      </c>
      <c r="C637">
        <v>1011</v>
      </c>
      <c r="D637" t="s">
        <v>690</v>
      </c>
      <c r="E637" t="str">
        <f>IF(ISNA(MATCH(A637,'ESO zone constants'!$A$3:$A$9952,0)),"","X")</f>
        <v>X</v>
      </c>
    </row>
    <row r="638" spans="1:5" x14ac:dyDescent="0.25">
      <c r="A638" s="81">
        <v>1031</v>
      </c>
      <c r="B638">
        <v>636</v>
      </c>
      <c r="C638">
        <v>1011</v>
      </c>
      <c r="D638" t="s">
        <v>691</v>
      </c>
      <c r="E638" t="str">
        <f>IF(ISNA(MATCH(A638,'ESO zone constants'!$A$3:$A$9952,0)),"","X")</f>
        <v>X</v>
      </c>
    </row>
    <row r="639" spans="1:5" x14ac:dyDescent="0.25">
      <c r="A639" s="81">
        <v>1032</v>
      </c>
      <c r="B639">
        <v>637</v>
      </c>
      <c r="C639">
        <v>1011</v>
      </c>
      <c r="D639" t="s">
        <v>692</v>
      </c>
      <c r="E639" t="str">
        <f>IF(ISNA(MATCH(A639,'ESO zone constants'!$A$3:$A$9952,0)),"","X")</f>
        <v>X</v>
      </c>
    </row>
    <row r="640" spans="1:5" x14ac:dyDescent="0.25">
      <c r="A640" s="81">
        <v>1033</v>
      </c>
      <c r="B640">
        <v>638</v>
      </c>
      <c r="C640">
        <v>1011</v>
      </c>
      <c r="D640" t="s">
        <v>693</v>
      </c>
      <c r="E640" t="str">
        <f>IF(ISNA(MATCH(A640,'ESO zone constants'!$A$3:$A$9952,0)),"","X")</f>
        <v>X</v>
      </c>
    </row>
    <row r="641" spans="1:5" x14ac:dyDescent="0.25">
      <c r="A641" s="81">
        <v>1034</v>
      </c>
      <c r="B641">
        <v>639</v>
      </c>
      <c r="C641">
        <v>1011</v>
      </c>
      <c r="D641" t="s">
        <v>694</v>
      </c>
      <c r="E641" t="str">
        <f>IF(ISNA(MATCH(A641,'ESO zone constants'!$A$3:$A$9952,0)),"","X")</f>
        <v>X</v>
      </c>
    </row>
    <row r="642" spans="1:5" x14ac:dyDescent="0.25">
      <c r="A642" s="81">
        <v>1035</v>
      </c>
      <c r="B642">
        <v>640</v>
      </c>
      <c r="C642">
        <v>1011</v>
      </c>
      <c r="D642" t="s">
        <v>672</v>
      </c>
      <c r="E642" t="str">
        <f>IF(ISNA(MATCH(A642,'ESO zone constants'!$A$3:$A$9952,0)),"","X")</f>
        <v>X</v>
      </c>
    </row>
    <row r="643" spans="1:5" x14ac:dyDescent="0.25">
      <c r="A643" s="81">
        <v>1036</v>
      </c>
      <c r="B643">
        <v>641</v>
      </c>
      <c r="C643">
        <v>1011</v>
      </c>
      <c r="D643" t="s">
        <v>695</v>
      </c>
      <c r="E643" t="str">
        <f>IF(ISNA(MATCH(A643,'ESO zone constants'!$A$3:$A$9952,0)),"","X")</f>
        <v>X</v>
      </c>
    </row>
    <row r="644" spans="1:5" x14ac:dyDescent="0.25">
      <c r="A644" s="81">
        <v>1037</v>
      </c>
      <c r="B644">
        <v>642</v>
      </c>
      <c r="C644">
        <v>1011</v>
      </c>
      <c r="D644" t="s">
        <v>696</v>
      </c>
      <c r="E644" t="str">
        <f>IF(ISNA(MATCH(A644,'ESO zone constants'!$A$3:$A$9952,0)),"","X")</f>
        <v>X</v>
      </c>
    </row>
    <row r="645" spans="1:5" x14ac:dyDescent="0.25">
      <c r="A645" s="81">
        <v>1038</v>
      </c>
      <c r="B645">
        <v>643</v>
      </c>
      <c r="C645">
        <v>1011</v>
      </c>
      <c r="D645" t="s">
        <v>697</v>
      </c>
      <c r="E645" t="str">
        <f>IF(ISNA(MATCH(A645,'ESO zone constants'!$A$3:$A$9952,0)),"","X")</f>
        <v>X</v>
      </c>
    </row>
    <row r="646" spans="1:5" x14ac:dyDescent="0.25">
      <c r="A646" s="81">
        <v>1039</v>
      </c>
      <c r="B646">
        <v>644</v>
      </c>
      <c r="C646">
        <v>1011</v>
      </c>
      <c r="D646" t="s">
        <v>698</v>
      </c>
      <c r="E646" t="str">
        <f>IF(ISNA(MATCH(A646,'ESO zone constants'!$A$3:$A$9952,0)),"","X")</f>
        <v>X</v>
      </c>
    </row>
    <row r="647" spans="1:5" x14ac:dyDescent="0.25">
      <c r="A647" s="81">
        <v>1040</v>
      </c>
      <c r="B647">
        <v>645</v>
      </c>
      <c r="C647">
        <v>1011</v>
      </c>
      <c r="D647" t="s">
        <v>665</v>
      </c>
      <c r="E647" t="str">
        <f>IF(ISNA(MATCH(A647,'ESO zone constants'!$A$3:$A$9952,0)),"","X")</f>
        <v>X</v>
      </c>
    </row>
    <row r="648" spans="1:5" x14ac:dyDescent="0.25">
      <c r="A648" s="81">
        <v>1042</v>
      </c>
      <c r="B648">
        <v>646</v>
      </c>
      <c r="C648">
        <v>684</v>
      </c>
      <c r="D648" t="s">
        <v>699</v>
      </c>
      <c r="E648" t="str">
        <f>IF(ISNA(MATCH(A648,'ESO zone constants'!$A$3:$A$9952,0)),"","X")</f>
        <v>X</v>
      </c>
    </row>
    <row r="649" spans="1:5" x14ac:dyDescent="0.25">
      <c r="A649" s="80">
        <v>1043</v>
      </c>
      <c r="B649">
        <v>647</v>
      </c>
      <c r="C649">
        <v>980</v>
      </c>
      <c r="D649" t="s">
        <v>700</v>
      </c>
      <c r="E649" t="str">
        <f>IF(ISNA(MATCH(A649,'ESO zone constants'!$A$3:$A$9952,0)),"","X")</f>
        <v>X</v>
      </c>
    </row>
    <row r="650" spans="1:5" x14ac:dyDescent="0.25">
      <c r="A650" s="80">
        <v>1044</v>
      </c>
      <c r="B650">
        <v>648</v>
      </c>
      <c r="C650">
        <v>823</v>
      </c>
      <c r="D650" t="s">
        <v>701</v>
      </c>
      <c r="E650" t="str">
        <f>IF(ISNA(MATCH(A650,'ESO zone constants'!$A$3:$A$9952,0)),"","X")</f>
        <v>X</v>
      </c>
    </row>
    <row r="651" spans="1:5" x14ac:dyDescent="0.25">
      <c r="A651" s="80">
        <v>1045</v>
      </c>
      <c r="B651">
        <v>649</v>
      </c>
      <c r="C651">
        <v>816</v>
      </c>
      <c r="D651" t="s">
        <v>702</v>
      </c>
      <c r="E651" t="str">
        <f>IF(ISNA(MATCH(A651,'ESO zone constants'!$A$3:$A$9952,0)),"","X")</f>
        <v>X</v>
      </c>
    </row>
    <row r="652" spans="1:5" x14ac:dyDescent="0.25">
      <c r="A652" s="80">
        <v>1046</v>
      </c>
      <c r="B652">
        <v>650</v>
      </c>
      <c r="C652">
        <v>1011</v>
      </c>
      <c r="D652" t="s">
        <v>703</v>
      </c>
      <c r="E652" t="str">
        <f>IF(ISNA(MATCH(A652,'ESO zone constants'!$A$3:$A$9952,0)),"","X")</f>
        <v>X</v>
      </c>
    </row>
    <row r="653" spans="1:5" x14ac:dyDescent="0.25">
      <c r="A653" s="80">
        <v>1047</v>
      </c>
      <c r="B653">
        <v>651</v>
      </c>
      <c r="C653">
        <v>1011</v>
      </c>
      <c r="D653" t="s">
        <v>704</v>
      </c>
      <c r="E653" t="str">
        <f>IF(ISNA(MATCH(A653,'ESO zone constants'!$A$3:$A$9952,0)),"","X")</f>
        <v>X</v>
      </c>
    </row>
    <row r="654" spans="1:5" x14ac:dyDescent="0.25">
      <c r="A654" s="80">
        <v>1048</v>
      </c>
      <c r="B654">
        <v>652</v>
      </c>
      <c r="C654">
        <v>1011</v>
      </c>
      <c r="D654" t="s">
        <v>705</v>
      </c>
      <c r="E654" t="str">
        <f>IF(ISNA(MATCH(A654,'ESO zone constants'!$A$3:$A$9952,0)),"","X")</f>
        <v>X</v>
      </c>
    </row>
    <row r="655" spans="1:5" x14ac:dyDescent="0.25">
      <c r="A655" s="80">
        <v>1051</v>
      </c>
      <c r="B655">
        <v>653</v>
      </c>
      <c r="C655">
        <v>1011</v>
      </c>
      <c r="D655" t="s">
        <v>706</v>
      </c>
      <c r="E655" t="str">
        <f>IF(ISNA(MATCH(A655,'ESO zone constants'!$A$3:$A$9952,0)),"","X")</f>
        <v>X</v>
      </c>
    </row>
    <row r="656" spans="1:5" x14ac:dyDescent="0.25">
      <c r="A656" s="80">
        <v>1052</v>
      </c>
      <c r="B656">
        <v>654</v>
      </c>
      <c r="C656">
        <v>382</v>
      </c>
      <c r="D656" t="s">
        <v>73</v>
      </c>
      <c r="E656" t="str">
        <f>IF(ISNA(MATCH(A656,'ESO zone constants'!$A$3:$A$9952,0)),"","X")</f>
        <v>X</v>
      </c>
    </row>
    <row r="657" spans="1:5" x14ac:dyDescent="0.25">
      <c r="A657" s="80">
        <v>1055</v>
      </c>
      <c r="B657">
        <v>655</v>
      </c>
      <c r="C657">
        <v>108</v>
      </c>
      <c r="D657" t="s">
        <v>41</v>
      </c>
      <c r="E657" t="str">
        <f>IF(ISNA(MATCH(A657,'ESO zone constants'!$A$3:$A$9952,0)),"","X")</f>
        <v>X</v>
      </c>
    </row>
    <row r="658" spans="1:5" x14ac:dyDescent="0.25">
      <c r="A658" s="80">
        <v>1059</v>
      </c>
      <c r="B658">
        <v>656</v>
      </c>
      <c r="C658">
        <v>1011</v>
      </c>
      <c r="D658" t="s">
        <v>708</v>
      </c>
      <c r="E658" t="str">
        <f>IF(ISNA(MATCH(A658,'ESO zone constants'!$A$3:$A$9952,0)),"","X")</f>
        <v>X</v>
      </c>
    </row>
    <row r="659" spans="1:5" x14ac:dyDescent="0.25">
      <c r="A659" s="80">
        <v>1060</v>
      </c>
      <c r="B659">
        <v>657</v>
      </c>
      <c r="C659">
        <v>1011</v>
      </c>
      <c r="D659" t="s">
        <v>709</v>
      </c>
      <c r="E659" t="str">
        <f>IF(ISNA(MATCH(A659,'ESO zone constants'!$A$3:$A$9952,0)),"","X")</f>
        <v>X</v>
      </c>
    </row>
    <row r="660" spans="1:5" x14ac:dyDescent="0.25">
      <c r="A660" s="80">
        <v>1061</v>
      </c>
      <c r="B660">
        <v>658</v>
      </c>
      <c r="C660">
        <v>1011</v>
      </c>
      <c r="D660" t="s">
        <v>710</v>
      </c>
      <c r="E660" t="str">
        <f>IF(ISNA(MATCH(A660,'ESO zone constants'!$A$3:$A$9952,0)),"","X")</f>
        <v>X</v>
      </c>
    </row>
    <row r="661" spans="1:5" x14ac:dyDescent="0.25">
      <c r="A661" s="80">
        <v>1063</v>
      </c>
      <c r="B661">
        <v>659</v>
      </c>
      <c r="C661">
        <v>1027</v>
      </c>
      <c r="D661" t="s">
        <v>712</v>
      </c>
      <c r="E661" t="str">
        <f>IF(ISNA(MATCH(A661,'ESO zone constants'!$A$3:$A$9952,0)),"","X")</f>
        <v>X</v>
      </c>
    </row>
    <row r="662" spans="1:5" x14ac:dyDescent="0.25">
      <c r="A662" s="80">
        <v>1064</v>
      </c>
      <c r="B662">
        <v>660</v>
      </c>
      <c r="C662">
        <v>103</v>
      </c>
      <c r="D662" t="s">
        <v>713</v>
      </c>
      <c r="E662" t="str">
        <f>IF(ISNA(MATCH(A662,'ESO zone constants'!$A$3:$A$9952,0)),"","X")</f>
        <v>X</v>
      </c>
    </row>
    <row r="663" spans="1:5" x14ac:dyDescent="0.25">
      <c r="A663" s="81">
        <v>1065</v>
      </c>
      <c r="B663">
        <v>661</v>
      </c>
      <c r="C663">
        <v>726</v>
      </c>
      <c r="D663" t="s">
        <v>714</v>
      </c>
      <c r="E663" t="str">
        <f>IF(ISNA(MATCH(A663,'ESO zone constants'!$A$3:$A$9952,0)),"","X")</f>
        <v>X</v>
      </c>
    </row>
    <row r="664" spans="1:5" x14ac:dyDescent="0.25">
      <c r="A664" s="81">
        <v>1066</v>
      </c>
      <c r="B664">
        <v>662</v>
      </c>
      <c r="C664">
        <v>726</v>
      </c>
      <c r="D664" t="s">
        <v>715</v>
      </c>
      <c r="E664" t="str">
        <f>IF(ISNA(MATCH(A664,'ESO zone constants'!$A$3:$A$9952,0)),"","X")</f>
        <v>X</v>
      </c>
    </row>
    <row r="665" spans="1:5" x14ac:dyDescent="0.25">
      <c r="A665" s="81">
        <v>1067</v>
      </c>
      <c r="B665">
        <v>663</v>
      </c>
      <c r="C665">
        <v>726</v>
      </c>
      <c r="D665" t="s">
        <v>716</v>
      </c>
      <c r="E665" t="str">
        <f>IF(ISNA(MATCH(A665,'ESO zone constants'!$A$3:$A$9952,0)),"","X")</f>
        <v>X</v>
      </c>
    </row>
    <row r="666" spans="1:5" x14ac:dyDescent="0.25">
      <c r="A666" s="81">
        <v>1068</v>
      </c>
      <c r="B666">
        <v>664</v>
      </c>
      <c r="C666">
        <v>726</v>
      </c>
      <c r="D666" t="s">
        <v>717</v>
      </c>
      <c r="E666" t="str">
        <f>IF(ISNA(MATCH(A666,'ESO zone constants'!$A$3:$A$9952,0)),"","X")</f>
        <v>X</v>
      </c>
    </row>
    <row r="667" spans="1:5" x14ac:dyDescent="0.25">
      <c r="A667" s="81">
        <v>1069</v>
      </c>
      <c r="B667">
        <v>665</v>
      </c>
      <c r="C667">
        <v>726</v>
      </c>
      <c r="D667" t="s">
        <v>718</v>
      </c>
      <c r="E667" t="str">
        <f>IF(ISNA(MATCH(A667,'ESO zone constants'!$A$3:$A$9952,0)),"","X")</f>
        <v>X</v>
      </c>
    </row>
    <row r="668" spans="1:5" x14ac:dyDescent="0.25">
      <c r="A668" s="81">
        <v>1070</v>
      </c>
      <c r="B668">
        <v>666</v>
      </c>
      <c r="C668">
        <v>726</v>
      </c>
      <c r="D668" t="s">
        <v>719</v>
      </c>
      <c r="E668" t="str">
        <f>IF(ISNA(MATCH(A668,'ESO zone constants'!$A$3:$A$9952,0)),"","X")</f>
        <v>X</v>
      </c>
    </row>
    <row r="669" spans="1:5" x14ac:dyDescent="0.25">
      <c r="A669" s="81">
        <v>1071</v>
      </c>
      <c r="B669">
        <v>667</v>
      </c>
      <c r="C669">
        <v>726</v>
      </c>
      <c r="D669" t="s">
        <v>720</v>
      </c>
      <c r="E669" t="str">
        <f>IF(ISNA(MATCH(A669,'ESO zone constants'!$A$3:$A$9952,0)),"","X")</f>
        <v>X</v>
      </c>
    </row>
    <row r="670" spans="1:5" x14ac:dyDescent="0.25">
      <c r="A670" s="81">
        <v>1072</v>
      </c>
      <c r="B670">
        <v>668</v>
      </c>
      <c r="C670">
        <v>117</v>
      </c>
      <c r="D670" t="s">
        <v>721</v>
      </c>
      <c r="E670" t="str">
        <f>IF(ISNA(MATCH(A670,'ESO zone constants'!$A$3:$A$9952,0)),"","X")</f>
        <v>X</v>
      </c>
    </row>
    <row r="671" spans="1:5" x14ac:dyDescent="0.25">
      <c r="A671" s="81">
        <v>1073</v>
      </c>
      <c r="B671">
        <v>669</v>
      </c>
      <c r="C671">
        <v>726</v>
      </c>
      <c r="D671" t="s">
        <v>722</v>
      </c>
      <c r="E671" t="str">
        <f>IF(ISNA(MATCH(A671,'ESO zone constants'!$A$3:$A$9952,0)),"","X")</f>
        <v>X</v>
      </c>
    </row>
    <row r="672" spans="1:5" x14ac:dyDescent="0.25">
      <c r="A672" s="81">
        <v>1074</v>
      </c>
      <c r="B672">
        <v>670</v>
      </c>
      <c r="C672">
        <v>41</v>
      </c>
      <c r="D672" t="s">
        <v>723</v>
      </c>
      <c r="E672" t="str">
        <f>IF(ISNA(MATCH(A672,'ESO zone constants'!$A$3:$A$9952,0)),"","X")</f>
        <v>X</v>
      </c>
    </row>
    <row r="673" spans="1:5" x14ac:dyDescent="0.25">
      <c r="A673" s="81">
        <v>1075</v>
      </c>
      <c r="B673">
        <v>671</v>
      </c>
      <c r="C673">
        <v>381</v>
      </c>
      <c r="D673" t="s">
        <v>723</v>
      </c>
      <c r="E673" t="str">
        <f>IF(ISNA(MATCH(A673,'ESO zone constants'!$A$3:$A$9952,0)),"","X")</f>
        <v>X</v>
      </c>
    </row>
    <row r="674" spans="1:5" x14ac:dyDescent="0.25">
      <c r="A674" s="81">
        <v>1076</v>
      </c>
      <c r="B674">
        <v>672</v>
      </c>
      <c r="C674">
        <v>3</v>
      </c>
      <c r="D674" t="s">
        <v>723</v>
      </c>
      <c r="E674" t="str">
        <f>IF(ISNA(MATCH(A674,'ESO zone constants'!$A$3:$A$9952,0)),"","X")</f>
        <v>X</v>
      </c>
    </row>
    <row r="675" spans="1:5" x14ac:dyDescent="0.25">
      <c r="A675" s="81">
        <v>1077</v>
      </c>
      <c r="B675">
        <v>673</v>
      </c>
      <c r="C675">
        <v>726</v>
      </c>
      <c r="D675" t="s">
        <v>724</v>
      </c>
      <c r="E675" t="str">
        <f>IF(ISNA(MATCH(A675,'ESO zone constants'!$A$3:$A$9952,0)),"","X")</f>
        <v>X</v>
      </c>
    </row>
    <row r="676" spans="1:5" x14ac:dyDescent="0.25">
      <c r="A676" s="81">
        <v>1078</v>
      </c>
      <c r="B676">
        <v>674</v>
      </c>
      <c r="C676">
        <v>726</v>
      </c>
      <c r="D676" t="s">
        <v>725</v>
      </c>
      <c r="E676" t="str">
        <f>IF(ISNA(MATCH(A676,'ESO zone constants'!$A$3:$A$9952,0)),"","X")</f>
        <v>X</v>
      </c>
    </row>
    <row r="677" spans="1:5" x14ac:dyDescent="0.25">
      <c r="A677" s="81">
        <v>1079</v>
      </c>
      <c r="B677">
        <v>675</v>
      </c>
      <c r="C677">
        <v>726</v>
      </c>
      <c r="D677" t="s">
        <v>726</v>
      </c>
      <c r="E677" t="str">
        <f>IF(ISNA(MATCH(A677,'ESO zone constants'!$A$3:$A$9952,0)),"","X")</f>
        <v>X</v>
      </c>
    </row>
    <row r="678" spans="1:5" x14ac:dyDescent="0.25">
      <c r="A678" s="81">
        <v>1080</v>
      </c>
      <c r="B678">
        <v>676</v>
      </c>
      <c r="C678">
        <v>101</v>
      </c>
      <c r="D678" t="s">
        <v>64</v>
      </c>
      <c r="E678" t="str">
        <f>IF(ISNA(MATCH(A678,'ESO zone constants'!$A$3:$A$9952,0)),"","X")</f>
        <v>X</v>
      </c>
    </row>
    <row r="679" spans="1:5" x14ac:dyDescent="0.25">
      <c r="A679" s="81">
        <v>1081</v>
      </c>
      <c r="B679">
        <v>677</v>
      </c>
      <c r="C679">
        <v>823</v>
      </c>
      <c r="D679" t="s">
        <v>67</v>
      </c>
      <c r="E679" t="str">
        <f>IF(ISNA(MATCH(A679,'ESO zone constants'!$A$3:$A$9952,0)),"","X")</f>
        <v>X</v>
      </c>
    </row>
    <row r="680" spans="1:5" x14ac:dyDescent="0.25">
      <c r="A680" s="81">
        <v>1082</v>
      </c>
      <c r="B680">
        <v>678</v>
      </c>
      <c r="C680">
        <v>726</v>
      </c>
      <c r="D680" t="s">
        <v>727</v>
      </c>
      <c r="E680" t="str">
        <f>IF(ISNA(MATCH(A680,'ESO zone constants'!$A$3:$A$9952,0)),"","X")</f>
        <v>X</v>
      </c>
    </row>
    <row r="681" spans="1:5" x14ac:dyDescent="0.25">
      <c r="A681" s="81">
        <v>1083</v>
      </c>
      <c r="B681">
        <v>679</v>
      </c>
      <c r="C681">
        <v>726</v>
      </c>
      <c r="D681" t="s">
        <v>728</v>
      </c>
      <c r="E681" t="str">
        <f>IF(ISNA(MATCH(A681,'ESO zone constants'!$A$3:$A$9952,0)),"","X")</f>
        <v>X</v>
      </c>
    </row>
    <row r="682" spans="1:5" x14ac:dyDescent="0.25">
      <c r="A682" s="81">
        <v>1085</v>
      </c>
      <c r="B682">
        <v>680</v>
      </c>
      <c r="C682">
        <v>1086</v>
      </c>
      <c r="D682" t="s">
        <v>730</v>
      </c>
      <c r="E682" t="str">
        <f>IF(ISNA(MATCH(A682,'ESO zone constants'!$A$3:$A$9952,0)),"","X")</f>
        <v>X</v>
      </c>
    </row>
    <row r="683" spans="1:5" x14ac:dyDescent="0.25">
      <c r="A683" s="81">
        <v>1086</v>
      </c>
      <c r="B683">
        <v>681</v>
      </c>
      <c r="C683">
        <v>1086</v>
      </c>
      <c r="D683" t="s">
        <v>1403</v>
      </c>
      <c r="E683" t="str">
        <f>IF(ISNA(MATCH(A683,'ESO zone constants'!$A$3:$A$9952,0)),"","X")</f>
        <v>X</v>
      </c>
    </row>
    <row r="684" spans="1:5" x14ac:dyDescent="0.25">
      <c r="A684" s="80">
        <v>1088</v>
      </c>
      <c r="B684">
        <v>682</v>
      </c>
      <c r="C684">
        <v>1086</v>
      </c>
      <c r="D684" t="s">
        <v>1431</v>
      </c>
      <c r="E684" t="str">
        <f>IF(ISNA(MATCH(A684,'ESO zone constants'!$A$3:$A$9952,0)),"","X")</f>
        <v>X</v>
      </c>
    </row>
    <row r="685" spans="1:5" x14ac:dyDescent="0.25">
      <c r="A685" s="80">
        <v>1089</v>
      </c>
      <c r="B685">
        <v>683</v>
      </c>
      <c r="C685">
        <v>1086</v>
      </c>
      <c r="D685" t="s">
        <v>1404</v>
      </c>
      <c r="E685" t="str">
        <f>IF(ISNA(MATCH(A685,'ESO zone constants'!$A$3:$A$9952,0)),"","X")</f>
        <v>X</v>
      </c>
    </row>
    <row r="686" spans="1:5" x14ac:dyDescent="0.25">
      <c r="A686" s="80">
        <v>1090</v>
      </c>
      <c r="B686">
        <v>684</v>
      </c>
      <c r="C686">
        <v>1086</v>
      </c>
      <c r="D686" t="s">
        <v>1405</v>
      </c>
      <c r="E686" t="str">
        <f>IF(ISNA(MATCH(A686,'ESO zone constants'!$A$3:$A$9952,0)),"","X")</f>
        <v>X</v>
      </c>
    </row>
    <row r="687" spans="1:5" x14ac:dyDescent="0.25">
      <c r="A687" s="80">
        <v>1091</v>
      </c>
      <c r="B687">
        <v>685</v>
      </c>
      <c r="C687">
        <v>1086</v>
      </c>
      <c r="D687" t="s">
        <v>1406</v>
      </c>
      <c r="E687" t="str">
        <f>IF(ISNA(MATCH(A687,'ESO zone constants'!$A$3:$A$9952,0)),"","X")</f>
        <v>X</v>
      </c>
    </row>
    <row r="688" spans="1:5" x14ac:dyDescent="0.25">
      <c r="A688" s="80">
        <v>1092</v>
      </c>
      <c r="B688">
        <v>686</v>
      </c>
      <c r="C688">
        <v>1086</v>
      </c>
      <c r="D688" t="s">
        <v>1407</v>
      </c>
      <c r="E688" t="str">
        <f>IF(ISNA(MATCH(A688,'ESO zone constants'!$A$3:$A$9952,0)),"","X")</f>
        <v>X</v>
      </c>
    </row>
    <row r="689" spans="1:5" x14ac:dyDescent="0.25">
      <c r="A689" s="80">
        <v>1094</v>
      </c>
      <c r="B689">
        <v>687</v>
      </c>
      <c r="C689">
        <v>1086</v>
      </c>
      <c r="D689" t="s">
        <v>1408</v>
      </c>
      <c r="E689" t="str">
        <f>IF(ISNA(MATCH(A689,'ESO zone constants'!$A$3:$A$9952,0)),"","X")</f>
        <v>X</v>
      </c>
    </row>
    <row r="690" spans="1:5" x14ac:dyDescent="0.25">
      <c r="A690" s="80">
        <v>1095</v>
      </c>
      <c r="B690">
        <v>688</v>
      </c>
      <c r="C690">
        <v>1086</v>
      </c>
      <c r="D690" t="s">
        <v>1409</v>
      </c>
      <c r="E690" t="str">
        <f>IF(ISNA(MATCH(A690,'ESO zone constants'!$A$3:$A$9952,0)),"","X")</f>
        <v>X</v>
      </c>
    </row>
    <row r="691" spans="1:5" x14ac:dyDescent="0.25">
      <c r="A691" s="80">
        <v>1096</v>
      </c>
      <c r="B691">
        <v>689</v>
      </c>
      <c r="C691">
        <v>1086</v>
      </c>
      <c r="D691" t="s">
        <v>1410</v>
      </c>
      <c r="E691" t="str">
        <f>IF(ISNA(MATCH(A691,'ESO zone constants'!$A$3:$A$9952,0)),"","X")</f>
        <v>X</v>
      </c>
    </row>
    <row r="692" spans="1:5" x14ac:dyDescent="0.25">
      <c r="A692" s="80">
        <v>1097</v>
      </c>
      <c r="B692">
        <v>690</v>
      </c>
      <c r="C692">
        <v>1086</v>
      </c>
      <c r="D692" t="s">
        <v>1411</v>
      </c>
      <c r="E692" t="str">
        <f>IF(ISNA(MATCH(A692,'ESO zone constants'!$A$3:$A$9952,0)),"","X")</f>
        <v>X</v>
      </c>
    </row>
    <row r="693" spans="1:5" x14ac:dyDescent="0.25">
      <c r="A693" s="80">
        <v>1098</v>
      </c>
      <c r="B693">
        <v>691</v>
      </c>
      <c r="C693">
        <v>1086</v>
      </c>
      <c r="D693" t="s">
        <v>1412</v>
      </c>
      <c r="E693" t="str">
        <f>IF(ISNA(MATCH(A693,'ESO zone constants'!$A$3:$A$9952,0)),"","X")</f>
        <v>X</v>
      </c>
    </row>
    <row r="694" spans="1:5" x14ac:dyDescent="0.25">
      <c r="A694" s="80">
        <v>1099</v>
      </c>
      <c r="B694">
        <v>692</v>
      </c>
      <c r="C694">
        <v>1086</v>
      </c>
      <c r="D694" t="s">
        <v>1413</v>
      </c>
      <c r="E694" t="str">
        <f>IF(ISNA(MATCH(A694,'ESO zone constants'!$A$3:$A$9952,0)),"","X")</f>
        <v>X</v>
      </c>
    </row>
    <row r="695" spans="1:5" x14ac:dyDescent="0.25">
      <c r="A695" s="80">
        <v>1101</v>
      </c>
      <c r="B695">
        <v>693</v>
      </c>
      <c r="C695">
        <v>1086</v>
      </c>
      <c r="D695" t="s">
        <v>1414</v>
      </c>
      <c r="E695" t="str">
        <f>IF(ISNA(MATCH(A695,'ESO zone constants'!$A$3:$A$9952,0)),"","X")</f>
        <v>X</v>
      </c>
    </row>
    <row r="696" spans="1:5" x14ac:dyDescent="0.25">
      <c r="A696" s="80">
        <v>1102</v>
      </c>
      <c r="B696">
        <v>694</v>
      </c>
      <c r="C696">
        <v>1086</v>
      </c>
      <c r="D696" t="s">
        <v>1415</v>
      </c>
      <c r="E696" t="str">
        <f>IF(ISNA(MATCH(A696,'ESO zone constants'!$A$3:$A$9952,0)),"","X")</f>
        <v>X</v>
      </c>
    </row>
    <row r="697" spans="1:5" x14ac:dyDescent="0.25">
      <c r="A697" s="80">
        <v>1103</v>
      </c>
      <c r="B697">
        <v>695</v>
      </c>
      <c r="C697">
        <v>1086</v>
      </c>
      <c r="D697" t="s">
        <v>1416</v>
      </c>
      <c r="E697" t="str">
        <f>IF(ISNA(MATCH(A697,'ESO zone constants'!$A$3:$A$9952,0)),"","X")</f>
        <v>X</v>
      </c>
    </row>
    <row r="698" spans="1:5" x14ac:dyDescent="0.25">
      <c r="A698" s="80">
        <v>1105</v>
      </c>
      <c r="B698">
        <v>696</v>
      </c>
      <c r="C698">
        <v>1086</v>
      </c>
      <c r="D698" t="s">
        <v>1417</v>
      </c>
      <c r="E698" t="str">
        <f>IF(ISNA(MATCH(A698,'ESO zone constants'!$A$3:$A$9952,0)),"","X")</f>
        <v>X</v>
      </c>
    </row>
    <row r="699" spans="1:5" x14ac:dyDescent="0.25">
      <c r="A699" s="81">
        <v>1106</v>
      </c>
      <c r="B699">
        <v>697</v>
      </c>
      <c r="C699">
        <v>1086</v>
      </c>
      <c r="D699" t="s">
        <v>1418</v>
      </c>
      <c r="E699" t="str">
        <f>IF(ISNA(MATCH(A699,'ESO zone constants'!$A$3:$A$9952,0)),"","X")</f>
        <v>X</v>
      </c>
    </row>
    <row r="700" spans="1:5" x14ac:dyDescent="0.25">
      <c r="A700" s="81">
        <v>1107</v>
      </c>
      <c r="B700">
        <v>698</v>
      </c>
      <c r="C700">
        <v>1107</v>
      </c>
      <c r="D700" t="s">
        <v>732</v>
      </c>
      <c r="E700" t="str">
        <f>IF(ISNA(MATCH(A700,'ESO zone constants'!$A$3:$A$9952,0)),"","X")</f>
        <v>X</v>
      </c>
    </row>
    <row r="701" spans="1:5" x14ac:dyDescent="0.25">
      <c r="A701" s="81">
        <v>1108</v>
      </c>
      <c r="B701">
        <v>699</v>
      </c>
      <c r="C701">
        <v>1108</v>
      </c>
      <c r="D701" t="s">
        <v>731</v>
      </c>
      <c r="E701" t="str">
        <f>IF(ISNA(MATCH(A701,'ESO zone constants'!$A$3:$A$9952,0)),"","X")</f>
        <v>X</v>
      </c>
    </row>
    <row r="702" spans="1:5" x14ac:dyDescent="0.25">
      <c r="A702" s="81">
        <v>1109</v>
      </c>
      <c r="B702">
        <v>700</v>
      </c>
      <c r="C702">
        <v>1109</v>
      </c>
      <c r="D702" t="s">
        <v>729</v>
      </c>
      <c r="E702" t="str">
        <f>IF(ISNA(MATCH(A702,'ESO zone constants'!$A$3:$A$9952,0)),"","X")</f>
        <v>X</v>
      </c>
    </row>
    <row r="703" spans="1:5" x14ac:dyDescent="0.25">
      <c r="A703" s="81">
        <v>1110</v>
      </c>
      <c r="B703">
        <v>701</v>
      </c>
      <c r="C703">
        <v>1086</v>
      </c>
      <c r="D703" t="s">
        <v>1419</v>
      </c>
      <c r="E703" t="str">
        <f>IF(ISNA(MATCH(A703,'ESO zone constants'!$A$3:$A$9952,0)),"","X")</f>
        <v>X</v>
      </c>
    </row>
    <row r="704" spans="1:5" x14ac:dyDescent="0.25">
      <c r="A704" s="81">
        <v>1111</v>
      </c>
      <c r="B704">
        <v>702</v>
      </c>
      <c r="C704">
        <v>1086</v>
      </c>
      <c r="D704" t="s">
        <v>1420</v>
      </c>
      <c r="E704" t="str">
        <f>IF(ISNA(MATCH(A704,'ESO zone constants'!$A$3:$A$9952,0)),"","X")</f>
        <v>X</v>
      </c>
    </row>
    <row r="705" spans="1:5" x14ac:dyDescent="0.25">
      <c r="A705" s="81">
        <v>1112</v>
      </c>
      <c r="B705">
        <v>703</v>
      </c>
      <c r="C705">
        <v>1086</v>
      </c>
      <c r="D705" t="s">
        <v>1421</v>
      </c>
      <c r="E705" t="str">
        <f>IF(ISNA(MATCH(A705,'ESO zone constants'!$A$3:$A$9952,0)),"","X")</f>
        <v>X</v>
      </c>
    </row>
    <row r="706" spans="1:5" x14ac:dyDescent="0.25">
      <c r="A706" s="81">
        <v>1113</v>
      </c>
      <c r="B706">
        <v>704</v>
      </c>
      <c r="C706">
        <v>1086</v>
      </c>
      <c r="D706" t="s">
        <v>1422</v>
      </c>
      <c r="E706" t="str">
        <f>IF(ISNA(MATCH(A706,'ESO zone constants'!$A$3:$A$9952,0)),"","X")</f>
        <v>X</v>
      </c>
    </row>
    <row r="707" spans="1:5" x14ac:dyDescent="0.25">
      <c r="A707" s="81">
        <v>1114</v>
      </c>
      <c r="B707">
        <v>705</v>
      </c>
      <c r="C707">
        <v>1086</v>
      </c>
      <c r="D707" t="s">
        <v>1423</v>
      </c>
      <c r="E707" t="str">
        <f>IF(ISNA(MATCH(A707,'ESO zone constants'!$A$3:$A$9952,0)),"","X")</f>
        <v>X</v>
      </c>
    </row>
    <row r="708" spans="1:5" x14ac:dyDescent="0.25">
      <c r="A708" s="81">
        <v>1115</v>
      </c>
      <c r="B708">
        <v>706</v>
      </c>
      <c r="C708">
        <v>1086</v>
      </c>
      <c r="D708" t="s">
        <v>1424</v>
      </c>
      <c r="E708" t="str">
        <f>IF(ISNA(MATCH(A708,'ESO zone constants'!$A$3:$A$9952,0)),"","X")</f>
        <v>X</v>
      </c>
    </row>
    <row r="709" spans="1:5" x14ac:dyDescent="0.25">
      <c r="A709" s="81">
        <v>1116</v>
      </c>
      <c r="B709">
        <v>707</v>
      </c>
      <c r="C709">
        <v>1116</v>
      </c>
      <c r="D709" t="s">
        <v>1397</v>
      </c>
      <c r="E709" t="str">
        <f>IF(ISNA(MATCH(A709,'ESO zone constants'!$A$3:$A$9952,0)),"","X")</f>
        <v>X</v>
      </c>
    </row>
    <row r="710" spans="1:5" x14ac:dyDescent="0.25">
      <c r="A710" s="81">
        <v>1117</v>
      </c>
      <c r="B710">
        <v>708</v>
      </c>
      <c r="C710">
        <v>1086</v>
      </c>
      <c r="D710" t="s">
        <v>1425</v>
      </c>
      <c r="E710" t="str">
        <f>IF(ISNA(MATCH(A710,'ESO zone constants'!$A$3:$A$9952,0)),"","X")</f>
        <v>X</v>
      </c>
    </row>
    <row r="711" spans="1:5" x14ac:dyDescent="0.25">
      <c r="A711" s="81">
        <v>1118</v>
      </c>
      <c r="B711">
        <v>709</v>
      </c>
      <c r="C711">
        <v>1086</v>
      </c>
      <c r="D711" t="s">
        <v>1426</v>
      </c>
      <c r="E711" t="str">
        <f>IF(ISNA(MATCH(A711,'ESO zone constants'!$A$3:$A$9952,0)),"","X")</f>
        <v>X</v>
      </c>
    </row>
    <row r="712" spans="1:5" x14ac:dyDescent="0.25">
      <c r="A712" s="81">
        <v>1119</v>
      </c>
      <c r="B712">
        <v>710</v>
      </c>
      <c r="C712">
        <v>1086</v>
      </c>
      <c r="D712" t="s">
        <v>1427</v>
      </c>
      <c r="E712" t="str">
        <f>IF(ISNA(MATCH(A712,'ESO zone constants'!$A$3:$A$9952,0)),"","X")</f>
        <v>X</v>
      </c>
    </row>
    <row r="713" spans="1:5" x14ac:dyDescent="0.25">
      <c r="A713" s="81">
        <v>1120</v>
      </c>
      <c r="B713">
        <v>711</v>
      </c>
      <c r="C713">
        <v>1086</v>
      </c>
      <c r="D713" t="s">
        <v>1428</v>
      </c>
      <c r="E713" t="str">
        <f>IF(ISNA(MATCH(A713,'ESO zone constants'!$A$3:$A$9952,0)),"","X")</f>
        <v>X</v>
      </c>
    </row>
    <row r="714" spans="1:5" x14ac:dyDescent="0.25">
      <c r="A714" s="81">
        <v>1121</v>
      </c>
      <c r="B714">
        <v>712</v>
      </c>
      <c r="C714">
        <v>1086</v>
      </c>
      <c r="D714" t="s">
        <v>1358</v>
      </c>
      <c r="E714" t="str">
        <f>IF(ISNA(MATCH(A714,'ESO zone constants'!$A$3:$A$9952,0)),"","X")</f>
        <v>X</v>
      </c>
    </row>
    <row r="715" spans="1:5" x14ac:dyDescent="0.25">
      <c r="A715" s="81">
        <v>1122</v>
      </c>
      <c r="B715">
        <v>713</v>
      </c>
      <c r="C715">
        <v>1086</v>
      </c>
      <c r="D715" t="s">
        <v>1505</v>
      </c>
      <c r="E715" t="str">
        <f>IF(ISNA(MATCH(A715,'ESO zone constants'!$A$3:$A$9952,0)),"","X")</f>
        <v>X</v>
      </c>
    </row>
    <row r="716" spans="1:5" x14ac:dyDescent="0.25">
      <c r="A716" s="81">
        <v>1123</v>
      </c>
      <c r="B716">
        <v>714</v>
      </c>
      <c r="C716">
        <v>383</v>
      </c>
      <c r="D716" t="s">
        <v>1506</v>
      </c>
      <c r="E716" t="str">
        <f>IF(ISNA(MATCH(A716,'ESO zone constants'!$A$3:$A$9952,0)),"","X")</f>
        <v>X</v>
      </c>
    </row>
    <row r="717" spans="1:5" x14ac:dyDescent="0.25">
      <c r="A717" s="81">
        <v>1125</v>
      </c>
      <c r="B717">
        <v>715</v>
      </c>
      <c r="C717">
        <v>101</v>
      </c>
      <c r="D717" t="s">
        <v>707</v>
      </c>
      <c r="E717" t="str">
        <f>IF(ISNA(MATCH(A717,'ESO zone constants'!$A$3:$A$9952,0)),"","X")</f>
        <v>X</v>
      </c>
    </row>
    <row r="718" spans="1:5" x14ac:dyDescent="0.25">
      <c r="A718" s="81">
        <v>1126</v>
      </c>
      <c r="B718">
        <v>716</v>
      </c>
      <c r="C718">
        <v>888</v>
      </c>
      <c r="D718" t="s">
        <v>711</v>
      </c>
      <c r="E718" t="str">
        <f>IF(ISNA(MATCH(A718,'ESO zone constants'!$A$3:$A$9952,0)),"","X")</f>
        <v>X</v>
      </c>
    </row>
    <row r="719" spans="1:5" x14ac:dyDescent="0.25">
      <c r="A719" s="81">
        <v>1128</v>
      </c>
      <c r="B719">
        <v>717</v>
      </c>
      <c r="C719">
        <v>1086</v>
      </c>
      <c r="D719" t="s">
        <v>1399</v>
      </c>
      <c r="E719" t="str">
        <f>IF(ISNA(MATCH(A719,'ESO zone constants'!$A$3:$A$9952,0)),"","X")</f>
        <v>X</v>
      </c>
    </row>
    <row r="720" spans="1:5" x14ac:dyDescent="0.25">
      <c r="A720" s="81">
        <v>1129</v>
      </c>
      <c r="B720">
        <v>718</v>
      </c>
      <c r="C720">
        <v>1086</v>
      </c>
      <c r="D720" t="s">
        <v>1400</v>
      </c>
      <c r="E720" t="str">
        <f>IF(ISNA(MATCH(A720,'ESO zone constants'!$A$3:$A$9952,0)),"","X")</f>
        <v>X</v>
      </c>
    </row>
    <row r="721" spans="1:5" x14ac:dyDescent="0.25">
      <c r="A721" s="81">
        <v>1130</v>
      </c>
      <c r="B721">
        <v>719</v>
      </c>
      <c r="C721">
        <v>1086</v>
      </c>
      <c r="D721" t="s">
        <v>1401</v>
      </c>
      <c r="E721" t="str">
        <f>IF(ISNA(MATCH(A721,'ESO zone constants'!$A$3:$A$9952,0)),"","X")</f>
        <v>X</v>
      </c>
    </row>
    <row r="722" spans="1:5" x14ac:dyDescent="0.25">
      <c r="A722" s="81">
        <v>1133</v>
      </c>
      <c r="B722">
        <v>720</v>
      </c>
      <c r="C722">
        <v>1133</v>
      </c>
      <c r="D722" t="s">
        <v>1608</v>
      </c>
      <c r="E722" t="str">
        <f>IF(ISNA(MATCH(A722,'ESO zone constants'!$A$3:$A$9952,0)),"","X")</f>
        <v>X</v>
      </c>
    </row>
    <row r="723" spans="1:5" x14ac:dyDescent="0.25">
      <c r="A723" s="81">
        <v>1134</v>
      </c>
      <c r="B723">
        <v>721</v>
      </c>
      <c r="C723">
        <v>1133</v>
      </c>
      <c r="D723" t="s">
        <v>1609</v>
      </c>
      <c r="E723" t="str">
        <f>IF(ISNA(MATCH(A723,'ESO zone constants'!$A$3:$A$9952,0)),"","X")</f>
        <v>X</v>
      </c>
    </row>
    <row r="724" spans="1:5" x14ac:dyDescent="0.25">
      <c r="A724" s="81">
        <v>1135</v>
      </c>
      <c r="B724">
        <v>722</v>
      </c>
      <c r="C724">
        <v>1133</v>
      </c>
      <c r="D724" t="s">
        <v>1610</v>
      </c>
      <c r="E724" t="str">
        <f>IF(ISNA(MATCH(A724,'ESO zone constants'!$A$3:$A$9952,0)),"","X")</f>
        <v>X</v>
      </c>
    </row>
    <row r="725" spans="1:5" x14ac:dyDescent="0.25">
      <c r="A725" s="81">
        <v>1136</v>
      </c>
      <c r="B725">
        <v>723</v>
      </c>
      <c r="C725">
        <v>1133</v>
      </c>
      <c r="D725" t="s">
        <v>1611</v>
      </c>
      <c r="E725" t="str">
        <f>IF(ISNA(MATCH(A725,'ESO zone constants'!$A$3:$A$9952,0)),"","X")</f>
        <v>X</v>
      </c>
    </row>
    <row r="726" spans="1:5" x14ac:dyDescent="0.25">
      <c r="A726" s="80">
        <v>1137</v>
      </c>
      <c r="B726">
        <v>724</v>
      </c>
      <c r="C726">
        <v>1133</v>
      </c>
      <c r="D726" t="s">
        <v>1612</v>
      </c>
      <c r="E726" t="str">
        <f>IF(ISNA(MATCH(A726,'ESO zone constants'!$A$3:$A$9952,0)),"","X")</f>
        <v>X</v>
      </c>
    </row>
    <row r="727" spans="1:5" x14ac:dyDescent="0.25">
      <c r="A727" s="80">
        <v>1138</v>
      </c>
      <c r="B727">
        <v>725</v>
      </c>
      <c r="C727">
        <v>1133</v>
      </c>
      <c r="D727" t="s">
        <v>1509</v>
      </c>
      <c r="E727" t="str">
        <f>IF(ISNA(MATCH(A727,'ESO zone constants'!$A$3:$A$9952,0)),"","X")</f>
        <v>X</v>
      </c>
    </row>
    <row r="728" spans="1:5" x14ac:dyDescent="0.25">
      <c r="A728" s="80">
        <v>1139</v>
      </c>
      <c r="B728">
        <v>726</v>
      </c>
      <c r="C728">
        <v>1133</v>
      </c>
      <c r="D728" t="s">
        <v>1613</v>
      </c>
      <c r="E728" t="str">
        <f>IF(ISNA(MATCH(A728,'ESO zone constants'!$A$3:$A$9952,0)),"","X")</f>
        <v>X</v>
      </c>
    </row>
    <row r="729" spans="1:5" x14ac:dyDescent="0.25">
      <c r="A729" s="80">
        <v>1140</v>
      </c>
      <c r="B729">
        <v>727</v>
      </c>
      <c r="C729">
        <v>104</v>
      </c>
      <c r="D729" t="s">
        <v>1513</v>
      </c>
      <c r="E729" t="str">
        <f>IF(ISNA(MATCH(A729,'ESO zone constants'!$A$3:$A$9952,0)),"","X")</f>
        <v>X</v>
      </c>
    </row>
    <row r="730" spans="1:5" x14ac:dyDescent="0.25">
      <c r="A730" s="80">
        <v>1141</v>
      </c>
      <c r="B730">
        <v>728</v>
      </c>
      <c r="C730">
        <v>101</v>
      </c>
      <c r="D730" t="s">
        <v>1519</v>
      </c>
      <c r="E730" t="str">
        <f>IF(ISNA(MATCH(A730,'ESO zone constants'!$A$3:$A$9952,0)),"","X")</f>
        <v>X</v>
      </c>
    </row>
    <row r="731" spans="1:5" x14ac:dyDescent="0.25">
      <c r="A731" s="80">
        <v>1142</v>
      </c>
      <c r="B731">
        <v>729</v>
      </c>
      <c r="C731">
        <v>1142</v>
      </c>
      <c r="D731" t="s">
        <v>422</v>
      </c>
      <c r="E731" t="str">
        <f>IF(ISNA(MATCH(A731,'ESO zone constants'!$A$3:$A$9952,0)),"","X")</f>
        <v>X</v>
      </c>
    </row>
    <row r="732" spans="1:5" x14ac:dyDescent="0.25">
      <c r="A732" s="80">
        <v>1143</v>
      </c>
      <c r="B732">
        <v>730</v>
      </c>
      <c r="C732">
        <v>19</v>
      </c>
      <c r="D732" t="s">
        <v>1514</v>
      </c>
      <c r="E732" t="str">
        <f>IF(ISNA(MATCH(A732,'ESO zone constants'!$A$3:$A$9952,0)),"","X")</f>
        <v>X</v>
      </c>
    </row>
    <row r="733" spans="1:5" x14ac:dyDescent="0.25">
      <c r="A733" s="80">
        <v>1144</v>
      </c>
      <c r="B733">
        <v>731</v>
      </c>
      <c r="C733">
        <v>1144</v>
      </c>
      <c r="D733" t="s">
        <v>1515</v>
      </c>
      <c r="E733" t="str">
        <f>IF(ISNA(MATCH(A733,'ESO zone constants'!$A$3:$A$9952,0)),"","X")</f>
        <v>X</v>
      </c>
    </row>
    <row r="734" spans="1:5" x14ac:dyDescent="0.25">
      <c r="A734" s="81">
        <v>1145</v>
      </c>
      <c r="B734">
        <v>732</v>
      </c>
      <c r="C734">
        <v>1133</v>
      </c>
      <c r="D734" t="s">
        <v>1614</v>
      </c>
      <c r="E734" t="str">
        <f>IF(ISNA(MATCH(A734,'ESO zone constants'!$A$3:$A$9952,0)),"","X")</f>
        <v>X</v>
      </c>
    </row>
    <row r="735" spans="1:5" x14ac:dyDescent="0.25">
      <c r="A735" s="80">
        <v>1146</v>
      </c>
      <c r="B735">
        <v>733</v>
      </c>
      <c r="C735">
        <v>1133</v>
      </c>
      <c r="D735" t="s">
        <v>1615</v>
      </c>
      <c r="E735" t="str">
        <f>IF(ISNA(MATCH(A735,'ESO zone constants'!$A$3:$A$9952,0)),"","X")</f>
        <v>X</v>
      </c>
    </row>
    <row r="736" spans="1:5" x14ac:dyDescent="0.25">
      <c r="A736" s="80">
        <v>1147</v>
      </c>
      <c r="B736">
        <v>734</v>
      </c>
      <c r="C736">
        <v>1133</v>
      </c>
      <c r="D736" t="s">
        <v>1616</v>
      </c>
      <c r="E736" t="str">
        <f>IF(ISNA(MATCH(A736,'ESO zone constants'!$A$3:$A$9952,0)),"","X")</f>
        <v>X</v>
      </c>
    </row>
    <row r="737" spans="1:5" x14ac:dyDescent="0.25">
      <c r="A737" s="80">
        <v>1148</v>
      </c>
      <c r="B737">
        <v>735</v>
      </c>
      <c r="C737">
        <v>1133</v>
      </c>
      <c r="D737" t="s">
        <v>1620</v>
      </c>
      <c r="E737" t="str">
        <f>IF(ISNA(MATCH(A737,'ESO zone constants'!$A$3:$A$9952,0)),"","X")</f>
        <v>X</v>
      </c>
    </row>
    <row r="738" spans="1:5" x14ac:dyDescent="0.25">
      <c r="A738" s="80">
        <v>1149</v>
      </c>
      <c r="B738">
        <v>736</v>
      </c>
      <c r="C738">
        <v>1133</v>
      </c>
      <c r="D738" t="s">
        <v>1617</v>
      </c>
      <c r="E738" t="str">
        <f>IF(ISNA(MATCH(A738,'ESO zone constants'!$A$3:$A$9952,0)),"","X")</f>
        <v>X</v>
      </c>
    </row>
    <row r="739" spans="1:5" x14ac:dyDescent="0.25">
      <c r="A739" s="80">
        <v>1150</v>
      </c>
      <c r="B739">
        <v>737</v>
      </c>
      <c r="C739">
        <v>1133</v>
      </c>
      <c r="D739" t="s">
        <v>1619</v>
      </c>
      <c r="E739" t="str">
        <f>IF(ISNA(MATCH(A739,'ESO zone constants'!$A$3:$A$9952,0)),"","X")</f>
        <v>X</v>
      </c>
    </row>
    <row r="740" spans="1:5" x14ac:dyDescent="0.25">
      <c r="A740" s="80">
        <v>1151</v>
      </c>
      <c r="B740">
        <v>738</v>
      </c>
      <c r="C740">
        <v>1133</v>
      </c>
      <c r="D740" t="s">
        <v>1618</v>
      </c>
      <c r="E740" t="str">
        <f>IF(ISNA(MATCH(A740,'ESO zone constants'!$A$3:$A$9952,0)),"","X")</f>
        <v>X</v>
      </c>
    </row>
    <row r="741" spans="1:5" x14ac:dyDescent="0.25">
      <c r="A741" s="80">
        <v>1152</v>
      </c>
      <c r="B741">
        <v>739</v>
      </c>
      <c r="C741">
        <v>684</v>
      </c>
      <c r="D741" t="s">
        <v>1674</v>
      </c>
      <c r="E741" t="str">
        <f>IF(ISNA(MATCH(A741,'ESO zone constants'!$A$3:$A$9952,0)),"","X")</f>
        <v>X</v>
      </c>
    </row>
    <row r="742" spans="1:5" x14ac:dyDescent="0.25">
      <c r="A742" s="80">
        <v>1153</v>
      </c>
      <c r="B742">
        <v>740</v>
      </c>
      <c r="C742">
        <v>92</v>
      </c>
      <c r="D742" t="s">
        <v>1673</v>
      </c>
      <c r="E742" t="str">
        <f>IF(ISNA(MATCH(A742,'ESO zone constants'!$A$3:$A$9952,0)),"","X")</f>
        <v>X</v>
      </c>
    </row>
    <row r="743" spans="1:5" x14ac:dyDescent="0.25">
      <c r="A743" s="80">
        <v>1154</v>
      </c>
      <c r="B743">
        <v>741</v>
      </c>
      <c r="C743">
        <v>1086</v>
      </c>
      <c r="D743" t="s">
        <v>1517</v>
      </c>
      <c r="E743" t="str">
        <f>IF(ISNA(MATCH(A743,'ESO zone constants'!$A$3:$A$9952,0)),"","X")</f>
        <v>X</v>
      </c>
    </row>
    <row r="744" spans="1:5" x14ac:dyDescent="0.25">
      <c r="A744" s="80">
        <v>1155</v>
      </c>
      <c r="B744">
        <v>742</v>
      </c>
      <c r="C744">
        <v>20</v>
      </c>
      <c r="D744" t="s">
        <v>1518</v>
      </c>
      <c r="E744" t="str">
        <f>IF(ISNA(MATCH(A744,'ESO zone constants'!$A$3:$A$9952,0)),"","X")</f>
        <v>X</v>
      </c>
    </row>
    <row r="745" spans="1:5" x14ac:dyDescent="0.25">
      <c r="A745" s="81">
        <v>1160</v>
      </c>
      <c r="B745">
        <v>743</v>
      </c>
      <c r="C745">
        <v>1160</v>
      </c>
      <c r="D745" t="s">
        <v>1719</v>
      </c>
      <c r="E745" t="str">
        <f>IF(ISNA(MATCH(A745,'ESO zone constants'!$A$3:$A$9952,0)),"","X")</f>
        <v>X</v>
      </c>
    </row>
    <row r="746" spans="1:5" x14ac:dyDescent="0.25">
      <c r="A746" s="81">
        <v>1161</v>
      </c>
      <c r="B746">
        <v>744</v>
      </c>
      <c r="C746">
        <v>1161</v>
      </c>
      <c r="D746" t="s">
        <v>1749</v>
      </c>
      <c r="E746" t="str">
        <f>IF(ISNA(MATCH(A746,'ESO zone constants'!$A$3:$A$9952,0)),"","X")</f>
        <v>X</v>
      </c>
    </row>
    <row r="747" spans="1:5" x14ac:dyDescent="0.25">
      <c r="A747" s="81">
        <v>1165</v>
      </c>
      <c r="B747">
        <v>745</v>
      </c>
      <c r="C747">
        <v>1161</v>
      </c>
      <c r="D747" t="s">
        <v>1720</v>
      </c>
      <c r="E747" t="str">
        <f>IF(ISNA(MATCH(A747,'ESO zone constants'!$A$3:$A$9952,0)),"","X")</f>
        <v>X</v>
      </c>
    </row>
    <row r="748" spans="1:5" x14ac:dyDescent="0.25">
      <c r="A748" s="81">
        <v>1166</v>
      </c>
      <c r="B748">
        <v>746</v>
      </c>
      <c r="C748">
        <v>1160</v>
      </c>
      <c r="D748" t="s">
        <v>1748</v>
      </c>
      <c r="E748" t="str">
        <f>IF(ISNA(MATCH(A748,'ESO zone constants'!$A$3:$A$9952,0)),"","X")</f>
        <v>X</v>
      </c>
    </row>
    <row r="749" spans="1:5" x14ac:dyDescent="0.25">
      <c r="A749" s="81">
        <v>1167</v>
      </c>
      <c r="B749">
        <v>747</v>
      </c>
      <c r="C749">
        <v>1160</v>
      </c>
      <c r="D749" t="s">
        <v>1721</v>
      </c>
      <c r="E749" t="str">
        <f>IF(ISNA(MATCH(A749,'ESO zone constants'!$A$3:$A$9952,0)),"","X")</f>
        <v>X</v>
      </c>
    </row>
    <row r="750" spans="1:5" x14ac:dyDescent="0.25">
      <c r="A750" s="81">
        <v>1168</v>
      </c>
      <c r="B750">
        <v>748</v>
      </c>
      <c r="C750">
        <v>1160</v>
      </c>
      <c r="D750" t="s">
        <v>1747</v>
      </c>
      <c r="E750" t="str">
        <f>IF(ISNA(MATCH(A750,'ESO zone constants'!$A$3:$A$9952,0)),"","X")</f>
        <v>X</v>
      </c>
    </row>
    <row r="751" spans="1:5" x14ac:dyDescent="0.25">
      <c r="A751" s="81">
        <v>1169</v>
      </c>
      <c r="B751">
        <v>749</v>
      </c>
      <c r="C751">
        <v>1160</v>
      </c>
      <c r="D751" t="s">
        <v>1722</v>
      </c>
      <c r="E751" t="str">
        <f>IF(ISNA(MATCH(A751,'ESO zone constants'!$A$3:$A$9952,0)),"","X")</f>
        <v>X</v>
      </c>
    </row>
    <row r="752" spans="1:5" x14ac:dyDescent="0.25">
      <c r="A752" s="81">
        <v>1170</v>
      </c>
      <c r="B752">
        <v>750</v>
      </c>
      <c r="C752">
        <v>1160</v>
      </c>
      <c r="D752" t="s">
        <v>1746</v>
      </c>
      <c r="E752" t="str">
        <f>IF(ISNA(MATCH(A752,'ESO zone constants'!$A$3:$A$9952,0)),"","X")</f>
        <v>X</v>
      </c>
    </row>
    <row r="753" spans="1:5" x14ac:dyDescent="0.25">
      <c r="A753" s="81">
        <v>1171</v>
      </c>
      <c r="B753">
        <v>751</v>
      </c>
      <c r="C753">
        <v>1161</v>
      </c>
      <c r="D753" t="s">
        <v>1723</v>
      </c>
      <c r="E753" t="str">
        <f>IF(ISNA(MATCH(A753,'ESO zone constants'!$A$3:$A$9952,0)),"","X")</f>
        <v>X</v>
      </c>
    </row>
    <row r="754" spans="1:5" x14ac:dyDescent="0.25">
      <c r="A754" s="81">
        <v>1172</v>
      </c>
      <c r="B754">
        <v>752</v>
      </c>
      <c r="C754">
        <v>1161</v>
      </c>
      <c r="D754" t="s">
        <v>1744</v>
      </c>
      <c r="E754" t="str">
        <f>IF(ISNA(MATCH(A754,'ESO zone constants'!$A$3:$A$9952,0)),"","X")</f>
        <v>X</v>
      </c>
    </row>
    <row r="755" spans="1:5" x14ac:dyDescent="0.25">
      <c r="A755" s="81">
        <v>1173</v>
      </c>
      <c r="B755">
        <v>753</v>
      </c>
      <c r="C755">
        <v>1161</v>
      </c>
      <c r="D755" t="s">
        <v>1724</v>
      </c>
      <c r="E755" t="str">
        <f>IF(ISNA(MATCH(A755,'ESO zone constants'!$A$3:$A$9952,0)),"","X")</f>
        <v>X</v>
      </c>
    </row>
    <row r="756" spans="1:5" x14ac:dyDescent="0.25">
      <c r="A756" s="81">
        <v>1174</v>
      </c>
      <c r="B756">
        <v>754</v>
      </c>
      <c r="C756">
        <v>1160</v>
      </c>
      <c r="D756" t="s">
        <v>1725</v>
      </c>
      <c r="E756" t="str">
        <f>IF(ISNA(MATCH(A756,'ESO zone constants'!$A$3:$A$9952,0)),"","X")</f>
        <v>X</v>
      </c>
    </row>
    <row r="757" spans="1:5" x14ac:dyDescent="0.25">
      <c r="A757" s="81">
        <v>1175</v>
      </c>
      <c r="B757">
        <v>755</v>
      </c>
      <c r="C757">
        <v>1175</v>
      </c>
      <c r="D757" t="s">
        <v>1726</v>
      </c>
      <c r="E757" t="str">
        <f>IF(ISNA(MATCH(A757,'ESO zone constants'!$A$3:$A$9952,0)),"","X")</f>
        <v>X</v>
      </c>
    </row>
    <row r="758" spans="1:5" x14ac:dyDescent="0.25">
      <c r="A758" s="81">
        <v>1176</v>
      </c>
      <c r="B758">
        <v>756</v>
      </c>
      <c r="C758">
        <v>1160</v>
      </c>
      <c r="D758" t="s">
        <v>1727</v>
      </c>
      <c r="E758" t="str">
        <f>IF(ISNA(MATCH(A758,'ESO zone constants'!$A$3:$A$9952,0)),"","X")</f>
        <v>X</v>
      </c>
    </row>
    <row r="759" spans="1:5" x14ac:dyDescent="0.25">
      <c r="A759" s="81">
        <v>1177</v>
      </c>
      <c r="B759">
        <v>757</v>
      </c>
      <c r="C759">
        <v>1160</v>
      </c>
      <c r="D759" t="s">
        <v>1728</v>
      </c>
      <c r="E759" t="str">
        <f>IF(ISNA(MATCH(A759,'ESO zone constants'!$A$3:$A$9952,0)),"","X")</f>
        <v>X</v>
      </c>
    </row>
    <row r="760" spans="1:5" x14ac:dyDescent="0.25">
      <c r="A760" s="81">
        <v>1178</v>
      </c>
      <c r="B760">
        <v>758</v>
      </c>
      <c r="C760">
        <v>1160</v>
      </c>
      <c r="D760" t="s">
        <v>1729</v>
      </c>
      <c r="E760" t="str">
        <f>IF(ISNA(MATCH(A760,'ESO zone constants'!$A$3:$A$9952,0)),"","X")</f>
        <v>X</v>
      </c>
    </row>
    <row r="761" spans="1:5" x14ac:dyDescent="0.25">
      <c r="A761" s="81">
        <v>1179</v>
      </c>
      <c r="B761">
        <v>759</v>
      </c>
      <c r="C761">
        <v>1160</v>
      </c>
      <c r="D761" t="s">
        <v>1730</v>
      </c>
      <c r="E761" t="str">
        <f>IF(ISNA(MATCH(A761,'ESO zone constants'!$A$3:$A$9952,0)),"","X")</f>
        <v>X</v>
      </c>
    </row>
    <row r="762" spans="1:5" x14ac:dyDescent="0.25">
      <c r="A762" s="81">
        <v>1180</v>
      </c>
      <c r="B762">
        <v>760</v>
      </c>
      <c r="C762">
        <v>383</v>
      </c>
      <c r="D762" t="s">
        <v>2442</v>
      </c>
      <c r="E762" t="str">
        <f>IF(ISNA(MATCH(A762,'ESO zone constants'!$A$3:$A$9952,0)),"","X")</f>
        <v>X</v>
      </c>
    </row>
    <row r="763" spans="1:5" x14ac:dyDescent="0.25">
      <c r="A763" s="81">
        <v>1181</v>
      </c>
      <c r="B763">
        <v>761</v>
      </c>
      <c r="C763">
        <v>1161</v>
      </c>
      <c r="D763" t="s">
        <v>1731</v>
      </c>
      <c r="E763" t="str">
        <f>IF(ISNA(MATCH(A763,'ESO zone constants'!$A$3:$A$9952,0)),"","X")</f>
        <v>X</v>
      </c>
    </row>
    <row r="764" spans="1:5" x14ac:dyDescent="0.25">
      <c r="A764" s="81">
        <v>1182</v>
      </c>
      <c r="B764">
        <v>762</v>
      </c>
      <c r="C764">
        <v>1160</v>
      </c>
      <c r="D764" t="s">
        <v>1732</v>
      </c>
      <c r="E764" t="str">
        <f>IF(ISNA(MATCH(A764,'ESO zone constants'!$A$3:$A$9952,0)),"","X")</f>
        <v>X</v>
      </c>
    </row>
    <row r="765" spans="1:5" x14ac:dyDescent="0.25">
      <c r="A765" s="81">
        <v>1183</v>
      </c>
      <c r="B765">
        <v>763</v>
      </c>
      <c r="C765">
        <v>1161</v>
      </c>
      <c r="D765" t="s">
        <v>1743</v>
      </c>
      <c r="E765" t="str">
        <f>IF(ISNA(MATCH(A765,'ESO zone constants'!$A$3:$A$9952,0)),"","X")</f>
        <v>X</v>
      </c>
    </row>
    <row r="766" spans="1:5" x14ac:dyDescent="0.25">
      <c r="A766" s="80">
        <v>1184</v>
      </c>
      <c r="B766">
        <v>764</v>
      </c>
      <c r="C766">
        <v>1161</v>
      </c>
      <c r="D766" t="s">
        <v>1733</v>
      </c>
      <c r="E766" t="str">
        <f>IF(ISNA(MATCH(A766,'ESO zone constants'!$A$3:$A$9952,0)),"","X")</f>
        <v>X</v>
      </c>
    </row>
    <row r="767" spans="1:5" x14ac:dyDescent="0.25">
      <c r="A767" s="80">
        <v>1185</v>
      </c>
      <c r="B767">
        <v>765</v>
      </c>
      <c r="C767">
        <v>1160</v>
      </c>
      <c r="D767" t="s">
        <v>1734</v>
      </c>
      <c r="E767" t="str">
        <f>IF(ISNA(MATCH(A767,'ESO zone constants'!$A$3:$A$9952,0)),"","X")</f>
        <v>X</v>
      </c>
    </row>
    <row r="768" spans="1:5" x14ac:dyDescent="0.25">
      <c r="A768" s="80">
        <v>1186</v>
      </c>
      <c r="B768">
        <v>766</v>
      </c>
      <c r="C768">
        <v>1160</v>
      </c>
      <c r="D768" t="s">
        <v>1742</v>
      </c>
      <c r="E768" t="str">
        <f>IF(ISNA(MATCH(A768,'ESO zone constants'!$A$3:$A$9952,0)),"","X")</f>
        <v>X</v>
      </c>
    </row>
    <row r="769" spans="1:5" x14ac:dyDescent="0.25">
      <c r="A769" s="80">
        <v>1187</v>
      </c>
      <c r="B769">
        <v>767</v>
      </c>
      <c r="C769">
        <v>1161</v>
      </c>
      <c r="D769" t="s">
        <v>1735</v>
      </c>
      <c r="E769" t="str">
        <f>IF(ISNA(MATCH(A769,'ESO zone constants'!$A$3:$A$9952,0)),"","X")</f>
        <v>X</v>
      </c>
    </row>
    <row r="770" spans="1:5" x14ac:dyDescent="0.25">
      <c r="A770" s="80">
        <v>1188</v>
      </c>
      <c r="B770">
        <v>768</v>
      </c>
      <c r="C770">
        <v>101</v>
      </c>
      <c r="D770" t="s">
        <v>1736</v>
      </c>
      <c r="E770" t="str">
        <f>IF(ISNA(MATCH(A770,'ESO zone constants'!$A$3:$A$9952,0)),"","X")</f>
        <v>X</v>
      </c>
    </row>
    <row r="771" spans="1:5" x14ac:dyDescent="0.25">
      <c r="A771" s="80">
        <v>1189</v>
      </c>
      <c r="B771">
        <v>769</v>
      </c>
      <c r="C771">
        <v>101</v>
      </c>
      <c r="D771" t="s">
        <v>1736</v>
      </c>
      <c r="E771" t="str">
        <f>IF(ISNA(MATCH(A771,'ESO zone constants'!$A$3:$A$9952,0)),"","X")</f>
        <v>X</v>
      </c>
    </row>
    <row r="772" spans="1:5" x14ac:dyDescent="0.25">
      <c r="A772" s="80">
        <v>1190</v>
      </c>
      <c r="B772">
        <v>770</v>
      </c>
      <c r="C772">
        <v>103</v>
      </c>
      <c r="D772" t="s">
        <v>1690</v>
      </c>
      <c r="E772" t="str">
        <f>IF(ISNA(MATCH(A772,'ESO zone constants'!$A$3:$A$9952,0)),"","X")</f>
        <v>X</v>
      </c>
    </row>
    <row r="773" spans="1:5" x14ac:dyDescent="0.25">
      <c r="A773" s="80">
        <v>1191</v>
      </c>
      <c r="B773">
        <v>771</v>
      </c>
      <c r="C773">
        <v>101</v>
      </c>
      <c r="D773" t="s">
        <v>1689</v>
      </c>
      <c r="E773" t="str">
        <f>IF(ISNA(MATCH(A773,'ESO zone constants'!$A$3:$A$9952,0)),"","X")</f>
        <v>X</v>
      </c>
    </row>
    <row r="774" spans="1:5" x14ac:dyDescent="0.25">
      <c r="A774" s="80">
        <v>1192</v>
      </c>
      <c r="B774">
        <v>772</v>
      </c>
      <c r="C774">
        <v>1133</v>
      </c>
      <c r="D774" t="s">
        <v>1621</v>
      </c>
      <c r="E774" t="str">
        <f>IF(ISNA(MATCH(A774,'ESO zone constants'!$A$3:$A$9952,0)),"","X")</f>
        <v>X</v>
      </c>
    </row>
    <row r="775" spans="1:5" x14ac:dyDescent="0.25">
      <c r="A775" s="80">
        <v>1193</v>
      </c>
      <c r="B775">
        <v>773</v>
      </c>
      <c r="C775">
        <v>1133</v>
      </c>
      <c r="D775" t="s">
        <v>1622</v>
      </c>
      <c r="E775" t="str">
        <f>IF(ISNA(MATCH(A775,'ESO zone constants'!$A$3:$A$9952,0)),"","X")</f>
        <v>X</v>
      </c>
    </row>
    <row r="776" spans="1:5" x14ac:dyDescent="0.25">
      <c r="A776" s="81">
        <v>1195</v>
      </c>
      <c r="B776">
        <v>774</v>
      </c>
      <c r="C776">
        <v>1195</v>
      </c>
      <c r="D776" t="s">
        <v>1737</v>
      </c>
      <c r="E776" t="str">
        <f>IF(ISNA(MATCH(A776,'ESO zone constants'!$A$3:$A$9952,0)),"","X")</f>
        <v>X</v>
      </c>
    </row>
    <row r="777" spans="1:5" x14ac:dyDescent="0.25">
      <c r="A777" s="81">
        <v>1196</v>
      </c>
      <c r="B777">
        <v>775</v>
      </c>
      <c r="C777">
        <v>1160</v>
      </c>
      <c r="D777" t="s">
        <v>1738</v>
      </c>
      <c r="E777" t="str">
        <f>IF(ISNA(MATCH(A777,'ESO zone constants'!$A$3:$A$9952,0)),"","X")</f>
        <v>X</v>
      </c>
    </row>
    <row r="778" spans="1:5" x14ac:dyDescent="0.25">
      <c r="A778" s="80">
        <v>1197</v>
      </c>
      <c r="B778">
        <v>776</v>
      </c>
      <c r="C778">
        <v>1161</v>
      </c>
      <c r="D778" t="s">
        <v>1844</v>
      </c>
      <c r="E778" t="str">
        <f>IF(ISNA(MATCH(A778,'ESO zone constants'!$A$3:$A$9952,0)),"","X")</f>
        <v>X</v>
      </c>
    </row>
    <row r="779" spans="1:5" x14ac:dyDescent="0.25">
      <c r="A779" s="80">
        <v>1199</v>
      </c>
      <c r="B779">
        <v>777</v>
      </c>
      <c r="C779">
        <v>684</v>
      </c>
      <c r="D779" t="s">
        <v>1688</v>
      </c>
      <c r="E779" t="str">
        <f>IF(ISNA(MATCH(A779,'ESO zone constants'!$A$3:$A$9952,0)),"","X")</f>
        <v>X</v>
      </c>
    </row>
    <row r="780" spans="1:5" x14ac:dyDescent="0.25">
      <c r="A780" s="80">
        <v>1200</v>
      </c>
      <c r="B780">
        <v>778</v>
      </c>
      <c r="C780">
        <v>1200</v>
      </c>
      <c r="D780" t="s">
        <v>1687</v>
      </c>
      <c r="E780" t="str">
        <f>IF(ISNA(MATCH(A780,'ESO zone constants'!$A$3:$A$9952,0)),"","X")</f>
        <v>X</v>
      </c>
    </row>
    <row r="781" spans="1:5" x14ac:dyDescent="0.25">
      <c r="A781" s="81">
        <v>1201</v>
      </c>
      <c r="B781">
        <v>779</v>
      </c>
      <c r="C781">
        <v>1160</v>
      </c>
      <c r="D781" t="s">
        <v>1836</v>
      </c>
      <c r="E781" t="str">
        <f>IF(ISNA(MATCH(A781,'ESO zone constants'!$A$3:$A$9952,0)),"","X")</f>
        <v>X</v>
      </c>
    </row>
    <row r="782" spans="1:5" x14ac:dyDescent="0.25">
      <c r="A782" s="81">
        <v>1204</v>
      </c>
      <c r="B782">
        <v>780</v>
      </c>
      <c r="C782">
        <v>1204</v>
      </c>
      <c r="D782" t="s">
        <v>2190</v>
      </c>
      <c r="E782" t="str">
        <f>IF(ISNA(MATCH(A782,'ESO zone constants'!$A$3:$A$9952,0)),"","X")</f>
        <v>X</v>
      </c>
    </row>
    <row r="783" spans="1:5" x14ac:dyDescent="0.25">
      <c r="A783" s="81">
        <v>1205</v>
      </c>
      <c r="B783">
        <v>781</v>
      </c>
      <c r="C783">
        <v>20</v>
      </c>
      <c r="D783" t="s">
        <v>2192</v>
      </c>
      <c r="E783" t="str">
        <f>IF(ISNA(MATCH(A783,'ESO zone constants'!$A$3:$A$9952,0)),"","X")</f>
        <v>X</v>
      </c>
    </row>
    <row r="784" spans="1:5" x14ac:dyDescent="0.25">
      <c r="A784" s="81">
        <v>1206</v>
      </c>
      <c r="B784">
        <v>782</v>
      </c>
      <c r="C784">
        <v>20</v>
      </c>
      <c r="D784" t="s">
        <v>2191</v>
      </c>
      <c r="E784" t="str">
        <f>IF(ISNA(MATCH(A784,'ESO zone constants'!$A$3:$A$9952,0)),"","X")</f>
        <v>X</v>
      </c>
    </row>
    <row r="785" spans="1:5" x14ac:dyDescent="0.25">
      <c r="A785" s="81">
        <v>1207</v>
      </c>
      <c r="B785">
        <v>783</v>
      </c>
      <c r="C785">
        <v>1207</v>
      </c>
      <c r="D785" t="s">
        <v>2251</v>
      </c>
      <c r="E785" t="str">
        <f>IF(ISNA(MATCH(A785,'ESO zone constants'!$A$3:$A$9952,0)),"","X")</f>
        <v>X</v>
      </c>
    </row>
    <row r="786" spans="1:5" x14ac:dyDescent="0.25">
      <c r="A786" s="81">
        <v>1208</v>
      </c>
      <c r="B786">
        <v>784</v>
      </c>
      <c r="C786">
        <v>1208</v>
      </c>
      <c r="D786" t="s">
        <v>2252</v>
      </c>
      <c r="E786" t="str">
        <f>IF(ISNA(MATCH(A786,'ESO zone constants'!$A$3:$A$9952,0)),"","X")</f>
        <v>X</v>
      </c>
    </row>
    <row r="787" spans="1:5" x14ac:dyDescent="0.25">
      <c r="A787" s="81">
        <v>1209</v>
      </c>
      <c r="B787">
        <v>785</v>
      </c>
      <c r="C787">
        <v>1207</v>
      </c>
      <c r="D787" t="s">
        <v>2253</v>
      </c>
      <c r="E787" t="str">
        <f>IF(ISNA(MATCH(A787,'ESO zone constants'!$A$3:$A$9952,0)),"","X")</f>
        <v>X</v>
      </c>
    </row>
    <row r="788" spans="1:5" x14ac:dyDescent="0.25">
      <c r="A788" s="81">
        <v>1210</v>
      </c>
      <c r="B788">
        <v>786</v>
      </c>
      <c r="C788">
        <v>1207</v>
      </c>
      <c r="D788" t="s">
        <v>2254</v>
      </c>
      <c r="E788" t="str">
        <f>IF(ISNA(MATCH(A788,'ESO zone constants'!$A$3:$A$9952,0)),"","X")</f>
        <v>X</v>
      </c>
    </row>
    <row r="789" spans="1:5" x14ac:dyDescent="0.25">
      <c r="A789" s="81">
        <v>1211</v>
      </c>
      <c r="B789">
        <v>787</v>
      </c>
      <c r="C789">
        <v>1207</v>
      </c>
      <c r="D789" t="s">
        <v>2266</v>
      </c>
      <c r="E789" t="str">
        <f>IF(ISNA(MATCH(A789,'ESO zone constants'!$A$3:$A$9952,0)),"","X")</f>
        <v>X</v>
      </c>
    </row>
    <row r="790" spans="1:5" x14ac:dyDescent="0.25">
      <c r="A790" s="81">
        <v>1212</v>
      </c>
      <c r="B790">
        <v>788</v>
      </c>
      <c r="C790">
        <v>1208</v>
      </c>
      <c r="D790" t="s">
        <v>2265</v>
      </c>
      <c r="E790" t="str">
        <f>IF(ISNA(MATCH(A790,'ESO zone constants'!$A$3:$A$9952,0)),"","X")</f>
        <v>X</v>
      </c>
    </row>
    <row r="791" spans="1:5" x14ac:dyDescent="0.25">
      <c r="A791" s="81">
        <v>1213</v>
      </c>
      <c r="B791">
        <v>789</v>
      </c>
      <c r="C791">
        <v>1207</v>
      </c>
      <c r="D791" t="s">
        <v>2448</v>
      </c>
      <c r="E791" t="str">
        <f>IF(ISNA(MATCH(A791,'ESO zone constants'!$A$3:$A$9952,0)),"","X")</f>
        <v>X</v>
      </c>
    </row>
    <row r="792" spans="1:5" x14ac:dyDescent="0.25">
      <c r="A792" s="81">
        <v>1214</v>
      </c>
      <c r="B792">
        <v>790</v>
      </c>
      <c r="C792">
        <v>1207</v>
      </c>
      <c r="D792" t="s">
        <v>2264</v>
      </c>
      <c r="E792" t="str">
        <f>IF(ISNA(MATCH(A792,'ESO zone constants'!$A$3:$A$9952,0)),"","X")</f>
        <v>X</v>
      </c>
    </row>
    <row r="793" spans="1:5" x14ac:dyDescent="0.25">
      <c r="A793" s="81">
        <v>1215</v>
      </c>
      <c r="B793">
        <v>791</v>
      </c>
      <c r="C793">
        <v>1207</v>
      </c>
      <c r="D793" t="s">
        <v>2263</v>
      </c>
      <c r="E793" t="str">
        <f>IF(ISNA(MATCH(A793,'ESO zone constants'!$A$3:$A$9952,0)),"","X")</f>
        <v>X</v>
      </c>
    </row>
    <row r="794" spans="1:5" x14ac:dyDescent="0.25">
      <c r="A794" s="81">
        <v>1216</v>
      </c>
      <c r="B794">
        <v>792</v>
      </c>
      <c r="C794">
        <v>1207</v>
      </c>
      <c r="D794" t="s">
        <v>2262</v>
      </c>
      <c r="E794" t="str">
        <f>IF(ISNA(MATCH(A794,'ESO zone constants'!$A$3:$A$9952,0)),"","X")</f>
        <v>X</v>
      </c>
    </row>
    <row r="795" spans="1:5" x14ac:dyDescent="0.25">
      <c r="A795" s="81">
        <v>1217</v>
      </c>
      <c r="B795">
        <v>793</v>
      </c>
      <c r="C795">
        <v>1208</v>
      </c>
      <c r="D795" t="s">
        <v>2261</v>
      </c>
      <c r="E795" t="str">
        <f>IF(ISNA(MATCH(A795,'ESO zone constants'!$A$3:$A$9952,0)),"","X")</f>
        <v>X</v>
      </c>
    </row>
    <row r="796" spans="1:5" x14ac:dyDescent="0.25">
      <c r="A796" s="81">
        <v>1218</v>
      </c>
      <c r="B796">
        <v>794</v>
      </c>
      <c r="C796">
        <v>1160</v>
      </c>
      <c r="D796" t="s">
        <v>1739</v>
      </c>
      <c r="E796" t="str">
        <f>IF(ISNA(MATCH(A796,'ESO zone constants'!$A$3:$A$9952,0)),"","X")</f>
        <v>X</v>
      </c>
    </row>
    <row r="797" spans="1:5" x14ac:dyDescent="0.25">
      <c r="A797" s="81">
        <v>1219</v>
      </c>
      <c r="B797">
        <v>795</v>
      </c>
      <c r="C797">
        <v>1160</v>
      </c>
      <c r="D797" t="s">
        <v>1740</v>
      </c>
      <c r="E797" t="str">
        <f>IF(ISNA(MATCH(A797,'ESO zone constants'!$A$3:$A$9952,0)),"","X")</f>
        <v>X</v>
      </c>
    </row>
    <row r="798" spans="1:5" x14ac:dyDescent="0.25">
      <c r="A798" s="81">
        <v>1220</v>
      </c>
      <c r="B798">
        <v>796</v>
      </c>
      <c r="C798">
        <v>1161</v>
      </c>
      <c r="D798" t="s">
        <v>1741</v>
      </c>
      <c r="E798" t="str">
        <f>IF(ISNA(MATCH(A798,'ESO zone constants'!$A$3:$A$9952,0)),"","X")</f>
        <v>X</v>
      </c>
    </row>
    <row r="799" spans="1:5" x14ac:dyDescent="0.25">
      <c r="A799" s="81">
        <v>1221</v>
      </c>
      <c r="B799">
        <v>797</v>
      </c>
      <c r="C799">
        <v>1207</v>
      </c>
      <c r="D799" t="s">
        <v>2255</v>
      </c>
      <c r="E799" t="str">
        <f>IF(ISNA(MATCH(A799,'ESO zone constants'!$A$3:$A$9952,0)),"","X")</f>
        <v>X</v>
      </c>
    </row>
    <row r="800" spans="1:5" x14ac:dyDescent="0.25">
      <c r="A800" s="81">
        <v>1222</v>
      </c>
      <c r="B800">
        <v>798</v>
      </c>
      <c r="C800">
        <v>1160</v>
      </c>
      <c r="D800" t="s">
        <v>2256</v>
      </c>
      <c r="E800" t="str">
        <f>IF(ISNA(MATCH(A800,'ESO zone constants'!$A$3:$A$9952,0)),"","X")</f>
        <v>X</v>
      </c>
    </row>
    <row r="801" spans="1:5" x14ac:dyDescent="0.25">
      <c r="A801" s="81">
        <v>1223</v>
      </c>
      <c r="B801">
        <v>799</v>
      </c>
      <c r="C801">
        <v>1207</v>
      </c>
      <c r="D801" t="s">
        <v>2260</v>
      </c>
      <c r="E801" t="str">
        <f>IF(ISNA(MATCH(A801,'ESO zone constants'!$A$3:$A$9952,0)),"","X")</f>
        <v>X</v>
      </c>
    </row>
    <row r="802" spans="1:5" x14ac:dyDescent="0.25">
      <c r="A802" s="81">
        <v>1224</v>
      </c>
      <c r="B802">
        <v>800</v>
      </c>
      <c r="C802">
        <v>1208</v>
      </c>
      <c r="D802" t="s">
        <v>2259</v>
      </c>
      <c r="E802" t="str">
        <f>IF(ISNA(MATCH(A802,'ESO zone constants'!$A$3:$A$9952,0)),"","X")</f>
        <v>X</v>
      </c>
    </row>
    <row r="803" spans="1:5" x14ac:dyDescent="0.25">
      <c r="A803" s="81">
        <v>1225</v>
      </c>
      <c r="B803">
        <v>801</v>
      </c>
      <c r="C803">
        <v>1207</v>
      </c>
      <c r="D803" t="s">
        <v>2258</v>
      </c>
      <c r="E803" t="str">
        <f>IF(ISNA(MATCH(A803,'ESO zone constants'!$A$3:$A$9952,0)),"","X")</f>
        <v>X</v>
      </c>
    </row>
    <row r="804" spans="1:5" x14ac:dyDescent="0.25">
      <c r="A804" s="81">
        <v>1226</v>
      </c>
      <c r="B804">
        <v>802</v>
      </c>
      <c r="C804">
        <v>1207</v>
      </c>
      <c r="D804" t="s">
        <v>2257</v>
      </c>
      <c r="E804" t="str">
        <f>IF(ISNA(MATCH(A804,'ESO zone constants'!$A$3:$A$9952,0)),"","X")</f>
        <v>X</v>
      </c>
    </row>
    <row r="805" spans="1:5" x14ac:dyDescent="0.25">
      <c r="A805" s="81">
        <v>1227</v>
      </c>
      <c r="B805">
        <v>803</v>
      </c>
      <c r="C805">
        <v>1207</v>
      </c>
      <c r="D805" t="s">
        <v>2250</v>
      </c>
      <c r="E805" t="str">
        <f>IF(ISNA(MATCH(A805,'ESO zone constants'!$A$3:$A$9952,0)),"","X")</f>
        <v>X</v>
      </c>
    </row>
    <row r="806" spans="1:5" x14ac:dyDescent="0.25">
      <c r="A806" s="81">
        <v>1228</v>
      </c>
      <c r="B806">
        <v>804</v>
      </c>
      <c r="C806">
        <v>823</v>
      </c>
      <c r="D806" t="s">
        <v>2440</v>
      </c>
      <c r="E806" t="str">
        <f>IF(ISNA(MATCH(A806,'ESO zone constants'!$A$3:$A$9952,0)),"","X")</f>
        <v>X</v>
      </c>
    </row>
    <row r="807" spans="1:5" x14ac:dyDescent="0.25">
      <c r="A807" s="81">
        <v>1229</v>
      </c>
      <c r="B807">
        <v>805</v>
      </c>
      <c r="C807">
        <v>57</v>
      </c>
      <c r="D807" t="s">
        <v>2441</v>
      </c>
      <c r="E807" t="str">
        <f>IF(ISNA(MATCH(A807,'ESO zone constants'!$A$3:$A$9952,0)),"","X")</f>
        <v>X</v>
      </c>
    </row>
    <row r="808" spans="1:5" x14ac:dyDescent="0.25">
      <c r="A808" s="80">
        <v>1233</v>
      </c>
      <c r="B808">
        <v>806</v>
      </c>
      <c r="C808">
        <v>1160</v>
      </c>
      <c r="D808" t="s">
        <v>2188</v>
      </c>
      <c r="E808" t="str">
        <f>IF(ISNA(MATCH(A808,'ESO zone constants'!$A$3:$A$9952,0)),"","X")</f>
        <v>X</v>
      </c>
    </row>
    <row r="809" spans="1:5" x14ac:dyDescent="0.25">
      <c r="A809" s="81">
        <v>1234</v>
      </c>
      <c r="B809">
        <v>807</v>
      </c>
      <c r="C809">
        <v>1160</v>
      </c>
      <c r="D809" t="s">
        <v>2189</v>
      </c>
      <c r="E809" t="str">
        <f>IF(ISNA(MATCH(A809,'ESO zone constants'!$A$3:$A$9952,0)),"","X")</f>
        <v>X</v>
      </c>
    </row>
    <row r="810" spans="1:5" x14ac:dyDescent="0.25">
      <c r="A810" s="81">
        <v>1235</v>
      </c>
      <c r="B810">
        <v>808</v>
      </c>
      <c r="C810">
        <v>383</v>
      </c>
      <c r="D810" t="s">
        <v>2443</v>
      </c>
      <c r="E810" t="str">
        <f>IF(ISNA(MATCH(A810,'ESO zone constants'!$A$3:$A$9952,0)),"","X")</f>
        <v>X</v>
      </c>
    </row>
    <row r="811" spans="1:5" x14ac:dyDescent="0.25">
      <c r="A811" s="81">
        <v>1236</v>
      </c>
      <c r="B811">
        <v>809</v>
      </c>
      <c r="C811">
        <v>383</v>
      </c>
      <c r="D811" t="s">
        <v>454</v>
      </c>
      <c r="E811" t="str">
        <f>IF(ISNA(MATCH(A811,'ESO zone constants'!$A$3:$A$9952,0)),"","X")</f>
        <v>X</v>
      </c>
    </row>
    <row r="812" spans="1:5" x14ac:dyDescent="0.25">
      <c r="A812" s="81">
        <v>1237</v>
      </c>
      <c r="B812">
        <v>810</v>
      </c>
      <c r="C812">
        <v>383</v>
      </c>
      <c r="D812" t="s">
        <v>2447</v>
      </c>
      <c r="E812" t="str">
        <f>IF(ISNA(MATCH(A812,'ESO zone constants'!$A$3:$A$9952,0)),"","X")</f>
        <v>X</v>
      </c>
    </row>
    <row r="813" spans="1:5" x14ac:dyDescent="0.25">
      <c r="A813" s="81">
        <v>1238</v>
      </c>
      <c r="B813">
        <v>811</v>
      </c>
      <c r="C813">
        <v>1261</v>
      </c>
      <c r="D813" t="s">
        <v>2473</v>
      </c>
      <c r="E813" t="str">
        <f>IF(ISNA(MATCH(A813,'ESO zone constants'!$A$3:$A$9952,0)),"","X")</f>
        <v>X</v>
      </c>
    </row>
    <row r="814" spans="1:5" x14ac:dyDescent="0.25">
      <c r="A814" s="81">
        <v>1239</v>
      </c>
      <c r="B814">
        <v>812</v>
      </c>
      <c r="C814">
        <v>1261</v>
      </c>
      <c r="D814" t="s">
        <v>2470</v>
      </c>
      <c r="E814" t="str">
        <f>IF(ISNA(MATCH(A814,'ESO zone constants'!$A$3:$A$9952,0)),"","X")</f>
        <v>X</v>
      </c>
    </row>
    <row r="815" spans="1:5" x14ac:dyDescent="0.25">
      <c r="A815" s="81">
        <v>1240</v>
      </c>
      <c r="B815">
        <v>813</v>
      </c>
      <c r="C815">
        <v>1261</v>
      </c>
      <c r="D815" t="s">
        <v>2474</v>
      </c>
      <c r="E815" t="str">
        <f>IF(ISNA(MATCH(A815,'ESO zone constants'!$A$3:$A$9952,0)),"","X")</f>
        <v>X</v>
      </c>
    </row>
    <row r="816" spans="1:5" x14ac:dyDescent="0.25">
      <c r="A816" s="81">
        <v>1241</v>
      </c>
      <c r="B816">
        <v>814</v>
      </c>
      <c r="C816">
        <v>1261</v>
      </c>
      <c r="D816" t="s">
        <v>2475</v>
      </c>
      <c r="E816" t="str">
        <f>IF(ISNA(MATCH(A816,'ESO zone constants'!$A$3:$A$9952,0)),"","X")</f>
        <v>X</v>
      </c>
    </row>
    <row r="817" spans="1:5" x14ac:dyDescent="0.25">
      <c r="A817" s="81">
        <v>1242</v>
      </c>
      <c r="B817">
        <v>815</v>
      </c>
      <c r="C817">
        <v>1261</v>
      </c>
      <c r="D817" t="s">
        <v>2476</v>
      </c>
      <c r="E817" t="str">
        <f>IF(ISNA(MATCH(A817,'ESO zone constants'!$A$3:$A$9952,0)),"","X")</f>
        <v>X</v>
      </c>
    </row>
    <row r="818" spans="1:5" x14ac:dyDescent="0.25">
      <c r="A818" s="80">
        <v>1243</v>
      </c>
      <c r="B818">
        <v>816</v>
      </c>
      <c r="C818">
        <v>1261</v>
      </c>
      <c r="D818" t="s">
        <v>2477</v>
      </c>
      <c r="E818" t="str">
        <f>IF(ISNA(MATCH(A818,'ESO zone constants'!$A$3:$A$9952,0)),"","X")</f>
        <v>X</v>
      </c>
    </row>
    <row r="819" spans="1:5" x14ac:dyDescent="0.25">
      <c r="A819" s="80">
        <v>1244</v>
      </c>
      <c r="B819">
        <v>817</v>
      </c>
      <c r="C819">
        <v>1261</v>
      </c>
      <c r="D819" t="s">
        <v>2478</v>
      </c>
      <c r="E819" t="str">
        <f>IF(ISNA(MATCH(A819,'ESO zone constants'!$A$3:$A$9952,0)),"","X")</f>
        <v>X</v>
      </c>
    </row>
    <row r="820" spans="1:5" x14ac:dyDescent="0.25">
      <c r="A820" s="80">
        <v>1245</v>
      </c>
      <c r="B820">
        <v>818</v>
      </c>
      <c r="C820">
        <v>1261</v>
      </c>
      <c r="D820" t="s">
        <v>2479</v>
      </c>
      <c r="E820" t="str">
        <f>IF(ISNA(MATCH(A820,'ESO zone constants'!$A$3:$A$9952,0)),"","X")</f>
        <v>X</v>
      </c>
    </row>
    <row r="821" spans="1:5" x14ac:dyDescent="0.25">
      <c r="A821" s="80">
        <v>1246</v>
      </c>
      <c r="B821">
        <v>819</v>
      </c>
      <c r="C821">
        <v>1261</v>
      </c>
      <c r="D821" t="s">
        <v>2480</v>
      </c>
      <c r="E821" t="str">
        <f>IF(ISNA(MATCH(A821,'ESO zone constants'!$A$3:$A$9952,0)),"","X")</f>
        <v>X</v>
      </c>
    </row>
    <row r="822" spans="1:5" x14ac:dyDescent="0.25">
      <c r="A822" s="80">
        <v>1247</v>
      </c>
      <c r="B822">
        <v>820</v>
      </c>
      <c r="C822">
        <v>1261</v>
      </c>
      <c r="D822" t="s">
        <v>2471</v>
      </c>
      <c r="E822" t="str">
        <f>IF(ISNA(MATCH(A822,'ESO zone constants'!$A$3:$A$9952,0)),"","X")</f>
        <v>X</v>
      </c>
    </row>
    <row r="823" spans="1:5" x14ac:dyDescent="0.25">
      <c r="A823" s="80">
        <v>1248</v>
      </c>
      <c r="B823">
        <v>821</v>
      </c>
      <c r="C823">
        <v>1261</v>
      </c>
      <c r="D823" t="s">
        <v>2481</v>
      </c>
      <c r="E823" t="str">
        <f>IF(ISNA(MATCH(A823,'ESO zone constants'!$A$3:$A$9952,0)),"","X")</f>
        <v>X</v>
      </c>
    </row>
    <row r="824" spans="1:5" x14ac:dyDescent="0.25">
      <c r="A824" s="80">
        <v>1249</v>
      </c>
      <c r="B824">
        <v>822</v>
      </c>
      <c r="C824">
        <v>1261</v>
      </c>
      <c r="D824" t="s">
        <v>2482</v>
      </c>
      <c r="E824" t="str">
        <f>IF(ISNA(MATCH(A824,'ESO zone constants'!$A$3:$A$9952,0)),"","X")</f>
        <v>X</v>
      </c>
    </row>
    <row r="825" spans="1:5" x14ac:dyDescent="0.25">
      <c r="A825" s="80">
        <v>1250</v>
      </c>
      <c r="B825">
        <v>823</v>
      </c>
      <c r="C825">
        <v>1261</v>
      </c>
      <c r="D825" t="s">
        <v>2483</v>
      </c>
      <c r="E825" t="str">
        <f>IF(ISNA(MATCH(A825,'ESO zone constants'!$A$3:$A$9952,0)),"","X")</f>
        <v>X</v>
      </c>
    </row>
    <row r="826" spans="1:5" x14ac:dyDescent="0.25">
      <c r="A826" s="80">
        <v>1251</v>
      </c>
      <c r="B826">
        <v>824</v>
      </c>
      <c r="C826">
        <v>1261</v>
      </c>
      <c r="D826" t="s">
        <v>2484</v>
      </c>
      <c r="E826" t="str">
        <f>IF(ISNA(MATCH(A826,'ESO zone constants'!$A$3:$A$9952,0)),"","X")</f>
        <v>X</v>
      </c>
    </row>
    <row r="827" spans="1:5" x14ac:dyDescent="0.25">
      <c r="A827" s="81">
        <v>1252</v>
      </c>
      <c r="B827">
        <v>825</v>
      </c>
      <c r="C827">
        <v>1261</v>
      </c>
      <c r="D827" t="s">
        <v>2485</v>
      </c>
      <c r="E827" t="str">
        <f>IF(ISNA(MATCH(A827,'ESO zone constants'!$A$3:$A$9952,0)),"","X")</f>
        <v>X</v>
      </c>
    </row>
    <row r="828" spans="1:5" x14ac:dyDescent="0.25">
      <c r="A828" s="81">
        <v>1253</v>
      </c>
      <c r="B828">
        <v>826</v>
      </c>
      <c r="C828">
        <v>1261</v>
      </c>
      <c r="D828" t="s">
        <v>2486</v>
      </c>
      <c r="E828" t="str">
        <f>IF(ISNA(MATCH(A828,'ESO zone constants'!$A$3:$A$9952,0)),"","X")</f>
        <v>X</v>
      </c>
    </row>
    <row r="829" spans="1:5" x14ac:dyDescent="0.25">
      <c r="A829" s="81">
        <v>1254</v>
      </c>
      <c r="B829">
        <v>827</v>
      </c>
      <c r="C829">
        <v>1261</v>
      </c>
      <c r="D829" t="s">
        <v>2466</v>
      </c>
      <c r="E829" t="str">
        <f>IF(ISNA(MATCH(A829,'ESO zone constants'!$A$3:$A$9952,0)),"","X")</f>
        <v>X</v>
      </c>
    </row>
    <row r="830" spans="1:5" x14ac:dyDescent="0.25">
      <c r="A830" s="81">
        <v>1255</v>
      </c>
      <c r="B830">
        <v>828</v>
      </c>
      <c r="C830">
        <v>1261</v>
      </c>
      <c r="D830" t="s">
        <v>2487</v>
      </c>
      <c r="E830" t="str">
        <f>IF(ISNA(MATCH(A830,'ESO zone constants'!$A$3:$A$9952,0)),"","X")</f>
        <v>X</v>
      </c>
    </row>
    <row r="831" spans="1:5" x14ac:dyDescent="0.25">
      <c r="A831" s="81">
        <v>1256</v>
      </c>
      <c r="B831">
        <v>829</v>
      </c>
      <c r="C831">
        <v>1261</v>
      </c>
      <c r="D831" t="s">
        <v>2488</v>
      </c>
      <c r="E831" t="str">
        <f>IF(ISNA(MATCH(A831,'ESO zone constants'!$A$3:$A$9952,0)),"","X")</f>
        <v>X</v>
      </c>
    </row>
    <row r="832" spans="1:5" x14ac:dyDescent="0.25">
      <c r="A832" s="81">
        <v>1257</v>
      </c>
      <c r="B832">
        <v>830</v>
      </c>
      <c r="C832">
        <v>1261</v>
      </c>
      <c r="D832" t="s">
        <v>2469</v>
      </c>
      <c r="E832" t="str">
        <f>IF(ISNA(MATCH(A832,'ESO zone constants'!$A$3:$A$9952,0)),"","X")</f>
        <v>X</v>
      </c>
    </row>
    <row r="833" spans="1:5" x14ac:dyDescent="0.25">
      <c r="A833" s="81">
        <v>1258</v>
      </c>
      <c r="B833">
        <v>831</v>
      </c>
      <c r="C833">
        <v>1261</v>
      </c>
      <c r="D833" t="s">
        <v>2468</v>
      </c>
      <c r="E833" t="str">
        <f>IF(ISNA(MATCH(A833,'ESO zone constants'!$A$3:$A$9952,0)),"","X")</f>
        <v>X</v>
      </c>
    </row>
    <row r="834" spans="1:5" x14ac:dyDescent="0.25">
      <c r="A834" s="81">
        <v>1259</v>
      </c>
      <c r="B834">
        <v>832</v>
      </c>
      <c r="C834">
        <v>1261</v>
      </c>
      <c r="D834" t="s">
        <v>2489</v>
      </c>
      <c r="E834" t="str">
        <f>IF(ISNA(MATCH(A834,'ESO zone constants'!$A$3:$A$9952,0)),"","X")</f>
        <v>X</v>
      </c>
    </row>
    <row r="835" spans="1:5" x14ac:dyDescent="0.25">
      <c r="A835" s="80">
        <v>1260</v>
      </c>
      <c r="B835">
        <v>833</v>
      </c>
      <c r="C835">
        <v>1261</v>
      </c>
      <c r="D835" t="s">
        <v>2490</v>
      </c>
      <c r="E835" t="str">
        <f>IF(ISNA(MATCH(A835,'ESO zone constants'!$A$3:$A$9952,0)),"","X")</f>
        <v>X</v>
      </c>
    </row>
    <row r="836" spans="1:5" x14ac:dyDescent="0.25">
      <c r="A836" s="80">
        <v>1261</v>
      </c>
      <c r="B836">
        <v>834</v>
      </c>
      <c r="C836">
        <v>1261</v>
      </c>
      <c r="D836" t="s">
        <v>2430</v>
      </c>
      <c r="E836" t="str">
        <f>IF(ISNA(MATCH(A836,'ESO zone constants'!$A$3:$A$9952,0)),"","X")</f>
        <v>X</v>
      </c>
    </row>
    <row r="837" spans="1:5" ht="15" customHeight="1" x14ac:dyDescent="0.25">
      <c r="A837" s="80">
        <v>1262</v>
      </c>
      <c r="B837">
        <v>835</v>
      </c>
      <c r="C837">
        <v>19</v>
      </c>
      <c r="D837" t="s">
        <v>2446</v>
      </c>
      <c r="E837" t="str">
        <f>IF(ISNA(MATCH(A837,'ESO zone constants'!$A$3:$A$9952,0)),"","X")</f>
        <v>X</v>
      </c>
    </row>
    <row r="838" spans="1:5" x14ac:dyDescent="0.25">
      <c r="A838" s="80">
        <v>1263</v>
      </c>
      <c r="B838">
        <v>836</v>
      </c>
      <c r="C838">
        <v>1261</v>
      </c>
      <c r="D838" t="s">
        <v>2491</v>
      </c>
      <c r="E838" t="str">
        <f>IF(ISNA(MATCH(A838,'ESO zone constants'!$A$3:$A$9952,0)),"","X")</f>
        <v>X</v>
      </c>
    </row>
    <row r="839" spans="1:5" ht="15" customHeight="1" x14ac:dyDescent="0.25">
      <c r="A839" s="80">
        <v>1264</v>
      </c>
      <c r="B839">
        <v>837</v>
      </c>
      <c r="C839">
        <v>1264</v>
      </c>
      <c r="D839" t="s">
        <v>2249</v>
      </c>
      <c r="E839" t="str">
        <f>IF(ISNA(MATCH(A839,'ESO zone constants'!$A$3:$A$9952,0)),"","X")</f>
        <v>X</v>
      </c>
    </row>
    <row r="840" spans="1:5" ht="15" customHeight="1" x14ac:dyDescent="0.25">
      <c r="A840" s="80">
        <v>1265</v>
      </c>
      <c r="B840">
        <v>838</v>
      </c>
      <c r="C840">
        <v>1160</v>
      </c>
      <c r="D840" t="s">
        <v>2248</v>
      </c>
      <c r="E840" t="str">
        <f>IF(ISNA(MATCH(A840,'ESO zone constants'!$A$3:$A$9952,0)),"","X")</f>
        <v>X</v>
      </c>
    </row>
    <row r="841" spans="1:5" x14ac:dyDescent="0.25">
      <c r="A841" s="81">
        <v>1266</v>
      </c>
      <c r="B841">
        <v>839</v>
      </c>
      <c r="C841">
        <v>1261</v>
      </c>
      <c r="D841" t="s">
        <v>2467</v>
      </c>
      <c r="E841" t="str">
        <f>IF(ISNA(MATCH(A841,'ESO zone constants'!$A$3:$A$9952,0)),"","X")</f>
        <v>X</v>
      </c>
    </row>
    <row r="842" spans="1:5" ht="15" customHeight="1" x14ac:dyDescent="0.25">
      <c r="A842" s="81">
        <v>1267</v>
      </c>
      <c r="B842">
        <v>840</v>
      </c>
      <c r="C842">
        <v>3</v>
      </c>
      <c r="D842" t="s">
        <v>2548</v>
      </c>
      <c r="E842" t="str">
        <f>IF(ISNA(MATCH(A842,'ESO zone constants'!$A$3:$A$9952,0)),"","X")</f>
        <v>X</v>
      </c>
    </row>
    <row r="843" spans="1:5" ht="15" customHeight="1" x14ac:dyDescent="0.25">
      <c r="A843" s="81">
        <v>1268</v>
      </c>
      <c r="B843">
        <v>841</v>
      </c>
      <c r="C843">
        <v>1261</v>
      </c>
      <c r="D843" t="s">
        <v>2553</v>
      </c>
      <c r="E843" t="str">
        <f>IF(ISNA(MATCH(A843,'ESO zone constants'!$A$3:$A$9952,0)),"","X")</f>
        <v>X</v>
      </c>
    </row>
    <row r="844" spans="1:5" x14ac:dyDescent="0.25">
      <c r="A844" s="81">
        <v>1270</v>
      </c>
      <c r="B844">
        <v>842</v>
      </c>
      <c r="C844">
        <v>849</v>
      </c>
      <c r="D844" t="s">
        <v>2445</v>
      </c>
      <c r="E844" t="str">
        <f>IF(ISNA(MATCH(A844,'ESO zone constants'!$A$3:$A$9952,0)),"","X")</f>
        <v>X</v>
      </c>
    </row>
    <row r="845" spans="1:5" x14ac:dyDescent="0.25">
      <c r="A845" s="81">
        <v>1271</v>
      </c>
      <c r="B845">
        <v>843</v>
      </c>
      <c r="C845">
        <v>823</v>
      </c>
      <c r="D845" t="s">
        <v>2444</v>
      </c>
      <c r="E845" t="str">
        <f>IF(ISNA(MATCH(A845,'ESO zone constants'!$A$3:$A$9952,0)),"","X")</f>
        <v>X</v>
      </c>
    </row>
    <row r="846" spans="1:5" x14ac:dyDescent="0.25">
      <c r="A846" s="81">
        <v>1272</v>
      </c>
      <c r="B846">
        <v>844</v>
      </c>
      <c r="C846">
        <v>1261</v>
      </c>
      <c r="D846" t="s">
        <v>2492</v>
      </c>
      <c r="E846" t="str">
        <f>IF(ISNA(MATCH(A846,'ESO zone constants'!$A$3:$A$9952,0)),"","X")</f>
        <v>X</v>
      </c>
    </row>
    <row r="847" spans="1:5" x14ac:dyDescent="0.25">
      <c r="A847" s="81">
        <v>1274</v>
      </c>
      <c r="B847">
        <v>845</v>
      </c>
      <c r="C847">
        <v>3</v>
      </c>
      <c r="D847" t="s">
        <v>2557</v>
      </c>
      <c r="E847" t="str">
        <f>IF(ISNA(MATCH(A847,'ESO zone constants'!$A$3:$A$9952,0)),"","X")</f>
        <v>X</v>
      </c>
    </row>
    <row r="848" spans="1:5" x14ac:dyDescent="0.25">
      <c r="A848" s="81">
        <v>1275</v>
      </c>
      <c r="B848">
        <v>846</v>
      </c>
      <c r="C848">
        <v>1261</v>
      </c>
      <c r="D848" t="s">
        <v>2493</v>
      </c>
      <c r="E848" t="str">
        <f>IF(ISNA(MATCH(A848,'ESO zone constants'!$A$3:$A$9952,0)),"","X")</f>
        <v>X</v>
      </c>
    </row>
    <row r="849" spans="1:5" x14ac:dyDescent="0.25">
      <c r="A849" s="80">
        <v>1276</v>
      </c>
      <c r="B849">
        <v>847</v>
      </c>
      <c r="C849">
        <v>1261</v>
      </c>
      <c r="D849" t="s">
        <v>2494</v>
      </c>
      <c r="E849" t="str">
        <f>IF(ISNA(MATCH(A849,'ESO zone constants'!$A$3:$A$9952,0)),"","X")</f>
        <v>X</v>
      </c>
    </row>
    <row r="850" spans="1:5" x14ac:dyDescent="0.25">
      <c r="A850" s="81">
        <v>1277</v>
      </c>
      <c r="B850">
        <v>848</v>
      </c>
      <c r="C850">
        <v>1261</v>
      </c>
      <c r="D850" t="s">
        <v>2465</v>
      </c>
      <c r="E850" t="str">
        <f>IF(ISNA(MATCH(A850,'ESO zone constants'!$A$3:$A$9952,0)),"","X")</f>
        <v>X</v>
      </c>
    </row>
    <row r="851" spans="1:5" x14ac:dyDescent="0.25">
      <c r="A851" s="81">
        <v>1278</v>
      </c>
      <c r="B851">
        <v>849</v>
      </c>
      <c r="C851">
        <v>108</v>
      </c>
      <c r="D851" t="s">
        <v>2556</v>
      </c>
      <c r="E851" t="str">
        <f>IF(ISNA(MATCH(A851,'ESO zone constants'!$A$3:$A$9952,0)),"","X")</f>
        <v>X</v>
      </c>
    </row>
    <row r="852" spans="1:5" x14ac:dyDescent="0.25">
      <c r="A852" s="80">
        <v>1279</v>
      </c>
      <c r="B852">
        <v>850</v>
      </c>
      <c r="C852">
        <v>108</v>
      </c>
      <c r="D852" t="s">
        <v>2555</v>
      </c>
      <c r="E852" t="str">
        <f>IF(ISNA(MATCH(A852,'ESO zone constants'!$A$3:$A$9952,0)),"","X")</f>
        <v>X</v>
      </c>
    </row>
    <row r="853" spans="1:5" x14ac:dyDescent="0.25">
      <c r="A853" s="81">
        <v>1280</v>
      </c>
      <c r="B853">
        <v>851</v>
      </c>
      <c r="C853">
        <v>108</v>
      </c>
      <c r="D853" t="s">
        <v>2558</v>
      </c>
      <c r="E853" t="str">
        <f>IF(ISNA(MATCH(A853,'ESO zone constants'!$A$3:$A$9952,0)),"","X")</f>
        <v>X</v>
      </c>
    </row>
    <row r="854" spans="1:5" x14ac:dyDescent="0.25">
      <c r="A854" s="81">
        <v>1281</v>
      </c>
      <c r="B854">
        <v>852</v>
      </c>
      <c r="C854">
        <v>108</v>
      </c>
      <c r="D854" t="s">
        <v>2558</v>
      </c>
      <c r="E854" t="str">
        <f>IF(ISNA(MATCH(A854,'ESO zone constants'!$A$3:$A$9952,0)),"","X")</f>
        <v>X</v>
      </c>
    </row>
    <row r="855" spans="1:5" x14ac:dyDescent="0.25">
      <c r="A855" s="92">
        <v>1282</v>
      </c>
      <c r="B855" s="57">
        <v>853</v>
      </c>
      <c r="C855" s="57">
        <v>1282</v>
      </c>
      <c r="D855" s="57" t="s">
        <v>2733</v>
      </c>
      <c r="E855" t="str">
        <f>IF(ISNA(MATCH(A855,'ESO zone constants'!$A$3:$A$9952,0)),"","X")</f>
        <v>X</v>
      </c>
    </row>
    <row r="856" spans="1:5" x14ac:dyDescent="0.25">
      <c r="A856" s="91">
        <v>1283</v>
      </c>
      <c r="B856" s="57">
        <v>854</v>
      </c>
      <c r="C856" s="57">
        <v>1282</v>
      </c>
      <c r="D856" s="57" t="s">
        <v>2734</v>
      </c>
      <c r="E856" t="str">
        <f>IF(ISNA(MATCH(A856,'ESO zone constants'!$A$3:$A$9952,0)),"","X")</f>
        <v>X</v>
      </c>
    </row>
    <row r="857" spans="1:5" x14ac:dyDescent="0.25">
      <c r="A857" s="92">
        <v>1284</v>
      </c>
      <c r="B857" s="57">
        <v>855</v>
      </c>
      <c r="C857" s="57">
        <v>1282</v>
      </c>
      <c r="D857" s="57" t="s">
        <v>2751</v>
      </c>
      <c r="E857" t="str">
        <f>IF(ISNA(MATCH(A857,'ESO zone constants'!$A$3:$A$9952,0)),"","X")</f>
        <v>X</v>
      </c>
    </row>
    <row r="858" spans="1:5" x14ac:dyDescent="0.25">
      <c r="A858" s="92">
        <v>1285</v>
      </c>
      <c r="B858" s="57">
        <v>856</v>
      </c>
      <c r="C858" s="57">
        <v>1286</v>
      </c>
      <c r="D858" s="57" t="s">
        <v>2750</v>
      </c>
      <c r="E858" t="str">
        <f>IF(ISNA(MATCH(A858,'ESO zone constants'!$A$3:$A$9952,0)),"","X")</f>
        <v>X</v>
      </c>
    </row>
    <row r="859" spans="1:5" x14ac:dyDescent="0.25">
      <c r="A859" s="92">
        <v>1286</v>
      </c>
      <c r="B859" s="57">
        <v>857</v>
      </c>
      <c r="C859" s="57">
        <v>1286</v>
      </c>
      <c r="D859" s="57" t="s">
        <v>2492</v>
      </c>
      <c r="E859" t="str">
        <f>IF(ISNA(MATCH(A859,'ESO zone constants'!$A$3:$A$9952,0)),"","X")</f>
        <v>X</v>
      </c>
    </row>
    <row r="860" spans="1:5" x14ac:dyDescent="0.25">
      <c r="A860" s="92">
        <v>1287</v>
      </c>
      <c r="B860" s="57">
        <v>858</v>
      </c>
      <c r="C860" s="57">
        <v>1286</v>
      </c>
      <c r="D860" s="57" t="s">
        <v>2749</v>
      </c>
      <c r="E860" t="str">
        <f>IF(ISNA(MATCH(A860,'ESO zone constants'!$A$3:$A$9952,0)),"","X")</f>
        <v>X</v>
      </c>
    </row>
    <row r="861" spans="1:5" x14ac:dyDescent="0.25">
      <c r="A861" s="91">
        <v>1288</v>
      </c>
      <c r="B861" s="57">
        <v>859</v>
      </c>
      <c r="C861" s="57">
        <v>1286</v>
      </c>
      <c r="D861" s="57" t="s">
        <v>2748</v>
      </c>
      <c r="E861" t="str">
        <f>IF(ISNA(MATCH(A861,'ESO zone constants'!$A$3:$A$9952,0)),"","X")</f>
        <v>X</v>
      </c>
    </row>
    <row r="862" spans="1:5" x14ac:dyDescent="0.25">
      <c r="A862" s="92">
        <v>1289</v>
      </c>
      <c r="B862" s="57">
        <v>860</v>
      </c>
      <c r="C862" s="57">
        <v>1286</v>
      </c>
      <c r="D862" s="57" t="s">
        <v>2747</v>
      </c>
      <c r="E862" t="str">
        <f>IF(ISNA(MATCH(A862,'ESO zone constants'!$A$3:$A$9952,0)),"","X")</f>
        <v>X</v>
      </c>
    </row>
    <row r="863" spans="1:5" x14ac:dyDescent="0.25">
      <c r="A863" s="92">
        <v>1290</v>
      </c>
      <c r="B863" s="57">
        <v>861</v>
      </c>
      <c r="C863" s="57">
        <v>1286</v>
      </c>
      <c r="D863" s="57" t="s">
        <v>2746</v>
      </c>
      <c r="E863" t="str">
        <f>IF(ISNA(MATCH(A863,'ESO zone constants'!$A$3:$A$9952,0)),"","X")</f>
        <v>X</v>
      </c>
    </row>
    <row r="864" spans="1:5" x14ac:dyDescent="0.25">
      <c r="A864" s="92">
        <v>1291</v>
      </c>
      <c r="B864" s="57">
        <v>862</v>
      </c>
      <c r="C864" s="57">
        <v>1286</v>
      </c>
      <c r="D864" s="57" t="s">
        <v>2745</v>
      </c>
      <c r="E864" t="str">
        <f>IF(ISNA(MATCH(A864,'ESO zone constants'!$A$3:$A$9952,0)),"","X")</f>
        <v>X</v>
      </c>
    </row>
    <row r="865" spans="1:5" x14ac:dyDescent="0.25">
      <c r="A865" s="92">
        <v>1292</v>
      </c>
      <c r="B865" s="57">
        <v>863</v>
      </c>
      <c r="C865" s="57">
        <v>1286</v>
      </c>
      <c r="D865" s="57" t="s">
        <v>2744</v>
      </c>
      <c r="E865" t="str">
        <f>IF(ISNA(MATCH(A865,'ESO zone constants'!$A$3:$A$9952,0)),"","X")</f>
        <v>X</v>
      </c>
    </row>
    <row r="866" spans="1:5" x14ac:dyDescent="0.25">
      <c r="A866" s="92">
        <v>1293</v>
      </c>
      <c r="B866" s="57">
        <v>864</v>
      </c>
      <c r="C866" s="57">
        <v>1282</v>
      </c>
      <c r="D866" s="57" t="s">
        <v>2743</v>
      </c>
      <c r="E866" t="str">
        <f>IF(ISNA(MATCH(A866,'ESO zone constants'!$A$3:$A$9952,0)),"","X")</f>
        <v>X</v>
      </c>
    </row>
    <row r="867" spans="1:5" x14ac:dyDescent="0.25">
      <c r="A867" s="92">
        <v>1294</v>
      </c>
      <c r="B867" s="57">
        <v>865</v>
      </c>
      <c r="C867" s="57">
        <v>1286</v>
      </c>
      <c r="D867" s="57" t="s">
        <v>2742</v>
      </c>
      <c r="E867" t="str">
        <f>IF(ISNA(MATCH(A867,'ESO zone constants'!$A$3:$A$9952,0)),"","X")</f>
        <v>X</v>
      </c>
    </row>
    <row r="868" spans="1:5" x14ac:dyDescent="0.25">
      <c r="A868" s="91">
        <v>1295</v>
      </c>
      <c r="B868" s="57">
        <v>866</v>
      </c>
      <c r="C868" s="57">
        <v>1286</v>
      </c>
      <c r="D868" s="57" t="s">
        <v>2741</v>
      </c>
      <c r="E868" t="str">
        <f>IF(ISNA(MATCH(A868,'ESO zone constants'!$A$3:$A$9952,0)),"","X")</f>
        <v>X</v>
      </c>
    </row>
    <row r="869" spans="1:5" x14ac:dyDescent="0.25">
      <c r="A869" s="91">
        <v>1296</v>
      </c>
      <c r="B869" s="57">
        <v>867</v>
      </c>
      <c r="C869" s="57">
        <v>1286</v>
      </c>
      <c r="D869" s="57" t="s">
        <v>2740</v>
      </c>
      <c r="E869" t="str">
        <f>IF(ISNA(MATCH(A869,'ESO zone constants'!$A$3:$A$9952,0)),"","X")</f>
        <v>X</v>
      </c>
    </row>
    <row r="870" spans="1:5" x14ac:dyDescent="0.25">
      <c r="A870" s="92">
        <v>1297</v>
      </c>
      <c r="B870" s="57">
        <v>868</v>
      </c>
      <c r="C870" s="57">
        <v>1286</v>
      </c>
      <c r="D870" s="57" t="s">
        <v>2736</v>
      </c>
      <c r="E870" t="str">
        <f>IF(ISNA(MATCH(A870,'ESO zone constants'!$A$3:$A$9952,0)),"","X")</f>
        <v>X</v>
      </c>
    </row>
    <row r="871" spans="1:5" x14ac:dyDescent="0.25">
      <c r="A871" s="91">
        <v>1298</v>
      </c>
      <c r="B871" s="57">
        <v>869</v>
      </c>
      <c r="C871" s="57">
        <v>1286</v>
      </c>
      <c r="D871" s="57" t="s">
        <v>2739</v>
      </c>
      <c r="E871" t="str">
        <f>IF(ISNA(MATCH(A871,'ESO zone constants'!$A$3:$A$9952,0)),"","X")</f>
        <v>X</v>
      </c>
    </row>
    <row r="872" spans="1:5" x14ac:dyDescent="0.25">
      <c r="A872" s="91">
        <v>1300</v>
      </c>
      <c r="B872" s="57">
        <v>870</v>
      </c>
      <c r="C872" s="57">
        <v>1286</v>
      </c>
      <c r="D872" s="57" t="s">
        <v>2738</v>
      </c>
      <c r="E872" t="str">
        <f>IF(ISNA(MATCH(A872,'ESO zone constants'!$A$3:$A$9952,0)),"","X")</f>
        <v>X</v>
      </c>
    </row>
    <row r="873" spans="1:5" x14ac:dyDescent="0.25">
      <c r="A873" s="92">
        <v>1304</v>
      </c>
      <c r="B873" s="57">
        <v>871</v>
      </c>
      <c r="C873" s="57">
        <v>1282</v>
      </c>
      <c r="D873" s="57" t="s">
        <v>2737</v>
      </c>
      <c r="E873" t="str">
        <f>IF(ISNA(MATCH(A873,'ESO zone constants'!$A$3:$A$9952,0)),"","X")</f>
        <v>X</v>
      </c>
    </row>
    <row r="874" spans="1:5" x14ac:dyDescent="0.25">
      <c r="A874" s="80">
        <v>1306</v>
      </c>
      <c r="B874">
        <v>872</v>
      </c>
      <c r="C874">
        <v>58</v>
      </c>
      <c r="D874" t="s">
        <v>2554</v>
      </c>
      <c r="E874" t="str">
        <f>IF(ISNA(MATCH(A874,'ESO zone constants'!$A$3:$A$9952,0)),"","X")</f>
        <v>X</v>
      </c>
    </row>
    <row r="875" spans="1:5" x14ac:dyDescent="0.25">
      <c r="A875" s="81">
        <v>1307</v>
      </c>
      <c r="B875">
        <v>873</v>
      </c>
      <c r="C875">
        <v>1261</v>
      </c>
      <c r="D875" t="s">
        <v>2559</v>
      </c>
      <c r="E875" t="str">
        <f>IF(ISNA(MATCH(A875,'ESO zone constants'!$A$3:$A$9952,0)),"","X")</f>
        <v>X</v>
      </c>
    </row>
    <row r="876" spans="1:5" x14ac:dyDescent="0.25">
      <c r="A876" s="91">
        <v>1310</v>
      </c>
      <c r="B876" s="57">
        <v>874</v>
      </c>
      <c r="C876" s="57">
        <v>1286</v>
      </c>
      <c r="D876" s="57" t="s">
        <v>2492</v>
      </c>
      <c r="E876" t="str">
        <f>IF(ISNA(MATCH(A876,'ESO zone constants'!$A$3:$A$9952,0)),"","X")</f>
        <v>X</v>
      </c>
    </row>
    <row r="877" spans="1:5" x14ac:dyDescent="0.25">
      <c r="A877" s="91">
        <v>1342</v>
      </c>
      <c r="B877" s="57">
        <v>875</v>
      </c>
      <c r="C877" s="57">
        <v>1282</v>
      </c>
      <c r="D877" s="57" t="s">
        <v>2730</v>
      </c>
      <c r="E877" t="str">
        <f>IF(ISNA(MATCH(A877,'ESO zone constants'!$A$3:$A$9952,0)),"","X")</f>
        <v>X</v>
      </c>
    </row>
    <row r="878" spans="1:5" x14ac:dyDescent="0.25">
      <c r="A878" s="92">
        <v>1343</v>
      </c>
      <c r="B878" s="57">
        <v>876</v>
      </c>
      <c r="C878" s="57">
        <v>1286</v>
      </c>
      <c r="D878" s="57" t="s">
        <v>2731</v>
      </c>
      <c r="E878" t="str">
        <f>IF(ISNA(MATCH(A878,'ESO zone constants'!$A$3:$A$9952,0)),"","X")</f>
        <v>X</v>
      </c>
    </row>
  </sheetData>
  <autoFilter ref="A2:E2" xr:uid="{41491B4A-A56B-46BB-9301-6772C5A6F6C3}">
    <sortState xmlns:xlrd2="http://schemas.microsoft.com/office/spreadsheetml/2017/richdata2" ref="A3:E878">
      <sortCondition ref="A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79"/>
  <sheetViews>
    <sheetView workbookViewId="0">
      <pane xSplit="3" ySplit="2" topLeftCell="D847" activePane="bottomRight" state="frozen"/>
      <selection pane="topRight" activeCell="D1" sqref="D1"/>
      <selection pane="bottomLeft" activeCell="A2" sqref="A2"/>
      <selection pane="bottomRight" activeCell="D862" sqref="D86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0" t="s">
        <v>2267</v>
      </c>
      <c r="B1" s="100"/>
      <c r="C1" s="100"/>
      <c r="D1" s="100"/>
      <c r="E1" s="100"/>
      <c r="F1" s="100"/>
      <c r="G1" s="100"/>
      <c r="H1" s="100"/>
      <c r="I1" s="100"/>
      <c r="J1" s="100"/>
      <c r="K1" s="100"/>
      <c r="L1" s="101"/>
    </row>
    <row r="2" spans="1:12" ht="90" x14ac:dyDescent="0.25">
      <c r="A2" s="6" t="s">
        <v>100</v>
      </c>
      <c r="B2" s="6" t="s">
        <v>107</v>
      </c>
      <c r="C2" s="6" t="s">
        <v>104</v>
      </c>
      <c r="D2" s="68" t="s">
        <v>105</v>
      </c>
      <c r="E2" s="7" t="s">
        <v>106</v>
      </c>
      <c r="F2" s="7" t="s">
        <v>1354</v>
      </c>
      <c r="G2" s="7" t="s">
        <v>733</v>
      </c>
      <c r="H2" s="69" t="s">
        <v>1388</v>
      </c>
      <c r="I2" s="70" t="s">
        <v>1387</v>
      </c>
      <c r="J2" s="1" t="s">
        <v>1434</v>
      </c>
      <c r="K2" s="7" t="s">
        <v>1531</v>
      </c>
      <c r="L2" s="7" t="s">
        <v>1435</v>
      </c>
    </row>
    <row r="3" spans="1:12" x14ac:dyDescent="0.25">
      <c r="A3" s="5">
        <v>0</v>
      </c>
      <c r="B3" s="5">
        <v>4294967296</v>
      </c>
      <c r="C3" s="5">
        <v>0</v>
      </c>
      <c r="D3" s="43" t="s">
        <v>2269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108</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109</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110</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111</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112</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113</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114</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115</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116</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117</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118</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119</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120</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121</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122</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123</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124</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125</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126</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127</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128</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129</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130</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131</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132</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133</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134</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135</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136</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137</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138</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139</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140</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141</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142</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143</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144</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145</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146</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147</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148</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149</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150</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151</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152</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153</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154</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155</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156</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157</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158</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159</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160</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161</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162</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163</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164</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165</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166</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167</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168</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169</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170</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171</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172</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173</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174</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175</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176</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177</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178</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179</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180</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181</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182</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183</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184</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185</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186</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187</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188</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189</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190</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191</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192</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193</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194</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195</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196</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197</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198</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199</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200</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201</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202</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203</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204</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205</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206</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207</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208</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209</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210</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211</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212</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213</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215</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216</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217</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218</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219</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220</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221</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222</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223</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224</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225</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226</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227</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228</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229</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230</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231</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232</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233</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234</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235</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236</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237</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238</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239</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240</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241</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242</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243</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244</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245</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246</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247</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248</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249</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250</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251</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252</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253</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254</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255</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256</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257</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258</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259</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260</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261</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262</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263</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264</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265</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266</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267</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268</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269</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102</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270</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271</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272</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273</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274</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275</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276</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277</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278</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279</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280</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281</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282</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283</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284</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285</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286</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287</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288</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289</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290</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291</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292</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293</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294</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295</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296</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297</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298</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299</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300</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301</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302</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303</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304</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305</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306</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307</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308</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309</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310</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311</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312</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313</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314</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315</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316</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317</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318</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319</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320</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321</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322</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323</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324</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325</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326</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327</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328</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329</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330</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331</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332</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333</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334</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335</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336</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337</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338</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339</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340</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341</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342</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343</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344</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345</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346</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347</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348</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349</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350</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351</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352</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353</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354</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355</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356</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357</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358</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359</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360</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361</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362</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363</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364</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365</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366</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367</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368</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369</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370</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371</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372</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373</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374</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375</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376</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377</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378</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379</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380</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381</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382</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1516</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377</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383</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383</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1429</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384</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385</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386</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387</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388</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389</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390</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391</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392</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393</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394</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395</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396</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397</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398</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399</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400</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401</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402</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403</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404</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405</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406</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407</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408</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409</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410</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411</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412</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299</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413</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414</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415</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416</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298</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417</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418</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419</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420</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421</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422</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423</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424</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425</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426</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427</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428</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429</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430</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431</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432</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433</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434</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435</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436</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437</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438</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158</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439</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440</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441</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442</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443</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444</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445</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434</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446</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447</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448</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449</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450</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451</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452</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453</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144</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454</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455</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456</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457</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458</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459</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460</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461</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462</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463</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464</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465</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466</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467</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468</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469</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470</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471</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472</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473</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474</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475</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476</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477</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478</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479</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480</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481</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429</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482</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483</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484</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485</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486</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487</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488</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489</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490</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491</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492</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493</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494</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495</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496</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497</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498</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499</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500</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501</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502</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503</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504</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505</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506</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507</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508</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509</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1430</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510</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1745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432</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511</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512</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513</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514</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515</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516</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517</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518</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519</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520</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521</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522</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523</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524</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525</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526</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527</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528</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529</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530</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531</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532</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533</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534</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535</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536</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537</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538</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539</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540</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541</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542</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543</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544</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545</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546</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547</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548</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549</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550</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551</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552</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553</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554</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555</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556</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557</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558</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559</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560</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561</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562</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563</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564</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565</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566</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567</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568</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569</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570</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571</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572</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573</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574</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575</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576</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577</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2472</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578</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579</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580</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581</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582</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583</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584</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585</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586</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587</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588</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2449</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589</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590</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591</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592</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593</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594</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595</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596</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597</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598</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599</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600</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601</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602</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603</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604</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605</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606</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607</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608</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609</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103</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610</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611</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612</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613</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614</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615</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616</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617</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618</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619</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620</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621</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622</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623</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624</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625</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626</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627</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628</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629</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630</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631</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632</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633</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634</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635</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636</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637</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638</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639</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640</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641</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642</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643</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644</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645</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646</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647</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640</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648</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649</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650</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651</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652</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653</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654</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655</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656</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657</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658</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659</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660</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661</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662</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663</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664</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665</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666</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667</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668</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669</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670</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671</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672</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673</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674</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675</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676</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677</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678</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679</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680</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681</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682</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683</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684</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685</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686</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687</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688</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689</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690</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691</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692</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693</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694</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672</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695</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696</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697</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698</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665</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699</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700</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701</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702</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703</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704</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705</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706</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708</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709</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710</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712</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713</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714</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715</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716</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717</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718</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719</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720</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721</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722</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723</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723</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723</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724</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725</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726</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727</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728</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730</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1403</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1431</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1404</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1405</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1406</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1407</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1408</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1409</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1410</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1411</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1412</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1413</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1414</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1415</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1416</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1417</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1418</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732</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731</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729</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1419</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1420</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1421</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1422</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1423</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1424</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1397</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1425</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1426</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1427</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1428</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1358</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1505</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1506</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707</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711</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1399</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1400</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1401</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1608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1609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1610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1611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1612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1509</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1613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1513</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1519</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422</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1514</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1515</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1614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1615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1616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1620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1617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1619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1618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1674</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1673</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1517</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1518</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1719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1749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1720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1748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1721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1747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1722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1746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1723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1744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1724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1725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1726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1727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1728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1729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1730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2442</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1731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1732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1743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1733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1734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1742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1735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1736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1736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1690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1689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1621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1622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1737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1738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1844</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1688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1687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1836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2190</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2192</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2191</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2251</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2252</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2253</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2254</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2266</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2265</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2448</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2264</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2263</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2262</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2261</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1739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1740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1741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2255</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2256</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2260</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2259</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2258</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2257</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2250</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4" customFormat="1" x14ac:dyDescent="0.25">
      <c r="A807" s="12">
        <v>1228</v>
      </c>
      <c r="B807" s="5">
        <v>804</v>
      </c>
      <c r="C807" s="5">
        <v>823</v>
      </c>
      <c r="D807" s="3" t="s">
        <v>2440</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4" customFormat="1" x14ac:dyDescent="0.25">
      <c r="A808" s="12">
        <v>1229</v>
      </c>
      <c r="B808" s="5">
        <v>805</v>
      </c>
      <c r="C808" s="5">
        <v>57</v>
      </c>
      <c r="D808" s="3" t="s">
        <v>2441</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2188</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2189</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2443</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454</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2447</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2473</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2470</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2474</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2475</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2476</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2477</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2478</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2479</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2480</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2471</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2481</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2482</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2483</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2484</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2485</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2486</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2466</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2487</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2488</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2469</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2468</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2489</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2490</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2430</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2446</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2491</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2249</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2248</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2467</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2548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2553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2445</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2444</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2492</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2557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2493</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2494</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2465</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2556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2555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2558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2558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2554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5">
        <v>854</v>
      </c>
      <c r="C857" s="5">
        <v>1261</v>
      </c>
      <c r="D857" s="3" t="s">
        <v>2559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92">
        <v>1282</v>
      </c>
      <c r="B858" s="57">
        <v>853</v>
      </c>
      <c r="C858" s="57">
        <v>1282</v>
      </c>
      <c r="D858" s="57" t="s">
        <v>2733</v>
      </c>
      <c r="E858" s="3" t="str">
        <f t="array" ref="E858">IF(OR(EXACT(A858,'ESO Dungeon constants'!$D$3:$D$987)),"X","")</f>
        <v/>
      </c>
      <c r="F858" s="3" t="str">
        <f t="shared" ref="F858:F879"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91">
        <v>1283</v>
      </c>
      <c r="B859" s="57">
        <v>854</v>
      </c>
      <c r="C859" s="57">
        <v>1282</v>
      </c>
      <c r="D859" s="57" t="s">
        <v>2734</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92">
        <v>1284</v>
      </c>
      <c r="B860" s="57">
        <v>855</v>
      </c>
      <c r="C860" s="57">
        <v>1282</v>
      </c>
      <c r="D860" s="57" t="s">
        <v>2751</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92">
        <v>1285</v>
      </c>
      <c r="B861" s="57">
        <v>856</v>
      </c>
      <c r="C861" s="57">
        <v>1286</v>
      </c>
      <c r="D861" s="57" t="s">
        <v>2750</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92">
        <v>1286</v>
      </c>
      <c r="B862" s="57">
        <v>857</v>
      </c>
      <c r="C862" s="57">
        <v>1286</v>
      </c>
      <c r="D862" s="57" t="s">
        <v>2492</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92">
        <v>1287</v>
      </c>
      <c r="B863" s="57">
        <v>858</v>
      </c>
      <c r="C863" s="57">
        <v>1286</v>
      </c>
      <c r="D863" s="57" t="s">
        <v>2749</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91">
        <v>1288</v>
      </c>
      <c r="B864" s="57">
        <v>859</v>
      </c>
      <c r="C864" s="57">
        <v>1286</v>
      </c>
      <c r="D864" s="57" t="s">
        <v>2748</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92">
        <v>1289</v>
      </c>
      <c r="B865" s="57">
        <v>860</v>
      </c>
      <c r="C865" s="57">
        <v>1286</v>
      </c>
      <c r="D865" s="57" t="s">
        <v>2747</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92">
        <v>1290</v>
      </c>
      <c r="B866" s="57">
        <v>861</v>
      </c>
      <c r="C866" s="57">
        <v>1286</v>
      </c>
      <c r="D866" s="57" t="s">
        <v>2746</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92">
        <v>1291</v>
      </c>
      <c r="B867" s="57">
        <v>862</v>
      </c>
      <c r="C867" s="57">
        <v>1286</v>
      </c>
      <c r="D867" s="57" t="s">
        <v>2745</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92">
        <v>1292</v>
      </c>
      <c r="B868" s="57">
        <v>863</v>
      </c>
      <c r="C868" s="57">
        <v>1286</v>
      </c>
      <c r="D868" s="57" t="s">
        <v>2744</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92">
        <v>1293</v>
      </c>
      <c r="B869" s="57">
        <v>864</v>
      </c>
      <c r="C869" s="57">
        <v>1282</v>
      </c>
      <c r="D869" s="57" t="s">
        <v>2743</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92">
        <v>1294</v>
      </c>
      <c r="B870" s="57">
        <v>865</v>
      </c>
      <c r="C870" s="57">
        <v>1286</v>
      </c>
      <c r="D870" s="57" t="s">
        <v>2742</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91">
        <v>1295</v>
      </c>
      <c r="B871" s="57">
        <v>866</v>
      </c>
      <c r="C871" s="57">
        <v>1286</v>
      </c>
      <c r="D871" s="57" t="s">
        <v>2741</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91">
        <v>1296</v>
      </c>
      <c r="B872" s="57">
        <v>867</v>
      </c>
      <c r="C872" s="57">
        <v>1286</v>
      </c>
      <c r="D872" s="57" t="s">
        <v>2740</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92">
        <v>1297</v>
      </c>
      <c r="B873" s="57">
        <v>868</v>
      </c>
      <c r="C873" s="57">
        <v>1286</v>
      </c>
      <c r="D873" s="57" t="s">
        <v>2736</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91">
        <v>1298</v>
      </c>
      <c r="B874" s="57">
        <v>869</v>
      </c>
      <c r="C874" s="57">
        <v>1286</v>
      </c>
      <c r="D874" s="57" t="s">
        <v>2739</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91">
        <v>1300</v>
      </c>
      <c r="B875" s="57">
        <v>870</v>
      </c>
      <c r="C875" s="57">
        <v>1286</v>
      </c>
      <c r="D875" s="57" t="s">
        <v>2738</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92">
        <v>1304</v>
      </c>
      <c r="B876" s="57">
        <v>871</v>
      </c>
      <c r="C876" s="57">
        <v>1282</v>
      </c>
      <c r="D876" s="57" t="s">
        <v>2737</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91">
        <v>1310</v>
      </c>
      <c r="B877" s="57">
        <v>874</v>
      </c>
      <c r="C877" s="57">
        <v>1286</v>
      </c>
      <c r="D877" s="57" t="s">
        <v>2492</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91">
        <v>1342</v>
      </c>
      <c r="B878" s="57">
        <v>875</v>
      </c>
      <c r="C878" s="57">
        <v>1282</v>
      </c>
      <c r="D878" s="57" t="s">
        <v>2730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92">
        <v>1343</v>
      </c>
      <c r="B879" s="57">
        <v>876</v>
      </c>
      <c r="C879" s="57">
        <v>1286</v>
      </c>
      <c r="D879" s="57" t="s">
        <v>2731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sheetData>
  <autoFilter ref="A2:L857"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5"/>
  <sheetViews>
    <sheetView workbookViewId="0">
      <pane ySplit="2" topLeftCell="A23" activePane="bottomLeft" state="frozen"/>
      <selection pane="bottomLeft" activeCell="F44" sqref="F4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7" t="s">
        <v>2735</v>
      </c>
      <c r="D1" s="77"/>
      <c r="E1" s="77"/>
      <c r="F1" s="77"/>
      <c r="G1" s="77"/>
      <c r="H1" s="77"/>
      <c r="I1" s="77"/>
      <c r="J1" s="57"/>
      <c r="K1" s="57"/>
      <c r="L1" s="57"/>
      <c r="M1" s="57"/>
      <c r="N1" s="57"/>
      <c r="O1" s="57"/>
      <c r="P1" s="57"/>
      <c r="Q1" s="57"/>
    </row>
    <row r="2" spans="1:17" s="1" customFormat="1" x14ac:dyDescent="0.25">
      <c r="A2" s="5" t="s">
        <v>1381</v>
      </c>
      <c r="B2" s="5" t="s">
        <v>1382</v>
      </c>
      <c r="C2" s="5" t="s">
        <v>1384</v>
      </c>
      <c r="D2" s="5" t="s">
        <v>100</v>
      </c>
      <c r="E2" s="3" t="s">
        <v>1385</v>
      </c>
      <c r="F2" s="3" t="s">
        <v>107</v>
      </c>
      <c r="G2"/>
      <c r="H2"/>
    </row>
    <row r="3" spans="1:17" x14ac:dyDescent="0.25">
      <c r="A3" s="79">
        <v>74</v>
      </c>
      <c r="B3">
        <v>22</v>
      </c>
      <c r="C3" t="s">
        <v>203</v>
      </c>
      <c r="D3">
        <v>280</v>
      </c>
      <c r="E3" s="3" t="str">
        <f>VLOOKUP(D3,'ESO zone constants'!$A$3:$D$9999,4,FALSE)</f>
        <v>Bleakrock Isle</v>
      </c>
      <c r="F3" s="3">
        <f>VLOOKUP(D3,'ESO zone constants'!$A$3:$B$9999,2,FALSE)</f>
        <v>109</v>
      </c>
      <c r="G3"/>
    </row>
    <row r="4" spans="1:17" x14ac:dyDescent="0.25">
      <c r="A4" s="79">
        <v>227</v>
      </c>
      <c r="B4">
        <v>20</v>
      </c>
      <c r="C4" t="s">
        <v>392</v>
      </c>
      <c r="D4">
        <v>535</v>
      </c>
      <c r="E4" s="3" t="str">
        <f>VLOOKUP(D4,'ESO zone constants'!$A$3:$D$9999,4,FALSE)</f>
        <v>Betnikh</v>
      </c>
      <c r="F4" s="3">
        <f>VLOOKUP(D4,'ESO zone constants'!$A$3:$B$9999,2,FALSE)</f>
        <v>305</v>
      </c>
      <c r="G4"/>
    </row>
    <row r="5" spans="1:17" x14ac:dyDescent="0.25">
      <c r="A5" s="79">
        <v>255</v>
      </c>
      <c r="B5">
        <v>23</v>
      </c>
      <c r="C5" t="s">
        <v>247</v>
      </c>
      <c r="D5">
        <v>347</v>
      </c>
      <c r="E5" s="3" t="str">
        <f>VLOOKUP(D5,'ESO zone constants'!$A$3:$D$9999,4,FALSE)</f>
        <v>Coldharbour</v>
      </c>
      <c r="F5" s="3">
        <f>VLOOKUP(D5,'ESO zone constants'!$A$3:$B$9999,2,FALSE)</f>
        <v>154</v>
      </c>
      <c r="G5"/>
    </row>
    <row r="6" spans="1:17" x14ac:dyDescent="0.25">
      <c r="A6" s="79">
        <v>258</v>
      </c>
      <c r="B6">
        <v>21</v>
      </c>
      <c r="C6" t="s">
        <v>393</v>
      </c>
      <c r="D6">
        <v>537</v>
      </c>
      <c r="E6" s="3" t="str">
        <f>VLOOKUP(D6,'ESO zone constants'!$A$3:$D$9999,4,FALSE)</f>
        <v>Khenarthi's Roost</v>
      </c>
      <c r="F6" s="3">
        <f>VLOOKUP(D6,'ESO zone constants'!$A$3:$B$9999,2,FALSE)</f>
        <v>306</v>
      </c>
      <c r="G6"/>
    </row>
    <row r="7" spans="1:17" x14ac:dyDescent="0.25">
      <c r="A7" s="79">
        <v>660</v>
      </c>
      <c r="B7">
        <v>26</v>
      </c>
      <c r="C7" t="s">
        <v>39</v>
      </c>
      <c r="D7">
        <v>584</v>
      </c>
      <c r="E7" s="3" t="str">
        <f>VLOOKUP(D7,'ESO zone constants'!$A$3:$D$9999,4,FALSE)</f>
        <v>Imperial City</v>
      </c>
      <c r="F7" s="3">
        <f>VLOOKUP(D7,'ESO zone constants'!$A$3:$B$9999,2,FALSE)</f>
        <v>346</v>
      </c>
      <c r="G7"/>
    </row>
    <row r="8" spans="1:17" x14ac:dyDescent="0.25">
      <c r="A8" s="79">
        <v>667</v>
      </c>
      <c r="B8">
        <v>27</v>
      </c>
      <c r="C8" t="s">
        <v>458</v>
      </c>
      <c r="D8">
        <v>684</v>
      </c>
      <c r="E8" s="3" t="str">
        <f>VLOOKUP(D8,'ESO zone constants'!$A$3:$D$9999,4,FALSE)</f>
        <v>Wrothgar</v>
      </c>
      <c r="F8" s="3">
        <f>VLOOKUP(D8,'ESO zone constants'!$A$3:$B$9999,2,FALSE)</f>
        <v>379</v>
      </c>
      <c r="G8"/>
    </row>
    <row r="9" spans="1:17" x14ac:dyDescent="0.25">
      <c r="A9" s="79">
        <v>994</v>
      </c>
      <c r="B9">
        <v>28</v>
      </c>
      <c r="C9" t="s">
        <v>515</v>
      </c>
      <c r="D9">
        <v>816</v>
      </c>
      <c r="E9" s="3" t="str">
        <f>VLOOKUP(D9,'ESO zone constants'!$A$3:$D$9999,4,FALSE)</f>
        <v>Hew's Bane</v>
      </c>
      <c r="F9" s="3">
        <f>VLOOKUP(D9,'ESO zone constants'!$A$3:$B$9999,2,FALSE)</f>
        <v>442</v>
      </c>
      <c r="G9"/>
    </row>
    <row r="10" spans="1:17" x14ac:dyDescent="0.25">
      <c r="A10" s="79">
        <v>1006</v>
      </c>
      <c r="B10">
        <v>29</v>
      </c>
      <c r="C10" t="s">
        <v>521</v>
      </c>
      <c r="D10">
        <v>823</v>
      </c>
      <c r="E10" s="3" t="str">
        <f>VLOOKUP(D10,'ESO zone constants'!$A$3:$D$9999,4,FALSE)</f>
        <v>Gold Coast</v>
      </c>
      <c r="F10" s="3">
        <f>VLOOKUP(D10,'ESO zone constants'!$A$3:$B$9999,2,FALSE)</f>
        <v>448</v>
      </c>
      <c r="G10"/>
    </row>
    <row r="11" spans="1:17" x14ac:dyDescent="0.25">
      <c r="A11" s="79">
        <v>1060</v>
      </c>
      <c r="B11">
        <v>30</v>
      </c>
      <c r="C11" t="s">
        <v>538</v>
      </c>
      <c r="D11">
        <v>849</v>
      </c>
      <c r="E11" s="3" t="str">
        <f>VLOOKUP(D11,'ESO zone constants'!$A$3:$D$9999,4,FALSE)</f>
        <v>Vvardenfell</v>
      </c>
      <c r="F11" s="3">
        <f>VLOOKUP(D11,'ESO zone constants'!$A$3:$B$9999,2,FALSE)</f>
        <v>467</v>
      </c>
      <c r="G11"/>
    </row>
    <row r="12" spans="1:17" x14ac:dyDescent="0.25">
      <c r="A12" s="79">
        <v>1126</v>
      </c>
      <c r="B12">
        <v>25</v>
      </c>
      <c r="C12" t="s">
        <v>571</v>
      </c>
      <c r="D12">
        <v>888</v>
      </c>
      <c r="E12" s="3" t="str">
        <f>VLOOKUP(D12,'ESO zone constants'!$A$3:$D$9999,4,FALSE)</f>
        <v>Craglorn</v>
      </c>
      <c r="F12" s="3">
        <f>VLOOKUP(D12,'ESO zone constants'!$A$3:$B$9999,2,FALSE)</f>
        <v>500</v>
      </c>
      <c r="G12"/>
    </row>
    <row r="13" spans="1:17" x14ac:dyDescent="0.25">
      <c r="A13" s="79">
        <v>1313</v>
      </c>
      <c r="B13">
        <v>31</v>
      </c>
      <c r="C13" t="s">
        <v>78</v>
      </c>
      <c r="D13">
        <v>980</v>
      </c>
      <c r="E13" s="3" t="str">
        <f>VLOOKUP(D13,'ESO zone constants'!$A$3:$D$9999,4,FALSE)</f>
        <v>Clockwork City</v>
      </c>
      <c r="F13" s="3">
        <f>VLOOKUP(D13,'ESO zone constants'!$A$3:$B$9999,2,FALSE)</f>
        <v>589</v>
      </c>
      <c r="G13"/>
    </row>
    <row r="14" spans="1:17" x14ac:dyDescent="0.25">
      <c r="A14" s="79">
        <v>1349</v>
      </c>
      <c r="B14">
        <v>32</v>
      </c>
      <c r="C14" t="s">
        <v>79</v>
      </c>
      <c r="D14">
        <v>1011</v>
      </c>
      <c r="E14" s="3" t="str">
        <f>VLOOKUP(D14,'ESO zone constants'!$A$3:$D$9999,4,FALSE)</f>
        <v>Summerset</v>
      </c>
      <c r="F14" s="3">
        <f>VLOOKUP(D14,'ESO zone constants'!$A$3:$B$9999,2,FALSE)</f>
        <v>616</v>
      </c>
      <c r="G14"/>
    </row>
    <row r="15" spans="1:17" x14ac:dyDescent="0.25">
      <c r="A15" s="79">
        <v>1429</v>
      </c>
      <c r="B15">
        <v>33</v>
      </c>
      <c r="C15" t="s">
        <v>687</v>
      </c>
      <c r="D15">
        <v>1027</v>
      </c>
      <c r="E15" s="3" t="str">
        <f>VLOOKUP(D15,'ESO zone constants'!$A$3:$D$9999,4,FALSE)</f>
        <v>Artaeum</v>
      </c>
      <c r="F15" s="3">
        <f>VLOOKUP(D15,'ESO zone constants'!$A$3:$B$9999,2,FALSE)</f>
        <v>632</v>
      </c>
      <c r="G15"/>
    </row>
    <row r="16" spans="1:17" x14ac:dyDescent="0.25">
      <c r="A16" s="79">
        <v>1484</v>
      </c>
      <c r="B16">
        <v>34</v>
      </c>
      <c r="C16" t="s">
        <v>80</v>
      </c>
      <c r="D16">
        <v>726</v>
      </c>
      <c r="E16" s="3" t="str">
        <f>VLOOKUP(D16,'ESO zone constants'!$A$3:$D$9999,4,FALSE)</f>
        <v>Murkmire</v>
      </c>
      <c r="F16" s="3">
        <f>VLOOKUP(D16,'ESO zone constants'!$A$3:$B$9999,2,FALSE)</f>
        <v>407</v>
      </c>
      <c r="G16"/>
    </row>
    <row r="17" spans="1:7" x14ac:dyDescent="0.25">
      <c r="A17" s="79">
        <v>1552</v>
      </c>
      <c r="B17">
        <v>35</v>
      </c>
      <c r="C17" t="s">
        <v>721</v>
      </c>
      <c r="D17">
        <v>1072</v>
      </c>
      <c r="E17" s="3" t="str">
        <f>VLOOKUP(D17,'ESO zone constants'!$A$3:$D$9999,4,FALSE)</f>
        <v>Norg-Tzel</v>
      </c>
      <c r="F17" s="3">
        <f>VLOOKUP(D17,'ESO zone constants'!$A$3:$B$9999,2,FALSE)</f>
        <v>668</v>
      </c>
      <c r="G17"/>
    </row>
    <row r="18" spans="1:7" x14ac:dyDescent="0.25">
      <c r="A18" s="79">
        <v>1555</v>
      </c>
      <c r="B18">
        <v>36</v>
      </c>
      <c r="C18" t="s">
        <v>1403</v>
      </c>
      <c r="D18">
        <v>1086</v>
      </c>
      <c r="E18" s="3" t="str">
        <f>VLOOKUP(D18,'ESO zone constants'!$A$3:$D$9999,4,FALSE)</f>
        <v>Northern Elsweyr</v>
      </c>
      <c r="F18" s="3">
        <f>VLOOKUP(D18,'ESO zone constants'!$A$3:$B$9999,2,FALSE)</f>
        <v>681</v>
      </c>
      <c r="G18"/>
    </row>
    <row r="19" spans="1:7" x14ac:dyDescent="0.25">
      <c r="A19" s="79">
        <v>1654</v>
      </c>
      <c r="B19">
        <v>37</v>
      </c>
      <c r="C19" t="s">
        <v>1608</v>
      </c>
      <c r="D19">
        <v>1133</v>
      </c>
      <c r="E19" s="3" t="str">
        <f>VLOOKUP(D19,'ESO zone constants'!$A$3:$D$9999,4,FALSE)</f>
        <v>Southern Elsweyr</v>
      </c>
      <c r="F19" s="3">
        <f>VLOOKUP(D19,'ESO zone constants'!$A$3:$B$9999,2,FALSE)</f>
        <v>720</v>
      </c>
      <c r="G19"/>
    </row>
    <row r="20" spans="1:7" x14ac:dyDescent="0.25">
      <c r="A20" s="79">
        <v>1719</v>
      </c>
      <c r="B20">
        <v>38</v>
      </c>
      <c r="C20" t="s">
        <v>1719</v>
      </c>
      <c r="D20">
        <v>1160</v>
      </c>
      <c r="E20" s="3" t="str">
        <f>VLOOKUP(D20,'ESO zone constants'!$A$3:$D$9999,4,FALSE)</f>
        <v>Western Skyrim</v>
      </c>
      <c r="F20" s="3">
        <f>VLOOKUP(D20,'ESO zone constants'!$A$3:$B$9999,2,FALSE)</f>
        <v>743</v>
      </c>
      <c r="G20"/>
    </row>
    <row r="21" spans="1:7" x14ac:dyDescent="0.25">
      <c r="A21" s="79">
        <v>1</v>
      </c>
      <c r="B21">
        <v>2</v>
      </c>
      <c r="C21" t="s">
        <v>109</v>
      </c>
      <c r="D21">
        <v>3</v>
      </c>
      <c r="E21" s="3" t="str">
        <f>VLOOKUP(D21,'ESO zone constants'!$A$3:$D$9999,4,FALSE)</f>
        <v>Glenumbra</v>
      </c>
      <c r="F21" s="3">
        <f>VLOOKUP(D21,'ESO zone constants'!$A$3:$B$9999,2,FALSE)</f>
        <v>2</v>
      </c>
      <c r="G21"/>
    </row>
    <row r="22" spans="1:7" x14ac:dyDescent="0.25">
      <c r="A22" s="79">
        <v>7</v>
      </c>
      <c r="B22">
        <v>11</v>
      </c>
      <c r="C22" t="s">
        <v>112</v>
      </c>
      <c r="D22">
        <v>41</v>
      </c>
      <c r="E22" s="3" t="str">
        <f>VLOOKUP(D22,'ESO zone constants'!$A$3:$D$9999,4,FALSE)</f>
        <v>Stonefalls</v>
      </c>
      <c r="F22" s="3">
        <f>VLOOKUP(D22,'ESO zone constants'!$A$3:$B$9999,2,FALSE)</f>
        <v>9</v>
      </c>
      <c r="G22"/>
    </row>
    <row r="23" spans="1:7" x14ac:dyDescent="0.25">
      <c r="A23" s="79">
        <v>9</v>
      </c>
      <c r="B23">
        <v>7</v>
      </c>
      <c r="C23" t="s">
        <v>272</v>
      </c>
      <c r="D23">
        <v>383</v>
      </c>
      <c r="E23" s="3" t="str">
        <f>VLOOKUP(D23,'ESO zone constants'!$A$3:$D$9999,4,FALSE)</f>
        <v>Grahtwood</v>
      </c>
      <c r="F23" s="3">
        <f>VLOOKUP(D23,'ESO zone constants'!$A$3:$B$9999,2,FALSE)</f>
        <v>180</v>
      </c>
      <c r="G23"/>
    </row>
    <row r="24" spans="1:7" x14ac:dyDescent="0.25">
      <c r="A24" s="79">
        <v>10</v>
      </c>
      <c r="B24">
        <v>3</v>
      </c>
      <c r="C24" t="s">
        <v>111</v>
      </c>
      <c r="D24">
        <v>20</v>
      </c>
      <c r="E24" s="3" t="str">
        <f>VLOOKUP(D24,'ESO zone constants'!$A$3:$D$9999,4,FALSE)</f>
        <v>Rivenspire</v>
      </c>
      <c r="F24" s="3">
        <f>VLOOKUP(D24,'ESO zone constants'!$A$3:$B$9999,2,FALSE)</f>
        <v>5</v>
      </c>
      <c r="G24"/>
    </row>
    <row r="25" spans="1:7" x14ac:dyDescent="0.25">
      <c r="A25" s="79">
        <v>12</v>
      </c>
      <c r="B25">
        <v>4</v>
      </c>
      <c r="C25" t="s">
        <v>110</v>
      </c>
      <c r="D25">
        <v>19</v>
      </c>
      <c r="E25" s="3" t="str">
        <f>VLOOKUP(D25,'ESO zone constants'!$A$3:$D$9999,4,FALSE)</f>
        <v>Stormhaven</v>
      </c>
      <c r="F25" s="3">
        <f>VLOOKUP(D25,'ESO zone constants'!$A$3:$B$9999,2,FALSE)</f>
        <v>4</v>
      </c>
      <c r="G25"/>
    </row>
    <row r="26" spans="1:7" x14ac:dyDescent="0.25">
      <c r="A26" s="79">
        <v>13</v>
      </c>
      <c r="B26">
        <v>10</v>
      </c>
      <c r="C26" t="s">
        <v>113</v>
      </c>
      <c r="D26">
        <v>57</v>
      </c>
      <c r="E26" s="3" t="str">
        <f>VLOOKUP(D26,'ESO zone constants'!$A$3:$D$9999,4,FALSE)</f>
        <v>Deshaan</v>
      </c>
      <c r="F26" s="3">
        <f>VLOOKUP(D26,'ESO zone constants'!$A$3:$B$9999,2,FALSE)</f>
        <v>10</v>
      </c>
      <c r="G26"/>
    </row>
    <row r="27" spans="1:7" x14ac:dyDescent="0.25">
      <c r="A27" s="79">
        <v>16</v>
      </c>
      <c r="B27">
        <v>14</v>
      </c>
      <c r="C27" t="s">
        <v>131</v>
      </c>
      <c r="D27">
        <v>181</v>
      </c>
      <c r="E27" s="3" t="str">
        <f>VLOOKUP(D27,'ESO zone constants'!$A$3:$D$9999,4,FALSE)</f>
        <v>Cyrodiil</v>
      </c>
      <c r="F27" s="3">
        <f>VLOOKUP(D27,'ESO zone constants'!$A$3:$B$9999,2,FALSE)</f>
        <v>37</v>
      </c>
      <c r="G27"/>
    </row>
    <row r="28" spans="1:7" x14ac:dyDescent="0.25">
      <c r="A28" s="79">
        <v>20</v>
      </c>
      <c r="B28">
        <v>6</v>
      </c>
      <c r="C28" t="s">
        <v>115</v>
      </c>
      <c r="D28">
        <v>92</v>
      </c>
      <c r="E28" s="3" t="str">
        <f>VLOOKUP(D28,'ESO zone constants'!$A$3:$D$9999,4,FALSE)</f>
        <v>Bangkorai</v>
      </c>
      <c r="F28" s="3">
        <f>VLOOKUP(D28,'ESO zone constants'!$A$3:$B$9999,2,FALSE)</f>
        <v>14</v>
      </c>
      <c r="G28"/>
    </row>
    <row r="29" spans="1:7" x14ac:dyDescent="0.25">
      <c r="A29" s="79">
        <v>22</v>
      </c>
      <c r="B29">
        <v>8</v>
      </c>
      <c r="C29" t="s">
        <v>114</v>
      </c>
      <c r="D29">
        <v>58</v>
      </c>
      <c r="E29" s="3" t="str">
        <f>VLOOKUP(D29,'ESO zone constants'!$A$3:$D$9999,4,FALSE)</f>
        <v>Malabal Tor</v>
      </c>
      <c r="F29" s="3">
        <f>VLOOKUP(D29,'ESO zone constants'!$A$3:$B$9999,2,FALSE)</f>
        <v>11</v>
      </c>
      <c r="G29"/>
    </row>
    <row r="30" spans="1:7" x14ac:dyDescent="0.25">
      <c r="A30" s="79">
        <v>26</v>
      </c>
      <c r="B30">
        <v>9</v>
      </c>
      <c r="C30" t="s">
        <v>120</v>
      </c>
      <c r="D30">
        <v>117</v>
      </c>
      <c r="E30" s="3" t="str">
        <f>VLOOKUP(D30,'ESO zone constants'!$A$3:$D$9999,4,FALSE)</f>
        <v>Shadowfen</v>
      </c>
      <c r="F30" s="3">
        <f>VLOOKUP(D30,'ESO zone constants'!$A$3:$B$9999,2,FALSE)</f>
        <v>19</v>
      </c>
      <c r="G30"/>
    </row>
    <row r="31" spans="1:7" x14ac:dyDescent="0.25">
      <c r="A31" s="79">
        <v>30</v>
      </c>
      <c r="B31">
        <v>5</v>
      </c>
      <c r="C31" t="s">
        <v>118</v>
      </c>
      <c r="D31">
        <v>104</v>
      </c>
      <c r="E31" s="3" t="str">
        <f>VLOOKUP(D31,'ESO zone constants'!$A$3:$D$9999,4,FALSE)</f>
        <v>Alik'r Desert</v>
      </c>
      <c r="F31" s="3">
        <f>VLOOKUP(D31,'ESO zone constants'!$A$3:$B$9999,2,FALSE)</f>
        <v>17</v>
      </c>
      <c r="G31"/>
    </row>
    <row r="32" spans="1:7" x14ac:dyDescent="0.25">
      <c r="A32" s="79">
        <v>61</v>
      </c>
      <c r="B32">
        <v>13</v>
      </c>
      <c r="C32" t="s">
        <v>116</v>
      </c>
      <c r="D32">
        <v>101</v>
      </c>
      <c r="E32" s="3" t="str">
        <f>VLOOKUP(D32,'ESO zone constants'!$A$3:$D$9999,4,FALSE)</f>
        <v>Eastmarch</v>
      </c>
      <c r="F32" s="3">
        <f>VLOOKUP(D32,'ESO zone constants'!$A$3:$B$9999,2,FALSE)</f>
        <v>15</v>
      </c>
      <c r="G32"/>
    </row>
    <row r="33" spans="1:7" x14ac:dyDescent="0.25">
      <c r="A33" s="79">
        <v>75</v>
      </c>
      <c r="B33">
        <v>18</v>
      </c>
      <c r="C33" t="s">
        <v>204</v>
      </c>
      <c r="D33">
        <v>281</v>
      </c>
      <c r="E33" s="3" t="str">
        <f>VLOOKUP(D33,'ESO zone constants'!$A$3:$D$9999,4,FALSE)</f>
        <v>Bal Foyen</v>
      </c>
      <c r="F33" s="3">
        <f>VLOOKUP(D33,'ESO zone constants'!$A$3:$B$9999,2,FALSE)</f>
        <v>110</v>
      </c>
      <c r="G33"/>
    </row>
    <row r="34" spans="1:7" x14ac:dyDescent="0.25">
      <c r="A34" s="79">
        <v>125</v>
      </c>
      <c r="B34">
        <v>12</v>
      </c>
      <c r="C34" t="s">
        <v>117</v>
      </c>
      <c r="D34">
        <v>103</v>
      </c>
      <c r="E34" s="3" t="str">
        <f>VLOOKUP(D34,'ESO zone constants'!$A$3:$D$9999,4,FALSE)</f>
        <v>The Rift</v>
      </c>
      <c r="F34" s="3">
        <f>VLOOKUP(D34,'ESO zone constants'!$A$3:$B$9999,2,FALSE)</f>
        <v>16</v>
      </c>
      <c r="G34"/>
    </row>
    <row r="35" spans="1:7" x14ac:dyDescent="0.25">
      <c r="A35" s="79">
        <v>143</v>
      </c>
      <c r="B35">
        <v>15</v>
      </c>
      <c r="C35" t="s">
        <v>270</v>
      </c>
      <c r="D35">
        <v>381</v>
      </c>
      <c r="E35" s="3" t="str">
        <f>VLOOKUP(D35,'ESO zone constants'!$A$3:$D$9999,4,FALSE)</f>
        <v>Auridon</v>
      </c>
      <c r="F35" s="3">
        <f>VLOOKUP(D35,'ESO zone constants'!$A$3:$B$9999,2,FALSE)</f>
        <v>178</v>
      </c>
      <c r="G35"/>
    </row>
    <row r="36" spans="1:7" x14ac:dyDescent="0.25">
      <c r="A36" s="79">
        <v>201</v>
      </c>
      <c r="B36">
        <v>19</v>
      </c>
      <c r="C36" t="s">
        <v>391</v>
      </c>
      <c r="D36">
        <v>534</v>
      </c>
      <c r="E36" s="3" t="str">
        <f>VLOOKUP(D36,'ESO zone constants'!$A$3:$D$9999,4,FALSE)</f>
        <v>Stros M'Kai</v>
      </c>
      <c r="F36" s="3">
        <f>VLOOKUP(D36,'ESO zone constants'!$A$3:$B$9999,2,FALSE)</f>
        <v>304</v>
      </c>
      <c r="G36"/>
    </row>
    <row r="37" spans="1:7" x14ac:dyDescent="0.25">
      <c r="A37" s="79">
        <v>256</v>
      </c>
      <c r="B37">
        <v>17</v>
      </c>
      <c r="C37" t="s">
        <v>271</v>
      </c>
      <c r="D37">
        <v>382</v>
      </c>
      <c r="E37" s="3" t="str">
        <f>VLOOKUP(D37,'ESO zone constants'!$A$3:$D$9999,4,FALSE)</f>
        <v>Reaper's March</v>
      </c>
      <c r="F37" s="3">
        <f>VLOOKUP(D37,'ESO zone constants'!$A$3:$B$9999,2,FALSE)</f>
        <v>179</v>
      </c>
      <c r="G37"/>
    </row>
    <row r="38" spans="1:7" x14ac:dyDescent="0.25">
      <c r="A38" s="79">
        <v>300</v>
      </c>
      <c r="B38">
        <v>16</v>
      </c>
      <c r="C38" t="s">
        <v>119</v>
      </c>
      <c r="D38">
        <v>108</v>
      </c>
      <c r="E38" s="3" t="str">
        <f>VLOOKUP(D38,'ESO zone constants'!$A$3:$D$9999,4,FALSE)</f>
        <v>Greenshade</v>
      </c>
      <c r="F38" s="3">
        <f>VLOOKUP(D38,'ESO zone constants'!$A$3:$B$9999,2,FALSE)</f>
        <v>18</v>
      </c>
      <c r="G38"/>
    </row>
    <row r="39" spans="1:7" x14ac:dyDescent="0.25">
      <c r="A39" s="79">
        <v>1747</v>
      </c>
      <c r="B39">
        <v>39</v>
      </c>
      <c r="C39" t="s">
        <v>1749</v>
      </c>
      <c r="D39">
        <v>1161</v>
      </c>
      <c r="E39" s="3" t="str">
        <f>VLOOKUP(D39,'ESO zone constants'!$A$3:$D$9999,4,FALSE)</f>
        <v>Blackreach: Greymoor Caverns</v>
      </c>
      <c r="F39" s="3">
        <f>VLOOKUP(D39,'ESO zone constants'!$A$3:$B$9999,2,FALSE)</f>
        <v>744</v>
      </c>
      <c r="G39"/>
    </row>
    <row r="40" spans="1:7" x14ac:dyDescent="0.25">
      <c r="A40" s="79">
        <v>1850</v>
      </c>
      <c r="B40">
        <v>41</v>
      </c>
      <c r="C40" t="s">
        <v>2252</v>
      </c>
      <c r="D40">
        <v>1208</v>
      </c>
      <c r="E40" s="3" t="str">
        <f>VLOOKUP(D40,'ESO zone constants'!$A$3:$D$9999,4,FALSE)</f>
        <v>Blackreach: Arkthzand Cavern</v>
      </c>
      <c r="F40" s="3">
        <f>VLOOKUP(D40,'ESO zone constants'!$A$3:$B$9999,2,FALSE)</f>
        <v>784</v>
      </c>
      <c r="G40"/>
    </row>
    <row r="41" spans="1:7" x14ac:dyDescent="0.25">
      <c r="A41" s="79">
        <v>1814</v>
      </c>
      <c r="B41">
        <v>42</v>
      </c>
      <c r="C41" t="s">
        <v>2251</v>
      </c>
      <c r="D41">
        <v>1207</v>
      </c>
      <c r="E41" s="3" t="str">
        <f>VLOOKUP(D41,'ESO zone constants'!$A$3:$D$9999,4,FALSE)</f>
        <v>The Reach</v>
      </c>
      <c r="F41" s="3">
        <f>VLOOKUP(D41,'ESO zone constants'!$A$3:$B$9999,2,FALSE)</f>
        <v>783</v>
      </c>
      <c r="G41"/>
    </row>
    <row r="42" spans="1:7" x14ac:dyDescent="0.25">
      <c r="A42" s="79">
        <v>1887</v>
      </c>
      <c r="B42">
        <v>43</v>
      </c>
      <c r="C42" t="s">
        <v>2430</v>
      </c>
      <c r="D42">
        <v>1261</v>
      </c>
      <c r="E42" s="3" t="str">
        <f>VLOOKUP(D42,'ESO zone constants'!$A$3:$D$9999,4,FALSE)</f>
        <v>Blackwood</v>
      </c>
      <c r="F42" s="3">
        <f>VLOOKUP(D42,'ESO zone constants'!$A$3:$B$9999,2,FALSE)</f>
        <v>834</v>
      </c>
      <c r="G42"/>
    </row>
    <row r="43" spans="1:7" x14ac:dyDescent="0.25">
      <c r="A43" s="92">
        <v>2119</v>
      </c>
      <c r="B43" s="57">
        <v>44</v>
      </c>
      <c r="C43" s="57" t="s">
        <v>2733</v>
      </c>
      <c r="D43" s="57">
        <v>1283</v>
      </c>
      <c r="E43" s="3" t="str">
        <f>VLOOKUP(D43,'ESO zone constants'!$A$3:$D$9999,4,FALSE)</f>
        <v>The Shambles</v>
      </c>
      <c r="F43" s="3">
        <f>VLOOKUP(D43,'ESO zone constants'!$A$3:$B$9999,2,FALSE)</f>
        <v>854</v>
      </c>
      <c r="G43"/>
    </row>
    <row r="44" spans="1:7" x14ac:dyDescent="0.25">
      <c r="A44" s="92">
        <v>2021</v>
      </c>
      <c r="B44" s="57">
        <v>45</v>
      </c>
      <c r="C44" s="57" t="s">
        <v>2492</v>
      </c>
      <c r="D44" s="57">
        <v>1286</v>
      </c>
      <c r="E44" s="3" t="str">
        <f>VLOOKUP(D44,'ESO zone constants'!$A$3:$D$9999,4,FALSE)</f>
        <v>The Deadlands</v>
      </c>
      <c r="F44" s="3">
        <f>VLOOKUP(D44,'ESO zone constants'!$A$3:$B$9999,2,FALSE)</f>
        <v>857</v>
      </c>
      <c r="G44"/>
    </row>
    <row r="45" spans="1:7" x14ac:dyDescent="0.25">
      <c r="G45"/>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3" activePane="bottomLeft" state="frozen"/>
      <selection pane="bottomLeft" activeCell="A3" sqref="A3"/>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2753</v>
      </c>
      <c r="J1" s="30"/>
      <c r="K1" s="3"/>
      <c r="L1" s="3"/>
      <c r="M1" s="3"/>
      <c r="N1" s="3"/>
    </row>
    <row r="2" spans="1:14" x14ac:dyDescent="0.25">
      <c r="A2" s="58" t="s">
        <v>1750</v>
      </c>
      <c r="B2" s="1" t="s">
        <v>1751</v>
      </c>
      <c r="C2" s="1" t="s">
        <v>1752</v>
      </c>
      <c r="D2" s="1" t="s">
        <v>1753</v>
      </c>
      <c r="E2" s="1" t="s">
        <v>1755</v>
      </c>
      <c r="F2" s="1" t="s">
        <v>1754</v>
      </c>
      <c r="G2" s="1" t="s">
        <v>1756</v>
      </c>
      <c r="H2" s="1" t="s">
        <v>1757</v>
      </c>
      <c r="I2" s="1" t="s">
        <v>1758</v>
      </c>
      <c r="J2" s="30" t="s">
        <v>2452</v>
      </c>
      <c r="K2" s="3" t="s">
        <v>1750</v>
      </c>
      <c r="L2" s="3" t="s">
        <v>1386</v>
      </c>
      <c r="M2" s="3" t="s">
        <v>1383</v>
      </c>
      <c r="N2" s="3" t="s">
        <v>105</v>
      </c>
    </row>
    <row r="3" spans="1:14" x14ac:dyDescent="0.25">
      <c r="A3" s="79">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1">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1">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1">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1">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1">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1">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1">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1">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1">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1">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1">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1">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1">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1">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1">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1">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1">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1">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1">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1">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1">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1">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0">
        <v>24</v>
      </c>
      <c r="B26">
        <v>10</v>
      </c>
      <c r="C26">
        <v>13</v>
      </c>
      <c r="D26" t="s">
        <v>113</v>
      </c>
      <c r="E26">
        <v>10</v>
      </c>
      <c r="F26">
        <v>57</v>
      </c>
      <c r="G26" t="s">
        <v>113</v>
      </c>
      <c r="H26">
        <v>1</v>
      </c>
      <c r="I26" t="s">
        <v>1869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0">
        <v>25</v>
      </c>
      <c r="B27">
        <v>10</v>
      </c>
      <c r="C27">
        <v>13</v>
      </c>
      <c r="D27" t="s">
        <v>113</v>
      </c>
      <c r="E27">
        <v>10</v>
      </c>
      <c r="F27">
        <v>57</v>
      </c>
      <c r="G27" t="s">
        <v>113</v>
      </c>
      <c r="H27">
        <v>1</v>
      </c>
      <c r="I27" t="s">
        <v>1870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0">
        <v>26</v>
      </c>
      <c r="B28">
        <v>10</v>
      </c>
      <c r="C28">
        <v>13</v>
      </c>
      <c r="D28" t="s">
        <v>113</v>
      </c>
      <c r="E28">
        <v>10</v>
      </c>
      <c r="F28">
        <v>57</v>
      </c>
      <c r="G28" t="s">
        <v>113</v>
      </c>
      <c r="H28">
        <v>1</v>
      </c>
      <c r="I28" t="s">
        <v>1871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0">
        <v>27</v>
      </c>
      <c r="B29">
        <v>10</v>
      </c>
      <c r="C29">
        <v>13</v>
      </c>
      <c r="D29" t="s">
        <v>113</v>
      </c>
      <c r="E29">
        <v>10</v>
      </c>
      <c r="F29">
        <v>57</v>
      </c>
      <c r="G29" t="s">
        <v>113</v>
      </c>
      <c r="H29">
        <v>1</v>
      </c>
      <c r="I29" t="s">
        <v>1872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0">
        <v>28</v>
      </c>
      <c r="B30">
        <v>10</v>
      </c>
      <c r="C30">
        <v>13</v>
      </c>
      <c r="D30" t="s">
        <v>113</v>
      </c>
      <c r="E30">
        <v>10</v>
      </c>
      <c r="F30">
        <v>57</v>
      </c>
      <c r="G30" t="s">
        <v>113</v>
      </c>
      <c r="H30">
        <v>1</v>
      </c>
      <c r="I30" t="s">
        <v>1873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0">
        <v>29</v>
      </c>
      <c r="B31">
        <v>10</v>
      </c>
      <c r="C31">
        <v>13</v>
      </c>
      <c r="D31" t="s">
        <v>113</v>
      </c>
      <c r="E31">
        <v>10</v>
      </c>
      <c r="F31">
        <v>57</v>
      </c>
      <c r="G31" t="s">
        <v>113</v>
      </c>
      <c r="H31">
        <v>1</v>
      </c>
      <c r="I31" t="s">
        <v>1874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1">
        <v>30</v>
      </c>
      <c r="B32">
        <v>10</v>
      </c>
      <c r="C32">
        <v>13</v>
      </c>
      <c r="D32" t="s">
        <v>113</v>
      </c>
      <c r="E32">
        <v>10</v>
      </c>
      <c r="F32">
        <v>57</v>
      </c>
      <c r="G32" t="s">
        <v>113</v>
      </c>
      <c r="H32">
        <v>1</v>
      </c>
      <c r="I32" t="s">
        <v>1875</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1">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9">
        <v>32</v>
      </c>
      <c r="B34">
        <v>10</v>
      </c>
      <c r="C34">
        <v>13</v>
      </c>
      <c r="D34" t="s">
        <v>113</v>
      </c>
      <c r="E34">
        <v>10</v>
      </c>
      <c r="F34">
        <v>57</v>
      </c>
      <c r="G34" t="s">
        <v>113</v>
      </c>
      <c r="H34">
        <v>1</v>
      </c>
      <c r="I34" t="s">
        <v>1877</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1">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1">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1">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1">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1">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1">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1">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1">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1">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1">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1">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1">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1">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1">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1">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1">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1">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1">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1">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1">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1">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1">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1">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1">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1">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1">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1">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1">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1">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1">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1">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1">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1">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1">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1">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1">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1">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1">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1">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1">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1">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1">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1">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1">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79">
        <v>79</v>
      </c>
      <c r="B79">
        <v>10</v>
      </c>
      <c r="C79">
        <v>13</v>
      </c>
      <c r="D79" t="s">
        <v>113</v>
      </c>
      <c r="E79">
        <v>10</v>
      </c>
      <c r="F79">
        <v>57</v>
      </c>
      <c r="G79" t="s">
        <v>113</v>
      </c>
      <c r="H79">
        <v>1</v>
      </c>
      <c r="I79" t="s">
        <v>1922</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79">
        <v>80</v>
      </c>
      <c r="B80">
        <v>10</v>
      </c>
      <c r="C80">
        <v>13</v>
      </c>
      <c r="D80" t="s">
        <v>113</v>
      </c>
      <c r="E80">
        <v>10</v>
      </c>
      <c r="F80">
        <v>57</v>
      </c>
      <c r="G80" t="s">
        <v>113</v>
      </c>
      <c r="H80">
        <v>1</v>
      </c>
      <c r="I80" t="s">
        <v>1923</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79">
        <v>81</v>
      </c>
      <c r="B81">
        <v>10</v>
      </c>
      <c r="C81">
        <v>13</v>
      </c>
      <c r="D81" t="s">
        <v>113</v>
      </c>
      <c r="E81">
        <v>10</v>
      </c>
      <c r="F81">
        <v>57</v>
      </c>
      <c r="G81" t="s">
        <v>113</v>
      </c>
      <c r="H81">
        <v>1</v>
      </c>
      <c r="I81" t="s">
        <v>1924</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1">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1">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1">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1">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1">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1">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1">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1">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1">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1">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1">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1">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1">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1">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1">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1">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1">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1">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1">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1">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1">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1">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1">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1">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1">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1">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1">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1">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1">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1">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1">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1">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1">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1">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1">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1">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1">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1">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1">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1">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1">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1">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1">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1">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1">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1">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1">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1">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1">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1">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1">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1">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1">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1">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1">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1">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1">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1">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1">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1">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1">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1">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1">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1">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1">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1">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1">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1">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1">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1">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1">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1">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1">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1">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1">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1">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1">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1">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1">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1">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1">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1">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1">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1">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1">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1">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1">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1">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1">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1">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1">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1">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1">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1">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1">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1">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1">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1">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1">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1">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1">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1">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1">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1">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1">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1">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1">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1">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1">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1">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1">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1">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79">
        <v>198</v>
      </c>
      <c r="B194">
        <v>10</v>
      </c>
      <c r="C194">
        <v>13</v>
      </c>
      <c r="D194" t="s">
        <v>113</v>
      </c>
      <c r="E194">
        <v>10</v>
      </c>
      <c r="F194">
        <v>57</v>
      </c>
      <c r="G194" t="s">
        <v>113</v>
      </c>
      <c r="H194">
        <v>6</v>
      </c>
      <c r="I194" t="s">
        <v>2041</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1">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1">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1">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1">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9">
        <v>205</v>
      </c>
      <c r="B199">
        <v>10</v>
      </c>
      <c r="C199">
        <v>13</v>
      </c>
      <c r="D199" t="s">
        <v>113</v>
      </c>
      <c r="E199">
        <v>10</v>
      </c>
      <c r="F199">
        <v>57</v>
      </c>
      <c r="G199" t="s">
        <v>113</v>
      </c>
      <c r="H199">
        <v>1</v>
      </c>
      <c r="I199" t="s">
        <v>2048</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1">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1">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1">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1">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1">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1">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1">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1">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1">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1">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1">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1">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1">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1">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1">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1">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1">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1">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1">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1">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1">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1">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1">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1">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1">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1">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1">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1">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1">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1">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1">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1">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1">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1">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1">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79">
        <v>251</v>
      </c>
      <c r="B235">
        <v>29</v>
      </c>
      <c r="C235">
        <v>1006</v>
      </c>
      <c r="D235" t="s">
        <v>521</v>
      </c>
      <c r="E235">
        <v>448</v>
      </c>
      <c r="F235">
        <v>823</v>
      </c>
      <c r="G235" t="s">
        <v>521</v>
      </c>
      <c r="H235">
        <v>1</v>
      </c>
      <c r="I235" t="s">
        <v>2081</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79">
        <v>252</v>
      </c>
      <c r="B236">
        <v>29</v>
      </c>
      <c r="C236">
        <v>1006</v>
      </c>
      <c r="D236" t="s">
        <v>521</v>
      </c>
      <c r="E236">
        <v>448</v>
      </c>
      <c r="F236">
        <v>823</v>
      </c>
      <c r="G236" t="s">
        <v>521</v>
      </c>
      <c r="H236">
        <v>1</v>
      </c>
      <c r="I236" t="s">
        <v>2082</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79">
        <v>253</v>
      </c>
      <c r="B237">
        <v>29</v>
      </c>
      <c r="C237">
        <v>1006</v>
      </c>
      <c r="D237" t="s">
        <v>521</v>
      </c>
      <c r="E237">
        <v>448</v>
      </c>
      <c r="F237">
        <v>823</v>
      </c>
      <c r="G237" t="s">
        <v>521</v>
      </c>
      <c r="H237">
        <v>1</v>
      </c>
      <c r="I237" t="s">
        <v>2083</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79">
        <v>254</v>
      </c>
      <c r="B238">
        <v>29</v>
      </c>
      <c r="C238">
        <v>1006</v>
      </c>
      <c r="D238" t="s">
        <v>521</v>
      </c>
      <c r="E238">
        <v>448</v>
      </c>
      <c r="F238">
        <v>823</v>
      </c>
      <c r="G238" t="s">
        <v>521</v>
      </c>
      <c r="H238">
        <v>1</v>
      </c>
      <c r="I238" t="s">
        <v>2084</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1">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1">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1">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1">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1">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1">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1">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1">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79">
        <v>264</v>
      </c>
      <c r="B247">
        <v>10</v>
      </c>
      <c r="C247">
        <v>13</v>
      </c>
      <c r="D247" t="s">
        <v>113</v>
      </c>
      <c r="E247">
        <v>10</v>
      </c>
      <c r="F247">
        <v>57</v>
      </c>
      <c r="G247" t="s">
        <v>113</v>
      </c>
      <c r="H247">
        <v>6</v>
      </c>
      <c r="I247" t="s">
        <v>2093</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1">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1">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1">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1">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1">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1">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1">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1">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1">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1">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1">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1">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1">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1">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1">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1">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1">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1">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1">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1">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0">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1">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1">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1">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1">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1">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1">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1">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1">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1">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1">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1">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1">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1">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1">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1">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1">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1">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1">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1">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1">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1">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0">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1">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1">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1">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1">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1">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1">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1">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1">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1">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1">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1">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1">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1">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1">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1">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1">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1">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1">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1">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1">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1">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1">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1">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1">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1">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1">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1">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1">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1">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1">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1">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1">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1">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0">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1">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1">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1">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1">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1">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1">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1">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1">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1">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1">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1">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1">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1">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1">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1">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1">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1">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1">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79">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1">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1">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1">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1">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1">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1">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1">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1">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1">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1">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1">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1">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1">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1">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1">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1">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1">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1">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1">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1">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1">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1">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1">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1">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1">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1">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0">
        <v>390</v>
      </c>
      <c r="B370">
        <v>29</v>
      </c>
      <c r="C370">
        <v>1006</v>
      </c>
      <c r="D370" t="s">
        <v>521</v>
      </c>
      <c r="E370">
        <v>448</v>
      </c>
      <c r="F370">
        <v>823</v>
      </c>
      <c r="G370" t="s">
        <v>521</v>
      </c>
      <c r="H370">
        <v>6</v>
      </c>
      <c r="I370" t="s">
        <v>2153</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1">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1">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1">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1">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1">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1">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1">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1">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1">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1">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1">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1">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1">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1">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1">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1">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1">
        <v>410</v>
      </c>
      <c r="F387">
        <v>1086</v>
      </c>
      <c r="J387" s="30" t="str">
        <f t="shared" ref="J387:J446" si="18">IF(A387&lt;&gt;"",IF(F387&lt;&gt;"",IF(OR(ISNA(A387),ISNA(F387)),"","["&amp;A387&amp;"]="&amp;F387&amp;","),""),"")</f>
        <v>[410]=1086,</v>
      </c>
      <c r="K387" s="3">
        <f t="shared" ref="K387:K446" si="19">A387</f>
        <v>410</v>
      </c>
      <c r="L387" s="3">
        <f t="shared" ref="L387:L446" si="20">F387</f>
        <v>1086</v>
      </c>
      <c r="M387" s="8" t="str">
        <f>VLOOKUP(A387,'ESO wayshrine names'!$A$3:$B$9992,2,)</f>
        <v>Moon-Sugar Meadow</v>
      </c>
      <c r="N387" s="3" t="str">
        <f>VLOOKUP(F387,'ESO zone constants'!$A$3:$D$9999,4,FALSE)</f>
        <v>Northern Elsweyr</v>
      </c>
    </row>
    <row r="388" spans="1:14" x14ac:dyDescent="0.25">
      <c r="A388" s="81">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1">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1">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1">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1">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1">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1">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1">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1">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1">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1">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1">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1">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1">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1">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1">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1">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1">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1">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1">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1">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1">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1">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1">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1">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1">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0">
        <v>437</v>
      </c>
      <c r="B414">
        <v>29</v>
      </c>
      <c r="C414">
        <v>1006</v>
      </c>
      <c r="D414" t="s">
        <v>521</v>
      </c>
      <c r="E414">
        <v>448</v>
      </c>
      <c r="F414">
        <v>823</v>
      </c>
      <c r="G414" t="s">
        <v>521</v>
      </c>
      <c r="H414">
        <v>6</v>
      </c>
      <c r="I414" t="s">
        <v>2451</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1">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1">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1">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1">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1">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1">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1">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1">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1">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1">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1">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1">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1">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1">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1">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1">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79">
        <v>454</v>
      </c>
      <c r="B431">
        <v>10</v>
      </c>
      <c r="C431">
        <v>13</v>
      </c>
      <c r="D431" t="s">
        <v>113</v>
      </c>
      <c r="E431">
        <v>10</v>
      </c>
      <c r="F431">
        <v>57</v>
      </c>
      <c r="G431" t="s">
        <v>113</v>
      </c>
      <c r="H431">
        <v>6</v>
      </c>
      <c r="I431" t="s">
        <v>2450</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1">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1">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1">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1">
        <v>458</v>
      </c>
      <c r="B435">
        <v>43</v>
      </c>
      <c r="C435">
        <v>1887</v>
      </c>
      <c r="D435" t="s">
        <v>2430</v>
      </c>
      <c r="E435">
        <v>834</v>
      </c>
      <c r="F435">
        <v>1261</v>
      </c>
      <c r="G435" t="s">
        <v>2430</v>
      </c>
      <c r="H435">
        <v>1</v>
      </c>
      <c r="I435" t="s">
        <v>2498</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1">
        <v>459</v>
      </c>
      <c r="B436">
        <v>43</v>
      </c>
      <c r="C436">
        <v>1887</v>
      </c>
      <c r="D436" t="s">
        <v>2430</v>
      </c>
      <c r="E436">
        <v>834</v>
      </c>
      <c r="F436">
        <v>1261</v>
      </c>
      <c r="G436" t="s">
        <v>2430</v>
      </c>
      <c r="H436">
        <v>1</v>
      </c>
      <c r="I436" t="s">
        <v>2499</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1">
        <v>460</v>
      </c>
      <c r="B437">
        <v>43</v>
      </c>
      <c r="C437">
        <v>1887</v>
      </c>
      <c r="D437" t="s">
        <v>2430</v>
      </c>
      <c r="E437">
        <v>834</v>
      </c>
      <c r="F437">
        <v>1261</v>
      </c>
      <c r="G437" t="s">
        <v>2430</v>
      </c>
      <c r="H437">
        <v>1</v>
      </c>
      <c r="I437" t="s">
        <v>2500</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1">
        <v>461</v>
      </c>
      <c r="B438">
        <v>43</v>
      </c>
      <c r="C438">
        <v>1887</v>
      </c>
      <c r="D438" t="s">
        <v>2430</v>
      </c>
      <c r="E438">
        <v>834</v>
      </c>
      <c r="F438">
        <v>1261</v>
      </c>
      <c r="G438" t="s">
        <v>2430</v>
      </c>
      <c r="H438">
        <v>1</v>
      </c>
      <c r="I438" t="s">
        <v>2501</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1">
        <v>462</v>
      </c>
      <c r="B439">
        <v>43</v>
      </c>
      <c r="C439">
        <v>1887</v>
      </c>
      <c r="D439" t="s">
        <v>2430</v>
      </c>
      <c r="E439">
        <v>834</v>
      </c>
      <c r="F439">
        <v>1261</v>
      </c>
      <c r="G439" t="s">
        <v>2430</v>
      </c>
      <c r="H439">
        <v>1</v>
      </c>
      <c r="I439" t="s">
        <v>2502</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1">
        <v>463</v>
      </c>
      <c r="B440">
        <v>43</v>
      </c>
      <c r="C440">
        <v>1887</v>
      </c>
      <c r="D440" t="s">
        <v>2430</v>
      </c>
      <c r="E440">
        <v>834</v>
      </c>
      <c r="F440">
        <v>1261</v>
      </c>
      <c r="G440" t="s">
        <v>2430</v>
      </c>
      <c r="H440">
        <v>1</v>
      </c>
      <c r="I440" t="s">
        <v>2503</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79">
        <v>464</v>
      </c>
      <c r="B441">
        <v>43</v>
      </c>
      <c r="C441">
        <v>1887</v>
      </c>
      <c r="D441" t="s">
        <v>2430</v>
      </c>
      <c r="E441">
        <v>834</v>
      </c>
      <c r="F441">
        <v>1261</v>
      </c>
      <c r="G441" t="s">
        <v>2430</v>
      </c>
      <c r="H441">
        <v>1</v>
      </c>
      <c r="I441" t="s">
        <v>2495</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0">
        <v>466</v>
      </c>
      <c r="B442">
        <v>29</v>
      </c>
      <c r="C442">
        <v>1006</v>
      </c>
      <c r="D442" t="s">
        <v>521</v>
      </c>
      <c r="E442">
        <v>448</v>
      </c>
      <c r="F442">
        <v>823</v>
      </c>
      <c r="G442" t="s">
        <v>521</v>
      </c>
      <c r="H442">
        <v>7</v>
      </c>
      <c r="I442" t="s">
        <v>2444</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79">
        <v>467</v>
      </c>
      <c r="B443">
        <v>43</v>
      </c>
      <c r="C443">
        <v>1887</v>
      </c>
      <c r="D443" t="s">
        <v>2430</v>
      </c>
      <c r="E443">
        <v>834</v>
      </c>
      <c r="F443">
        <v>1261</v>
      </c>
      <c r="G443" t="s">
        <v>2430</v>
      </c>
      <c r="H443">
        <v>1</v>
      </c>
      <c r="I443" t="s">
        <v>2496</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79">
        <v>468</v>
      </c>
      <c r="B444">
        <v>43</v>
      </c>
      <c r="C444">
        <v>1887</v>
      </c>
      <c r="D444" t="s">
        <v>2430</v>
      </c>
      <c r="E444">
        <v>834</v>
      </c>
      <c r="F444">
        <v>1261</v>
      </c>
      <c r="G444" t="s">
        <v>2430</v>
      </c>
      <c r="H444">
        <v>3</v>
      </c>
      <c r="I444" t="s">
        <v>2497</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s="57" customFormat="1" x14ac:dyDescent="0.25">
      <c r="A445" s="79">
        <v>469</v>
      </c>
      <c r="B445">
        <v>43</v>
      </c>
      <c r="C445">
        <v>1887</v>
      </c>
      <c r="D445" t="s">
        <v>2430</v>
      </c>
      <c r="E445">
        <v>834</v>
      </c>
      <c r="F445">
        <v>1261</v>
      </c>
      <c r="G445" t="s">
        <v>2430</v>
      </c>
      <c r="H445">
        <v>6</v>
      </c>
      <c r="I445" t="s">
        <v>2560</v>
      </c>
      <c r="J445" s="30" t="str">
        <f t="shared" si="18"/>
        <v>[469]=1261,</v>
      </c>
      <c r="K445" s="3">
        <f t="shared" si="19"/>
        <v>469</v>
      </c>
      <c r="L445" s="3">
        <f t="shared" si="20"/>
        <v>1261</v>
      </c>
      <c r="M445" s="8" t="str">
        <f>VLOOKUP(A445,'ESO wayshrine names'!$A$3:$B$9992,2,)</f>
        <v>Dungeon: The Dread Cellar</v>
      </c>
      <c r="N445" s="3" t="str">
        <f>VLOOKUP(F445,'ESO zone constants'!$A$3:$D$9999,4,FALSE)</f>
        <v>Blackwood</v>
      </c>
    </row>
    <row r="446" spans="1:14" s="57" customFormat="1" x14ac:dyDescent="0.25">
      <c r="A446" s="79">
        <v>470</v>
      </c>
      <c r="B446">
        <v>43</v>
      </c>
      <c r="C446">
        <v>1887</v>
      </c>
      <c r="D446" t="s">
        <v>2430</v>
      </c>
      <c r="E446"/>
      <c r="F446">
        <v>144</v>
      </c>
      <c r="G446" t="s">
        <v>109</v>
      </c>
      <c r="H446">
        <v>6</v>
      </c>
      <c r="I446" t="s">
        <v>2561</v>
      </c>
      <c r="J446" s="30" t="str">
        <f t="shared" si="18"/>
        <v>[470]=144,</v>
      </c>
      <c r="K446" s="3">
        <f t="shared" si="19"/>
        <v>470</v>
      </c>
      <c r="L446" s="3">
        <f t="shared" si="20"/>
        <v>144</v>
      </c>
      <c r="M446" s="8" t="str">
        <f>VLOOKUP(A446,'ESO wayshrine names'!$A$3:$B$9992,2,)</f>
        <v>Dungeon: Red Petal Bastion</v>
      </c>
      <c r="N446" s="3" t="str">
        <f>VLOOKUP(F446,'ESO zone constants'!$A$3:$D$9999,4,FALSE)</f>
        <v>Spindleclutch I</v>
      </c>
    </row>
    <row r="447" spans="1:14" x14ac:dyDescent="0.25">
      <c r="A447" s="79">
        <v>471</v>
      </c>
      <c r="B447">
        <v>43</v>
      </c>
      <c r="C447">
        <v>1887</v>
      </c>
      <c r="D447" t="s">
        <v>2430</v>
      </c>
      <c r="E447">
        <v>834</v>
      </c>
      <c r="F447">
        <v>1261</v>
      </c>
      <c r="G447" t="s">
        <v>2430</v>
      </c>
      <c r="H447">
        <v>7</v>
      </c>
      <c r="I447" t="s">
        <v>2493</v>
      </c>
      <c r="J447" s="30" t="str">
        <f t="shared" ref="J447:J464" si="21">IF(A447&lt;&gt;"",IF(F447&lt;&gt;"",IF(OR(ISNA(A447),ISNA(F447)),"","["&amp;A447&amp;"]="&amp;F447&amp;","),""),"")</f>
        <v>[471]=1261,</v>
      </c>
      <c r="K447" s="3">
        <f t="shared" ref="K447:K454" si="22">A447</f>
        <v>471</v>
      </c>
      <c r="L447" s="3">
        <f t="shared" ref="L447:L454" si="23">F447</f>
        <v>1261</v>
      </c>
      <c r="M447" s="8" t="str">
        <f>VLOOKUP(A447,'ESO wayshrine names'!$A$3:$B$9992,2,)</f>
        <v>Pilgrim's Rest</v>
      </c>
      <c r="N447" s="3" t="str">
        <f>VLOOKUP(F447,'ESO zone constants'!$A$3:$D$9999,4,FALSE)</f>
        <v>Blackwood</v>
      </c>
    </row>
    <row r="448" spans="1:14" x14ac:dyDescent="0.25">
      <c r="A448" s="80">
        <v>472</v>
      </c>
      <c r="B448">
        <v>43</v>
      </c>
      <c r="C448">
        <v>1887</v>
      </c>
      <c r="D448" t="s">
        <v>2430</v>
      </c>
      <c r="E448">
        <v>834</v>
      </c>
      <c r="F448">
        <v>1261</v>
      </c>
      <c r="G448" t="s">
        <v>2430</v>
      </c>
      <c r="H448">
        <v>7</v>
      </c>
      <c r="I448" t="s">
        <v>2494</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1">
        <v>473</v>
      </c>
      <c r="B449">
        <v>43</v>
      </c>
      <c r="C449">
        <v>1887</v>
      </c>
      <c r="D449" t="s">
        <v>2430</v>
      </c>
      <c r="E449">
        <v>834</v>
      </c>
      <c r="F449">
        <v>1261</v>
      </c>
      <c r="G449" t="s">
        <v>2430</v>
      </c>
      <c r="H449">
        <v>7</v>
      </c>
      <c r="I449" t="s">
        <v>2465</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80">
        <v>481</v>
      </c>
      <c r="B450">
        <v>43</v>
      </c>
      <c r="C450">
        <v>1887</v>
      </c>
      <c r="D450" t="s">
        <v>2430</v>
      </c>
      <c r="E450">
        <v>834</v>
      </c>
      <c r="F450">
        <v>1261</v>
      </c>
      <c r="G450" t="s">
        <v>2430</v>
      </c>
      <c r="H450">
        <v>1</v>
      </c>
      <c r="I450" t="s">
        <v>2562</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79">
        <v>482</v>
      </c>
      <c r="B451">
        <v>43</v>
      </c>
      <c r="C451">
        <v>1887</v>
      </c>
      <c r="D451" t="s">
        <v>2430</v>
      </c>
      <c r="E451">
        <v>834</v>
      </c>
      <c r="F451">
        <v>1261</v>
      </c>
      <c r="G451" t="s">
        <v>2430</v>
      </c>
      <c r="H451">
        <v>1</v>
      </c>
      <c r="I451" t="s">
        <v>2563</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79">
        <v>483</v>
      </c>
      <c r="B452">
        <v>43</v>
      </c>
      <c r="C452">
        <v>1887</v>
      </c>
      <c r="D452" t="s">
        <v>2430</v>
      </c>
      <c r="E452">
        <v>834</v>
      </c>
      <c r="F452">
        <v>1261</v>
      </c>
      <c r="G452" t="s">
        <v>2430</v>
      </c>
      <c r="H452">
        <v>1</v>
      </c>
      <c r="I452" t="s">
        <v>2564</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80">
        <v>484</v>
      </c>
      <c r="B453">
        <v>43</v>
      </c>
      <c r="C453">
        <v>1887</v>
      </c>
      <c r="D453" t="s">
        <v>2430</v>
      </c>
      <c r="E453">
        <v>834</v>
      </c>
      <c r="F453">
        <v>1261</v>
      </c>
      <c r="G453" t="s">
        <v>2430</v>
      </c>
      <c r="H453">
        <v>1</v>
      </c>
      <c r="I453" t="s">
        <v>2565</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79">
        <v>486</v>
      </c>
      <c r="B454">
        <v>43</v>
      </c>
      <c r="C454">
        <v>1887</v>
      </c>
      <c r="D454" t="s">
        <v>2430</v>
      </c>
      <c r="E454">
        <v>834</v>
      </c>
      <c r="F454">
        <v>1261</v>
      </c>
      <c r="G454" t="s">
        <v>2430</v>
      </c>
      <c r="H454">
        <v>7</v>
      </c>
      <c r="I454" t="s">
        <v>2559</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91">
        <v>487</v>
      </c>
      <c r="B455" s="57">
        <v>44</v>
      </c>
      <c r="C455" s="57">
        <v>2119</v>
      </c>
      <c r="D455" s="57" t="s">
        <v>2754</v>
      </c>
      <c r="E455" s="57">
        <v>854</v>
      </c>
      <c r="F455" s="57">
        <v>1283</v>
      </c>
      <c r="G455" s="57" t="s">
        <v>2755</v>
      </c>
      <c r="H455" s="57">
        <v>1</v>
      </c>
      <c r="I455" s="57" t="s">
        <v>2757</v>
      </c>
      <c r="J455" s="30" t="str">
        <f t="shared" si="21"/>
        <v>[487]=1283,</v>
      </c>
      <c r="K455" s="3">
        <f t="shared" ref="K455:K464" si="24">A455</f>
        <v>487</v>
      </c>
      <c r="L455" s="3">
        <f t="shared" ref="L455:L464" si="25">F455</f>
        <v>1283</v>
      </c>
      <c r="M455" s="8" t="str">
        <f>VLOOKUP(A455,'ESO wayshrine names'!$A$3:$B$9992,2,)</f>
        <v>Fargrave Outskirts Wayshrine</v>
      </c>
      <c r="N455" s="3" t="str">
        <f>VLOOKUP(F455,'ESO zone constants'!$A$3:$D$9999,4,FALSE)</f>
        <v>The Shambles</v>
      </c>
    </row>
    <row r="456" spans="1:14" x14ac:dyDescent="0.25">
      <c r="A456" s="91">
        <v>488</v>
      </c>
      <c r="B456" s="57">
        <v>45</v>
      </c>
      <c r="C456" s="92">
        <v>2021</v>
      </c>
      <c r="D456" s="57" t="s">
        <v>2768</v>
      </c>
      <c r="E456" s="57">
        <v>857</v>
      </c>
      <c r="F456" s="57">
        <v>1286</v>
      </c>
      <c r="G456" s="57" t="s">
        <v>2768</v>
      </c>
      <c r="H456" s="57"/>
      <c r="I456" s="57"/>
      <c r="J456" s="30" t="str">
        <f t="shared" si="21"/>
        <v>[488]=1286,</v>
      </c>
      <c r="K456" s="3">
        <f t="shared" si="24"/>
        <v>488</v>
      </c>
      <c r="L456" s="3">
        <f t="shared" si="25"/>
        <v>1286</v>
      </c>
      <c r="M456" s="8">
        <f>VLOOKUP(A456,'ESO wayshrine names'!$A$3:$B$9992,2,)</f>
        <v>0</v>
      </c>
      <c r="N456" s="3" t="str">
        <f>VLOOKUP(F456,'ESO zone constants'!$A$3:$D$9999,4,FALSE)</f>
        <v>The Deadlands</v>
      </c>
    </row>
    <row r="457" spans="1:14" x14ac:dyDescent="0.25">
      <c r="A457" s="91">
        <v>489</v>
      </c>
      <c r="B457" s="57">
        <v>45</v>
      </c>
      <c r="C457" s="92">
        <v>2021</v>
      </c>
      <c r="D457" s="57" t="s">
        <v>2768</v>
      </c>
      <c r="E457" s="57">
        <v>857</v>
      </c>
      <c r="F457" s="57">
        <v>1286</v>
      </c>
      <c r="G457" s="57" t="s">
        <v>2768</v>
      </c>
      <c r="H457" s="57"/>
      <c r="I457" s="57"/>
      <c r="J457" s="30" t="str">
        <f t="shared" si="21"/>
        <v>[489]=1286,</v>
      </c>
      <c r="K457" s="3">
        <f t="shared" si="24"/>
        <v>489</v>
      </c>
      <c r="L457" s="3">
        <f t="shared" si="25"/>
        <v>1286</v>
      </c>
      <c r="M457" s="8" t="str">
        <f>VLOOKUP(A457,'ESO wayshrine names'!$A$3:$B$9992,2,)</f>
        <v>The Shambles Wayshrine</v>
      </c>
      <c r="N457" s="3" t="str">
        <f>VLOOKUP(F457,'ESO zone constants'!$A$3:$D$9999,4,FALSE)</f>
        <v>The Deadlands</v>
      </c>
    </row>
    <row r="458" spans="1:14" x14ac:dyDescent="0.25">
      <c r="A458" s="91">
        <v>490</v>
      </c>
      <c r="B458" s="57">
        <v>45</v>
      </c>
      <c r="C458" s="92">
        <v>2021</v>
      </c>
      <c r="D458" s="57" t="s">
        <v>2768</v>
      </c>
      <c r="E458" s="57">
        <v>857</v>
      </c>
      <c r="F458" s="57">
        <v>1286</v>
      </c>
      <c r="G458" s="57" t="s">
        <v>2768</v>
      </c>
      <c r="H458" s="57"/>
      <c r="I458" s="57"/>
      <c r="J458" s="30" t="str">
        <f t="shared" si="21"/>
        <v>[490]=1286,</v>
      </c>
      <c r="K458" s="3">
        <f t="shared" si="24"/>
        <v>490</v>
      </c>
      <c r="L458" s="3">
        <f t="shared" si="25"/>
        <v>1286</v>
      </c>
      <c r="M458" s="8" t="str">
        <f>VLOOKUP(A458,'ESO wayshrine names'!$A$3:$B$9992,2,)</f>
        <v>Wounded Crossing Wayshrine</v>
      </c>
      <c r="N458" s="3" t="str">
        <f>VLOOKUP(F458,'ESO zone constants'!$A$3:$D$9999,4,FALSE)</f>
        <v>The Deadlands</v>
      </c>
    </row>
    <row r="459" spans="1:14" x14ac:dyDescent="0.25">
      <c r="A459" s="91">
        <v>491</v>
      </c>
      <c r="B459" s="57">
        <v>45</v>
      </c>
      <c r="C459" s="92">
        <v>2021</v>
      </c>
      <c r="D459" s="57" t="s">
        <v>2768</v>
      </c>
      <c r="E459" s="57">
        <v>857</v>
      </c>
      <c r="F459" s="57">
        <v>1286</v>
      </c>
      <c r="G459" s="57" t="s">
        <v>2768</v>
      </c>
      <c r="H459" s="57"/>
      <c r="I459" s="57"/>
      <c r="J459" s="30" t="str">
        <f t="shared" si="21"/>
        <v>[491]=1286,</v>
      </c>
      <c r="K459" s="3">
        <f t="shared" si="24"/>
        <v>491</v>
      </c>
      <c r="L459" s="3">
        <f t="shared" si="25"/>
        <v>1286</v>
      </c>
      <c r="M459" s="8" t="str">
        <f>VLOOKUP(A459,'ESO wayshrine names'!$A$3:$B$9992,2,)</f>
        <v>The Scourshales Wayshrine</v>
      </c>
      <c r="N459" s="3" t="str">
        <f>VLOOKUP(F459,'ESO zone constants'!$A$3:$D$9999,4,FALSE)</f>
        <v>The Deadlands</v>
      </c>
    </row>
    <row r="460" spans="1:14" x14ac:dyDescent="0.25">
      <c r="A460" s="91">
        <v>492</v>
      </c>
      <c r="B460" s="57">
        <v>45</v>
      </c>
      <c r="C460" s="92">
        <v>2021</v>
      </c>
      <c r="D460" s="57" t="s">
        <v>2768</v>
      </c>
      <c r="E460" s="57">
        <v>857</v>
      </c>
      <c r="F460" s="57">
        <v>1286</v>
      </c>
      <c r="G460" s="57" t="s">
        <v>2768</v>
      </c>
      <c r="H460" s="57"/>
      <c r="I460" s="57"/>
      <c r="J460" s="30" t="str">
        <f t="shared" si="21"/>
        <v>[492]=1286,</v>
      </c>
      <c r="K460" s="3">
        <f t="shared" si="24"/>
        <v>492</v>
      </c>
      <c r="L460" s="3">
        <f t="shared" si="25"/>
        <v>1286</v>
      </c>
      <c r="M460" s="8">
        <f>VLOOKUP(A460,'ESO wayshrine names'!$A$3:$B$9992,2,)</f>
        <v>0</v>
      </c>
      <c r="N460" s="3" t="str">
        <f>VLOOKUP(F460,'ESO zone constants'!$A$3:$D$9999,4,FALSE)</f>
        <v>The Deadlands</v>
      </c>
    </row>
    <row r="461" spans="1:14" x14ac:dyDescent="0.25">
      <c r="A461" s="91">
        <v>493</v>
      </c>
      <c r="B461" s="57">
        <v>44</v>
      </c>
      <c r="C461" s="57">
        <v>2119</v>
      </c>
      <c r="D461" s="57" t="s">
        <v>2754</v>
      </c>
      <c r="E461" s="57">
        <v>854</v>
      </c>
      <c r="F461" s="57">
        <v>1283</v>
      </c>
      <c r="G461" s="57" t="s">
        <v>2755</v>
      </c>
      <c r="H461" s="57">
        <v>1</v>
      </c>
      <c r="I461" s="57" t="s">
        <v>2756</v>
      </c>
      <c r="J461" s="30" t="str">
        <f t="shared" si="21"/>
        <v>[493]=1283,</v>
      </c>
      <c r="K461" s="3">
        <f t="shared" si="24"/>
        <v>493</v>
      </c>
      <c r="L461" s="3">
        <f t="shared" si="25"/>
        <v>1283</v>
      </c>
      <c r="M461" s="8" t="str">
        <f>VLOOKUP(A461,'ESO wayshrine names'!$A$3:$B$9992,2,)</f>
        <v>Fargrave Wayshrine</v>
      </c>
      <c r="N461" s="3" t="str">
        <f>VLOOKUP(F461,'ESO zone constants'!$A$3:$D$9999,4,FALSE)</f>
        <v>The Shambles</v>
      </c>
    </row>
    <row r="462" spans="1:14" x14ac:dyDescent="0.25">
      <c r="A462" s="91">
        <v>494</v>
      </c>
      <c r="B462" s="57">
        <v>45</v>
      </c>
      <c r="C462" s="92">
        <v>2021</v>
      </c>
      <c r="D462" s="57" t="s">
        <v>2768</v>
      </c>
      <c r="E462" s="57">
        <v>857</v>
      </c>
      <c r="F462" s="57">
        <v>1286</v>
      </c>
      <c r="G462" s="57" t="s">
        <v>2768</v>
      </c>
      <c r="H462" s="57"/>
      <c r="I462" s="57"/>
      <c r="J462" s="30" t="str">
        <f t="shared" si="21"/>
        <v>[494]=1286,</v>
      </c>
      <c r="K462" s="3">
        <f t="shared" si="24"/>
        <v>494</v>
      </c>
      <c r="L462" s="3">
        <f t="shared" si="25"/>
        <v>1286</v>
      </c>
      <c r="M462" s="8" t="str">
        <f>VLOOKUP(A462,'ESO wayshrine names'!$A$3:$B$9992,2,)</f>
        <v>Raging Coast Wayshrine</v>
      </c>
      <c r="N462" s="3" t="str">
        <f>VLOOKUP(F462,'ESO zone constants'!$A$3:$D$9999,4,FALSE)</f>
        <v>The Deadlands</v>
      </c>
    </row>
    <row r="463" spans="1:14" x14ac:dyDescent="0.25">
      <c r="A463" s="91">
        <v>495</v>
      </c>
      <c r="B463" s="57">
        <v>44</v>
      </c>
      <c r="C463" s="57">
        <v>2119</v>
      </c>
      <c r="D463" s="57" t="s">
        <v>2754</v>
      </c>
      <c r="E463" s="57">
        <v>854</v>
      </c>
      <c r="F463" s="57">
        <v>1283</v>
      </c>
      <c r="G463" s="57" t="s">
        <v>2755</v>
      </c>
      <c r="H463" s="57">
        <v>7</v>
      </c>
      <c r="I463" s="57" t="s">
        <v>2758</v>
      </c>
      <c r="J463" s="30" t="str">
        <f t="shared" si="21"/>
        <v>[495]=1283,</v>
      </c>
      <c r="K463" s="3">
        <f t="shared" si="24"/>
        <v>495</v>
      </c>
      <c r="L463" s="3">
        <f t="shared" si="25"/>
        <v>1283</v>
      </c>
      <c r="M463" s="8" t="str">
        <f>VLOOKUP(A463,'ESO wayshrine names'!$A$3:$B$9992,2,)</f>
        <v>Ossa Accentium</v>
      </c>
      <c r="N463" s="3" t="str">
        <f>VLOOKUP(F463,'ESO zone constants'!$A$3:$D$9999,4,FALSE)</f>
        <v>The Shambles</v>
      </c>
    </row>
    <row r="464" spans="1:14" x14ac:dyDescent="0.25">
      <c r="A464" s="91">
        <v>496</v>
      </c>
      <c r="B464" s="57">
        <v>45</v>
      </c>
      <c r="C464" s="92">
        <v>2021</v>
      </c>
      <c r="D464" s="57" t="s">
        <v>2768</v>
      </c>
      <c r="E464" s="57">
        <v>857</v>
      </c>
      <c r="F464" s="57">
        <v>1286</v>
      </c>
      <c r="G464" s="57" t="s">
        <v>2768</v>
      </c>
      <c r="H464" s="57"/>
      <c r="I464" s="57"/>
      <c r="J464" s="30" t="str">
        <f t="shared" si="21"/>
        <v>[496]=1286,</v>
      </c>
      <c r="K464" s="3">
        <f t="shared" si="24"/>
        <v>496</v>
      </c>
      <c r="L464" s="3">
        <f t="shared" si="25"/>
        <v>1286</v>
      </c>
      <c r="M464" s="8" t="str">
        <f>VLOOKUP(A464,'ESO wayshrine names'!$A$3:$B$9992,2,)</f>
        <v>Agony's Ascent</v>
      </c>
      <c r="N464" s="3" t="str">
        <f>VLOOKUP(F464,'ESO zone constants'!$A$3:$D$9999,4,FALSE)</f>
        <v>The Deadlands</v>
      </c>
    </row>
    <row r="465" spans="1:1" x14ac:dyDescent="0.25">
      <c r="A465" s="80"/>
    </row>
    <row r="466" spans="1:1" x14ac:dyDescent="0.25">
      <c r="A466" s="80"/>
    </row>
    <row r="467" spans="1:1" x14ac:dyDescent="0.25">
      <c r="A467" s="79"/>
    </row>
    <row r="468" spans="1:1" x14ac:dyDescent="0.25">
      <c r="A468" s="79"/>
    </row>
    <row r="469" spans="1:1" x14ac:dyDescent="0.25">
      <c r="A469" s="79"/>
    </row>
    <row r="470" spans="1:1" x14ac:dyDescent="0.25">
      <c r="A470" s="80"/>
    </row>
    <row r="471" spans="1:1" x14ac:dyDescent="0.25">
      <c r="A471" s="80"/>
    </row>
  </sheetData>
  <autoFilter ref="A2:M464" xr:uid="{1C7E1A41-A1F6-4D19-8043-FFC43186192A}">
    <sortState xmlns:xlrd2="http://schemas.microsoft.com/office/spreadsheetml/2017/richdata2" ref="A3:M454">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78" activePane="bottomRight" state="frozen"/>
      <selection pane="topRight" activeCell="B1" sqref="B1"/>
      <selection pane="bottomLeft" activeCell="A2" sqref="A2"/>
      <selection pane="bottomRight" activeCell="B494" sqref="B494"/>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2732</v>
      </c>
      <c r="C1" s="55"/>
      <c r="D1" s="55"/>
      <c r="E1" s="55"/>
      <c r="F1" s="55"/>
      <c r="G1" s="55"/>
      <c r="H1" s="55"/>
      <c r="I1" s="55"/>
      <c r="J1" s="55"/>
      <c r="K1" s="55"/>
      <c r="L1" s="55"/>
    </row>
    <row r="2" spans="1:12" s="1" customFormat="1" x14ac:dyDescent="0.25">
      <c r="A2" s="5" t="s">
        <v>1402</v>
      </c>
      <c r="B2" s="1" t="s">
        <v>82</v>
      </c>
    </row>
    <row r="3" spans="1:12" x14ac:dyDescent="0.25">
      <c r="A3" s="79">
        <v>1</v>
      </c>
      <c r="B3" t="s">
        <v>1846</v>
      </c>
    </row>
    <row r="4" spans="1:12" x14ac:dyDescent="0.25">
      <c r="A4" s="79">
        <v>2</v>
      </c>
      <c r="B4" t="s">
        <v>1847</v>
      </c>
    </row>
    <row r="5" spans="1:12" x14ac:dyDescent="0.25">
      <c r="A5" s="79">
        <v>3</v>
      </c>
      <c r="B5" t="s">
        <v>1848</v>
      </c>
    </row>
    <row r="6" spans="1:12" x14ac:dyDescent="0.25">
      <c r="A6" s="80">
        <v>4</v>
      </c>
      <c r="B6" t="s">
        <v>1849</v>
      </c>
    </row>
    <row r="7" spans="1:12" x14ac:dyDescent="0.25">
      <c r="A7" s="81">
        <v>5</v>
      </c>
      <c r="B7" t="s">
        <v>1850</v>
      </c>
    </row>
    <row r="8" spans="1:12" x14ac:dyDescent="0.25">
      <c r="A8" s="81">
        <v>6</v>
      </c>
      <c r="B8" t="s">
        <v>1851</v>
      </c>
    </row>
    <row r="9" spans="1:12" x14ac:dyDescent="0.25">
      <c r="A9" s="81">
        <v>7</v>
      </c>
      <c r="B9" t="s">
        <v>1852</v>
      </c>
    </row>
    <row r="10" spans="1:12" x14ac:dyDescent="0.25">
      <c r="A10" s="81">
        <v>8</v>
      </c>
      <c r="B10" t="s">
        <v>1853</v>
      </c>
    </row>
    <row r="11" spans="1:12" x14ac:dyDescent="0.25">
      <c r="A11" s="81">
        <v>9</v>
      </c>
      <c r="B11" t="s">
        <v>1854</v>
      </c>
    </row>
    <row r="12" spans="1:12" x14ac:dyDescent="0.25">
      <c r="A12" s="81">
        <v>10</v>
      </c>
      <c r="B12" t="s">
        <v>1855</v>
      </c>
    </row>
    <row r="13" spans="1:12" x14ac:dyDescent="0.25">
      <c r="A13" s="81">
        <v>11</v>
      </c>
      <c r="B13" t="s">
        <v>1856</v>
      </c>
    </row>
    <row r="14" spans="1:12" x14ac:dyDescent="0.25">
      <c r="A14" s="81">
        <v>12</v>
      </c>
      <c r="B14" t="s">
        <v>1857</v>
      </c>
    </row>
    <row r="15" spans="1:12" x14ac:dyDescent="0.25">
      <c r="A15" s="81">
        <v>13</v>
      </c>
      <c r="B15" t="s">
        <v>1858</v>
      </c>
    </row>
    <row r="16" spans="1:12" x14ac:dyDescent="0.25">
      <c r="A16" s="81">
        <v>14</v>
      </c>
      <c r="B16" t="s">
        <v>1859</v>
      </c>
    </row>
    <row r="17" spans="1:2" x14ac:dyDescent="0.25">
      <c r="A17" s="81">
        <v>15</v>
      </c>
      <c r="B17" t="s">
        <v>1860</v>
      </c>
    </row>
    <row r="18" spans="1:2" x14ac:dyDescent="0.25">
      <c r="A18" s="81">
        <v>16</v>
      </c>
      <c r="B18" t="s">
        <v>1861</v>
      </c>
    </row>
    <row r="19" spans="1:2" x14ac:dyDescent="0.25">
      <c r="A19" s="81">
        <v>17</v>
      </c>
      <c r="B19" t="s">
        <v>1862</v>
      </c>
    </row>
    <row r="20" spans="1:2" x14ac:dyDescent="0.25">
      <c r="A20" s="81">
        <v>18</v>
      </c>
      <c r="B20" t="s">
        <v>1863</v>
      </c>
    </row>
    <row r="21" spans="1:2" x14ac:dyDescent="0.25">
      <c r="A21" s="81">
        <v>19</v>
      </c>
      <c r="B21" t="s">
        <v>1864</v>
      </c>
    </row>
    <row r="22" spans="1:2" x14ac:dyDescent="0.25">
      <c r="A22" s="81">
        <v>20</v>
      </c>
      <c r="B22" t="s">
        <v>1865</v>
      </c>
    </row>
    <row r="23" spans="1:2" x14ac:dyDescent="0.25">
      <c r="A23" s="81">
        <v>21</v>
      </c>
      <c r="B23" t="s">
        <v>1866</v>
      </c>
    </row>
    <row r="24" spans="1:2" x14ac:dyDescent="0.25">
      <c r="A24" s="81">
        <v>22</v>
      </c>
      <c r="B24" t="s">
        <v>1867</v>
      </c>
    </row>
    <row r="25" spans="1:2" x14ac:dyDescent="0.25">
      <c r="A25" s="81">
        <v>23</v>
      </c>
      <c r="B25" t="s">
        <v>1868</v>
      </c>
    </row>
    <row r="26" spans="1:2" x14ac:dyDescent="0.25">
      <c r="A26" s="81">
        <v>24</v>
      </c>
      <c r="B26" t="s">
        <v>1869</v>
      </c>
    </row>
    <row r="27" spans="1:2" x14ac:dyDescent="0.25">
      <c r="A27" s="81">
        <v>25</v>
      </c>
      <c r="B27" t="s">
        <v>1870</v>
      </c>
    </row>
    <row r="28" spans="1:2" x14ac:dyDescent="0.25">
      <c r="A28" s="81">
        <v>26</v>
      </c>
      <c r="B28" t="s">
        <v>1871</v>
      </c>
    </row>
    <row r="29" spans="1:2" x14ac:dyDescent="0.25">
      <c r="A29" s="81">
        <v>27</v>
      </c>
      <c r="B29" t="s">
        <v>1872</v>
      </c>
    </row>
    <row r="30" spans="1:2" x14ac:dyDescent="0.25">
      <c r="A30" s="81">
        <v>28</v>
      </c>
      <c r="B30" t="s">
        <v>1873</v>
      </c>
    </row>
    <row r="31" spans="1:2" x14ac:dyDescent="0.25">
      <c r="A31" s="81">
        <v>29</v>
      </c>
      <c r="B31" t="s">
        <v>1874</v>
      </c>
    </row>
    <row r="32" spans="1:2" x14ac:dyDescent="0.25">
      <c r="A32" s="80">
        <v>30</v>
      </c>
      <c r="B32" t="s">
        <v>1875</v>
      </c>
    </row>
    <row r="33" spans="1:2" x14ac:dyDescent="0.25">
      <c r="A33" s="80">
        <v>31</v>
      </c>
      <c r="B33" t="s">
        <v>1876</v>
      </c>
    </row>
    <row r="34" spans="1:2" x14ac:dyDescent="0.25">
      <c r="A34" s="80">
        <v>32</v>
      </c>
      <c r="B34" t="s">
        <v>1877</v>
      </c>
    </row>
    <row r="35" spans="1:2" x14ac:dyDescent="0.25">
      <c r="A35" s="80">
        <v>33</v>
      </c>
      <c r="B35" t="s">
        <v>1878</v>
      </c>
    </row>
    <row r="36" spans="1:2" x14ac:dyDescent="0.25">
      <c r="A36" s="80">
        <v>34</v>
      </c>
      <c r="B36" t="s">
        <v>1879</v>
      </c>
    </row>
    <row r="37" spans="1:2" x14ac:dyDescent="0.25">
      <c r="A37" s="81">
        <v>35</v>
      </c>
      <c r="B37" t="s">
        <v>1880</v>
      </c>
    </row>
    <row r="38" spans="1:2" x14ac:dyDescent="0.25">
      <c r="A38" s="81">
        <v>36</v>
      </c>
      <c r="B38" t="s">
        <v>1881</v>
      </c>
    </row>
    <row r="39" spans="1:2" x14ac:dyDescent="0.25">
      <c r="A39" s="81">
        <v>37</v>
      </c>
      <c r="B39" t="s">
        <v>1882</v>
      </c>
    </row>
    <row r="40" spans="1:2" x14ac:dyDescent="0.25">
      <c r="A40" s="81">
        <v>38</v>
      </c>
      <c r="B40" t="s">
        <v>1883</v>
      </c>
    </row>
    <row r="41" spans="1:2" x14ac:dyDescent="0.25">
      <c r="A41" s="80">
        <v>39</v>
      </c>
      <c r="B41" t="s">
        <v>1884</v>
      </c>
    </row>
    <row r="42" spans="1:2" x14ac:dyDescent="0.25">
      <c r="A42" s="80">
        <v>40</v>
      </c>
      <c r="B42" t="s">
        <v>1885</v>
      </c>
    </row>
    <row r="43" spans="1:2" x14ac:dyDescent="0.25">
      <c r="A43" s="81">
        <v>41</v>
      </c>
      <c r="B43" t="s">
        <v>1886</v>
      </c>
    </row>
    <row r="44" spans="1:2" x14ac:dyDescent="0.25">
      <c r="A44" s="81">
        <v>42</v>
      </c>
      <c r="B44" t="s">
        <v>1887</v>
      </c>
    </row>
    <row r="45" spans="1:2" x14ac:dyDescent="0.25">
      <c r="A45" s="80">
        <v>43</v>
      </c>
      <c r="B45" t="s">
        <v>1888</v>
      </c>
    </row>
    <row r="46" spans="1:2" x14ac:dyDescent="0.25">
      <c r="A46" s="80">
        <v>44</v>
      </c>
      <c r="B46" t="s">
        <v>1889</v>
      </c>
    </row>
    <row r="47" spans="1:2" x14ac:dyDescent="0.25">
      <c r="A47" s="80">
        <v>45</v>
      </c>
      <c r="B47" t="s">
        <v>1890</v>
      </c>
    </row>
    <row r="48" spans="1:2" x14ac:dyDescent="0.25">
      <c r="A48" s="81">
        <v>46</v>
      </c>
      <c r="B48" t="s">
        <v>1891</v>
      </c>
    </row>
    <row r="49" spans="1:2" x14ac:dyDescent="0.25">
      <c r="A49" s="81">
        <v>47</v>
      </c>
      <c r="B49" t="s">
        <v>1892</v>
      </c>
    </row>
    <row r="50" spans="1:2" x14ac:dyDescent="0.25">
      <c r="A50" s="81">
        <v>48</v>
      </c>
      <c r="B50" t="s">
        <v>1893</v>
      </c>
    </row>
    <row r="51" spans="1:2" x14ac:dyDescent="0.25">
      <c r="A51" s="81">
        <v>49</v>
      </c>
      <c r="B51" t="s">
        <v>1894</v>
      </c>
    </row>
    <row r="52" spans="1:2" x14ac:dyDescent="0.25">
      <c r="A52" s="81">
        <v>50</v>
      </c>
      <c r="B52" t="s">
        <v>1895</v>
      </c>
    </row>
    <row r="53" spans="1:2" x14ac:dyDescent="0.25">
      <c r="A53" s="81">
        <v>51</v>
      </c>
      <c r="B53" t="s">
        <v>1896</v>
      </c>
    </row>
    <row r="54" spans="1:2" x14ac:dyDescent="0.25">
      <c r="A54" s="81">
        <v>52</v>
      </c>
      <c r="B54" t="s">
        <v>1897</v>
      </c>
    </row>
    <row r="55" spans="1:2" x14ac:dyDescent="0.25">
      <c r="A55" s="81">
        <v>53</v>
      </c>
      <c r="B55" t="s">
        <v>1898</v>
      </c>
    </row>
    <row r="56" spans="1:2" x14ac:dyDescent="0.25">
      <c r="A56" s="81">
        <v>54</v>
      </c>
    </row>
    <row r="57" spans="1:2" x14ac:dyDescent="0.25">
      <c r="A57" s="81">
        <v>55</v>
      </c>
      <c r="B57" t="s">
        <v>1899</v>
      </c>
    </row>
    <row r="58" spans="1:2" x14ac:dyDescent="0.25">
      <c r="A58" s="81">
        <v>56</v>
      </c>
      <c r="B58" t="s">
        <v>1900</v>
      </c>
    </row>
    <row r="59" spans="1:2" x14ac:dyDescent="0.25">
      <c r="A59" s="81">
        <v>57</v>
      </c>
      <c r="B59" t="s">
        <v>1901</v>
      </c>
    </row>
    <row r="60" spans="1:2" x14ac:dyDescent="0.25">
      <c r="A60" s="80">
        <v>58</v>
      </c>
      <c r="B60" t="s">
        <v>1902</v>
      </c>
    </row>
    <row r="61" spans="1:2" x14ac:dyDescent="0.25">
      <c r="A61" s="80">
        <v>59</v>
      </c>
      <c r="B61" t="s">
        <v>1903</v>
      </c>
    </row>
    <row r="62" spans="1:2" x14ac:dyDescent="0.25">
      <c r="A62" s="80">
        <v>60</v>
      </c>
      <c r="B62" t="s">
        <v>1904</v>
      </c>
    </row>
    <row r="63" spans="1:2" x14ac:dyDescent="0.25">
      <c r="A63" s="81">
        <v>61</v>
      </c>
      <c r="B63" t="s">
        <v>1905</v>
      </c>
    </row>
    <row r="64" spans="1:2" x14ac:dyDescent="0.25">
      <c r="A64" s="80">
        <v>62</v>
      </c>
      <c r="B64" t="s">
        <v>1906</v>
      </c>
    </row>
    <row r="65" spans="1:2" x14ac:dyDescent="0.25">
      <c r="A65" s="80">
        <v>63</v>
      </c>
      <c r="B65" t="s">
        <v>1907</v>
      </c>
    </row>
    <row r="66" spans="1:2" x14ac:dyDescent="0.25">
      <c r="A66" s="80">
        <v>64</v>
      </c>
      <c r="B66" t="s">
        <v>1908</v>
      </c>
    </row>
    <row r="67" spans="1:2" x14ac:dyDescent="0.25">
      <c r="A67" s="80">
        <v>65</v>
      </c>
      <c r="B67" t="s">
        <v>1909</v>
      </c>
    </row>
    <row r="68" spans="1:2" x14ac:dyDescent="0.25">
      <c r="A68" s="81">
        <v>66</v>
      </c>
      <c r="B68" t="s">
        <v>1910</v>
      </c>
    </row>
    <row r="69" spans="1:2" x14ac:dyDescent="0.25">
      <c r="A69" s="81">
        <v>67</v>
      </c>
      <c r="B69" t="s">
        <v>1911</v>
      </c>
    </row>
    <row r="70" spans="1:2" x14ac:dyDescent="0.25">
      <c r="A70" s="81">
        <v>68</v>
      </c>
      <c r="B70" t="s">
        <v>1912</v>
      </c>
    </row>
    <row r="71" spans="1:2" x14ac:dyDescent="0.25">
      <c r="A71" s="80">
        <v>69</v>
      </c>
      <c r="B71" t="s">
        <v>1913</v>
      </c>
    </row>
    <row r="72" spans="1:2" x14ac:dyDescent="0.25">
      <c r="A72" s="80">
        <v>70</v>
      </c>
    </row>
    <row r="73" spans="1:2" x14ac:dyDescent="0.25">
      <c r="A73" s="80">
        <v>71</v>
      </c>
      <c r="B73" t="s">
        <v>1914</v>
      </c>
    </row>
    <row r="74" spans="1:2" x14ac:dyDescent="0.25">
      <c r="A74" s="80">
        <v>72</v>
      </c>
      <c r="B74" t="s">
        <v>1915</v>
      </c>
    </row>
    <row r="75" spans="1:2" x14ac:dyDescent="0.25">
      <c r="A75" s="81">
        <v>73</v>
      </c>
      <c r="B75" t="s">
        <v>1916</v>
      </c>
    </row>
    <row r="76" spans="1:2" x14ac:dyDescent="0.25">
      <c r="A76" s="81">
        <v>74</v>
      </c>
      <c r="B76" t="s">
        <v>1917</v>
      </c>
    </row>
    <row r="77" spans="1:2" x14ac:dyDescent="0.25">
      <c r="A77" s="81">
        <v>75</v>
      </c>
      <c r="B77" t="s">
        <v>1918</v>
      </c>
    </row>
    <row r="78" spans="1:2" x14ac:dyDescent="0.25">
      <c r="A78" s="81">
        <v>76</v>
      </c>
      <c r="B78" t="s">
        <v>1919</v>
      </c>
    </row>
    <row r="79" spans="1:2" x14ac:dyDescent="0.25">
      <c r="A79" s="81">
        <v>77</v>
      </c>
      <c r="B79" t="s">
        <v>1920</v>
      </c>
    </row>
    <row r="80" spans="1:2" x14ac:dyDescent="0.25">
      <c r="A80" s="81">
        <v>78</v>
      </c>
      <c r="B80" t="s">
        <v>1921</v>
      </c>
    </row>
    <row r="81" spans="1:2" x14ac:dyDescent="0.25">
      <c r="A81" s="81">
        <v>79</v>
      </c>
      <c r="B81" t="s">
        <v>1922</v>
      </c>
    </row>
    <row r="82" spans="1:2" x14ac:dyDescent="0.25">
      <c r="A82" s="81">
        <v>80</v>
      </c>
      <c r="B82" t="s">
        <v>1923</v>
      </c>
    </row>
    <row r="83" spans="1:2" x14ac:dyDescent="0.25">
      <c r="A83" s="81">
        <v>81</v>
      </c>
      <c r="B83" t="s">
        <v>1924</v>
      </c>
    </row>
    <row r="84" spans="1:2" x14ac:dyDescent="0.25">
      <c r="A84" s="80">
        <v>82</v>
      </c>
      <c r="B84" t="s">
        <v>1925</v>
      </c>
    </row>
    <row r="85" spans="1:2" x14ac:dyDescent="0.25">
      <c r="A85" s="80">
        <v>83</v>
      </c>
      <c r="B85" t="s">
        <v>1926</v>
      </c>
    </row>
    <row r="86" spans="1:2" x14ac:dyDescent="0.25">
      <c r="A86" s="81">
        <v>84</v>
      </c>
      <c r="B86" t="s">
        <v>1927</v>
      </c>
    </row>
    <row r="87" spans="1:2" x14ac:dyDescent="0.25">
      <c r="A87" s="81">
        <v>85</v>
      </c>
      <c r="B87" t="s">
        <v>1928</v>
      </c>
    </row>
    <row r="88" spans="1:2" x14ac:dyDescent="0.25">
      <c r="A88" s="81">
        <v>86</v>
      </c>
      <c r="B88" t="s">
        <v>1929</v>
      </c>
    </row>
    <row r="89" spans="1:2" x14ac:dyDescent="0.25">
      <c r="A89" s="81">
        <v>87</v>
      </c>
      <c r="B89" t="s">
        <v>1930</v>
      </c>
    </row>
    <row r="90" spans="1:2" x14ac:dyDescent="0.25">
      <c r="A90" s="81">
        <v>88</v>
      </c>
      <c r="B90" t="s">
        <v>1931</v>
      </c>
    </row>
    <row r="91" spans="1:2" x14ac:dyDescent="0.25">
      <c r="A91" s="81">
        <v>89</v>
      </c>
      <c r="B91" t="s">
        <v>1932</v>
      </c>
    </row>
    <row r="92" spans="1:2" x14ac:dyDescent="0.25">
      <c r="A92" s="81">
        <v>90</v>
      </c>
      <c r="B92" t="s">
        <v>1933</v>
      </c>
    </row>
    <row r="93" spans="1:2" x14ac:dyDescent="0.25">
      <c r="A93" s="81">
        <v>91</v>
      </c>
      <c r="B93" t="s">
        <v>1934</v>
      </c>
    </row>
    <row r="94" spans="1:2" x14ac:dyDescent="0.25">
      <c r="A94" s="81">
        <v>92</v>
      </c>
      <c r="B94" t="s">
        <v>1935</v>
      </c>
    </row>
    <row r="95" spans="1:2" x14ac:dyDescent="0.25">
      <c r="A95" s="81">
        <v>93</v>
      </c>
      <c r="B95" t="s">
        <v>1936</v>
      </c>
    </row>
    <row r="96" spans="1:2" x14ac:dyDescent="0.25">
      <c r="A96" s="81">
        <v>94</v>
      </c>
      <c r="B96" t="s">
        <v>1937</v>
      </c>
    </row>
    <row r="97" spans="1:2" x14ac:dyDescent="0.25">
      <c r="A97" s="81">
        <v>95</v>
      </c>
      <c r="B97" t="s">
        <v>1938</v>
      </c>
    </row>
    <row r="98" spans="1:2" x14ac:dyDescent="0.25">
      <c r="A98" s="80">
        <v>96</v>
      </c>
      <c r="B98" t="s">
        <v>1939</v>
      </c>
    </row>
    <row r="99" spans="1:2" x14ac:dyDescent="0.25">
      <c r="A99" s="80">
        <v>97</v>
      </c>
      <c r="B99" t="s">
        <v>1940</v>
      </c>
    </row>
    <row r="100" spans="1:2" x14ac:dyDescent="0.25">
      <c r="A100" s="80">
        <v>98</v>
      </c>
      <c r="B100" t="s">
        <v>1941</v>
      </c>
    </row>
    <row r="101" spans="1:2" x14ac:dyDescent="0.25">
      <c r="A101" s="80">
        <v>99</v>
      </c>
      <c r="B101" t="s">
        <v>1942</v>
      </c>
    </row>
    <row r="102" spans="1:2" x14ac:dyDescent="0.25">
      <c r="A102" s="80">
        <v>100</v>
      </c>
      <c r="B102" t="s">
        <v>1943</v>
      </c>
    </row>
    <row r="103" spans="1:2" x14ac:dyDescent="0.25">
      <c r="A103" s="80">
        <v>101</v>
      </c>
      <c r="B103" t="s">
        <v>1944</v>
      </c>
    </row>
    <row r="104" spans="1:2" x14ac:dyDescent="0.25">
      <c r="A104" s="81">
        <v>102</v>
      </c>
      <c r="B104" t="s">
        <v>1945</v>
      </c>
    </row>
    <row r="105" spans="1:2" x14ac:dyDescent="0.25">
      <c r="A105" s="81">
        <v>103</v>
      </c>
      <c r="B105" t="s">
        <v>1946</v>
      </c>
    </row>
    <row r="106" spans="1:2" x14ac:dyDescent="0.25">
      <c r="A106" s="81">
        <v>104</v>
      </c>
      <c r="B106" t="s">
        <v>1947</v>
      </c>
    </row>
    <row r="107" spans="1:2" x14ac:dyDescent="0.25">
      <c r="A107" s="81">
        <v>105</v>
      </c>
      <c r="B107" t="s">
        <v>1948</v>
      </c>
    </row>
    <row r="108" spans="1:2" x14ac:dyDescent="0.25">
      <c r="A108" s="81">
        <v>106</v>
      </c>
      <c r="B108" t="s">
        <v>1949</v>
      </c>
    </row>
    <row r="109" spans="1:2" x14ac:dyDescent="0.25">
      <c r="A109" s="81">
        <v>107</v>
      </c>
      <c r="B109" t="s">
        <v>1950</v>
      </c>
    </row>
    <row r="110" spans="1:2" x14ac:dyDescent="0.25">
      <c r="A110" s="81">
        <v>108</v>
      </c>
      <c r="B110" t="s">
        <v>1951</v>
      </c>
    </row>
    <row r="111" spans="1:2" x14ac:dyDescent="0.25">
      <c r="A111" s="81">
        <v>109</v>
      </c>
      <c r="B111" t="s">
        <v>1952</v>
      </c>
    </row>
    <row r="112" spans="1:2" x14ac:dyDescent="0.25">
      <c r="A112" s="81">
        <v>110</v>
      </c>
      <c r="B112" t="s">
        <v>1953</v>
      </c>
    </row>
    <row r="113" spans="1:2" x14ac:dyDescent="0.25">
      <c r="A113" s="80">
        <v>111</v>
      </c>
      <c r="B113" t="s">
        <v>1954</v>
      </c>
    </row>
    <row r="114" spans="1:2" x14ac:dyDescent="0.25">
      <c r="A114" s="80">
        <v>112</v>
      </c>
      <c r="B114" t="s">
        <v>1955</v>
      </c>
    </row>
    <row r="115" spans="1:2" x14ac:dyDescent="0.25">
      <c r="A115" s="80">
        <v>113</v>
      </c>
      <c r="B115" t="s">
        <v>1956</v>
      </c>
    </row>
    <row r="116" spans="1:2" x14ac:dyDescent="0.25">
      <c r="A116" s="80">
        <v>114</v>
      </c>
      <c r="B116" t="s">
        <v>1957</v>
      </c>
    </row>
    <row r="117" spans="1:2" x14ac:dyDescent="0.25">
      <c r="A117" s="80">
        <v>115</v>
      </c>
      <c r="B117" t="s">
        <v>1958</v>
      </c>
    </row>
    <row r="118" spans="1:2" x14ac:dyDescent="0.25">
      <c r="A118" s="80">
        <v>116</v>
      </c>
      <c r="B118" t="s">
        <v>1959</v>
      </c>
    </row>
    <row r="119" spans="1:2" x14ac:dyDescent="0.25">
      <c r="A119" s="81">
        <v>117</v>
      </c>
      <c r="B119" t="s">
        <v>1960</v>
      </c>
    </row>
    <row r="120" spans="1:2" x14ac:dyDescent="0.25">
      <c r="A120" s="81">
        <v>118</v>
      </c>
      <c r="B120" t="s">
        <v>1961</v>
      </c>
    </row>
    <row r="121" spans="1:2" x14ac:dyDescent="0.25">
      <c r="A121" s="81">
        <v>119</v>
      </c>
      <c r="B121" t="s">
        <v>1962</v>
      </c>
    </row>
    <row r="122" spans="1:2" x14ac:dyDescent="0.25">
      <c r="A122" s="81">
        <v>120</v>
      </c>
      <c r="B122" t="s">
        <v>1963</v>
      </c>
    </row>
    <row r="123" spans="1:2" x14ac:dyDescent="0.25">
      <c r="A123" s="81">
        <v>121</v>
      </c>
      <c r="B123" t="s">
        <v>1964</v>
      </c>
    </row>
    <row r="124" spans="1:2" x14ac:dyDescent="0.25">
      <c r="A124" s="81">
        <v>122</v>
      </c>
      <c r="B124" t="s">
        <v>1965</v>
      </c>
    </row>
    <row r="125" spans="1:2" x14ac:dyDescent="0.25">
      <c r="A125" s="81">
        <v>123</v>
      </c>
      <c r="B125" t="s">
        <v>1966</v>
      </c>
    </row>
    <row r="126" spans="1:2" x14ac:dyDescent="0.25">
      <c r="A126" s="81">
        <v>124</v>
      </c>
      <c r="B126" t="s">
        <v>1967</v>
      </c>
    </row>
    <row r="127" spans="1:2" x14ac:dyDescent="0.25">
      <c r="A127" s="81">
        <v>125</v>
      </c>
      <c r="B127" t="s">
        <v>1968</v>
      </c>
    </row>
    <row r="128" spans="1:2" x14ac:dyDescent="0.25">
      <c r="A128" s="81">
        <v>126</v>
      </c>
      <c r="B128" t="s">
        <v>1969</v>
      </c>
    </row>
    <row r="129" spans="1:2" x14ac:dyDescent="0.25">
      <c r="A129" s="81">
        <v>127</v>
      </c>
      <c r="B129" t="s">
        <v>1970</v>
      </c>
    </row>
    <row r="130" spans="1:2" x14ac:dyDescent="0.25">
      <c r="A130" s="81">
        <v>128</v>
      </c>
      <c r="B130" t="s">
        <v>1971</v>
      </c>
    </row>
    <row r="131" spans="1:2" x14ac:dyDescent="0.25">
      <c r="A131" s="81">
        <v>129</v>
      </c>
      <c r="B131" t="s">
        <v>1972</v>
      </c>
    </row>
    <row r="132" spans="1:2" x14ac:dyDescent="0.25">
      <c r="A132" s="81">
        <v>130</v>
      </c>
      <c r="B132" t="s">
        <v>1973</v>
      </c>
    </row>
    <row r="133" spans="1:2" x14ac:dyDescent="0.25">
      <c r="A133" s="81">
        <v>131</v>
      </c>
      <c r="B133" t="s">
        <v>1974</v>
      </c>
    </row>
    <row r="134" spans="1:2" x14ac:dyDescent="0.25">
      <c r="A134" s="81">
        <v>132</v>
      </c>
      <c r="B134" t="s">
        <v>1975</v>
      </c>
    </row>
    <row r="135" spans="1:2" x14ac:dyDescent="0.25">
      <c r="A135" s="81">
        <v>133</v>
      </c>
      <c r="B135" t="s">
        <v>1976</v>
      </c>
    </row>
    <row r="136" spans="1:2" x14ac:dyDescent="0.25">
      <c r="A136" s="81">
        <v>134</v>
      </c>
      <c r="B136" t="s">
        <v>1977</v>
      </c>
    </row>
    <row r="137" spans="1:2" x14ac:dyDescent="0.25">
      <c r="A137" s="81">
        <v>135</v>
      </c>
      <c r="B137" t="s">
        <v>1978</v>
      </c>
    </row>
    <row r="138" spans="1:2" x14ac:dyDescent="0.25">
      <c r="A138" s="81">
        <v>136</v>
      </c>
      <c r="B138" t="s">
        <v>1979</v>
      </c>
    </row>
    <row r="139" spans="1:2" x14ac:dyDescent="0.25">
      <c r="A139" s="81">
        <v>137</v>
      </c>
      <c r="B139" t="s">
        <v>1980</v>
      </c>
    </row>
    <row r="140" spans="1:2" x14ac:dyDescent="0.25">
      <c r="A140" s="80">
        <v>138</v>
      </c>
      <c r="B140" t="s">
        <v>1981</v>
      </c>
    </row>
    <row r="141" spans="1:2" x14ac:dyDescent="0.25">
      <c r="A141" s="80">
        <v>139</v>
      </c>
      <c r="B141" t="s">
        <v>1982</v>
      </c>
    </row>
    <row r="142" spans="1:2" x14ac:dyDescent="0.25">
      <c r="A142" s="80">
        <v>140</v>
      </c>
      <c r="B142" t="s">
        <v>1983</v>
      </c>
    </row>
    <row r="143" spans="1:2" x14ac:dyDescent="0.25">
      <c r="A143" s="80">
        <v>141</v>
      </c>
      <c r="B143" t="s">
        <v>1984</v>
      </c>
    </row>
    <row r="144" spans="1:2" x14ac:dyDescent="0.25">
      <c r="A144" s="81">
        <v>142</v>
      </c>
      <c r="B144" t="s">
        <v>1985</v>
      </c>
    </row>
    <row r="145" spans="1:2" x14ac:dyDescent="0.25">
      <c r="A145" s="81">
        <v>143</v>
      </c>
      <c r="B145" t="s">
        <v>1986</v>
      </c>
    </row>
    <row r="146" spans="1:2" x14ac:dyDescent="0.25">
      <c r="A146" s="81">
        <v>144</v>
      </c>
      <c r="B146" t="s">
        <v>1987</v>
      </c>
    </row>
    <row r="147" spans="1:2" x14ac:dyDescent="0.25">
      <c r="A147" s="81">
        <v>145</v>
      </c>
      <c r="B147" t="s">
        <v>1988</v>
      </c>
    </row>
    <row r="148" spans="1:2" x14ac:dyDescent="0.25">
      <c r="A148" s="81">
        <v>146</v>
      </c>
      <c r="B148" t="s">
        <v>1989</v>
      </c>
    </row>
    <row r="149" spans="1:2" x14ac:dyDescent="0.25">
      <c r="A149" s="81">
        <v>147</v>
      </c>
      <c r="B149" t="s">
        <v>1990</v>
      </c>
    </row>
    <row r="150" spans="1:2" x14ac:dyDescent="0.25">
      <c r="A150" s="81">
        <v>148</v>
      </c>
      <c r="B150" t="s">
        <v>1991</v>
      </c>
    </row>
    <row r="151" spans="1:2" x14ac:dyDescent="0.25">
      <c r="A151" s="81">
        <v>149</v>
      </c>
      <c r="B151" t="s">
        <v>1992</v>
      </c>
    </row>
    <row r="152" spans="1:2" x14ac:dyDescent="0.25">
      <c r="A152" s="81">
        <v>150</v>
      </c>
      <c r="B152" t="s">
        <v>1993</v>
      </c>
    </row>
    <row r="153" spans="1:2" x14ac:dyDescent="0.25">
      <c r="A153" s="81">
        <v>151</v>
      </c>
      <c r="B153" t="s">
        <v>1994</v>
      </c>
    </row>
    <row r="154" spans="1:2" x14ac:dyDescent="0.25">
      <c r="A154" s="81">
        <v>152</v>
      </c>
      <c r="B154" t="s">
        <v>1995</v>
      </c>
    </row>
    <row r="155" spans="1:2" x14ac:dyDescent="0.25">
      <c r="A155" s="81">
        <v>153</v>
      </c>
      <c r="B155" t="s">
        <v>1996</v>
      </c>
    </row>
    <row r="156" spans="1:2" x14ac:dyDescent="0.25">
      <c r="A156" s="81">
        <v>154</v>
      </c>
      <c r="B156" t="s">
        <v>1997</v>
      </c>
    </row>
    <row r="157" spans="1:2" x14ac:dyDescent="0.25">
      <c r="A157" s="80">
        <v>155</v>
      </c>
      <c r="B157" t="s">
        <v>1998</v>
      </c>
    </row>
    <row r="158" spans="1:2" x14ac:dyDescent="0.25">
      <c r="A158" s="81">
        <v>156</v>
      </c>
      <c r="B158" t="s">
        <v>1999</v>
      </c>
    </row>
    <row r="159" spans="1:2" x14ac:dyDescent="0.25">
      <c r="A159" s="81">
        <v>157</v>
      </c>
      <c r="B159" t="s">
        <v>2000</v>
      </c>
    </row>
    <row r="160" spans="1:2" x14ac:dyDescent="0.25">
      <c r="A160" s="81">
        <v>158</v>
      </c>
      <c r="B160" t="s">
        <v>2001</v>
      </c>
    </row>
    <row r="161" spans="1:2" x14ac:dyDescent="0.25">
      <c r="A161" s="81">
        <v>159</v>
      </c>
      <c r="B161" t="s">
        <v>2002</v>
      </c>
    </row>
    <row r="162" spans="1:2" x14ac:dyDescent="0.25">
      <c r="A162" s="81">
        <v>160</v>
      </c>
      <c r="B162" t="s">
        <v>2003</v>
      </c>
    </row>
    <row r="163" spans="1:2" x14ac:dyDescent="0.25">
      <c r="A163" s="81">
        <v>161</v>
      </c>
      <c r="B163" t="s">
        <v>2004</v>
      </c>
    </row>
    <row r="164" spans="1:2" x14ac:dyDescent="0.25">
      <c r="A164" s="81">
        <v>162</v>
      </c>
      <c r="B164" t="s">
        <v>2005</v>
      </c>
    </row>
    <row r="165" spans="1:2" x14ac:dyDescent="0.25">
      <c r="A165" s="80">
        <v>163</v>
      </c>
      <c r="B165" t="s">
        <v>2006</v>
      </c>
    </row>
    <row r="166" spans="1:2" x14ac:dyDescent="0.25">
      <c r="A166" s="81">
        <v>164</v>
      </c>
      <c r="B166" t="s">
        <v>2007</v>
      </c>
    </row>
    <row r="167" spans="1:2" x14ac:dyDescent="0.25">
      <c r="A167" s="81">
        <v>165</v>
      </c>
      <c r="B167" t="s">
        <v>2008</v>
      </c>
    </row>
    <row r="168" spans="1:2" x14ac:dyDescent="0.25">
      <c r="A168" s="81">
        <v>166</v>
      </c>
      <c r="B168" t="s">
        <v>2009</v>
      </c>
    </row>
    <row r="169" spans="1:2" x14ac:dyDescent="0.25">
      <c r="A169" s="81">
        <v>167</v>
      </c>
      <c r="B169" t="s">
        <v>2010</v>
      </c>
    </row>
    <row r="170" spans="1:2" x14ac:dyDescent="0.25">
      <c r="A170" s="81">
        <v>168</v>
      </c>
      <c r="B170" t="s">
        <v>2011</v>
      </c>
    </row>
    <row r="171" spans="1:2" x14ac:dyDescent="0.25">
      <c r="A171" s="81">
        <v>169</v>
      </c>
      <c r="B171" t="s">
        <v>2012</v>
      </c>
    </row>
    <row r="172" spans="1:2" x14ac:dyDescent="0.25">
      <c r="A172" s="81">
        <v>170</v>
      </c>
      <c r="B172" t="s">
        <v>2013</v>
      </c>
    </row>
    <row r="173" spans="1:2" x14ac:dyDescent="0.25">
      <c r="A173" s="81">
        <v>171</v>
      </c>
      <c r="B173" t="s">
        <v>2014</v>
      </c>
    </row>
    <row r="174" spans="1:2" x14ac:dyDescent="0.25">
      <c r="A174" s="81">
        <v>172</v>
      </c>
      <c r="B174" t="s">
        <v>2015</v>
      </c>
    </row>
    <row r="175" spans="1:2" x14ac:dyDescent="0.25">
      <c r="A175" s="81">
        <v>173</v>
      </c>
      <c r="B175" t="s">
        <v>2016</v>
      </c>
    </row>
    <row r="176" spans="1:2" x14ac:dyDescent="0.25">
      <c r="A176" s="81">
        <v>174</v>
      </c>
      <c r="B176" t="s">
        <v>2017</v>
      </c>
    </row>
    <row r="177" spans="1:2" x14ac:dyDescent="0.25">
      <c r="A177" s="81">
        <v>175</v>
      </c>
      <c r="B177" t="s">
        <v>2018</v>
      </c>
    </row>
    <row r="178" spans="1:2" x14ac:dyDescent="0.25">
      <c r="A178" s="81">
        <v>176</v>
      </c>
      <c r="B178" t="s">
        <v>2019</v>
      </c>
    </row>
    <row r="179" spans="1:2" x14ac:dyDescent="0.25">
      <c r="A179" s="81">
        <v>177</v>
      </c>
      <c r="B179" t="s">
        <v>2020</v>
      </c>
    </row>
    <row r="180" spans="1:2" x14ac:dyDescent="0.25">
      <c r="A180" s="81">
        <v>178</v>
      </c>
      <c r="B180" t="s">
        <v>2021</v>
      </c>
    </row>
    <row r="181" spans="1:2" x14ac:dyDescent="0.25">
      <c r="A181" s="81">
        <v>179</v>
      </c>
      <c r="B181" t="s">
        <v>2022</v>
      </c>
    </row>
    <row r="182" spans="1:2" x14ac:dyDescent="0.25">
      <c r="A182" s="81">
        <v>180</v>
      </c>
      <c r="B182" t="s">
        <v>2023</v>
      </c>
    </row>
    <row r="183" spans="1:2" x14ac:dyDescent="0.25">
      <c r="A183" s="81">
        <v>181</v>
      </c>
      <c r="B183" t="s">
        <v>2024</v>
      </c>
    </row>
    <row r="184" spans="1:2" x14ac:dyDescent="0.25">
      <c r="A184" s="81">
        <v>182</v>
      </c>
      <c r="B184" t="s">
        <v>2025</v>
      </c>
    </row>
    <row r="185" spans="1:2" x14ac:dyDescent="0.25">
      <c r="A185" s="81">
        <v>183</v>
      </c>
      <c r="B185" t="s">
        <v>2026</v>
      </c>
    </row>
    <row r="186" spans="1:2" x14ac:dyDescent="0.25">
      <c r="A186" s="81">
        <v>184</v>
      </c>
      <c r="B186" t="s">
        <v>2027</v>
      </c>
    </row>
    <row r="187" spans="1:2" x14ac:dyDescent="0.25">
      <c r="A187" s="81">
        <v>185</v>
      </c>
      <c r="B187" t="s">
        <v>2028</v>
      </c>
    </row>
    <row r="188" spans="1:2" x14ac:dyDescent="0.25">
      <c r="A188" s="80">
        <v>186</v>
      </c>
      <c r="B188" t="s">
        <v>2029</v>
      </c>
    </row>
    <row r="189" spans="1:2" x14ac:dyDescent="0.25">
      <c r="A189" s="80">
        <v>187</v>
      </c>
      <c r="B189" t="s">
        <v>2030</v>
      </c>
    </row>
    <row r="190" spans="1:2" x14ac:dyDescent="0.25">
      <c r="A190" s="80">
        <v>188</v>
      </c>
      <c r="B190" t="s">
        <v>2031</v>
      </c>
    </row>
    <row r="191" spans="1:2" x14ac:dyDescent="0.25">
      <c r="A191" s="80">
        <v>189</v>
      </c>
      <c r="B191" t="s">
        <v>2032</v>
      </c>
    </row>
    <row r="192" spans="1:2" x14ac:dyDescent="0.25">
      <c r="A192" s="80">
        <v>190</v>
      </c>
      <c r="B192" t="s">
        <v>2033</v>
      </c>
    </row>
    <row r="193" spans="1:2" x14ac:dyDescent="0.25">
      <c r="A193" s="80">
        <v>191</v>
      </c>
      <c r="B193" t="s">
        <v>2034</v>
      </c>
    </row>
    <row r="194" spans="1:2" x14ac:dyDescent="0.25">
      <c r="A194" s="80">
        <v>192</v>
      </c>
      <c r="B194" t="s">
        <v>2035</v>
      </c>
    </row>
    <row r="195" spans="1:2" x14ac:dyDescent="0.25">
      <c r="A195" s="80">
        <v>193</v>
      </c>
      <c r="B195" t="s">
        <v>2036</v>
      </c>
    </row>
    <row r="196" spans="1:2" x14ac:dyDescent="0.25">
      <c r="A196" s="80">
        <v>194</v>
      </c>
      <c r="B196" t="s">
        <v>2037</v>
      </c>
    </row>
    <row r="197" spans="1:2" x14ac:dyDescent="0.25">
      <c r="A197" s="80">
        <v>195</v>
      </c>
      <c r="B197" t="s">
        <v>2038</v>
      </c>
    </row>
    <row r="198" spans="1:2" x14ac:dyDescent="0.25">
      <c r="A198" s="80">
        <v>196</v>
      </c>
      <c r="B198" t="s">
        <v>2039</v>
      </c>
    </row>
    <row r="199" spans="1:2" x14ac:dyDescent="0.25">
      <c r="A199" s="80">
        <v>197</v>
      </c>
      <c r="B199" t="s">
        <v>2040</v>
      </c>
    </row>
    <row r="200" spans="1:2" x14ac:dyDescent="0.25">
      <c r="A200" s="80">
        <v>198</v>
      </c>
      <c r="B200" t="s">
        <v>2041</v>
      </c>
    </row>
    <row r="201" spans="1:2" x14ac:dyDescent="0.25">
      <c r="A201" s="80">
        <v>199</v>
      </c>
      <c r="B201" t="s">
        <v>2042</v>
      </c>
    </row>
    <row r="202" spans="1:2" x14ac:dyDescent="0.25">
      <c r="A202" s="80">
        <v>200</v>
      </c>
      <c r="B202" t="s">
        <v>2043</v>
      </c>
    </row>
    <row r="203" spans="1:2" x14ac:dyDescent="0.25">
      <c r="A203" s="80">
        <v>201</v>
      </c>
      <c r="B203" t="s">
        <v>2044</v>
      </c>
    </row>
    <row r="204" spans="1:2" x14ac:dyDescent="0.25">
      <c r="A204" s="80">
        <v>202</v>
      </c>
      <c r="B204" t="s">
        <v>2045</v>
      </c>
    </row>
    <row r="205" spans="1:2" x14ac:dyDescent="0.25">
      <c r="A205" s="80">
        <v>203</v>
      </c>
      <c r="B205" t="s">
        <v>2046</v>
      </c>
    </row>
    <row r="206" spans="1:2" x14ac:dyDescent="0.25">
      <c r="A206" s="80">
        <v>204</v>
      </c>
      <c r="B206" t="s">
        <v>2047</v>
      </c>
    </row>
    <row r="207" spans="1:2" x14ac:dyDescent="0.25">
      <c r="A207" s="80">
        <v>205</v>
      </c>
      <c r="B207" t="s">
        <v>2048</v>
      </c>
    </row>
    <row r="208" spans="1:2" x14ac:dyDescent="0.25">
      <c r="A208" s="80">
        <v>206</v>
      </c>
      <c r="B208" t="s">
        <v>2049</v>
      </c>
    </row>
    <row r="209" spans="1:2" x14ac:dyDescent="0.25">
      <c r="A209" s="80">
        <v>207</v>
      </c>
      <c r="B209" t="s">
        <v>2050</v>
      </c>
    </row>
    <row r="210" spans="1:2" x14ac:dyDescent="0.25">
      <c r="A210" s="80">
        <v>208</v>
      </c>
      <c r="B210" t="s">
        <v>2051</v>
      </c>
    </row>
    <row r="211" spans="1:2" x14ac:dyDescent="0.25">
      <c r="A211" s="80">
        <v>209</v>
      </c>
    </row>
    <row r="212" spans="1:2" x14ac:dyDescent="0.25">
      <c r="A212" s="80">
        <v>210</v>
      </c>
      <c r="B212" t="s">
        <v>139</v>
      </c>
    </row>
    <row r="213" spans="1:2" x14ac:dyDescent="0.25">
      <c r="A213" s="80">
        <v>211</v>
      </c>
      <c r="B213" t="s">
        <v>139</v>
      </c>
    </row>
    <row r="214" spans="1:2" x14ac:dyDescent="0.25">
      <c r="A214" s="80">
        <v>212</v>
      </c>
      <c r="B214" t="s">
        <v>139</v>
      </c>
    </row>
    <row r="215" spans="1:2" x14ac:dyDescent="0.25">
      <c r="A215" s="80">
        <v>213</v>
      </c>
      <c r="B215" t="s">
        <v>2052</v>
      </c>
    </row>
    <row r="216" spans="1:2" x14ac:dyDescent="0.25">
      <c r="A216" s="80">
        <v>214</v>
      </c>
      <c r="B216" t="s">
        <v>2053</v>
      </c>
    </row>
    <row r="217" spans="1:2" x14ac:dyDescent="0.25">
      <c r="A217" s="80">
        <v>215</v>
      </c>
      <c r="B217" t="s">
        <v>193</v>
      </c>
    </row>
    <row r="218" spans="1:2" x14ac:dyDescent="0.25">
      <c r="A218" s="80">
        <v>216</v>
      </c>
      <c r="B218" t="s">
        <v>2054</v>
      </c>
    </row>
    <row r="219" spans="1:2" x14ac:dyDescent="0.25">
      <c r="A219" s="80">
        <v>217</v>
      </c>
      <c r="B219" t="s">
        <v>2055</v>
      </c>
    </row>
    <row r="220" spans="1:2" x14ac:dyDescent="0.25">
      <c r="A220" s="81">
        <v>218</v>
      </c>
      <c r="B220" t="s">
        <v>2056</v>
      </c>
    </row>
    <row r="221" spans="1:2" x14ac:dyDescent="0.25">
      <c r="A221" s="80">
        <v>219</v>
      </c>
      <c r="B221" t="s">
        <v>2057</v>
      </c>
    </row>
    <row r="222" spans="1:2" x14ac:dyDescent="0.25">
      <c r="A222" s="80">
        <v>220</v>
      </c>
      <c r="B222" t="s">
        <v>2058</v>
      </c>
    </row>
    <row r="223" spans="1:2" x14ac:dyDescent="0.25">
      <c r="A223" s="80">
        <v>221</v>
      </c>
      <c r="B223" t="s">
        <v>144</v>
      </c>
    </row>
    <row r="224" spans="1:2" x14ac:dyDescent="0.25">
      <c r="A224" s="80">
        <v>222</v>
      </c>
    </row>
    <row r="225" spans="1:2" x14ac:dyDescent="0.25">
      <c r="A225" s="80">
        <v>223</v>
      </c>
    </row>
    <row r="226" spans="1:2" x14ac:dyDescent="0.25">
      <c r="A226" s="80">
        <v>224</v>
      </c>
    </row>
    <row r="227" spans="1:2" x14ac:dyDescent="0.25">
      <c r="A227" s="80">
        <v>225</v>
      </c>
      <c r="B227" t="s">
        <v>2059</v>
      </c>
    </row>
    <row r="228" spans="1:2" x14ac:dyDescent="0.25">
      <c r="A228" s="80">
        <v>226</v>
      </c>
      <c r="B228" t="s">
        <v>2060</v>
      </c>
    </row>
    <row r="229" spans="1:2" x14ac:dyDescent="0.25">
      <c r="A229" s="80">
        <v>227</v>
      </c>
      <c r="B229" t="s">
        <v>2061</v>
      </c>
    </row>
    <row r="230" spans="1:2" x14ac:dyDescent="0.25">
      <c r="A230" s="81">
        <v>228</v>
      </c>
    </row>
    <row r="231" spans="1:2" x14ac:dyDescent="0.25">
      <c r="A231" s="81">
        <v>229</v>
      </c>
      <c r="B231" t="s">
        <v>2062</v>
      </c>
    </row>
    <row r="232" spans="1:2" x14ac:dyDescent="0.25">
      <c r="A232" s="81">
        <v>230</v>
      </c>
      <c r="B232" t="s">
        <v>2063</v>
      </c>
    </row>
    <row r="233" spans="1:2" x14ac:dyDescent="0.25">
      <c r="A233" s="81">
        <v>231</v>
      </c>
      <c r="B233" t="s">
        <v>2064</v>
      </c>
    </row>
    <row r="234" spans="1:2" x14ac:dyDescent="0.25">
      <c r="A234" s="81">
        <v>232</v>
      </c>
      <c r="B234" t="s">
        <v>2065</v>
      </c>
    </row>
    <row r="235" spans="1:2" x14ac:dyDescent="0.25">
      <c r="A235" s="81">
        <v>233</v>
      </c>
      <c r="B235" t="s">
        <v>2066</v>
      </c>
    </row>
    <row r="236" spans="1:2" x14ac:dyDescent="0.25">
      <c r="A236" s="81">
        <v>234</v>
      </c>
      <c r="B236" t="s">
        <v>2067</v>
      </c>
    </row>
    <row r="237" spans="1:2" x14ac:dyDescent="0.25">
      <c r="A237" s="81">
        <v>235</v>
      </c>
      <c r="B237" t="s">
        <v>2068</v>
      </c>
    </row>
    <row r="238" spans="1:2" x14ac:dyDescent="0.25">
      <c r="A238" s="81">
        <v>236</v>
      </c>
      <c r="B238" t="s">
        <v>2069</v>
      </c>
    </row>
    <row r="239" spans="1:2" x14ac:dyDescent="0.25">
      <c r="A239" s="81">
        <v>237</v>
      </c>
      <c r="B239" t="s">
        <v>2070</v>
      </c>
    </row>
    <row r="240" spans="1:2" x14ac:dyDescent="0.25">
      <c r="A240" s="81">
        <v>238</v>
      </c>
      <c r="B240" t="s">
        <v>2071</v>
      </c>
    </row>
    <row r="241" spans="1:2" x14ac:dyDescent="0.25">
      <c r="A241" s="81">
        <v>239</v>
      </c>
      <c r="B241" t="s">
        <v>2072</v>
      </c>
    </row>
    <row r="242" spans="1:2" x14ac:dyDescent="0.25">
      <c r="A242" s="81">
        <v>240</v>
      </c>
      <c r="B242" t="s">
        <v>2073</v>
      </c>
    </row>
    <row r="243" spans="1:2" x14ac:dyDescent="0.25">
      <c r="A243" s="81">
        <v>241</v>
      </c>
      <c r="B243" t="s">
        <v>2074</v>
      </c>
    </row>
    <row r="244" spans="1:2" x14ac:dyDescent="0.25">
      <c r="A244" s="81">
        <v>242</v>
      </c>
      <c r="B244" t="s">
        <v>2075</v>
      </c>
    </row>
    <row r="245" spans="1:2" x14ac:dyDescent="0.25">
      <c r="A245" s="81">
        <v>243</v>
      </c>
      <c r="B245" t="s">
        <v>2076</v>
      </c>
    </row>
    <row r="246" spans="1:2" x14ac:dyDescent="0.25">
      <c r="A246" s="81">
        <v>244</v>
      </c>
      <c r="B246" t="s">
        <v>2077</v>
      </c>
    </row>
    <row r="247" spans="1:2" x14ac:dyDescent="0.25">
      <c r="A247" s="81">
        <v>245</v>
      </c>
      <c r="B247" t="s">
        <v>2078</v>
      </c>
    </row>
    <row r="248" spans="1:2" x14ac:dyDescent="0.25">
      <c r="A248" s="80">
        <v>246</v>
      </c>
      <c r="B248" t="s">
        <v>2079</v>
      </c>
    </row>
    <row r="249" spans="1:2" x14ac:dyDescent="0.25">
      <c r="A249" s="81">
        <v>247</v>
      </c>
      <c r="B249" t="s">
        <v>2080</v>
      </c>
    </row>
    <row r="250" spans="1:2" x14ac:dyDescent="0.25">
      <c r="A250" s="81">
        <v>248</v>
      </c>
    </row>
    <row r="251" spans="1:2" x14ac:dyDescent="0.25">
      <c r="A251" s="81">
        <v>249</v>
      </c>
      <c r="B251" t="s">
        <v>457</v>
      </c>
    </row>
    <row r="252" spans="1:2" x14ac:dyDescent="0.25">
      <c r="A252" s="81">
        <v>250</v>
      </c>
      <c r="B252" t="s">
        <v>457</v>
      </c>
    </row>
    <row r="253" spans="1:2" x14ac:dyDescent="0.25">
      <c r="A253" s="81">
        <v>251</v>
      </c>
      <c r="B253" t="s">
        <v>2081</v>
      </c>
    </row>
    <row r="254" spans="1:2" x14ac:dyDescent="0.25">
      <c r="A254" s="81">
        <v>252</v>
      </c>
      <c r="B254" t="s">
        <v>2082</v>
      </c>
    </row>
    <row r="255" spans="1:2" x14ac:dyDescent="0.25">
      <c r="A255" s="81">
        <v>253</v>
      </c>
      <c r="B255" t="s">
        <v>2083</v>
      </c>
    </row>
    <row r="256" spans="1:2" x14ac:dyDescent="0.25">
      <c r="A256" s="81">
        <v>254</v>
      </c>
      <c r="B256" t="s">
        <v>2084</v>
      </c>
    </row>
    <row r="257" spans="1:2" x14ac:dyDescent="0.25">
      <c r="A257" s="81">
        <v>255</v>
      </c>
      <c r="B257" t="s">
        <v>2085</v>
      </c>
    </row>
    <row r="258" spans="1:2" x14ac:dyDescent="0.25">
      <c r="A258" s="80">
        <v>256</v>
      </c>
      <c r="B258" t="s">
        <v>2086</v>
      </c>
    </row>
    <row r="259" spans="1:2" x14ac:dyDescent="0.25">
      <c r="A259" s="81">
        <v>257</v>
      </c>
      <c r="B259" t="s">
        <v>2087</v>
      </c>
    </row>
    <row r="260" spans="1:2" x14ac:dyDescent="0.25">
      <c r="A260" s="81">
        <v>258</v>
      </c>
      <c r="B260" t="s">
        <v>2088</v>
      </c>
    </row>
    <row r="261" spans="1:2" x14ac:dyDescent="0.25">
      <c r="A261" s="81">
        <v>259</v>
      </c>
    </row>
    <row r="262" spans="1:2" x14ac:dyDescent="0.25">
      <c r="A262" s="81">
        <v>260</v>
      </c>
      <c r="B262" t="s">
        <v>2089</v>
      </c>
    </row>
    <row r="263" spans="1:2" x14ac:dyDescent="0.25">
      <c r="A263" s="81">
        <v>261</v>
      </c>
      <c r="B263" t="s">
        <v>2090</v>
      </c>
    </row>
    <row r="264" spans="1:2" x14ac:dyDescent="0.25">
      <c r="A264" s="81">
        <v>262</v>
      </c>
      <c r="B264" t="s">
        <v>2091</v>
      </c>
    </row>
    <row r="265" spans="1:2" x14ac:dyDescent="0.25">
      <c r="A265" s="81">
        <v>263</v>
      </c>
      <c r="B265" t="s">
        <v>2092</v>
      </c>
    </row>
    <row r="266" spans="1:2" x14ac:dyDescent="0.25">
      <c r="A266" s="81">
        <v>264</v>
      </c>
      <c r="B266" t="s">
        <v>2093</v>
      </c>
    </row>
    <row r="267" spans="1:2" x14ac:dyDescent="0.25">
      <c r="A267" s="81">
        <v>265</v>
      </c>
      <c r="B267" t="s">
        <v>2094</v>
      </c>
    </row>
    <row r="268" spans="1:2" x14ac:dyDescent="0.25">
      <c r="A268" s="81">
        <v>266</v>
      </c>
      <c r="B268" t="s">
        <v>2095</v>
      </c>
    </row>
    <row r="269" spans="1:2" x14ac:dyDescent="0.25">
      <c r="A269" s="81">
        <v>267</v>
      </c>
      <c r="B269" t="s">
        <v>2096</v>
      </c>
    </row>
    <row r="270" spans="1:2" x14ac:dyDescent="0.25">
      <c r="A270" s="81">
        <v>268</v>
      </c>
      <c r="B270" t="s">
        <v>2097</v>
      </c>
    </row>
    <row r="271" spans="1:2" x14ac:dyDescent="0.25">
      <c r="A271" s="81">
        <v>269</v>
      </c>
      <c r="B271" t="s">
        <v>2098</v>
      </c>
    </row>
    <row r="272" spans="1:2" x14ac:dyDescent="0.25">
      <c r="A272" s="81">
        <v>270</v>
      </c>
      <c r="B272" t="s">
        <v>447</v>
      </c>
    </row>
    <row r="273" spans="1:2" x14ac:dyDescent="0.25">
      <c r="A273" s="81">
        <v>271</v>
      </c>
    </row>
    <row r="274" spans="1:2" x14ac:dyDescent="0.25">
      <c r="A274" s="81">
        <v>272</v>
      </c>
      <c r="B274" t="s">
        <v>2099</v>
      </c>
    </row>
    <row r="275" spans="1:2" x14ac:dyDescent="0.25">
      <c r="A275" s="81">
        <v>273</v>
      </c>
      <c r="B275" t="s">
        <v>2100</v>
      </c>
    </row>
    <row r="276" spans="1:2" x14ac:dyDescent="0.25">
      <c r="A276" s="81">
        <v>274</v>
      </c>
      <c r="B276" t="s">
        <v>2101</v>
      </c>
    </row>
    <row r="277" spans="1:2" x14ac:dyDescent="0.25">
      <c r="A277" s="80">
        <v>275</v>
      </c>
      <c r="B277" t="s">
        <v>2102</v>
      </c>
    </row>
    <row r="278" spans="1:2" x14ac:dyDescent="0.25">
      <c r="A278" s="80">
        <v>276</v>
      </c>
      <c r="B278" t="s">
        <v>2103</v>
      </c>
    </row>
    <row r="279" spans="1:2" x14ac:dyDescent="0.25">
      <c r="A279" s="80">
        <v>277</v>
      </c>
      <c r="B279" t="s">
        <v>2104</v>
      </c>
    </row>
    <row r="280" spans="1:2" x14ac:dyDescent="0.25">
      <c r="A280" s="80">
        <v>278</v>
      </c>
      <c r="B280" t="s">
        <v>2105</v>
      </c>
    </row>
    <row r="281" spans="1:2" x14ac:dyDescent="0.25">
      <c r="A281" s="80">
        <v>279</v>
      </c>
      <c r="B281" t="s">
        <v>2106</v>
      </c>
    </row>
    <row r="282" spans="1:2" x14ac:dyDescent="0.25">
      <c r="A282" s="80">
        <v>280</v>
      </c>
      <c r="B282" t="s">
        <v>2107</v>
      </c>
    </row>
    <row r="283" spans="1:2" x14ac:dyDescent="0.25">
      <c r="A283" s="80">
        <v>281</v>
      </c>
      <c r="B283" t="s">
        <v>2108</v>
      </c>
    </row>
    <row r="284" spans="1:2" x14ac:dyDescent="0.25">
      <c r="A284" s="80">
        <v>282</v>
      </c>
      <c r="B284" t="s">
        <v>2109</v>
      </c>
    </row>
    <row r="285" spans="1:2" x14ac:dyDescent="0.25">
      <c r="A285" s="80">
        <v>283</v>
      </c>
    </row>
    <row r="286" spans="1:2" x14ac:dyDescent="0.25">
      <c r="A286" s="80">
        <v>284</v>
      </c>
      <c r="B286" t="s">
        <v>2110</v>
      </c>
    </row>
    <row r="287" spans="1:2" x14ac:dyDescent="0.25">
      <c r="A287" s="80">
        <v>285</v>
      </c>
      <c r="B287" t="s">
        <v>612</v>
      </c>
    </row>
    <row r="288" spans="1:2" x14ac:dyDescent="0.25">
      <c r="A288" s="80">
        <v>286</v>
      </c>
      <c r="B288" t="s">
        <v>611</v>
      </c>
    </row>
    <row r="289" spans="1:2" x14ac:dyDescent="0.25">
      <c r="A289" s="80">
        <v>287</v>
      </c>
      <c r="B289" t="s">
        <v>610</v>
      </c>
    </row>
    <row r="290" spans="1:2" x14ac:dyDescent="0.25">
      <c r="A290" s="80">
        <v>288</v>
      </c>
      <c r="B290" t="s">
        <v>613</v>
      </c>
    </row>
    <row r="291" spans="1:2" x14ac:dyDescent="0.25">
      <c r="A291" s="81">
        <v>289</v>
      </c>
      <c r="B291" t="s">
        <v>615</v>
      </c>
    </row>
    <row r="292" spans="1:2" x14ac:dyDescent="0.25">
      <c r="A292" s="81">
        <v>290</v>
      </c>
      <c r="B292" t="s">
        <v>614</v>
      </c>
    </row>
    <row r="293" spans="1:2" x14ac:dyDescent="0.25">
      <c r="A293" s="81">
        <v>291</v>
      </c>
      <c r="B293" t="s">
        <v>617</v>
      </c>
    </row>
    <row r="294" spans="1:2" x14ac:dyDescent="0.25">
      <c r="A294" s="81">
        <v>292</v>
      </c>
      <c r="B294" t="s">
        <v>616</v>
      </c>
    </row>
    <row r="295" spans="1:2" x14ac:dyDescent="0.25">
      <c r="A295" s="81">
        <v>293</v>
      </c>
      <c r="B295" t="s">
        <v>618</v>
      </c>
    </row>
    <row r="296" spans="1:2" x14ac:dyDescent="0.25">
      <c r="A296" s="81">
        <v>294</v>
      </c>
      <c r="B296" t="s">
        <v>546</v>
      </c>
    </row>
    <row r="297" spans="1:2" x14ac:dyDescent="0.25">
      <c r="A297" s="81">
        <v>295</v>
      </c>
      <c r="B297" t="s">
        <v>555</v>
      </c>
    </row>
    <row r="298" spans="1:2" x14ac:dyDescent="0.25">
      <c r="A298" s="81">
        <v>296</v>
      </c>
      <c r="B298" t="s">
        <v>547</v>
      </c>
    </row>
    <row r="299" spans="1:2" x14ac:dyDescent="0.25">
      <c r="A299" s="81">
        <v>297</v>
      </c>
      <c r="B299" t="s">
        <v>539</v>
      </c>
    </row>
    <row r="300" spans="1:2" x14ac:dyDescent="0.25">
      <c r="A300" s="80">
        <v>298</v>
      </c>
      <c r="B300" t="s">
        <v>554</v>
      </c>
    </row>
    <row r="301" spans="1:2" x14ac:dyDescent="0.25">
      <c r="A301" s="80">
        <v>299</v>
      </c>
      <c r="B301" t="s">
        <v>558</v>
      </c>
    </row>
    <row r="302" spans="1:2" x14ac:dyDescent="0.25">
      <c r="A302" s="80">
        <v>300</v>
      </c>
      <c r="B302" t="s">
        <v>550</v>
      </c>
    </row>
    <row r="303" spans="1:2" x14ac:dyDescent="0.25">
      <c r="A303" s="80">
        <v>301</v>
      </c>
      <c r="B303" t="s">
        <v>551</v>
      </c>
    </row>
    <row r="304" spans="1:2" x14ac:dyDescent="0.25">
      <c r="A304" s="81">
        <v>302</v>
      </c>
      <c r="B304" t="s">
        <v>542</v>
      </c>
    </row>
    <row r="305" spans="1:2" x14ac:dyDescent="0.25">
      <c r="A305" s="81">
        <v>303</v>
      </c>
      <c r="B305" t="s">
        <v>543</v>
      </c>
    </row>
    <row r="306" spans="1:2" x14ac:dyDescent="0.25">
      <c r="A306" s="81">
        <v>304</v>
      </c>
      <c r="B306" t="s">
        <v>545</v>
      </c>
    </row>
    <row r="307" spans="1:2" x14ac:dyDescent="0.25">
      <c r="A307" s="81">
        <v>305</v>
      </c>
      <c r="B307" t="s">
        <v>556</v>
      </c>
    </row>
    <row r="308" spans="1:2" x14ac:dyDescent="0.25">
      <c r="A308" s="81">
        <v>306</v>
      </c>
      <c r="B308" t="s">
        <v>548</v>
      </c>
    </row>
    <row r="309" spans="1:2" x14ac:dyDescent="0.25">
      <c r="A309" s="81">
        <v>307</v>
      </c>
      <c r="B309" t="s">
        <v>540</v>
      </c>
    </row>
    <row r="310" spans="1:2" x14ac:dyDescent="0.25">
      <c r="A310" s="81">
        <v>308</v>
      </c>
    </row>
    <row r="311" spans="1:2" x14ac:dyDescent="0.25">
      <c r="A311" s="81">
        <v>309</v>
      </c>
      <c r="B311" t="s">
        <v>553</v>
      </c>
    </row>
    <row r="312" spans="1:2" x14ac:dyDescent="0.25">
      <c r="A312" s="81">
        <v>310</v>
      </c>
      <c r="B312" t="s">
        <v>557</v>
      </c>
    </row>
    <row r="313" spans="1:2" x14ac:dyDescent="0.25">
      <c r="A313" s="81">
        <v>311</v>
      </c>
      <c r="B313" t="s">
        <v>549</v>
      </c>
    </row>
    <row r="314" spans="1:2" x14ac:dyDescent="0.25">
      <c r="A314" s="81">
        <v>312</v>
      </c>
      <c r="B314" t="s">
        <v>552</v>
      </c>
    </row>
    <row r="315" spans="1:2" x14ac:dyDescent="0.25">
      <c r="A315" s="80">
        <v>313</v>
      </c>
      <c r="B315" t="s">
        <v>541</v>
      </c>
    </row>
    <row r="316" spans="1:2" x14ac:dyDescent="0.25">
      <c r="A316" s="80">
        <v>314</v>
      </c>
      <c r="B316" t="s">
        <v>544</v>
      </c>
    </row>
    <row r="317" spans="1:2" x14ac:dyDescent="0.25">
      <c r="A317" s="80">
        <v>315</v>
      </c>
      <c r="B317" t="s">
        <v>565</v>
      </c>
    </row>
    <row r="318" spans="1:2" x14ac:dyDescent="0.25">
      <c r="A318" s="80">
        <v>316</v>
      </c>
      <c r="B318" t="s">
        <v>560</v>
      </c>
    </row>
    <row r="319" spans="1:2" x14ac:dyDescent="0.25">
      <c r="A319" s="80">
        <v>317</v>
      </c>
      <c r="B319" t="s">
        <v>564</v>
      </c>
    </row>
    <row r="320" spans="1:2" x14ac:dyDescent="0.25">
      <c r="A320" s="80">
        <v>318</v>
      </c>
      <c r="B320" t="s">
        <v>568</v>
      </c>
    </row>
    <row r="321" spans="1:2" x14ac:dyDescent="0.25">
      <c r="A321" s="80">
        <v>319</v>
      </c>
      <c r="B321" t="s">
        <v>561</v>
      </c>
    </row>
    <row r="322" spans="1:2" x14ac:dyDescent="0.25">
      <c r="A322" s="80">
        <v>320</v>
      </c>
      <c r="B322" t="s">
        <v>559</v>
      </c>
    </row>
    <row r="323" spans="1:2" x14ac:dyDescent="0.25">
      <c r="A323" s="80">
        <v>321</v>
      </c>
      <c r="B323" t="s">
        <v>563</v>
      </c>
    </row>
    <row r="324" spans="1:2" x14ac:dyDescent="0.25">
      <c r="A324" s="80">
        <v>322</v>
      </c>
      <c r="B324" t="s">
        <v>562</v>
      </c>
    </row>
    <row r="325" spans="1:2" x14ac:dyDescent="0.25">
      <c r="A325" s="80">
        <v>323</v>
      </c>
      <c r="B325" t="s">
        <v>567</v>
      </c>
    </row>
    <row r="326" spans="1:2" x14ac:dyDescent="0.25">
      <c r="A326" s="80">
        <v>324</v>
      </c>
      <c r="B326" t="s">
        <v>566</v>
      </c>
    </row>
    <row r="327" spans="1:2" x14ac:dyDescent="0.25">
      <c r="A327" s="81">
        <v>325</v>
      </c>
      <c r="B327" t="s">
        <v>569</v>
      </c>
    </row>
    <row r="328" spans="1:2" x14ac:dyDescent="0.25">
      <c r="A328" s="81">
        <v>326</v>
      </c>
      <c r="B328" t="s">
        <v>2111</v>
      </c>
    </row>
    <row r="329" spans="1:2" x14ac:dyDescent="0.25">
      <c r="A329" s="81">
        <v>327</v>
      </c>
      <c r="B329" t="s">
        <v>570</v>
      </c>
    </row>
    <row r="330" spans="1:2" x14ac:dyDescent="0.25">
      <c r="A330" s="81">
        <v>328</v>
      </c>
      <c r="B330" t="s">
        <v>2112</v>
      </c>
    </row>
    <row r="331" spans="1:2" x14ac:dyDescent="0.25">
      <c r="A331" s="81">
        <v>329</v>
      </c>
      <c r="B331" t="s">
        <v>2113</v>
      </c>
    </row>
    <row r="332" spans="1:2" x14ac:dyDescent="0.25">
      <c r="A332" s="81">
        <v>330</v>
      </c>
      <c r="B332" t="s">
        <v>2114</v>
      </c>
    </row>
    <row r="333" spans="1:2" x14ac:dyDescent="0.25">
      <c r="A333" s="81">
        <v>331</v>
      </c>
      <c r="B333" t="s">
        <v>2115</v>
      </c>
    </row>
    <row r="334" spans="1:2" x14ac:dyDescent="0.25">
      <c r="A334" s="81">
        <v>332</v>
      </c>
      <c r="B334" t="s">
        <v>2116</v>
      </c>
    </row>
    <row r="335" spans="1:2" x14ac:dyDescent="0.25">
      <c r="A335" s="81">
        <v>333</v>
      </c>
      <c r="B335" t="s">
        <v>660</v>
      </c>
    </row>
    <row r="336" spans="1:2" x14ac:dyDescent="0.25">
      <c r="A336" s="81">
        <v>334</v>
      </c>
      <c r="B336" t="s">
        <v>661</v>
      </c>
    </row>
    <row r="337" spans="1:2" x14ac:dyDescent="0.25">
      <c r="A337" s="81">
        <v>335</v>
      </c>
      <c r="B337" t="s">
        <v>663</v>
      </c>
    </row>
    <row r="338" spans="1:2" x14ac:dyDescent="0.25">
      <c r="A338" s="81">
        <v>336</v>
      </c>
      <c r="B338" t="s">
        <v>662</v>
      </c>
    </row>
    <row r="339" spans="1:2" x14ac:dyDescent="0.25">
      <c r="A339" s="81">
        <v>337</v>
      </c>
      <c r="B339" t="s">
        <v>2117</v>
      </c>
    </row>
    <row r="340" spans="1:2" x14ac:dyDescent="0.25">
      <c r="A340" s="81">
        <v>338</v>
      </c>
      <c r="B340" t="s">
        <v>2118</v>
      </c>
    </row>
    <row r="341" spans="1:2" x14ac:dyDescent="0.25">
      <c r="A341" s="81">
        <v>339</v>
      </c>
      <c r="B341" t="s">
        <v>2119</v>
      </c>
    </row>
    <row r="342" spans="1:2" x14ac:dyDescent="0.25">
      <c r="A342" s="81">
        <v>340</v>
      </c>
      <c r="B342" t="s">
        <v>2120</v>
      </c>
    </row>
    <row r="343" spans="1:2" x14ac:dyDescent="0.25">
      <c r="A343" s="81">
        <v>341</v>
      </c>
      <c r="B343" t="s">
        <v>2121</v>
      </c>
    </row>
    <row r="344" spans="1:2" x14ac:dyDescent="0.25">
      <c r="A344" s="81">
        <v>342</v>
      </c>
      <c r="B344" t="s">
        <v>669</v>
      </c>
    </row>
    <row r="345" spans="1:2" x14ac:dyDescent="0.25">
      <c r="A345" s="81">
        <v>343</v>
      </c>
      <c r="B345" t="s">
        <v>668</v>
      </c>
    </row>
    <row r="346" spans="1:2" x14ac:dyDescent="0.25">
      <c r="A346" s="81">
        <v>344</v>
      </c>
      <c r="B346" t="s">
        <v>671</v>
      </c>
    </row>
    <row r="347" spans="1:2" x14ac:dyDescent="0.25">
      <c r="A347" s="81">
        <v>345</v>
      </c>
      <c r="B347" t="s">
        <v>670</v>
      </c>
    </row>
    <row r="348" spans="1:2" x14ac:dyDescent="0.25">
      <c r="A348" s="80">
        <v>346</v>
      </c>
      <c r="B348" t="s">
        <v>2122</v>
      </c>
    </row>
    <row r="349" spans="1:2" x14ac:dyDescent="0.25">
      <c r="A349" s="80">
        <v>347</v>
      </c>
      <c r="B349" t="s">
        <v>700</v>
      </c>
    </row>
    <row r="350" spans="1:2" x14ac:dyDescent="0.25">
      <c r="A350" s="80">
        <v>348</v>
      </c>
      <c r="B350" t="s">
        <v>699</v>
      </c>
    </row>
    <row r="351" spans="1:2" x14ac:dyDescent="0.25">
      <c r="A351" s="81">
        <v>349</v>
      </c>
      <c r="B351" t="s">
        <v>2123</v>
      </c>
    </row>
    <row r="352" spans="1:2" x14ac:dyDescent="0.25">
      <c r="A352" s="80">
        <v>350</v>
      </c>
      <c r="B352" t="s">
        <v>2124</v>
      </c>
    </row>
    <row r="353" spans="1:2" x14ac:dyDescent="0.25">
      <c r="A353" s="80">
        <v>351</v>
      </c>
      <c r="B353" t="s">
        <v>2125</v>
      </c>
    </row>
    <row r="354" spans="1:2" x14ac:dyDescent="0.25">
      <c r="A354" s="80">
        <v>352</v>
      </c>
      <c r="B354" t="s">
        <v>2126</v>
      </c>
    </row>
    <row r="355" spans="1:2" x14ac:dyDescent="0.25">
      <c r="A355" s="80">
        <v>353</v>
      </c>
      <c r="B355" t="s">
        <v>2127</v>
      </c>
    </row>
    <row r="356" spans="1:2" x14ac:dyDescent="0.25">
      <c r="A356" s="80">
        <v>354</v>
      </c>
      <c r="B356" t="s">
        <v>2128</v>
      </c>
    </row>
    <row r="357" spans="1:2" x14ac:dyDescent="0.25">
      <c r="A357" s="80">
        <v>355</v>
      </c>
      <c r="B357" t="s">
        <v>2129</v>
      </c>
    </row>
    <row r="358" spans="1:2" x14ac:dyDescent="0.25">
      <c r="A358" s="80">
        <v>356</v>
      </c>
      <c r="B358" t="s">
        <v>2130</v>
      </c>
    </row>
    <row r="359" spans="1:2" x14ac:dyDescent="0.25">
      <c r="A359" s="80">
        <v>357</v>
      </c>
      <c r="B359" t="s">
        <v>2131</v>
      </c>
    </row>
    <row r="360" spans="1:2" x14ac:dyDescent="0.25">
      <c r="A360" s="80">
        <v>358</v>
      </c>
      <c r="B360" t="s">
        <v>2132</v>
      </c>
    </row>
    <row r="361" spans="1:2" x14ac:dyDescent="0.25">
      <c r="A361" s="80">
        <v>359</v>
      </c>
      <c r="B361" t="s">
        <v>2133</v>
      </c>
    </row>
    <row r="362" spans="1:2" x14ac:dyDescent="0.25">
      <c r="A362" s="80">
        <v>360</v>
      </c>
      <c r="B362" t="s">
        <v>2134</v>
      </c>
    </row>
    <row r="363" spans="1:2" x14ac:dyDescent="0.25">
      <c r="A363" s="80">
        <v>361</v>
      </c>
      <c r="B363" t="s">
        <v>702</v>
      </c>
    </row>
    <row r="364" spans="1:2" x14ac:dyDescent="0.25">
      <c r="A364" s="80">
        <v>362</v>
      </c>
      <c r="B364" t="s">
        <v>701</v>
      </c>
    </row>
    <row r="365" spans="1:2" x14ac:dyDescent="0.25">
      <c r="A365" s="80">
        <v>363</v>
      </c>
      <c r="B365" t="s">
        <v>2135</v>
      </c>
    </row>
    <row r="366" spans="1:2" x14ac:dyDescent="0.25">
      <c r="A366" s="80">
        <v>364</v>
      </c>
      <c r="B366" t="s">
        <v>2136</v>
      </c>
    </row>
    <row r="367" spans="1:2" x14ac:dyDescent="0.25">
      <c r="A367" s="80">
        <v>365</v>
      </c>
      <c r="B367" t="s">
        <v>2137</v>
      </c>
    </row>
    <row r="368" spans="1:2" x14ac:dyDescent="0.25">
      <c r="A368" s="80">
        <v>366</v>
      </c>
      <c r="B368" t="s">
        <v>708</v>
      </c>
    </row>
    <row r="369" spans="1:2" x14ac:dyDescent="0.25">
      <c r="A369" s="80">
        <v>367</v>
      </c>
      <c r="B369" t="s">
        <v>709</v>
      </c>
    </row>
    <row r="370" spans="1:2" x14ac:dyDescent="0.25">
      <c r="A370" s="80">
        <v>368</v>
      </c>
      <c r="B370" t="s">
        <v>710</v>
      </c>
    </row>
    <row r="371" spans="1:2" x14ac:dyDescent="0.25">
      <c r="A371" s="80">
        <v>369</v>
      </c>
      <c r="B371" t="s">
        <v>2138</v>
      </c>
    </row>
    <row r="372" spans="1:2" x14ac:dyDescent="0.25">
      <c r="A372" s="80">
        <v>370</v>
      </c>
      <c r="B372" t="s">
        <v>2139</v>
      </c>
    </row>
    <row r="373" spans="1:2" x14ac:dyDescent="0.25">
      <c r="A373" s="80">
        <v>371</v>
      </c>
      <c r="B373" t="s">
        <v>2140</v>
      </c>
    </row>
    <row r="374" spans="1:2" x14ac:dyDescent="0.25">
      <c r="A374" s="80">
        <v>372</v>
      </c>
      <c r="B374" t="s">
        <v>713</v>
      </c>
    </row>
    <row r="375" spans="1:2" x14ac:dyDescent="0.25">
      <c r="A375" s="81">
        <v>373</v>
      </c>
      <c r="B375" t="s">
        <v>712</v>
      </c>
    </row>
    <row r="376" spans="1:2" x14ac:dyDescent="0.25">
      <c r="A376" s="81">
        <v>374</v>
      </c>
      <c r="B376" t="s">
        <v>2141</v>
      </c>
    </row>
    <row r="377" spans="1:2" x14ac:dyDescent="0.25">
      <c r="A377" s="81">
        <v>375</v>
      </c>
      <c r="B377" t="s">
        <v>2142</v>
      </c>
    </row>
    <row r="378" spans="1:2" x14ac:dyDescent="0.25">
      <c r="A378" s="81">
        <v>376</v>
      </c>
      <c r="B378" t="s">
        <v>2143</v>
      </c>
    </row>
    <row r="379" spans="1:2" x14ac:dyDescent="0.25">
      <c r="A379" s="81">
        <v>377</v>
      </c>
      <c r="B379" t="s">
        <v>2144</v>
      </c>
    </row>
    <row r="380" spans="1:2" x14ac:dyDescent="0.25">
      <c r="A380" s="81">
        <v>378</v>
      </c>
      <c r="B380" t="s">
        <v>727</v>
      </c>
    </row>
    <row r="381" spans="1:2" x14ac:dyDescent="0.25">
      <c r="A381" s="81">
        <v>379</v>
      </c>
      <c r="B381" t="s">
        <v>2145</v>
      </c>
    </row>
    <row r="382" spans="1:2" x14ac:dyDescent="0.25">
      <c r="A382" s="81">
        <v>380</v>
      </c>
      <c r="B382" t="s">
        <v>729</v>
      </c>
    </row>
    <row r="383" spans="1:2" x14ac:dyDescent="0.25">
      <c r="A383" s="81">
        <v>381</v>
      </c>
      <c r="B383" t="s">
        <v>2146</v>
      </c>
    </row>
    <row r="384" spans="1:2" x14ac:dyDescent="0.25">
      <c r="A384" s="81">
        <v>382</v>
      </c>
      <c r="B384" t="s">
        <v>2147</v>
      </c>
    </row>
    <row r="385" spans="1:2" x14ac:dyDescent="0.25">
      <c r="A385" s="81">
        <v>383</v>
      </c>
      <c r="B385" t="s">
        <v>2148</v>
      </c>
    </row>
    <row r="386" spans="1:2" x14ac:dyDescent="0.25">
      <c r="A386" s="81">
        <v>384</v>
      </c>
      <c r="B386" t="s">
        <v>2149</v>
      </c>
    </row>
    <row r="387" spans="1:2" x14ac:dyDescent="0.25">
      <c r="A387" s="81">
        <v>385</v>
      </c>
    </row>
    <row r="388" spans="1:2" x14ac:dyDescent="0.25">
      <c r="A388" s="81">
        <v>386</v>
      </c>
      <c r="B388" t="s">
        <v>2150</v>
      </c>
    </row>
    <row r="389" spans="1:2" x14ac:dyDescent="0.25">
      <c r="A389" s="80">
        <v>387</v>
      </c>
      <c r="B389" t="s">
        <v>2151</v>
      </c>
    </row>
    <row r="390" spans="1:2" x14ac:dyDescent="0.25">
      <c r="A390" s="80">
        <v>388</v>
      </c>
      <c r="B390" t="s">
        <v>731</v>
      </c>
    </row>
    <row r="391" spans="1:2" x14ac:dyDescent="0.25">
      <c r="A391" s="80">
        <v>389</v>
      </c>
      <c r="B391" t="s">
        <v>2152</v>
      </c>
    </row>
    <row r="392" spans="1:2" x14ac:dyDescent="0.25">
      <c r="A392" s="80">
        <v>390</v>
      </c>
      <c r="B392" t="s">
        <v>2153</v>
      </c>
    </row>
    <row r="393" spans="1:2" x14ac:dyDescent="0.25">
      <c r="A393" s="80">
        <v>391</v>
      </c>
      <c r="B393" t="s">
        <v>2154</v>
      </c>
    </row>
    <row r="394" spans="1:2" x14ac:dyDescent="0.25">
      <c r="A394" s="80">
        <v>392</v>
      </c>
      <c r="B394" t="s">
        <v>707</v>
      </c>
    </row>
    <row r="395" spans="1:2" x14ac:dyDescent="0.25">
      <c r="A395" s="80">
        <v>393</v>
      </c>
    </row>
    <row r="396" spans="1:2" x14ac:dyDescent="0.25">
      <c r="A396" s="80">
        <v>394</v>
      </c>
    </row>
    <row r="397" spans="1:2" x14ac:dyDescent="0.25">
      <c r="A397" s="80">
        <v>395</v>
      </c>
      <c r="B397" t="s">
        <v>711</v>
      </c>
    </row>
    <row r="398" spans="1:2" x14ac:dyDescent="0.25">
      <c r="A398" s="80">
        <v>396</v>
      </c>
      <c r="B398" t="s">
        <v>1399</v>
      </c>
    </row>
    <row r="399" spans="1:2" x14ac:dyDescent="0.25">
      <c r="A399" s="80">
        <v>397</v>
      </c>
      <c r="B399" t="s">
        <v>2155</v>
      </c>
    </row>
    <row r="400" spans="1:2" x14ac:dyDescent="0.25">
      <c r="A400" s="80">
        <v>398</v>
      </c>
      <c r="B400" t="s">
        <v>2156</v>
      </c>
    </row>
    <row r="401" spans="1:2" x14ac:dyDescent="0.25">
      <c r="A401" s="80">
        <v>399</v>
      </c>
      <c r="B401" t="s">
        <v>2157</v>
      </c>
    </row>
    <row r="402" spans="1:2" x14ac:dyDescent="0.25">
      <c r="A402" s="80">
        <v>400</v>
      </c>
      <c r="B402" t="s">
        <v>1400</v>
      </c>
    </row>
    <row r="403" spans="1:2" x14ac:dyDescent="0.25">
      <c r="A403" s="80">
        <v>401</v>
      </c>
      <c r="B403" t="s">
        <v>1401</v>
      </c>
    </row>
    <row r="404" spans="1:2" x14ac:dyDescent="0.25">
      <c r="A404" s="81">
        <v>402</v>
      </c>
      <c r="B404" t="s">
        <v>2158</v>
      </c>
    </row>
    <row r="405" spans="1:2" x14ac:dyDescent="0.25">
      <c r="A405" s="81">
        <v>403</v>
      </c>
      <c r="B405" t="s">
        <v>2159</v>
      </c>
    </row>
    <row r="406" spans="1:2" x14ac:dyDescent="0.25">
      <c r="A406" s="81">
        <v>404</v>
      </c>
      <c r="B406" t="s">
        <v>2160</v>
      </c>
    </row>
    <row r="407" spans="1:2" x14ac:dyDescent="0.25">
      <c r="A407" s="81">
        <v>405</v>
      </c>
      <c r="B407" t="s">
        <v>2161</v>
      </c>
    </row>
    <row r="408" spans="1:2" x14ac:dyDescent="0.25">
      <c r="A408" s="81">
        <v>406</v>
      </c>
      <c r="B408" t="s">
        <v>2162</v>
      </c>
    </row>
    <row r="409" spans="1:2" x14ac:dyDescent="0.25">
      <c r="A409" s="81">
        <v>407</v>
      </c>
      <c r="B409" t="s">
        <v>2163</v>
      </c>
    </row>
    <row r="410" spans="1:2" x14ac:dyDescent="0.25">
      <c r="A410" s="81">
        <v>408</v>
      </c>
    </row>
    <row r="411" spans="1:2" x14ac:dyDescent="0.25">
      <c r="A411" s="81">
        <v>409</v>
      </c>
      <c r="B411" t="s">
        <v>1518</v>
      </c>
    </row>
    <row r="412" spans="1:2" x14ac:dyDescent="0.25">
      <c r="A412" s="81">
        <v>410</v>
      </c>
      <c r="B412" t="s">
        <v>1517</v>
      </c>
    </row>
    <row r="413" spans="1:2" x14ac:dyDescent="0.25">
      <c r="A413" s="81">
        <v>411</v>
      </c>
      <c r="B413" t="s">
        <v>2164</v>
      </c>
    </row>
    <row r="414" spans="1:2" x14ac:dyDescent="0.25">
      <c r="A414" s="81">
        <v>412</v>
      </c>
      <c r="B414" t="s">
        <v>2165</v>
      </c>
    </row>
    <row r="415" spans="1:2" x14ac:dyDescent="0.25">
      <c r="A415" s="81">
        <v>413</v>
      </c>
      <c r="B415" t="s">
        <v>2166</v>
      </c>
    </row>
    <row r="416" spans="1:2" x14ac:dyDescent="0.25">
      <c r="A416" s="81">
        <v>414</v>
      </c>
      <c r="B416" t="s">
        <v>2167</v>
      </c>
    </row>
    <row r="417" spans="1:2" x14ac:dyDescent="0.25">
      <c r="A417" s="81">
        <v>415</v>
      </c>
      <c r="B417" t="s">
        <v>2168</v>
      </c>
    </row>
    <row r="418" spans="1:2" x14ac:dyDescent="0.25">
      <c r="A418" s="81">
        <v>416</v>
      </c>
      <c r="B418" t="s">
        <v>2169</v>
      </c>
    </row>
    <row r="419" spans="1:2" x14ac:dyDescent="0.25">
      <c r="A419" s="81">
        <v>417</v>
      </c>
      <c r="B419" t="s">
        <v>2170</v>
      </c>
    </row>
    <row r="420" spans="1:2" x14ac:dyDescent="0.25">
      <c r="A420" s="81">
        <v>418</v>
      </c>
      <c r="B420" t="s">
        <v>2171</v>
      </c>
    </row>
    <row r="421" spans="1:2" x14ac:dyDescent="0.25">
      <c r="A421" s="81">
        <v>419</v>
      </c>
      <c r="B421" t="s">
        <v>2172</v>
      </c>
    </row>
    <row r="422" spans="1:2" x14ac:dyDescent="0.25">
      <c r="A422" s="81">
        <v>420</v>
      </c>
      <c r="B422" t="s">
        <v>2173</v>
      </c>
    </row>
    <row r="423" spans="1:2" x14ac:dyDescent="0.25">
      <c r="A423" s="81">
        <v>421</v>
      </c>
      <c r="B423" t="s">
        <v>2174</v>
      </c>
    </row>
    <row r="424" spans="1:2" x14ac:dyDescent="0.25">
      <c r="A424" s="81">
        <v>422</v>
      </c>
      <c r="B424" t="s">
        <v>1621</v>
      </c>
    </row>
    <row r="425" spans="1:2" x14ac:dyDescent="0.25">
      <c r="A425" s="81">
        <v>423</v>
      </c>
      <c r="B425" t="s">
        <v>1622</v>
      </c>
    </row>
    <row r="426" spans="1:2" x14ac:dyDescent="0.25">
      <c r="A426" s="80">
        <v>424</v>
      </c>
      <c r="B426" t="s">
        <v>2175</v>
      </c>
    </row>
    <row r="427" spans="1:2" x14ac:dyDescent="0.25">
      <c r="A427" s="80">
        <v>425</v>
      </c>
      <c r="B427" t="s">
        <v>2176</v>
      </c>
    </row>
    <row r="428" spans="1:2" x14ac:dyDescent="0.25">
      <c r="A428" s="80">
        <v>426</v>
      </c>
      <c r="B428" t="s">
        <v>2177</v>
      </c>
    </row>
    <row r="429" spans="1:2" x14ac:dyDescent="0.25">
      <c r="A429" s="80">
        <v>427</v>
      </c>
      <c r="B429" t="s">
        <v>1687</v>
      </c>
    </row>
    <row r="430" spans="1:2" x14ac:dyDescent="0.25">
      <c r="A430" s="81">
        <v>428</v>
      </c>
      <c r="B430" t="s">
        <v>1688</v>
      </c>
    </row>
    <row r="431" spans="1:2" x14ac:dyDescent="0.25">
      <c r="A431" s="81">
        <v>429</v>
      </c>
      <c r="B431" t="s">
        <v>2178</v>
      </c>
    </row>
    <row r="432" spans="1:2" x14ac:dyDescent="0.25">
      <c r="A432" s="81">
        <v>430</v>
      </c>
      <c r="B432" t="s">
        <v>2179</v>
      </c>
    </row>
    <row r="433" spans="1:2" x14ac:dyDescent="0.25">
      <c r="A433" s="81">
        <v>431</v>
      </c>
      <c r="B433" t="s">
        <v>2180</v>
      </c>
    </row>
    <row r="434" spans="1:2" x14ac:dyDescent="0.25">
      <c r="A434" s="81">
        <v>432</v>
      </c>
      <c r="B434" t="s">
        <v>2181</v>
      </c>
    </row>
    <row r="435" spans="1:2" x14ac:dyDescent="0.25">
      <c r="A435" s="81">
        <v>433</v>
      </c>
      <c r="B435" t="s">
        <v>2182</v>
      </c>
    </row>
    <row r="436" spans="1:2" x14ac:dyDescent="0.25">
      <c r="A436" s="81">
        <v>434</v>
      </c>
      <c r="B436" t="s">
        <v>2183</v>
      </c>
    </row>
    <row r="437" spans="1:2" x14ac:dyDescent="0.25">
      <c r="A437" s="80">
        <v>435</v>
      </c>
      <c r="B437" t="s">
        <v>2184</v>
      </c>
    </row>
    <row r="438" spans="1:2" x14ac:dyDescent="0.25">
      <c r="A438" s="80">
        <v>436</v>
      </c>
      <c r="B438" t="s">
        <v>2185</v>
      </c>
    </row>
    <row r="439" spans="1:2" x14ac:dyDescent="0.25">
      <c r="A439" s="80">
        <v>437</v>
      </c>
      <c r="B439" t="s">
        <v>2451</v>
      </c>
    </row>
    <row r="440" spans="1:2" x14ac:dyDescent="0.25">
      <c r="A440" s="80">
        <v>438</v>
      </c>
      <c r="B440" t="s">
        <v>1739</v>
      </c>
    </row>
    <row r="441" spans="1:2" x14ac:dyDescent="0.25">
      <c r="A441" s="80">
        <v>439</v>
      </c>
      <c r="B441" t="s">
        <v>1740</v>
      </c>
    </row>
    <row r="442" spans="1:2" x14ac:dyDescent="0.25">
      <c r="A442" s="80">
        <v>440</v>
      </c>
      <c r="B442" t="s">
        <v>1741</v>
      </c>
    </row>
    <row r="443" spans="1:2" x14ac:dyDescent="0.25">
      <c r="A443" s="80">
        <v>441</v>
      </c>
      <c r="B443" t="s">
        <v>2239</v>
      </c>
    </row>
    <row r="444" spans="1:2" x14ac:dyDescent="0.25">
      <c r="A444" s="80">
        <v>442</v>
      </c>
      <c r="B444" t="s">
        <v>2240</v>
      </c>
    </row>
    <row r="445" spans="1:2" x14ac:dyDescent="0.25">
      <c r="A445" s="80">
        <v>443</v>
      </c>
      <c r="B445" t="s">
        <v>2241</v>
      </c>
    </row>
    <row r="446" spans="1:2" x14ac:dyDescent="0.25">
      <c r="A446" s="80">
        <v>444</v>
      </c>
      <c r="B446" t="s">
        <v>2242</v>
      </c>
    </row>
    <row r="447" spans="1:2" x14ac:dyDescent="0.25">
      <c r="A447" s="80">
        <v>445</v>
      </c>
      <c r="B447" t="s">
        <v>2243</v>
      </c>
    </row>
    <row r="448" spans="1:2" x14ac:dyDescent="0.25">
      <c r="A448" s="80">
        <v>446</v>
      </c>
      <c r="B448" t="s">
        <v>2244</v>
      </c>
    </row>
    <row r="449" spans="1:2" x14ac:dyDescent="0.25">
      <c r="A449" s="80">
        <v>447</v>
      </c>
      <c r="B449" t="s">
        <v>2245</v>
      </c>
    </row>
    <row r="450" spans="1:2" x14ac:dyDescent="0.25">
      <c r="A450" s="81">
        <v>448</v>
      </c>
      <c r="B450" t="s">
        <v>2246</v>
      </c>
    </row>
    <row r="451" spans="1:2" x14ac:dyDescent="0.25">
      <c r="A451" s="81">
        <v>449</v>
      </c>
      <c r="B451" t="s">
        <v>2247</v>
      </c>
    </row>
    <row r="452" spans="1:2" x14ac:dyDescent="0.25">
      <c r="A452" s="81">
        <v>450</v>
      </c>
      <c r="B452" t="s">
        <v>2186</v>
      </c>
    </row>
    <row r="453" spans="1:2" x14ac:dyDescent="0.25">
      <c r="A453" s="80">
        <v>451</v>
      </c>
      <c r="B453" t="s">
        <v>2187</v>
      </c>
    </row>
    <row r="454" spans="1:2" x14ac:dyDescent="0.25">
      <c r="A454" s="80">
        <v>452</v>
      </c>
      <c r="B454" t="s">
        <v>2188</v>
      </c>
    </row>
    <row r="455" spans="1:2" x14ac:dyDescent="0.25">
      <c r="A455" s="81">
        <v>453</v>
      </c>
      <c r="B455" t="s">
        <v>2189</v>
      </c>
    </row>
    <row r="456" spans="1:2" x14ac:dyDescent="0.25">
      <c r="A456" s="81">
        <v>454</v>
      </c>
      <c r="B456" t="s">
        <v>2450</v>
      </c>
    </row>
    <row r="457" spans="1:2" x14ac:dyDescent="0.25">
      <c r="A457" s="81">
        <v>455</v>
      </c>
      <c r="B457" t="s">
        <v>2248</v>
      </c>
    </row>
    <row r="458" spans="1:2" x14ac:dyDescent="0.25">
      <c r="A458" s="80">
        <v>456</v>
      </c>
      <c r="B458" t="s">
        <v>2249</v>
      </c>
    </row>
    <row r="459" spans="1:2" x14ac:dyDescent="0.25">
      <c r="A459" s="80">
        <v>457</v>
      </c>
      <c r="B459" t="s">
        <v>2250</v>
      </c>
    </row>
    <row r="460" spans="1:2" x14ac:dyDescent="0.25">
      <c r="A460" s="80">
        <v>458</v>
      </c>
      <c r="B460" t="s">
        <v>2498</v>
      </c>
    </row>
    <row r="461" spans="1:2" x14ac:dyDescent="0.25">
      <c r="A461" s="80">
        <v>459</v>
      </c>
      <c r="B461" t="s">
        <v>2499</v>
      </c>
    </row>
    <row r="462" spans="1:2" x14ac:dyDescent="0.25">
      <c r="A462" s="80">
        <v>460</v>
      </c>
      <c r="B462" t="s">
        <v>2500</v>
      </c>
    </row>
    <row r="463" spans="1:2" x14ac:dyDescent="0.25">
      <c r="A463" s="80">
        <v>461</v>
      </c>
      <c r="B463" t="s">
        <v>2501</v>
      </c>
    </row>
    <row r="464" spans="1:2" x14ac:dyDescent="0.25">
      <c r="A464" s="80">
        <v>462</v>
      </c>
      <c r="B464" t="s">
        <v>2502</v>
      </c>
    </row>
    <row r="465" spans="1:3" x14ac:dyDescent="0.25">
      <c r="A465" s="80">
        <v>463</v>
      </c>
      <c r="B465" t="s">
        <v>2503</v>
      </c>
    </row>
    <row r="466" spans="1:3" x14ac:dyDescent="0.25">
      <c r="A466" s="80">
        <v>464</v>
      </c>
      <c r="B466" t="s">
        <v>2495</v>
      </c>
    </row>
    <row r="467" spans="1:3" x14ac:dyDescent="0.25">
      <c r="A467" s="80">
        <v>465</v>
      </c>
      <c r="B467" t="s">
        <v>2445</v>
      </c>
    </row>
    <row r="468" spans="1:3" x14ac:dyDescent="0.25">
      <c r="A468" s="80">
        <v>466</v>
      </c>
      <c r="B468" t="s">
        <v>2444</v>
      </c>
    </row>
    <row r="469" spans="1:3" x14ac:dyDescent="0.25">
      <c r="A469" s="80">
        <v>467</v>
      </c>
      <c r="B469" t="s">
        <v>2496</v>
      </c>
    </row>
    <row r="470" spans="1:3" x14ac:dyDescent="0.25">
      <c r="A470" s="80">
        <v>468</v>
      </c>
      <c r="B470" t="s">
        <v>2497</v>
      </c>
    </row>
    <row r="471" spans="1:3" x14ac:dyDescent="0.25">
      <c r="A471" s="80">
        <v>469</v>
      </c>
      <c r="B471" t="s">
        <v>2560</v>
      </c>
    </row>
    <row r="472" spans="1:3" x14ac:dyDescent="0.25">
      <c r="A472" s="80">
        <v>470</v>
      </c>
      <c r="B472" t="s">
        <v>2561</v>
      </c>
    </row>
    <row r="473" spans="1:3" x14ac:dyDescent="0.25">
      <c r="A473" s="80">
        <v>471</v>
      </c>
      <c r="B473" t="s">
        <v>2493</v>
      </c>
    </row>
    <row r="474" spans="1:3" x14ac:dyDescent="0.25">
      <c r="A474" s="81">
        <v>472</v>
      </c>
      <c r="B474" t="s">
        <v>2494</v>
      </c>
      <c r="C474" s="79"/>
    </row>
    <row r="475" spans="1:3" x14ac:dyDescent="0.25">
      <c r="A475" s="80">
        <v>473</v>
      </c>
      <c r="B475" t="s">
        <v>2465</v>
      </c>
      <c r="C475" s="79"/>
    </row>
    <row r="476" spans="1:3" x14ac:dyDescent="0.25">
      <c r="A476" s="80">
        <v>474</v>
      </c>
      <c r="C476" s="79"/>
    </row>
    <row r="477" spans="1:3" x14ac:dyDescent="0.25">
      <c r="A477" s="80">
        <v>475</v>
      </c>
      <c r="C477" s="79"/>
    </row>
    <row r="478" spans="1:3" x14ac:dyDescent="0.25">
      <c r="A478" s="80">
        <v>476</v>
      </c>
      <c r="B478" t="s">
        <v>2719</v>
      </c>
      <c r="C478" s="80"/>
    </row>
    <row r="479" spans="1:3" x14ac:dyDescent="0.25">
      <c r="A479" s="80">
        <v>477</v>
      </c>
      <c r="B479" t="s">
        <v>2720</v>
      </c>
      <c r="C479" s="81"/>
    </row>
    <row r="480" spans="1:3" x14ac:dyDescent="0.25">
      <c r="A480" s="80">
        <v>478</v>
      </c>
      <c r="B480" t="s">
        <v>2721</v>
      </c>
      <c r="C480" s="81"/>
    </row>
    <row r="481" spans="1:3" x14ac:dyDescent="0.25">
      <c r="A481" s="80">
        <v>479</v>
      </c>
      <c r="B481" t="s">
        <v>2722</v>
      </c>
      <c r="C481" s="81"/>
    </row>
    <row r="482" spans="1:3" x14ac:dyDescent="0.25">
      <c r="A482" s="81">
        <v>480</v>
      </c>
      <c r="B482" t="s">
        <v>2723</v>
      </c>
      <c r="C482" s="81"/>
    </row>
    <row r="483" spans="1:3" x14ac:dyDescent="0.25">
      <c r="A483" s="80">
        <v>481</v>
      </c>
      <c r="B483" t="s">
        <v>2562</v>
      </c>
      <c r="C483" s="81"/>
    </row>
    <row r="484" spans="1:3" x14ac:dyDescent="0.25">
      <c r="A484" s="80">
        <v>482</v>
      </c>
      <c r="B484" t="s">
        <v>2563</v>
      </c>
      <c r="C484" s="81"/>
    </row>
    <row r="485" spans="1:3" x14ac:dyDescent="0.25">
      <c r="A485" s="80">
        <v>483</v>
      </c>
      <c r="B485" t="s">
        <v>2564</v>
      </c>
      <c r="C485" s="81"/>
    </row>
    <row r="486" spans="1:3" x14ac:dyDescent="0.25">
      <c r="A486" s="80">
        <v>484</v>
      </c>
      <c r="B486" t="s">
        <v>2565</v>
      </c>
    </row>
    <row r="487" spans="1:3" x14ac:dyDescent="0.25">
      <c r="A487" s="80">
        <v>485</v>
      </c>
      <c r="B487" t="s">
        <v>2554</v>
      </c>
    </row>
    <row r="488" spans="1:3" x14ac:dyDescent="0.25">
      <c r="A488" s="80">
        <v>486</v>
      </c>
      <c r="B488" t="s">
        <v>2559</v>
      </c>
    </row>
    <row r="489" spans="1:3" x14ac:dyDescent="0.25">
      <c r="A489" s="91">
        <v>487</v>
      </c>
      <c r="B489" s="57" t="s">
        <v>2724</v>
      </c>
    </row>
    <row r="490" spans="1:3" x14ac:dyDescent="0.25">
      <c r="A490" s="91">
        <v>488</v>
      </c>
      <c r="B490" s="57"/>
    </row>
    <row r="491" spans="1:3" x14ac:dyDescent="0.25">
      <c r="A491" s="91">
        <v>489</v>
      </c>
      <c r="B491" s="57" t="s">
        <v>2725</v>
      </c>
    </row>
    <row r="492" spans="1:3" x14ac:dyDescent="0.25">
      <c r="A492" s="91">
        <v>490</v>
      </c>
      <c r="B492" s="57" t="s">
        <v>2726</v>
      </c>
    </row>
    <row r="493" spans="1:3" x14ac:dyDescent="0.25">
      <c r="A493" s="91">
        <v>491</v>
      </c>
      <c r="B493" s="57" t="s">
        <v>2727</v>
      </c>
    </row>
    <row r="494" spans="1:3" x14ac:dyDescent="0.25">
      <c r="A494" s="91">
        <v>492</v>
      </c>
      <c r="B494" s="57"/>
    </row>
    <row r="495" spans="1:3" x14ac:dyDescent="0.25">
      <c r="A495" s="91">
        <v>493</v>
      </c>
      <c r="B495" s="57" t="s">
        <v>2728</v>
      </c>
    </row>
    <row r="496" spans="1:3" x14ac:dyDescent="0.25">
      <c r="A496" s="91">
        <v>494</v>
      </c>
      <c r="B496" s="57" t="s">
        <v>2729</v>
      </c>
    </row>
    <row r="497" spans="1:2" x14ac:dyDescent="0.25">
      <c r="A497" s="91">
        <v>495</v>
      </c>
      <c r="B497" s="57" t="s">
        <v>2730</v>
      </c>
    </row>
    <row r="498" spans="1:2" x14ac:dyDescent="0.25">
      <c r="A498" s="91">
        <v>496</v>
      </c>
      <c r="B498" s="57" t="s">
        <v>2731</v>
      </c>
    </row>
    <row r="501" spans="1:2" x14ac:dyDescent="0.25">
      <c r="A501" s="91"/>
    </row>
    <row r="502" spans="1:2" x14ac:dyDescent="0.25">
      <c r="A502" s="91"/>
    </row>
    <row r="503" spans="1:2" x14ac:dyDescent="0.25">
      <c r="A503" s="91"/>
    </row>
    <row r="504" spans="1:2" x14ac:dyDescent="0.25">
      <c r="A504" s="91"/>
    </row>
    <row r="505" spans="1:2" x14ac:dyDescent="0.25">
      <c r="A505" s="91"/>
    </row>
    <row r="506" spans="1:2" x14ac:dyDescent="0.25">
      <c r="A506" s="91"/>
    </row>
    <row r="507" spans="1:2" x14ac:dyDescent="0.25">
      <c r="A507" s="91"/>
    </row>
    <row r="508" spans="1:2" x14ac:dyDescent="0.25">
      <c r="A508" s="91"/>
    </row>
    <row r="509" spans="1:2" x14ac:dyDescent="0.25">
      <c r="A509" s="91"/>
    </row>
    <row r="510" spans="1:2" x14ac:dyDescent="0.25">
      <c r="A510" s="91"/>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I876"/>
  <sheetViews>
    <sheetView workbookViewId="0">
      <selection sqref="A1:I3"/>
    </sheetView>
  </sheetViews>
  <sheetFormatPr baseColWidth="10" defaultRowHeight="15" x14ac:dyDescent="0.25"/>
  <sheetData>
    <row r="1" spans="1:9" x14ac:dyDescent="0.25">
      <c r="A1" s="79">
        <v>493</v>
      </c>
      <c r="B1">
        <v>44</v>
      </c>
      <c r="C1">
        <v>2119</v>
      </c>
      <c r="D1" t="s">
        <v>2754</v>
      </c>
      <c r="E1">
        <v>854</v>
      </c>
      <c r="F1">
        <v>1283</v>
      </c>
      <c r="G1" t="s">
        <v>2755</v>
      </c>
      <c r="H1">
        <v>1</v>
      </c>
      <c r="I1" t="s">
        <v>2756</v>
      </c>
    </row>
    <row r="2" spans="1:9" x14ac:dyDescent="0.25">
      <c r="A2" s="79">
        <v>487</v>
      </c>
      <c r="B2">
        <v>44</v>
      </c>
      <c r="C2">
        <v>2119</v>
      </c>
      <c r="D2" t="s">
        <v>2754</v>
      </c>
      <c r="E2">
        <v>854</v>
      </c>
      <c r="F2">
        <v>1283</v>
      </c>
      <c r="G2" t="s">
        <v>2755</v>
      </c>
      <c r="H2">
        <v>1</v>
      </c>
      <c r="I2" t="s">
        <v>2757</v>
      </c>
    </row>
    <row r="3" spans="1:9" x14ac:dyDescent="0.25">
      <c r="A3" s="79">
        <v>495</v>
      </c>
      <c r="B3">
        <v>44</v>
      </c>
      <c r="C3">
        <v>2119</v>
      </c>
      <c r="D3" t="s">
        <v>2754</v>
      </c>
      <c r="E3">
        <v>854</v>
      </c>
      <c r="F3">
        <v>1283</v>
      </c>
      <c r="G3" t="s">
        <v>2755</v>
      </c>
      <c r="H3">
        <v>7</v>
      </c>
      <c r="I3" t="s">
        <v>2758</v>
      </c>
    </row>
    <row r="4" spans="1:9" x14ac:dyDescent="0.25">
      <c r="A4" s="79"/>
    </row>
    <row r="5" spans="1:9" x14ac:dyDescent="0.25">
      <c r="A5" s="79"/>
    </row>
    <row r="6" spans="1:9" x14ac:dyDescent="0.25">
      <c r="A6" s="79"/>
    </row>
    <row r="7" spans="1:9" x14ac:dyDescent="0.25">
      <c r="A7" s="79"/>
    </row>
    <row r="8" spans="1:9" x14ac:dyDescent="0.25">
      <c r="A8" s="80"/>
    </row>
    <row r="9" spans="1:9" x14ac:dyDescent="0.25">
      <c r="A9" s="80"/>
    </row>
    <row r="10" spans="1:9" x14ac:dyDescent="0.25">
      <c r="A10" s="80"/>
    </row>
    <row r="11" spans="1:9" x14ac:dyDescent="0.25">
      <c r="A11" s="80"/>
    </row>
    <row r="12" spans="1:9" x14ac:dyDescent="0.25">
      <c r="A12" s="80"/>
    </row>
    <row r="13" spans="1:9" x14ac:dyDescent="0.25">
      <c r="A13" s="80"/>
    </row>
    <row r="14" spans="1:9" x14ac:dyDescent="0.25">
      <c r="A14" s="80"/>
    </row>
    <row r="15" spans="1:9" x14ac:dyDescent="0.25">
      <c r="A15" s="80"/>
    </row>
    <row r="16" spans="1:9" x14ac:dyDescent="0.25">
      <c r="A16" s="80"/>
    </row>
    <row r="17" spans="1:1" x14ac:dyDescent="0.25">
      <c r="A17" s="80"/>
    </row>
    <row r="18" spans="1:1" x14ac:dyDescent="0.25">
      <c r="A18" s="81"/>
    </row>
    <row r="19" spans="1:1" x14ac:dyDescent="0.25">
      <c r="A19" s="81"/>
    </row>
    <row r="20" spans="1:1" x14ac:dyDescent="0.25">
      <c r="A20" s="81"/>
    </row>
    <row r="21" spans="1:1" x14ac:dyDescent="0.25">
      <c r="A21" s="81"/>
    </row>
    <row r="22" spans="1:1" x14ac:dyDescent="0.25">
      <c r="A22" s="81"/>
    </row>
    <row r="23" spans="1:1" x14ac:dyDescent="0.25">
      <c r="A23" s="81"/>
    </row>
    <row r="24" spans="1:1" x14ac:dyDescent="0.25">
      <c r="A24" s="81"/>
    </row>
    <row r="25" spans="1:1" x14ac:dyDescent="0.25">
      <c r="A25" s="80"/>
    </row>
    <row r="26" spans="1:1" x14ac:dyDescent="0.25">
      <c r="A26" s="81"/>
    </row>
    <row r="27" spans="1:1" x14ac:dyDescent="0.25">
      <c r="A27" s="81"/>
    </row>
    <row r="28" spans="1:1" x14ac:dyDescent="0.25">
      <c r="A28" s="81"/>
    </row>
    <row r="29" spans="1:1" x14ac:dyDescent="0.25">
      <c r="A29" s="81"/>
    </row>
    <row r="30" spans="1:1" x14ac:dyDescent="0.25">
      <c r="A30" s="81"/>
    </row>
    <row r="31" spans="1:1" x14ac:dyDescent="0.25">
      <c r="A31" s="81"/>
    </row>
    <row r="32" spans="1:1" x14ac:dyDescent="0.25">
      <c r="A32" s="80"/>
    </row>
    <row r="33" spans="1:1" x14ac:dyDescent="0.25">
      <c r="A33" s="80"/>
    </row>
    <row r="34" spans="1:1" x14ac:dyDescent="0.25">
      <c r="A34" s="80"/>
    </row>
    <row r="35" spans="1:1" x14ac:dyDescent="0.25">
      <c r="A35" s="80"/>
    </row>
    <row r="36" spans="1:1" x14ac:dyDescent="0.25">
      <c r="A36" s="81"/>
    </row>
    <row r="37" spans="1:1" x14ac:dyDescent="0.25">
      <c r="A37" s="81"/>
    </row>
    <row r="38" spans="1:1" x14ac:dyDescent="0.25">
      <c r="A38" s="81"/>
    </row>
    <row r="39" spans="1:1" x14ac:dyDescent="0.25">
      <c r="A39" s="81"/>
    </row>
    <row r="40" spans="1:1" x14ac:dyDescent="0.25">
      <c r="A40" s="81"/>
    </row>
    <row r="41" spans="1:1" x14ac:dyDescent="0.25">
      <c r="A41" s="81"/>
    </row>
    <row r="42" spans="1:1" x14ac:dyDescent="0.25">
      <c r="A42" s="81"/>
    </row>
    <row r="43" spans="1:1" x14ac:dyDescent="0.25">
      <c r="A43" s="81"/>
    </row>
    <row r="44" spans="1:1" x14ac:dyDescent="0.25">
      <c r="A44" s="81"/>
    </row>
    <row r="45" spans="1:1" x14ac:dyDescent="0.25">
      <c r="A45" s="81"/>
    </row>
    <row r="46" spans="1:1" x14ac:dyDescent="0.25">
      <c r="A46" s="81"/>
    </row>
    <row r="47" spans="1:1" x14ac:dyDescent="0.25">
      <c r="A47" s="81"/>
    </row>
    <row r="48" spans="1:1" x14ac:dyDescent="0.25">
      <c r="A48" s="81"/>
    </row>
    <row r="49" spans="1:1" x14ac:dyDescent="0.25">
      <c r="A49" s="80"/>
    </row>
    <row r="50" spans="1:1" x14ac:dyDescent="0.25">
      <c r="A50" s="80"/>
    </row>
    <row r="51" spans="1:1" x14ac:dyDescent="0.25">
      <c r="A51" s="80"/>
    </row>
    <row r="52" spans="1:1" x14ac:dyDescent="0.25">
      <c r="A52" s="80"/>
    </row>
    <row r="53" spans="1:1" x14ac:dyDescent="0.25">
      <c r="A53" s="80"/>
    </row>
    <row r="54" spans="1:1" x14ac:dyDescent="0.25">
      <c r="A54" s="80"/>
    </row>
    <row r="55" spans="1:1" x14ac:dyDescent="0.25">
      <c r="A55" s="80"/>
    </row>
    <row r="56" spans="1:1" x14ac:dyDescent="0.25">
      <c r="A56" s="80"/>
    </row>
    <row r="57" spans="1:1" x14ac:dyDescent="0.25">
      <c r="A57" s="81"/>
    </row>
    <row r="58" spans="1:1" x14ac:dyDescent="0.25">
      <c r="A58" s="81"/>
    </row>
    <row r="59" spans="1:1" x14ac:dyDescent="0.25">
      <c r="A59" s="81"/>
    </row>
    <row r="60" spans="1:1" x14ac:dyDescent="0.25">
      <c r="A60" s="81"/>
    </row>
    <row r="61" spans="1:1" x14ac:dyDescent="0.25">
      <c r="A61" s="81"/>
    </row>
    <row r="62" spans="1:1" x14ac:dyDescent="0.25">
      <c r="A62" s="81"/>
    </row>
    <row r="63" spans="1:1" x14ac:dyDescent="0.25">
      <c r="A63" s="81"/>
    </row>
    <row r="64" spans="1:1" x14ac:dyDescent="0.25">
      <c r="A64" s="81"/>
    </row>
    <row r="65" spans="1:1" x14ac:dyDescent="0.25">
      <c r="A65" s="81"/>
    </row>
    <row r="66" spans="1:1" x14ac:dyDescent="0.25">
      <c r="A66" s="81"/>
    </row>
    <row r="67" spans="1:1" x14ac:dyDescent="0.25">
      <c r="A67" s="81"/>
    </row>
    <row r="68" spans="1:1" x14ac:dyDescent="0.25">
      <c r="A68" s="81"/>
    </row>
    <row r="69" spans="1:1" x14ac:dyDescent="0.25">
      <c r="A69" s="81"/>
    </row>
    <row r="70" spans="1:1" x14ac:dyDescent="0.25">
      <c r="A70" s="81"/>
    </row>
    <row r="71" spans="1:1" x14ac:dyDescent="0.25">
      <c r="A71" s="81"/>
    </row>
    <row r="72" spans="1:1" x14ac:dyDescent="0.25">
      <c r="A72" s="81"/>
    </row>
    <row r="73" spans="1:1" x14ac:dyDescent="0.25">
      <c r="A73" s="81"/>
    </row>
    <row r="74" spans="1:1" x14ac:dyDescent="0.25">
      <c r="A74" s="81"/>
    </row>
    <row r="75" spans="1:1" x14ac:dyDescent="0.25">
      <c r="A75" s="81"/>
    </row>
    <row r="76" spans="1:1" x14ac:dyDescent="0.25">
      <c r="A76" s="81"/>
    </row>
    <row r="77" spans="1:1" x14ac:dyDescent="0.25">
      <c r="A77" s="81"/>
    </row>
    <row r="78" spans="1:1" x14ac:dyDescent="0.25">
      <c r="A78" s="81"/>
    </row>
    <row r="79" spans="1:1" x14ac:dyDescent="0.25">
      <c r="A79" s="81"/>
    </row>
    <row r="80" spans="1:1" x14ac:dyDescent="0.25">
      <c r="A80" s="81"/>
    </row>
    <row r="81" spans="1:1" x14ac:dyDescent="0.25">
      <c r="A81" s="81"/>
    </row>
    <row r="82" spans="1:1" x14ac:dyDescent="0.25">
      <c r="A82" s="81"/>
    </row>
    <row r="83" spans="1:1" x14ac:dyDescent="0.25">
      <c r="A83" s="80"/>
    </row>
    <row r="84" spans="1:1" x14ac:dyDescent="0.25">
      <c r="A84" s="80"/>
    </row>
    <row r="85" spans="1:1" x14ac:dyDescent="0.25">
      <c r="A85" s="80"/>
    </row>
    <row r="86" spans="1:1" x14ac:dyDescent="0.25">
      <c r="A86" s="80"/>
    </row>
    <row r="87" spans="1:1" x14ac:dyDescent="0.25">
      <c r="A87" s="80"/>
    </row>
    <row r="88" spans="1:1" x14ac:dyDescent="0.25">
      <c r="A88" s="80"/>
    </row>
    <row r="89" spans="1:1" x14ac:dyDescent="0.25">
      <c r="A89" s="80"/>
    </row>
    <row r="90" spans="1:1" x14ac:dyDescent="0.25">
      <c r="A90" s="80"/>
    </row>
    <row r="91" spans="1:1" x14ac:dyDescent="0.25">
      <c r="A91" s="80"/>
    </row>
    <row r="92" spans="1:1" x14ac:dyDescent="0.25">
      <c r="A92" s="80"/>
    </row>
    <row r="93" spans="1:1" x14ac:dyDescent="0.25">
      <c r="A93" s="80"/>
    </row>
    <row r="94" spans="1:1" x14ac:dyDescent="0.25">
      <c r="A94" s="80"/>
    </row>
    <row r="95" spans="1:1" x14ac:dyDescent="0.25">
      <c r="A95" s="80"/>
    </row>
    <row r="96" spans="1:1" x14ac:dyDescent="0.25">
      <c r="A96" s="80"/>
    </row>
    <row r="97" spans="1:1" x14ac:dyDescent="0.25">
      <c r="A97" s="80"/>
    </row>
    <row r="98" spans="1:1" x14ac:dyDescent="0.25">
      <c r="A98" s="80"/>
    </row>
    <row r="99" spans="1:1" x14ac:dyDescent="0.25">
      <c r="A99" s="80"/>
    </row>
    <row r="100" spans="1:1" x14ac:dyDescent="0.25">
      <c r="A100" s="80"/>
    </row>
    <row r="101" spans="1:1" x14ac:dyDescent="0.25">
      <c r="A101" s="80"/>
    </row>
    <row r="102" spans="1:1" x14ac:dyDescent="0.25">
      <c r="A102" s="80"/>
    </row>
    <row r="103" spans="1:1" x14ac:dyDescent="0.25">
      <c r="A103" s="80"/>
    </row>
    <row r="104" spans="1:1" x14ac:dyDescent="0.25">
      <c r="A104" s="80"/>
    </row>
    <row r="105" spans="1:1" x14ac:dyDescent="0.25">
      <c r="A105" s="80"/>
    </row>
    <row r="106" spans="1:1" x14ac:dyDescent="0.25">
      <c r="A106" s="80"/>
    </row>
    <row r="107" spans="1:1" x14ac:dyDescent="0.25">
      <c r="A107" s="80"/>
    </row>
    <row r="108" spans="1:1" x14ac:dyDescent="0.25">
      <c r="A108" s="80"/>
    </row>
    <row r="109" spans="1:1" x14ac:dyDescent="0.25">
      <c r="A109" s="80"/>
    </row>
    <row r="110" spans="1:1" x14ac:dyDescent="0.25">
      <c r="A110" s="80"/>
    </row>
    <row r="111" spans="1:1" x14ac:dyDescent="0.25">
      <c r="A111" s="80"/>
    </row>
    <row r="112" spans="1:1" x14ac:dyDescent="0.25">
      <c r="A112" s="80"/>
    </row>
    <row r="113" spans="1:1" x14ac:dyDescent="0.25">
      <c r="A113" s="81"/>
    </row>
    <row r="114" spans="1:1" x14ac:dyDescent="0.25">
      <c r="A114" s="81"/>
    </row>
    <row r="115" spans="1:1" x14ac:dyDescent="0.25">
      <c r="A115" s="80"/>
    </row>
    <row r="116" spans="1:1" x14ac:dyDescent="0.25">
      <c r="A116" s="80"/>
    </row>
    <row r="117" spans="1:1" x14ac:dyDescent="0.25">
      <c r="A117" s="80"/>
    </row>
    <row r="118" spans="1:1" x14ac:dyDescent="0.25">
      <c r="A118" s="81"/>
    </row>
    <row r="119" spans="1:1" x14ac:dyDescent="0.25">
      <c r="A119" s="81"/>
    </row>
    <row r="120" spans="1:1" x14ac:dyDescent="0.25">
      <c r="A120" s="81"/>
    </row>
    <row r="121" spans="1:1" x14ac:dyDescent="0.25">
      <c r="A121" s="81"/>
    </row>
    <row r="122" spans="1:1" x14ac:dyDescent="0.25">
      <c r="A122" s="81"/>
    </row>
    <row r="123" spans="1:1" x14ac:dyDescent="0.25">
      <c r="A123" s="81"/>
    </row>
    <row r="124" spans="1:1" x14ac:dyDescent="0.25">
      <c r="A124" s="81"/>
    </row>
    <row r="125" spans="1:1" x14ac:dyDescent="0.25">
      <c r="A125" s="81"/>
    </row>
    <row r="126" spans="1:1" x14ac:dyDescent="0.25">
      <c r="A126" s="81"/>
    </row>
    <row r="127" spans="1:1" x14ac:dyDescent="0.25">
      <c r="A127" s="81"/>
    </row>
    <row r="128" spans="1:1" x14ac:dyDescent="0.25">
      <c r="A128" s="81"/>
    </row>
    <row r="129" spans="1:1" x14ac:dyDescent="0.25">
      <c r="A129" s="81"/>
    </row>
    <row r="130" spans="1:1" x14ac:dyDescent="0.25">
      <c r="A130" s="81"/>
    </row>
    <row r="131" spans="1:1" x14ac:dyDescent="0.25">
      <c r="A131" s="80"/>
    </row>
    <row r="132" spans="1:1" x14ac:dyDescent="0.25">
      <c r="A132" s="80"/>
    </row>
    <row r="133" spans="1:1" x14ac:dyDescent="0.25">
      <c r="A133" s="80"/>
    </row>
    <row r="134" spans="1:1" x14ac:dyDescent="0.25">
      <c r="A134" s="80"/>
    </row>
    <row r="135" spans="1:1" x14ac:dyDescent="0.25">
      <c r="A135" s="80"/>
    </row>
    <row r="136" spans="1:1" x14ac:dyDescent="0.25">
      <c r="A136" s="80"/>
    </row>
    <row r="137" spans="1:1" x14ac:dyDescent="0.25">
      <c r="A137" s="81"/>
    </row>
    <row r="138" spans="1:1" x14ac:dyDescent="0.25">
      <c r="A138" s="81"/>
    </row>
    <row r="139" spans="1:1" x14ac:dyDescent="0.25">
      <c r="A139" s="80"/>
    </row>
    <row r="140" spans="1:1" x14ac:dyDescent="0.25">
      <c r="A140" s="80"/>
    </row>
    <row r="141" spans="1:1" x14ac:dyDescent="0.25">
      <c r="A141" s="81"/>
    </row>
    <row r="142" spans="1:1" x14ac:dyDescent="0.25">
      <c r="A142" s="81"/>
    </row>
    <row r="143" spans="1:1" x14ac:dyDescent="0.25">
      <c r="A143" s="81"/>
    </row>
    <row r="144" spans="1:1" x14ac:dyDescent="0.25">
      <c r="A144" s="81"/>
    </row>
    <row r="145" spans="1:1" x14ac:dyDescent="0.25">
      <c r="A145" s="81"/>
    </row>
    <row r="146" spans="1:1" x14ac:dyDescent="0.25">
      <c r="A146" s="80"/>
    </row>
    <row r="147" spans="1:1" x14ac:dyDescent="0.25">
      <c r="A147" s="81"/>
    </row>
    <row r="148" spans="1:1" x14ac:dyDescent="0.25">
      <c r="A148" s="81"/>
    </row>
    <row r="149" spans="1:1" x14ac:dyDescent="0.25">
      <c r="A149" s="81"/>
    </row>
    <row r="150" spans="1:1" x14ac:dyDescent="0.25">
      <c r="A150" s="81"/>
    </row>
    <row r="151" spans="1:1" x14ac:dyDescent="0.25">
      <c r="A151" s="81"/>
    </row>
    <row r="152" spans="1:1" x14ac:dyDescent="0.25">
      <c r="A152" s="81"/>
    </row>
    <row r="153" spans="1:1" x14ac:dyDescent="0.25">
      <c r="A153" s="80"/>
    </row>
    <row r="154" spans="1:1" x14ac:dyDescent="0.25">
      <c r="A154" s="80"/>
    </row>
    <row r="155" spans="1:1" x14ac:dyDescent="0.25">
      <c r="A155" s="80"/>
    </row>
    <row r="156" spans="1:1" x14ac:dyDescent="0.25">
      <c r="A156" s="80"/>
    </row>
    <row r="157" spans="1:1" x14ac:dyDescent="0.25">
      <c r="A157" s="80"/>
    </row>
    <row r="158" spans="1:1" x14ac:dyDescent="0.25">
      <c r="A158" s="80"/>
    </row>
    <row r="159" spans="1:1" x14ac:dyDescent="0.25">
      <c r="A159" s="81"/>
    </row>
    <row r="160" spans="1:1" x14ac:dyDescent="0.25">
      <c r="A160" s="80"/>
    </row>
    <row r="161" spans="1:1" x14ac:dyDescent="0.25">
      <c r="A161" s="80"/>
    </row>
    <row r="162" spans="1:1" x14ac:dyDescent="0.25">
      <c r="A162" s="80"/>
    </row>
    <row r="163" spans="1:1" x14ac:dyDescent="0.25">
      <c r="A163" s="81"/>
    </row>
    <row r="164" spans="1:1" x14ac:dyDescent="0.25">
      <c r="A164" s="81"/>
    </row>
    <row r="165" spans="1:1" x14ac:dyDescent="0.25">
      <c r="A165" s="81"/>
    </row>
    <row r="166" spans="1:1" x14ac:dyDescent="0.25">
      <c r="A166" s="81"/>
    </row>
    <row r="167" spans="1:1" x14ac:dyDescent="0.25">
      <c r="A167" s="81"/>
    </row>
    <row r="168" spans="1:1" x14ac:dyDescent="0.25">
      <c r="A168" s="81"/>
    </row>
    <row r="169" spans="1:1" x14ac:dyDescent="0.25">
      <c r="A169" s="81"/>
    </row>
    <row r="170" spans="1:1" x14ac:dyDescent="0.25">
      <c r="A170" s="81"/>
    </row>
    <row r="171" spans="1:1" x14ac:dyDescent="0.25">
      <c r="A171" s="81"/>
    </row>
    <row r="172" spans="1:1" x14ac:dyDescent="0.25">
      <c r="A172" s="81"/>
    </row>
    <row r="173" spans="1:1" x14ac:dyDescent="0.25">
      <c r="A173" s="81"/>
    </row>
    <row r="174" spans="1:1" x14ac:dyDescent="0.25">
      <c r="A174" s="80"/>
    </row>
    <row r="175" spans="1:1" x14ac:dyDescent="0.25">
      <c r="A175" s="81"/>
    </row>
    <row r="176" spans="1:1" x14ac:dyDescent="0.25">
      <c r="A176" s="81"/>
    </row>
    <row r="177" spans="1:1" x14ac:dyDescent="0.25">
      <c r="A177" s="80"/>
    </row>
    <row r="178" spans="1:1" x14ac:dyDescent="0.25">
      <c r="A178" s="80"/>
    </row>
    <row r="179" spans="1:1" x14ac:dyDescent="0.25">
      <c r="A179" s="80"/>
    </row>
    <row r="180" spans="1:1" x14ac:dyDescent="0.25">
      <c r="A180" s="81"/>
    </row>
    <row r="181" spans="1:1" x14ac:dyDescent="0.25">
      <c r="A181" s="81"/>
    </row>
    <row r="182" spans="1:1" x14ac:dyDescent="0.25">
      <c r="A182" s="81"/>
    </row>
    <row r="183" spans="1:1" x14ac:dyDescent="0.25">
      <c r="A183" s="81"/>
    </row>
    <row r="184" spans="1:1" x14ac:dyDescent="0.25">
      <c r="A184" s="81"/>
    </row>
    <row r="185" spans="1:1" x14ac:dyDescent="0.25">
      <c r="A185" s="81"/>
    </row>
    <row r="186" spans="1:1" x14ac:dyDescent="0.25">
      <c r="A186" s="81"/>
    </row>
    <row r="187" spans="1:1" x14ac:dyDescent="0.25">
      <c r="A187" s="81"/>
    </row>
    <row r="188" spans="1:1" x14ac:dyDescent="0.25">
      <c r="A188" s="81"/>
    </row>
    <row r="189" spans="1:1" x14ac:dyDescent="0.25">
      <c r="A189" s="81"/>
    </row>
    <row r="190" spans="1:1" x14ac:dyDescent="0.25">
      <c r="A190" s="81"/>
    </row>
    <row r="191" spans="1:1" x14ac:dyDescent="0.25">
      <c r="A191" s="81"/>
    </row>
    <row r="192" spans="1:1" x14ac:dyDescent="0.25">
      <c r="A192" s="81"/>
    </row>
    <row r="193" spans="1:1" x14ac:dyDescent="0.25">
      <c r="A193" s="80"/>
    </row>
    <row r="194" spans="1:1" x14ac:dyDescent="0.25">
      <c r="A194" s="81"/>
    </row>
    <row r="195" spans="1:1" x14ac:dyDescent="0.25">
      <c r="A195" s="81"/>
    </row>
    <row r="196" spans="1:1" x14ac:dyDescent="0.25">
      <c r="A196" s="80"/>
    </row>
    <row r="197" spans="1:1" x14ac:dyDescent="0.25">
      <c r="A197" s="80"/>
    </row>
    <row r="198" spans="1:1" x14ac:dyDescent="0.25">
      <c r="A198" s="81"/>
    </row>
    <row r="199" spans="1:1" x14ac:dyDescent="0.25">
      <c r="A199" s="81"/>
    </row>
    <row r="200" spans="1:1" x14ac:dyDescent="0.25">
      <c r="A200" s="81"/>
    </row>
    <row r="201" spans="1:1" x14ac:dyDescent="0.25">
      <c r="A201" s="80"/>
    </row>
    <row r="202" spans="1:1" x14ac:dyDescent="0.25">
      <c r="A202" s="80"/>
    </row>
    <row r="203" spans="1:1" x14ac:dyDescent="0.25">
      <c r="A203" s="80"/>
    </row>
    <row r="204" spans="1:1" x14ac:dyDescent="0.25">
      <c r="A204" s="81"/>
    </row>
    <row r="205" spans="1:1" x14ac:dyDescent="0.25">
      <c r="A205" s="81"/>
    </row>
    <row r="206" spans="1:1" x14ac:dyDescent="0.25">
      <c r="A206" s="81"/>
    </row>
    <row r="207" spans="1:1" x14ac:dyDescent="0.25">
      <c r="A207" s="81"/>
    </row>
    <row r="208" spans="1:1" x14ac:dyDescent="0.25">
      <c r="A208" s="81"/>
    </row>
    <row r="209" spans="1:1" x14ac:dyDescent="0.25">
      <c r="A209" s="81"/>
    </row>
    <row r="210" spans="1:1" x14ac:dyDescent="0.25">
      <c r="A210" s="81"/>
    </row>
    <row r="211" spans="1:1" x14ac:dyDescent="0.25">
      <c r="A211" s="81"/>
    </row>
    <row r="212" spans="1:1" x14ac:dyDescent="0.25">
      <c r="A212" s="81"/>
    </row>
    <row r="213" spans="1:1" x14ac:dyDescent="0.25">
      <c r="A213" s="81"/>
    </row>
    <row r="214" spans="1:1" x14ac:dyDescent="0.25">
      <c r="A214" s="81"/>
    </row>
    <row r="215" spans="1:1" x14ac:dyDescent="0.25">
      <c r="A215" s="81"/>
    </row>
    <row r="216" spans="1:1" x14ac:dyDescent="0.25">
      <c r="A216" s="81"/>
    </row>
    <row r="217" spans="1:1" x14ac:dyDescent="0.25">
      <c r="A217" s="80"/>
    </row>
    <row r="218" spans="1:1" x14ac:dyDescent="0.25">
      <c r="A218" s="80"/>
    </row>
    <row r="219" spans="1:1" x14ac:dyDescent="0.25">
      <c r="A219" s="80"/>
    </row>
    <row r="220" spans="1:1" x14ac:dyDescent="0.25">
      <c r="A220" s="80"/>
    </row>
    <row r="221" spans="1:1" x14ac:dyDescent="0.25">
      <c r="A221" s="81"/>
    </row>
    <row r="222" spans="1:1" x14ac:dyDescent="0.25">
      <c r="A222" s="81"/>
    </row>
    <row r="223" spans="1:1" x14ac:dyDescent="0.25">
      <c r="A223" s="80"/>
    </row>
    <row r="224" spans="1:1" x14ac:dyDescent="0.25">
      <c r="A224" s="80"/>
    </row>
    <row r="225" spans="1:1" x14ac:dyDescent="0.25">
      <c r="A225" s="81"/>
    </row>
    <row r="226" spans="1:1" x14ac:dyDescent="0.25">
      <c r="A226" s="81"/>
    </row>
    <row r="227" spans="1:1" x14ac:dyDescent="0.25">
      <c r="A227" s="81"/>
    </row>
    <row r="228" spans="1:1" x14ac:dyDescent="0.25">
      <c r="A228" s="81"/>
    </row>
    <row r="229" spans="1:1" x14ac:dyDescent="0.25">
      <c r="A229" s="81"/>
    </row>
    <row r="230" spans="1:1" x14ac:dyDescent="0.25">
      <c r="A230" s="81"/>
    </row>
    <row r="231" spans="1:1" x14ac:dyDescent="0.25">
      <c r="A231" s="81"/>
    </row>
    <row r="232" spans="1:1" x14ac:dyDescent="0.25">
      <c r="A232" s="81"/>
    </row>
    <row r="233" spans="1:1" x14ac:dyDescent="0.25">
      <c r="A233" s="81"/>
    </row>
    <row r="234" spans="1:1" x14ac:dyDescent="0.25">
      <c r="A234" s="81"/>
    </row>
    <row r="235" spans="1:1" x14ac:dyDescent="0.25">
      <c r="A235" s="81"/>
    </row>
    <row r="236" spans="1:1" x14ac:dyDescent="0.25">
      <c r="A236" s="81"/>
    </row>
    <row r="237" spans="1:1" x14ac:dyDescent="0.25">
      <c r="A237" s="81"/>
    </row>
    <row r="238" spans="1:1" x14ac:dyDescent="0.25">
      <c r="A238" s="81"/>
    </row>
    <row r="239" spans="1:1" x14ac:dyDescent="0.25">
      <c r="A239" s="81"/>
    </row>
    <row r="240" spans="1:1" x14ac:dyDescent="0.25">
      <c r="A240" s="80"/>
    </row>
    <row r="241" spans="1:1" x14ac:dyDescent="0.25">
      <c r="A241" s="81"/>
    </row>
    <row r="242" spans="1:1" x14ac:dyDescent="0.25">
      <c r="A242" s="81"/>
    </row>
    <row r="243" spans="1:1" x14ac:dyDescent="0.25">
      <c r="A243" s="81"/>
    </row>
    <row r="244" spans="1:1" x14ac:dyDescent="0.25">
      <c r="A244" s="81"/>
    </row>
    <row r="245" spans="1:1" x14ac:dyDescent="0.25">
      <c r="A245" s="81"/>
    </row>
    <row r="246" spans="1:1" x14ac:dyDescent="0.25">
      <c r="A246" s="81"/>
    </row>
    <row r="247" spans="1:1" x14ac:dyDescent="0.25">
      <c r="A247" s="81"/>
    </row>
    <row r="248" spans="1:1" x14ac:dyDescent="0.25">
      <c r="A248" s="80"/>
    </row>
    <row r="249" spans="1:1" x14ac:dyDescent="0.25">
      <c r="A249" s="81"/>
    </row>
    <row r="250" spans="1:1" x14ac:dyDescent="0.25">
      <c r="A250" s="80"/>
    </row>
    <row r="251" spans="1:1" x14ac:dyDescent="0.25">
      <c r="A251" s="81"/>
    </row>
    <row r="252" spans="1:1" x14ac:dyDescent="0.25">
      <c r="A252" s="81"/>
    </row>
    <row r="253" spans="1:1" x14ac:dyDescent="0.25">
      <c r="A253" s="80"/>
    </row>
    <row r="254" spans="1:1" x14ac:dyDescent="0.25">
      <c r="A254" s="81"/>
    </row>
    <row r="255" spans="1:1" x14ac:dyDescent="0.25">
      <c r="A255" s="81"/>
    </row>
    <row r="256" spans="1:1" x14ac:dyDescent="0.25">
      <c r="A256" s="81"/>
    </row>
    <row r="257" spans="1:1" x14ac:dyDescent="0.25">
      <c r="A257" s="81"/>
    </row>
    <row r="258" spans="1:1" x14ac:dyDescent="0.25">
      <c r="A258" s="81"/>
    </row>
    <row r="259" spans="1:1" x14ac:dyDescent="0.25">
      <c r="A259" s="81"/>
    </row>
    <row r="260" spans="1:1" x14ac:dyDescent="0.25">
      <c r="A260" s="81"/>
    </row>
    <row r="261" spans="1:1" x14ac:dyDescent="0.25">
      <c r="A261" s="81"/>
    </row>
    <row r="262" spans="1:1" x14ac:dyDescent="0.25">
      <c r="A262" s="81"/>
    </row>
    <row r="263" spans="1:1" x14ac:dyDescent="0.25">
      <c r="A263" s="81"/>
    </row>
    <row r="264" spans="1:1" x14ac:dyDescent="0.25">
      <c r="A264" s="81"/>
    </row>
    <row r="265" spans="1:1" x14ac:dyDescent="0.25">
      <c r="A265" s="81"/>
    </row>
    <row r="266" spans="1:1" x14ac:dyDescent="0.25">
      <c r="A266" s="80"/>
    </row>
    <row r="267" spans="1:1" x14ac:dyDescent="0.25">
      <c r="A267" s="80"/>
    </row>
    <row r="268" spans="1:1" x14ac:dyDescent="0.25">
      <c r="A268" s="80"/>
    </row>
    <row r="269" spans="1:1" x14ac:dyDescent="0.25">
      <c r="A269" s="80"/>
    </row>
    <row r="270" spans="1:1" x14ac:dyDescent="0.25">
      <c r="A270" s="80"/>
    </row>
    <row r="271" spans="1:1" x14ac:dyDescent="0.25">
      <c r="A271" s="80"/>
    </row>
    <row r="272" spans="1:1" x14ac:dyDescent="0.25">
      <c r="A272" s="80"/>
    </row>
    <row r="273" spans="1:1" x14ac:dyDescent="0.25">
      <c r="A273" s="80"/>
    </row>
    <row r="274" spans="1:1" x14ac:dyDescent="0.25">
      <c r="A274" s="80"/>
    </row>
    <row r="275" spans="1:1" x14ac:dyDescent="0.25">
      <c r="A275" s="80"/>
    </row>
    <row r="276" spans="1:1" x14ac:dyDescent="0.25">
      <c r="A276" s="80"/>
    </row>
    <row r="277" spans="1:1" x14ac:dyDescent="0.25">
      <c r="A277" s="80"/>
    </row>
    <row r="278" spans="1:1" x14ac:dyDescent="0.25">
      <c r="A278" s="80"/>
    </row>
    <row r="279" spans="1:1" x14ac:dyDescent="0.25">
      <c r="A279" s="80"/>
    </row>
    <row r="280" spans="1:1" x14ac:dyDescent="0.25">
      <c r="A280" s="80"/>
    </row>
    <row r="281" spans="1:1" x14ac:dyDescent="0.25">
      <c r="A281" s="80"/>
    </row>
    <row r="282" spans="1:1" x14ac:dyDescent="0.25">
      <c r="A282" s="80"/>
    </row>
    <row r="283" spans="1:1" x14ac:dyDescent="0.25">
      <c r="A283" s="80"/>
    </row>
    <row r="284" spans="1:1" x14ac:dyDescent="0.25">
      <c r="A284" s="80"/>
    </row>
    <row r="285" spans="1:1" x14ac:dyDescent="0.25">
      <c r="A285" s="80"/>
    </row>
    <row r="286" spans="1:1" x14ac:dyDescent="0.25">
      <c r="A286" s="80"/>
    </row>
    <row r="287" spans="1:1" x14ac:dyDescent="0.25">
      <c r="A287" s="80"/>
    </row>
    <row r="288" spans="1:1" x14ac:dyDescent="0.25">
      <c r="A288" s="80"/>
    </row>
    <row r="289" spans="1:1" x14ac:dyDescent="0.25">
      <c r="A289" s="80"/>
    </row>
    <row r="290" spans="1:1" x14ac:dyDescent="0.25">
      <c r="A290" s="80"/>
    </row>
    <row r="291" spans="1:1" x14ac:dyDescent="0.25">
      <c r="A291" s="80"/>
    </row>
    <row r="292" spans="1:1" x14ac:dyDescent="0.25">
      <c r="A292" s="80"/>
    </row>
    <row r="293" spans="1:1" x14ac:dyDescent="0.25">
      <c r="A293" s="80"/>
    </row>
    <row r="294" spans="1:1" x14ac:dyDescent="0.25">
      <c r="A294" s="80"/>
    </row>
    <row r="295" spans="1:1" x14ac:dyDescent="0.25">
      <c r="A295" s="80"/>
    </row>
    <row r="296" spans="1:1" x14ac:dyDescent="0.25">
      <c r="A296" s="80"/>
    </row>
    <row r="297" spans="1:1" x14ac:dyDescent="0.25">
      <c r="A297" s="80"/>
    </row>
    <row r="298" spans="1:1" x14ac:dyDescent="0.25">
      <c r="A298" s="80"/>
    </row>
    <row r="299" spans="1:1" x14ac:dyDescent="0.25">
      <c r="A299" s="80"/>
    </row>
    <row r="300" spans="1:1" x14ac:dyDescent="0.25">
      <c r="A300" s="80"/>
    </row>
    <row r="301" spans="1:1" x14ac:dyDescent="0.25">
      <c r="A301" s="80"/>
    </row>
    <row r="302" spans="1:1" x14ac:dyDescent="0.25">
      <c r="A302" s="80"/>
    </row>
    <row r="303" spans="1:1" x14ac:dyDescent="0.25">
      <c r="A303" s="80"/>
    </row>
    <row r="304" spans="1:1" x14ac:dyDescent="0.25">
      <c r="A304" s="80"/>
    </row>
    <row r="305" spans="1:1" x14ac:dyDescent="0.25">
      <c r="A305" s="81"/>
    </row>
    <row r="306" spans="1:1" x14ac:dyDescent="0.25">
      <c r="A306" s="81"/>
    </row>
    <row r="307" spans="1:1" x14ac:dyDescent="0.25">
      <c r="A307" s="80"/>
    </row>
    <row r="308" spans="1:1" x14ac:dyDescent="0.25">
      <c r="A308" s="81"/>
    </row>
    <row r="309" spans="1:1" x14ac:dyDescent="0.25">
      <c r="A309" s="81"/>
    </row>
    <row r="310" spans="1:1" x14ac:dyDescent="0.25">
      <c r="A310" s="81"/>
    </row>
    <row r="311" spans="1:1" x14ac:dyDescent="0.25">
      <c r="A311" s="81"/>
    </row>
    <row r="312" spans="1:1" x14ac:dyDescent="0.25">
      <c r="A312" s="81"/>
    </row>
    <row r="313" spans="1:1" x14ac:dyDescent="0.25">
      <c r="A313" s="81"/>
    </row>
    <row r="314" spans="1:1" x14ac:dyDescent="0.25">
      <c r="A314" s="81"/>
    </row>
    <row r="315" spans="1:1" x14ac:dyDescent="0.25">
      <c r="A315" s="81"/>
    </row>
    <row r="316" spans="1:1" x14ac:dyDescent="0.25">
      <c r="A316" s="81"/>
    </row>
    <row r="317" spans="1:1" x14ac:dyDescent="0.25">
      <c r="A317" s="81"/>
    </row>
    <row r="318" spans="1:1" x14ac:dyDescent="0.25">
      <c r="A318" s="81"/>
    </row>
    <row r="319" spans="1:1" x14ac:dyDescent="0.25">
      <c r="A319" s="81"/>
    </row>
    <row r="320" spans="1:1" x14ac:dyDescent="0.25">
      <c r="A320" s="81"/>
    </row>
    <row r="321" spans="1:1" x14ac:dyDescent="0.25">
      <c r="A321" s="80"/>
    </row>
    <row r="322" spans="1:1" x14ac:dyDescent="0.25">
      <c r="A322" s="80"/>
    </row>
    <row r="323" spans="1:1" x14ac:dyDescent="0.25">
      <c r="A323" s="80"/>
    </row>
    <row r="324" spans="1:1" x14ac:dyDescent="0.25">
      <c r="A324" s="80"/>
    </row>
    <row r="325" spans="1:1" x14ac:dyDescent="0.25">
      <c r="A325" s="80"/>
    </row>
    <row r="326" spans="1:1" x14ac:dyDescent="0.25">
      <c r="A326" s="80"/>
    </row>
    <row r="327" spans="1:1" x14ac:dyDescent="0.25">
      <c r="A327" s="80"/>
    </row>
    <row r="328" spans="1:1" x14ac:dyDescent="0.25">
      <c r="A328" s="80"/>
    </row>
    <row r="329" spans="1:1" x14ac:dyDescent="0.25">
      <c r="A329" s="80"/>
    </row>
    <row r="330" spans="1:1" x14ac:dyDescent="0.25">
      <c r="A330" s="80"/>
    </row>
    <row r="331" spans="1:1" x14ac:dyDescent="0.25">
      <c r="A331" s="80"/>
    </row>
    <row r="332" spans="1:1" x14ac:dyDescent="0.25">
      <c r="A332" s="80"/>
    </row>
    <row r="333" spans="1:1" x14ac:dyDescent="0.25">
      <c r="A333" s="81"/>
    </row>
    <row r="334" spans="1:1" x14ac:dyDescent="0.25">
      <c r="A334" s="81"/>
    </row>
    <row r="335" spans="1:1" x14ac:dyDescent="0.25">
      <c r="A335" s="80"/>
    </row>
    <row r="336" spans="1:1" x14ac:dyDescent="0.25">
      <c r="A336" s="80"/>
    </row>
    <row r="337" spans="1:1" x14ac:dyDescent="0.25">
      <c r="A337" s="81"/>
    </row>
    <row r="338" spans="1:1" x14ac:dyDescent="0.25">
      <c r="A338" s="81"/>
    </row>
    <row r="339" spans="1:1" x14ac:dyDescent="0.25">
      <c r="A339" s="81"/>
    </row>
    <row r="340" spans="1:1" x14ac:dyDescent="0.25">
      <c r="A340" s="80"/>
    </row>
    <row r="341" spans="1:1" x14ac:dyDescent="0.25">
      <c r="A341" s="80"/>
    </row>
    <row r="342" spans="1:1" x14ac:dyDescent="0.25">
      <c r="A342" s="80"/>
    </row>
    <row r="343" spans="1:1" x14ac:dyDescent="0.25">
      <c r="A343" s="81"/>
    </row>
    <row r="344" spans="1:1" x14ac:dyDescent="0.25">
      <c r="A344" s="81"/>
    </row>
    <row r="345" spans="1:1" x14ac:dyDescent="0.25">
      <c r="A345" s="80"/>
    </row>
    <row r="346" spans="1:1" x14ac:dyDescent="0.25">
      <c r="A346" s="80"/>
    </row>
    <row r="347" spans="1:1" x14ac:dyDescent="0.25">
      <c r="A347" s="80"/>
    </row>
    <row r="348" spans="1:1" x14ac:dyDescent="0.25">
      <c r="A348" s="80"/>
    </row>
    <row r="349" spans="1:1" x14ac:dyDescent="0.25">
      <c r="A349" s="80"/>
    </row>
    <row r="350" spans="1:1" x14ac:dyDescent="0.25">
      <c r="A350" s="80"/>
    </row>
    <row r="351" spans="1:1" x14ac:dyDescent="0.25">
      <c r="A351" s="80"/>
    </row>
    <row r="352" spans="1:1" x14ac:dyDescent="0.25">
      <c r="A352" s="80"/>
    </row>
    <row r="353" spans="1:1" x14ac:dyDescent="0.25">
      <c r="A353" s="80"/>
    </row>
    <row r="354" spans="1:1" x14ac:dyDescent="0.25">
      <c r="A354" s="80"/>
    </row>
    <row r="355" spans="1:1" x14ac:dyDescent="0.25">
      <c r="A355" s="80"/>
    </row>
    <row r="356" spans="1:1" x14ac:dyDescent="0.25">
      <c r="A356" s="80"/>
    </row>
    <row r="357" spans="1:1" x14ac:dyDescent="0.25">
      <c r="A357" s="80"/>
    </row>
    <row r="358" spans="1:1" x14ac:dyDescent="0.25">
      <c r="A358" s="80"/>
    </row>
    <row r="359" spans="1:1" x14ac:dyDescent="0.25">
      <c r="A359" s="81"/>
    </row>
    <row r="360" spans="1:1" x14ac:dyDescent="0.25">
      <c r="A360" s="81"/>
    </row>
    <row r="361" spans="1:1" x14ac:dyDescent="0.25">
      <c r="A361" s="81"/>
    </row>
    <row r="362" spans="1:1" x14ac:dyDescent="0.25">
      <c r="A362" s="81"/>
    </row>
    <row r="363" spans="1:1" x14ac:dyDescent="0.25">
      <c r="A363" s="81"/>
    </row>
    <row r="364" spans="1:1" x14ac:dyDescent="0.25">
      <c r="A364" s="81"/>
    </row>
    <row r="365" spans="1:1" x14ac:dyDescent="0.25">
      <c r="A365" s="81"/>
    </row>
    <row r="366" spans="1:1" x14ac:dyDescent="0.25">
      <c r="A366" s="81"/>
    </row>
    <row r="367" spans="1:1" x14ac:dyDescent="0.25">
      <c r="A367" s="81"/>
    </row>
    <row r="368" spans="1:1" x14ac:dyDescent="0.25">
      <c r="A368" s="81"/>
    </row>
    <row r="369" spans="1:1" x14ac:dyDescent="0.25">
      <c r="A369" s="81"/>
    </row>
    <row r="370" spans="1:1" x14ac:dyDescent="0.25">
      <c r="A370" s="81"/>
    </row>
    <row r="371" spans="1:1" x14ac:dyDescent="0.25">
      <c r="A371" s="80"/>
    </row>
    <row r="372" spans="1:1" x14ac:dyDescent="0.25">
      <c r="A372" s="80"/>
    </row>
    <row r="373" spans="1:1" x14ac:dyDescent="0.25">
      <c r="A373" s="80"/>
    </row>
    <row r="374" spans="1:1" x14ac:dyDescent="0.25">
      <c r="A374" s="80"/>
    </row>
    <row r="375" spans="1:1" x14ac:dyDescent="0.25">
      <c r="A375" s="80"/>
    </row>
    <row r="376" spans="1:1" x14ac:dyDescent="0.25">
      <c r="A376" s="81"/>
    </row>
    <row r="377" spans="1:1" x14ac:dyDescent="0.25">
      <c r="A377" s="81"/>
    </row>
    <row r="378" spans="1:1" x14ac:dyDescent="0.25">
      <c r="A378" s="81"/>
    </row>
    <row r="379" spans="1:1" x14ac:dyDescent="0.25">
      <c r="A379" s="81"/>
    </row>
    <row r="380" spans="1:1" x14ac:dyDescent="0.25">
      <c r="A380" s="81"/>
    </row>
    <row r="381" spans="1:1" x14ac:dyDescent="0.25">
      <c r="A381" s="81"/>
    </row>
    <row r="382" spans="1:1" x14ac:dyDescent="0.25">
      <c r="A382" s="80"/>
    </row>
    <row r="383" spans="1:1" x14ac:dyDescent="0.25">
      <c r="A383" s="81"/>
    </row>
    <row r="384" spans="1:1" x14ac:dyDescent="0.25">
      <c r="A384" s="80"/>
    </row>
    <row r="385" spans="1:1" x14ac:dyDescent="0.25">
      <c r="A385" s="80"/>
    </row>
    <row r="386" spans="1:1" x14ac:dyDescent="0.25">
      <c r="A386" s="80"/>
    </row>
    <row r="387" spans="1:1" x14ac:dyDescent="0.25">
      <c r="A387" s="81"/>
    </row>
    <row r="388" spans="1:1" x14ac:dyDescent="0.25">
      <c r="A388" s="81"/>
    </row>
    <row r="389" spans="1:1" x14ac:dyDescent="0.25">
      <c r="A389" s="81"/>
    </row>
    <row r="390" spans="1:1" x14ac:dyDescent="0.25">
      <c r="A390" s="80"/>
    </row>
    <row r="391" spans="1:1" x14ac:dyDescent="0.25">
      <c r="A391" s="81"/>
    </row>
    <row r="392" spans="1:1" x14ac:dyDescent="0.25">
      <c r="A392" s="81"/>
    </row>
    <row r="393" spans="1:1" x14ac:dyDescent="0.25">
      <c r="A393" s="81"/>
    </row>
    <row r="394" spans="1:1" x14ac:dyDescent="0.25">
      <c r="A394" s="80"/>
    </row>
    <row r="395" spans="1:1" x14ac:dyDescent="0.25">
      <c r="A395" s="80"/>
    </row>
    <row r="396" spans="1:1" x14ac:dyDescent="0.25">
      <c r="A396" s="80"/>
    </row>
    <row r="397" spans="1:1" x14ac:dyDescent="0.25">
      <c r="A397" s="80"/>
    </row>
    <row r="398" spans="1:1" x14ac:dyDescent="0.25">
      <c r="A398" s="81"/>
    </row>
    <row r="399" spans="1:1" x14ac:dyDescent="0.25">
      <c r="A399" s="81"/>
    </row>
    <row r="400" spans="1:1" x14ac:dyDescent="0.25">
      <c r="A400" s="81"/>
    </row>
    <row r="401" spans="1:1" x14ac:dyDescent="0.25">
      <c r="A401" s="81"/>
    </row>
    <row r="402" spans="1:1" x14ac:dyDescent="0.25">
      <c r="A402" s="81"/>
    </row>
    <row r="403" spans="1:1" x14ac:dyDescent="0.25">
      <c r="A403" s="81"/>
    </row>
    <row r="404" spans="1:1" x14ac:dyDescent="0.25">
      <c r="A404" s="81"/>
    </row>
    <row r="405" spans="1:1" x14ac:dyDescent="0.25">
      <c r="A405" s="80"/>
    </row>
    <row r="406" spans="1:1" x14ac:dyDescent="0.25">
      <c r="A406" s="80"/>
    </row>
    <row r="407" spans="1:1" x14ac:dyDescent="0.25">
      <c r="A407" s="80"/>
    </row>
    <row r="408" spans="1:1" x14ac:dyDescent="0.25">
      <c r="A408" s="80"/>
    </row>
    <row r="409" spans="1:1" x14ac:dyDescent="0.25">
      <c r="A409" s="80"/>
    </row>
    <row r="410" spans="1:1" x14ac:dyDescent="0.25">
      <c r="A410" s="80"/>
    </row>
    <row r="411" spans="1:1" x14ac:dyDescent="0.25">
      <c r="A411" s="80"/>
    </row>
    <row r="412" spans="1:1" x14ac:dyDescent="0.25">
      <c r="A412" s="80"/>
    </row>
    <row r="413" spans="1:1" x14ac:dyDescent="0.25">
      <c r="A413" s="80"/>
    </row>
    <row r="414" spans="1:1" x14ac:dyDescent="0.25">
      <c r="A414" s="81"/>
    </row>
    <row r="415" spans="1:1" x14ac:dyDescent="0.25">
      <c r="A415" s="81"/>
    </row>
    <row r="416" spans="1:1" x14ac:dyDescent="0.25">
      <c r="A416" s="81"/>
    </row>
    <row r="417" spans="1:1" x14ac:dyDescent="0.25">
      <c r="A417" s="81"/>
    </row>
    <row r="418" spans="1:1" x14ac:dyDescent="0.25">
      <c r="A418" s="81"/>
    </row>
    <row r="419" spans="1:1" x14ac:dyDescent="0.25">
      <c r="A419" s="81"/>
    </row>
    <row r="420" spans="1:1" x14ac:dyDescent="0.25">
      <c r="A420" s="81"/>
    </row>
    <row r="421" spans="1:1" x14ac:dyDescent="0.25">
      <c r="A421" s="80"/>
    </row>
    <row r="422" spans="1:1" x14ac:dyDescent="0.25">
      <c r="A422" s="80"/>
    </row>
    <row r="423" spans="1:1" x14ac:dyDescent="0.25">
      <c r="A423" s="80"/>
    </row>
    <row r="424" spans="1:1" x14ac:dyDescent="0.25">
      <c r="A424" s="80"/>
    </row>
    <row r="425" spans="1:1" x14ac:dyDescent="0.25">
      <c r="A425" s="80"/>
    </row>
    <row r="426" spans="1:1" x14ac:dyDescent="0.25">
      <c r="A426" s="80"/>
    </row>
    <row r="427" spans="1:1" x14ac:dyDescent="0.25">
      <c r="A427" s="80"/>
    </row>
    <row r="428" spans="1:1" x14ac:dyDescent="0.25">
      <c r="A428" s="81"/>
    </row>
    <row r="429" spans="1:1" x14ac:dyDescent="0.25">
      <c r="A429" s="80"/>
    </row>
    <row r="430" spans="1:1" x14ac:dyDescent="0.25">
      <c r="A430" s="80"/>
    </row>
    <row r="431" spans="1:1" x14ac:dyDescent="0.25">
      <c r="A431" s="80"/>
    </row>
    <row r="432" spans="1:1" x14ac:dyDescent="0.25">
      <c r="A432" s="80"/>
    </row>
    <row r="433" spans="1:1" x14ac:dyDescent="0.25">
      <c r="A433" s="80"/>
    </row>
    <row r="434" spans="1:1" x14ac:dyDescent="0.25">
      <c r="A434" s="80"/>
    </row>
    <row r="435" spans="1:1" x14ac:dyDescent="0.25">
      <c r="A435" s="81"/>
    </row>
    <row r="436" spans="1:1" x14ac:dyDescent="0.25">
      <c r="A436" s="81"/>
    </row>
    <row r="437" spans="1:1" x14ac:dyDescent="0.25">
      <c r="A437" s="81"/>
    </row>
    <row r="438" spans="1:1" x14ac:dyDescent="0.25">
      <c r="A438" s="81"/>
    </row>
    <row r="439" spans="1:1" x14ac:dyDescent="0.25">
      <c r="A439" s="80"/>
    </row>
    <row r="440" spans="1:1" x14ac:dyDescent="0.25">
      <c r="A440" s="81"/>
    </row>
    <row r="441" spans="1:1" x14ac:dyDescent="0.25">
      <c r="A441" s="81"/>
    </row>
    <row r="442" spans="1:1" x14ac:dyDescent="0.25">
      <c r="A442" s="81"/>
    </row>
    <row r="443" spans="1:1" x14ac:dyDescent="0.25">
      <c r="A443" s="80"/>
    </row>
    <row r="444" spans="1:1" x14ac:dyDescent="0.25">
      <c r="A444" s="81"/>
    </row>
    <row r="445" spans="1:1" x14ac:dyDescent="0.25">
      <c r="A445" s="81"/>
    </row>
    <row r="446" spans="1:1" x14ac:dyDescent="0.25">
      <c r="A446" s="81"/>
    </row>
    <row r="447" spans="1:1" x14ac:dyDescent="0.25">
      <c r="A447" s="81"/>
    </row>
    <row r="448" spans="1:1" x14ac:dyDescent="0.25">
      <c r="A448" s="81"/>
    </row>
    <row r="449" spans="1:1" x14ac:dyDescent="0.25">
      <c r="A449" s="81"/>
    </row>
    <row r="450" spans="1:1" x14ac:dyDescent="0.25">
      <c r="A450" s="81"/>
    </row>
    <row r="451" spans="1:1" x14ac:dyDescent="0.25">
      <c r="A451" s="81"/>
    </row>
    <row r="452" spans="1:1" x14ac:dyDescent="0.25">
      <c r="A452" s="81"/>
    </row>
    <row r="453" spans="1:1" x14ac:dyDescent="0.25">
      <c r="A453" s="81"/>
    </row>
    <row r="454" spans="1:1" x14ac:dyDescent="0.25">
      <c r="A454" s="81"/>
    </row>
    <row r="455" spans="1:1" x14ac:dyDescent="0.25">
      <c r="A455" s="81"/>
    </row>
    <row r="456" spans="1:1" x14ac:dyDescent="0.25">
      <c r="A456" s="81"/>
    </row>
    <row r="457" spans="1:1" x14ac:dyDescent="0.25">
      <c r="A457" s="81"/>
    </row>
    <row r="458" spans="1:1" x14ac:dyDescent="0.25">
      <c r="A458" s="81"/>
    </row>
    <row r="459" spans="1:1" x14ac:dyDescent="0.25">
      <c r="A459" s="81"/>
    </row>
    <row r="460" spans="1:1" x14ac:dyDescent="0.25">
      <c r="A460" s="81"/>
    </row>
    <row r="461" spans="1:1" x14ac:dyDescent="0.25">
      <c r="A461" s="81"/>
    </row>
    <row r="462" spans="1:1" x14ac:dyDescent="0.25">
      <c r="A462" s="81"/>
    </row>
    <row r="463" spans="1:1" x14ac:dyDescent="0.25">
      <c r="A463" s="81"/>
    </row>
    <row r="464" spans="1:1" x14ac:dyDescent="0.25">
      <c r="A464" s="81"/>
    </row>
    <row r="465" spans="1:1" x14ac:dyDescent="0.25">
      <c r="A465" s="81"/>
    </row>
    <row r="466" spans="1:1" x14ac:dyDescent="0.25">
      <c r="A466" s="81"/>
    </row>
    <row r="467" spans="1:1" x14ac:dyDescent="0.25">
      <c r="A467" s="81"/>
    </row>
    <row r="468" spans="1:1" x14ac:dyDescent="0.25">
      <c r="A468" s="81"/>
    </row>
    <row r="469" spans="1:1" x14ac:dyDescent="0.25">
      <c r="A469" s="80"/>
    </row>
    <row r="470" spans="1:1" x14ac:dyDescent="0.25">
      <c r="A470" s="80"/>
    </row>
    <row r="471" spans="1:1" x14ac:dyDescent="0.25">
      <c r="A471" s="80"/>
    </row>
    <row r="472" spans="1:1" x14ac:dyDescent="0.25">
      <c r="A472" s="80"/>
    </row>
    <row r="473" spans="1:1" x14ac:dyDescent="0.25">
      <c r="A473" s="80"/>
    </row>
    <row r="474" spans="1:1" x14ac:dyDescent="0.25">
      <c r="A474" s="80"/>
    </row>
    <row r="475" spans="1:1" x14ac:dyDescent="0.25">
      <c r="A475" s="80"/>
    </row>
    <row r="476" spans="1:1" x14ac:dyDescent="0.25">
      <c r="A476" s="80"/>
    </row>
    <row r="477" spans="1:1" x14ac:dyDescent="0.25">
      <c r="A477" s="80"/>
    </row>
    <row r="478" spans="1:1" x14ac:dyDescent="0.25">
      <c r="A478" s="80"/>
    </row>
    <row r="479" spans="1:1" x14ac:dyDescent="0.25">
      <c r="A479" s="80"/>
    </row>
    <row r="480" spans="1:1" x14ac:dyDescent="0.25">
      <c r="A480" s="80"/>
    </row>
    <row r="481" spans="1:1" x14ac:dyDescent="0.25">
      <c r="A481" s="81"/>
    </row>
    <row r="482" spans="1:1" x14ac:dyDescent="0.25">
      <c r="A482" s="80"/>
    </row>
    <row r="483" spans="1:1" x14ac:dyDescent="0.25">
      <c r="A483" s="80"/>
    </row>
    <row r="484" spans="1:1" x14ac:dyDescent="0.25">
      <c r="A484" s="80"/>
    </row>
    <row r="485" spans="1:1" x14ac:dyDescent="0.25">
      <c r="A485" s="80"/>
    </row>
    <row r="486" spans="1:1" x14ac:dyDescent="0.25">
      <c r="A486" s="80"/>
    </row>
    <row r="487" spans="1:1" x14ac:dyDescent="0.25">
      <c r="A487" s="80"/>
    </row>
    <row r="488" spans="1:1" x14ac:dyDescent="0.25">
      <c r="A488" s="80"/>
    </row>
    <row r="489" spans="1:1" x14ac:dyDescent="0.25">
      <c r="A489" s="80"/>
    </row>
    <row r="490" spans="1:1" x14ac:dyDescent="0.25">
      <c r="A490" s="80"/>
    </row>
    <row r="491" spans="1:1" x14ac:dyDescent="0.25">
      <c r="A491" s="80"/>
    </row>
    <row r="492" spans="1:1" x14ac:dyDescent="0.25">
      <c r="A492" s="80"/>
    </row>
    <row r="493" spans="1:1" x14ac:dyDescent="0.25">
      <c r="A493" s="80"/>
    </row>
    <row r="494" spans="1:1" x14ac:dyDescent="0.25">
      <c r="A494" s="80"/>
    </row>
    <row r="495" spans="1:1" x14ac:dyDescent="0.25">
      <c r="A495" s="80"/>
    </row>
    <row r="496" spans="1:1" x14ac:dyDescent="0.25">
      <c r="A496" s="81"/>
    </row>
    <row r="497" spans="1:1" x14ac:dyDescent="0.25">
      <c r="A497" s="81"/>
    </row>
    <row r="498" spans="1:1" x14ac:dyDescent="0.25">
      <c r="A498" s="81"/>
    </row>
    <row r="499" spans="1:1" x14ac:dyDescent="0.25">
      <c r="A499" s="81"/>
    </row>
    <row r="500" spans="1:1" x14ac:dyDescent="0.25">
      <c r="A500" s="81"/>
    </row>
    <row r="501" spans="1:1" x14ac:dyDescent="0.25">
      <c r="A501" s="81"/>
    </row>
    <row r="502" spans="1:1" x14ac:dyDescent="0.25">
      <c r="A502" s="81"/>
    </row>
    <row r="503" spans="1:1" x14ac:dyDescent="0.25">
      <c r="A503" s="81"/>
    </row>
    <row r="504" spans="1:1" x14ac:dyDescent="0.25">
      <c r="A504" s="80"/>
    </row>
    <row r="505" spans="1:1" x14ac:dyDescent="0.25">
      <c r="A505" s="81"/>
    </row>
    <row r="506" spans="1:1" x14ac:dyDescent="0.25">
      <c r="A506" s="81"/>
    </row>
    <row r="507" spans="1:1" x14ac:dyDescent="0.25">
      <c r="A507" s="80"/>
    </row>
    <row r="508" spans="1:1" x14ac:dyDescent="0.25">
      <c r="A508" s="80"/>
    </row>
    <row r="509" spans="1:1" x14ac:dyDescent="0.25">
      <c r="A509" s="81"/>
    </row>
    <row r="510" spans="1:1" x14ac:dyDescent="0.25">
      <c r="A510" s="81"/>
    </row>
    <row r="511" spans="1:1" x14ac:dyDescent="0.25">
      <c r="A511" s="81"/>
    </row>
    <row r="512" spans="1:1" x14ac:dyDescent="0.25">
      <c r="A512" s="81"/>
    </row>
    <row r="513" spans="1:1" x14ac:dyDescent="0.25">
      <c r="A513" s="81"/>
    </row>
    <row r="514" spans="1:1" x14ac:dyDescent="0.25">
      <c r="A514" s="81"/>
    </row>
    <row r="515" spans="1:1" x14ac:dyDescent="0.25">
      <c r="A515" s="81"/>
    </row>
    <row r="516" spans="1:1" x14ac:dyDescent="0.25">
      <c r="A516" s="80"/>
    </row>
    <row r="517" spans="1:1" x14ac:dyDescent="0.25">
      <c r="A517" s="81"/>
    </row>
    <row r="518" spans="1:1" x14ac:dyDescent="0.25">
      <c r="A518" s="81"/>
    </row>
    <row r="519" spans="1:1" x14ac:dyDescent="0.25">
      <c r="A519" s="80"/>
    </row>
    <row r="520" spans="1:1" x14ac:dyDescent="0.25">
      <c r="A520" s="81"/>
    </row>
    <row r="521" spans="1:1" x14ac:dyDescent="0.25">
      <c r="A521" s="80"/>
    </row>
    <row r="522" spans="1:1" x14ac:dyDescent="0.25">
      <c r="A522" s="81"/>
    </row>
    <row r="523" spans="1:1" x14ac:dyDescent="0.25">
      <c r="A523" s="81"/>
    </row>
    <row r="524" spans="1:1" x14ac:dyDescent="0.25">
      <c r="A524" s="80"/>
    </row>
    <row r="525" spans="1:1" x14ac:dyDescent="0.25">
      <c r="A525" s="81"/>
    </row>
    <row r="526" spans="1:1" x14ac:dyDescent="0.25">
      <c r="A526" s="81"/>
    </row>
    <row r="527" spans="1:1" x14ac:dyDescent="0.25">
      <c r="A527" s="81"/>
    </row>
    <row r="528" spans="1:1" x14ac:dyDescent="0.25">
      <c r="A528" s="81"/>
    </row>
    <row r="529" spans="1:1" x14ac:dyDescent="0.25">
      <c r="A529" s="81"/>
    </row>
    <row r="530" spans="1:1" x14ac:dyDescent="0.25">
      <c r="A530" s="81"/>
    </row>
    <row r="531" spans="1:1" x14ac:dyDescent="0.25">
      <c r="A531" s="81"/>
    </row>
    <row r="532" spans="1:1" x14ac:dyDescent="0.25">
      <c r="A532" s="81"/>
    </row>
    <row r="533" spans="1:1" x14ac:dyDescent="0.25">
      <c r="A533" s="81"/>
    </row>
    <row r="534" spans="1:1" x14ac:dyDescent="0.25">
      <c r="A534" s="81"/>
    </row>
    <row r="535" spans="1:1" x14ac:dyDescent="0.25">
      <c r="A535" s="81"/>
    </row>
    <row r="536" spans="1:1" x14ac:dyDescent="0.25">
      <c r="A536" s="81"/>
    </row>
    <row r="537" spans="1:1" x14ac:dyDescent="0.25">
      <c r="A537" s="81"/>
    </row>
    <row r="538" spans="1:1" x14ac:dyDescent="0.25">
      <c r="A538" s="81"/>
    </row>
    <row r="539" spans="1:1" x14ac:dyDescent="0.25">
      <c r="A539" s="81"/>
    </row>
    <row r="540" spans="1:1" x14ac:dyDescent="0.25">
      <c r="A540" s="81"/>
    </row>
    <row r="541" spans="1:1" x14ac:dyDescent="0.25">
      <c r="A541" s="81"/>
    </row>
    <row r="542" spans="1:1" x14ac:dyDescent="0.25">
      <c r="A542" s="81"/>
    </row>
    <row r="543" spans="1:1" x14ac:dyDescent="0.25">
      <c r="A543" s="81"/>
    </row>
    <row r="544" spans="1:1" x14ac:dyDescent="0.25">
      <c r="A544" s="81"/>
    </row>
    <row r="545" spans="1:1" x14ac:dyDescent="0.25">
      <c r="A545" s="81"/>
    </row>
    <row r="546" spans="1:1" x14ac:dyDescent="0.25">
      <c r="A546" s="81"/>
    </row>
    <row r="547" spans="1:1" x14ac:dyDescent="0.25">
      <c r="A547" s="81"/>
    </row>
    <row r="548" spans="1:1" x14ac:dyDescent="0.25">
      <c r="A548" s="81"/>
    </row>
    <row r="549" spans="1:1" x14ac:dyDescent="0.25">
      <c r="A549" s="81"/>
    </row>
    <row r="550" spans="1:1" x14ac:dyDescent="0.25">
      <c r="A550" s="81"/>
    </row>
    <row r="551" spans="1:1" x14ac:dyDescent="0.25">
      <c r="A551" s="81"/>
    </row>
    <row r="552" spans="1:1" x14ac:dyDescent="0.25">
      <c r="A552" s="80"/>
    </row>
    <row r="553" spans="1:1" x14ac:dyDescent="0.25">
      <c r="A553" s="80"/>
    </row>
    <row r="554" spans="1:1" x14ac:dyDescent="0.25">
      <c r="A554" s="80"/>
    </row>
    <row r="555" spans="1:1" x14ac:dyDescent="0.25">
      <c r="A555" s="80"/>
    </row>
    <row r="556" spans="1:1" x14ac:dyDescent="0.25">
      <c r="A556" s="80"/>
    </row>
    <row r="557" spans="1:1" x14ac:dyDescent="0.25">
      <c r="A557" s="80"/>
    </row>
    <row r="558" spans="1:1" x14ac:dyDescent="0.25">
      <c r="A558" s="80"/>
    </row>
    <row r="559" spans="1:1" x14ac:dyDescent="0.25">
      <c r="A559" s="80"/>
    </row>
    <row r="560" spans="1:1" x14ac:dyDescent="0.25">
      <c r="A560" s="80"/>
    </row>
    <row r="561" spans="1:1" x14ac:dyDescent="0.25">
      <c r="A561" s="80"/>
    </row>
    <row r="562" spans="1:1" x14ac:dyDescent="0.25">
      <c r="A562" s="80"/>
    </row>
    <row r="563" spans="1:1" x14ac:dyDescent="0.25">
      <c r="A563" s="80"/>
    </row>
    <row r="564" spans="1:1" x14ac:dyDescent="0.25">
      <c r="A564" s="80"/>
    </row>
    <row r="565" spans="1:1" x14ac:dyDescent="0.25">
      <c r="A565" s="80"/>
    </row>
    <row r="566" spans="1:1" x14ac:dyDescent="0.25">
      <c r="A566" s="80"/>
    </row>
    <row r="567" spans="1:1" x14ac:dyDescent="0.25">
      <c r="A567" s="80"/>
    </row>
    <row r="568" spans="1:1" x14ac:dyDescent="0.25">
      <c r="A568" s="80"/>
    </row>
    <row r="569" spans="1:1" x14ac:dyDescent="0.25">
      <c r="A569" s="80"/>
    </row>
    <row r="570" spans="1:1" x14ac:dyDescent="0.25">
      <c r="A570" s="80"/>
    </row>
    <row r="571" spans="1:1" x14ac:dyDescent="0.25">
      <c r="A571" s="80"/>
    </row>
    <row r="572" spans="1:1" x14ac:dyDescent="0.25">
      <c r="A572" s="80"/>
    </row>
    <row r="573" spans="1:1" x14ac:dyDescent="0.25">
      <c r="A573" s="80"/>
    </row>
    <row r="574" spans="1:1" x14ac:dyDescent="0.25">
      <c r="A574" s="80"/>
    </row>
    <row r="575" spans="1:1" x14ac:dyDescent="0.25">
      <c r="A575" s="81"/>
    </row>
    <row r="576" spans="1:1" x14ac:dyDescent="0.25">
      <c r="A576" s="81"/>
    </row>
    <row r="577" spans="1:1" x14ac:dyDescent="0.25">
      <c r="A577" s="81"/>
    </row>
    <row r="578" spans="1:1" x14ac:dyDescent="0.25">
      <c r="A578" s="81"/>
    </row>
    <row r="579" spans="1:1" x14ac:dyDescent="0.25">
      <c r="A579" s="81"/>
    </row>
    <row r="580" spans="1:1" x14ac:dyDescent="0.25">
      <c r="A580" s="81"/>
    </row>
    <row r="581" spans="1:1" x14ac:dyDescent="0.25">
      <c r="A581" s="81"/>
    </row>
    <row r="582" spans="1:1" x14ac:dyDescent="0.25">
      <c r="A582" s="81"/>
    </row>
    <row r="583" spans="1:1" x14ac:dyDescent="0.25">
      <c r="A583" s="81"/>
    </row>
    <row r="584" spans="1:1" x14ac:dyDescent="0.25">
      <c r="A584" s="81"/>
    </row>
    <row r="585" spans="1:1" x14ac:dyDescent="0.25">
      <c r="A585" s="81"/>
    </row>
    <row r="586" spans="1:1" x14ac:dyDescent="0.25">
      <c r="A586" s="81"/>
    </row>
    <row r="587" spans="1:1" x14ac:dyDescent="0.25">
      <c r="A587" s="81"/>
    </row>
    <row r="588" spans="1:1" x14ac:dyDescent="0.25">
      <c r="A588" s="81"/>
    </row>
    <row r="589" spans="1:1" x14ac:dyDescent="0.25">
      <c r="A589" s="81"/>
    </row>
    <row r="590" spans="1:1" x14ac:dyDescent="0.25">
      <c r="A590" s="81"/>
    </row>
    <row r="591" spans="1:1" x14ac:dyDescent="0.25">
      <c r="A591" s="81"/>
    </row>
    <row r="592" spans="1:1" x14ac:dyDescent="0.25">
      <c r="A592" s="81"/>
    </row>
    <row r="593" spans="1:1" x14ac:dyDescent="0.25">
      <c r="A593" s="81"/>
    </row>
    <row r="594" spans="1:1" x14ac:dyDescent="0.25">
      <c r="A594" s="81"/>
    </row>
    <row r="595" spans="1:1" x14ac:dyDescent="0.25">
      <c r="A595" s="81"/>
    </row>
    <row r="596" spans="1:1" x14ac:dyDescent="0.25">
      <c r="A596" s="81"/>
    </row>
    <row r="597" spans="1:1" x14ac:dyDescent="0.25">
      <c r="A597" s="81"/>
    </row>
    <row r="598" spans="1:1" x14ac:dyDescent="0.25">
      <c r="A598" s="81"/>
    </row>
    <row r="599" spans="1:1" x14ac:dyDescent="0.25">
      <c r="A599" s="81"/>
    </row>
    <row r="600" spans="1:1" x14ac:dyDescent="0.25">
      <c r="A600" s="81"/>
    </row>
    <row r="601" spans="1:1" x14ac:dyDescent="0.25">
      <c r="A601" s="81"/>
    </row>
    <row r="602" spans="1:1" x14ac:dyDescent="0.25">
      <c r="A602" s="81"/>
    </row>
    <row r="603" spans="1:1" x14ac:dyDescent="0.25">
      <c r="A603" s="81"/>
    </row>
    <row r="604" spans="1:1" x14ac:dyDescent="0.25">
      <c r="A604" s="81"/>
    </row>
    <row r="605" spans="1:1" x14ac:dyDescent="0.25">
      <c r="A605" s="81"/>
    </row>
    <row r="606" spans="1:1" x14ac:dyDescent="0.25">
      <c r="A606" s="81"/>
    </row>
    <row r="607" spans="1:1" x14ac:dyDescent="0.25">
      <c r="A607" s="81"/>
    </row>
    <row r="608" spans="1:1" x14ac:dyDescent="0.25">
      <c r="A608" s="81"/>
    </row>
    <row r="609" spans="1:1" x14ac:dyDescent="0.25">
      <c r="A609" s="81"/>
    </row>
    <row r="610" spans="1:1" x14ac:dyDescent="0.25">
      <c r="A610" s="81"/>
    </row>
    <row r="611" spans="1:1" x14ac:dyDescent="0.25">
      <c r="A611" s="81"/>
    </row>
    <row r="612" spans="1:1" x14ac:dyDescent="0.25">
      <c r="A612" s="81"/>
    </row>
    <row r="613" spans="1:1" x14ac:dyDescent="0.25">
      <c r="A613" s="80"/>
    </row>
    <row r="614" spans="1:1" x14ac:dyDescent="0.25">
      <c r="A614" s="80"/>
    </row>
    <row r="615" spans="1:1" x14ac:dyDescent="0.25">
      <c r="A615" s="80"/>
    </row>
    <row r="616" spans="1:1" x14ac:dyDescent="0.25">
      <c r="A616" s="80"/>
    </row>
    <row r="617" spans="1:1" x14ac:dyDescent="0.25">
      <c r="A617" s="80"/>
    </row>
    <row r="618" spans="1:1" x14ac:dyDescent="0.25">
      <c r="A618" s="80"/>
    </row>
    <row r="619" spans="1:1" x14ac:dyDescent="0.25">
      <c r="A619" s="80"/>
    </row>
    <row r="620" spans="1:1" x14ac:dyDescent="0.25">
      <c r="A620" s="80"/>
    </row>
    <row r="621" spans="1:1" x14ac:dyDescent="0.25">
      <c r="A621" s="80"/>
    </row>
    <row r="622" spans="1:1" x14ac:dyDescent="0.25">
      <c r="A622" s="81"/>
    </row>
    <row r="623" spans="1:1" x14ac:dyDescent="0.25">
      <c r="A623" s="80"/>
    </row>
    <row r="624" spans="1:1" x14ac:dyDescent="0.25">
      <c r="A624" s="81"/>
    </row>
    <row r="625" spans="1:1" x14ac:dyDescent="0.25">
      <c r="A625" s="81"/>
    </row>
    <row r="626" spans="1:1" x14ac:dyDescent="0.25">
      <c r="A626" s="81"/>
    </row>
    <row r="627" spans="1:1" x14ac:dyDescent="0.25">
      <c r="A627" s="81"/>
    </row>
    <row r="628" spans="1:1" x14ac:dyDescent="0.25">
      <c r="A628" s="81"/>
    </row>
    <row r="629" spans="1:1" x14ac:dyDescent="0.25">
      <c r="A629" s="81"/>
    </row>
    <row r="630" spans="1:1" x14ac:dyDescent="0.25">
      <c r="A630" s="81"/>
    </row>
    <row r="631" spans="1:1" x14ac:dyDescent="0.25">
      <c r="A631" s="81"/>
    </row>
    <row r="632" spans="1:1" x14ac:dyDescent="0.25">
      <c r="A632" s="81"/>
    </row>
    <row r="633" spans="1:1" x14ac:dyDescent="0.25">
      <c r="A633" s="81"/>
    </row>
    <row r="634" spans="1:1" x14ac:dyDescent="0.25">
      <c r="A634" s="81"/>
    </row>
    <row r="635" spans="1:1" x14ac:dyDescent="0.25">
      <c r="A635" s="81"/>
    </row>
    <row r="636" spans="1:1" x14ac:dyDescent="0.25">
      <c r="A636" s="81"/>
    </row>
    <row r="637" spans="1:1" x14ac:dyDescent="0.25">
      <c r="A637" s="81"/>
    </row>
    <row r="638" spans="1:1" x14ac:dyDescent="0.25">
      <c r="A638" s="81"/>
    </row>
    <row r="639" spans="1:1" x14ac:dyDescent="0.25">
      <c r="A639" s="81"/>
    </row>
    <row r="640" spans="1:1" x14ac:dyDescent="0.25">
      <c r="A640" s="81"/>
    </row>
    <row r="641" spans="1:1" x14ac:dyDescent="0.25">
      <c r="A641" s="81"/>
    </row>
    <row r="642" spans="1:1" x14ac:dyDescent="0.25">
      <c r="A642" s="81"/>
    </row>
    <row r="643" spans="1:1" x14ac:dyDescent="0.25">
      <c r="A643" s="81"/>
    </row>
    <row r="644" spans="1:1" x14ac:dyDescent="0.25">
      <c r="A644" s="81"/>
    </row>
    <row r="645" spans="1:1" x14ac:dyDescent="0.25">
      <c r="A645" s="81"/>
    </row>
    <row r="646" spans="1:1" x14ac:dyDescent="0.25">
      <c r="A646" s="81"/>
    </row>
    <row r="647" spans="1:1" x14ac:dyDescent="0.25">
      <c r="A647" s="81"/>
    </row>
    <row r="648" spans="1:1" x14ac:dyDescent="0.25">
      <c r="A648" s="81"/>
    </row>
    <row r="649" spans="1:1" x14ac:dyDescent="0.25">
      <c r="A649" s="80"/>
    </row>
    <row r="650" spans="1:1" x14ac:dyDescent="0.25">
      <c r="A650" s="80"/>
    </row>
    <row r="651" spans="1:1" x14ac:dyDescent="0.25">
      <c r="A651" s="80"/>
    </row>
    <row r="652" spans="1:1" x14ac:dyDescent="0.25">
      <c r="A652" s="80"/>
    </row>
    <row r="653" spans="1:1" x14ac:dyDescent="0.25">
      <c r="A653" s="80"/>
    </row>
    <row r="654" spans="1:1" x14ac:dyDescent="0.25">
      <c r="A654" s="80"/>
    </row>
    <row r="655" spans="1:1" x14ac:dyDescent="0.25">
      <c r="A655" s="80"/>
    </row>
    <row r="656" spans="1:1" x14ac:dyDescent="0.25">
      <c r="A656" s="80"/>
    </row>
    <row r="657" spans="1:1" x14ac:dyDescent="0.25">
      <c r="A657" s="80"/>
    </row>
    <row r="658" spans="1:1" x14ac:dyDescent="0.25">
      <c r="A658" s="80"/>
    </row>
    <row r="659" spans="1:1" x14ac:dyDescent="0.25">
      <c r="A659" s="80"/>
    </row>
    <row r="660" spans="1:1" x14ac:dyDescent="0.25">
      <c r="A660" s="80"/>
    </row>
    <row r="661" spans="1:1" x14ac:dyDescent="0.25">
      <c r="A661" s="80"/>
    </row>
    <row r="662" spans="1:1" x14ac:dyDescent="0.25">
      <c r="A662" s="80"/>
    </row>
    <row r="663" spans="1:1" x14ac:dyDescent="0.25">
      <c r="A663" s="80"/>
    </row>
    <row r="664" spans="1:1" x14ac:dyDescent="0.25">
      <c r="A664" s="80"/>
    </row>
    <row r="665" spans="1:1" x14ac:dyDescent="0.25">
      <c r="A665" s="81"/>
    </row>
    <row r="666" spans="1:1" x14ac:dyDescent="0.25">
      <c r="A666" s="81"/>
    </row>
    <row r="667" spans="1:1" x14ac:dyDescent="0.25">
      <c r="A667" s="81"/>
    </row>
    <row r="668" spans="1:1" x14ac:dyDescent="0.25">
      <c r="A668" s="81"/>
    </row>
    <row r="669" spans="1:1" x14ac:dyDescent="0.25">
      <c r="A669" s="81"/>
    </row>
    <row r="670" spans="1:1" x14ac:dyDescent="0.25">
      <c r="A670" s="81"/>
    </row>
    <row r="671" spans="1:1" x14ac:dyDescent="0.25">
      <c r="A671" s="81"/>
    </row>
    <row r="672" spans="1:1" x14ac:dyDescent="0.25">
      <c r="A672" s="81"/>
    </row>
    <row r="673" spans="1:1" x14ac:dyDescent="0.25">
      <c r="A673" s="81"/>
    </row>
    <row r="674" spans="1:1" x14ac:dyDescent="0.25">
      <c r="A674" s="81"/>
    </row>
    <row r="675" spans="1:1" x14ac:dyDescent="0.25">
      <c r="A675" s="81"/>
    </row>
    <row r="676" spans="1:1" x14ac:dyDescent="0.25">
      <c r="A676" s="81"/>
    </row>
    <row r="677" spans="1:1" x14ac:dyDescent="0.25">
      <c r="A677" s="81"/>
    </row>
    <row r="678" spans="1:1" x14ac:dyDescent="0.25">
      <c r="A678" s="81"/>
    </row>
    <row r="679" spans="1:1" x14ac:dyDescent="0.25">
      <c r="A679" s="81"/>
    </row>
    <row r="680" spans="1:1" x14ac:dyDescent="0.25">
      <c r="A680" s="81"/>
    </row>
    <row r="681" spans="1:1" x14ac:dyDescent="0.25">
      <c r="A681" s="81"/>
    </row>
    <row r="682" spans="1:1" x14ac:dyDescent="0.25">
      <c r="A682" s="81"/>
    </row>
    <row r="683" spans="1:1" x14ac:dyDescent="0.25">
      <c r="A683" s="81"/>
    </row>
    <row r="684" spans="1:1" x14ac:dyDescent="0.25">
      <c r="A684" s="81"/>
    </row>
    <row r="685" spans="1:1" x14ac:dyDescent="0.25">
      <c r="A685" s="81"/>
    </row>
    <row r="686" spans="1:1" x14ac:dyDescent="0.25">
      <c r="A686" s="81"/>
    </row>
    <row r="687" spans="1:1" x14ac:dyDescent="0.25">
      <c r="A687" s="80"/>
    </row>
    <row r="688" spans="1:1" x14ac:dyDescent="0.25">
      <c r="A688" s="80"/>
    </row>
    <row r="689" spans="1:1" x14ac:dyDescent="0.25">
      <c r="A689" s="80"/>
    </row>
    <row r="690" spans="1:1" x14ac:dyDescent="0.25">
      <c r="A690" s="80"/>
    </row>
    <row r="691" spans="1:1" x14ac:dyDescent="0.25">
      <c r="A691" s="80"/>
    </row>
    <row r="692" spans="1:1" x14ac:dyDescent="0.25">
      <c r="A692" s="80"/>
    </row>
    <row r="693" spans="1:1" x14ac:dyDescent="0.25">
      <c r="A693" s="80"/>
    </row>
    <row r="694" spans="1:1" x14ac:dyDescent="0.25">
      <c r="A694" s="80"/>
    </row>
    <row r="695" spans="1:1" x14ac:dyDescent="0.25">
      <c r="A695" s="80"/>
    </row>
    <row r="696" spans="1:1" x14ac:dyDescent="0.25">
      <c r="A696" s="80"/>
    </row>
    <row r="697" spans="1:1" x14ac:dyDescent="0.25">
      <c r="A697" s="80"/>
    </row>
    <row r="698" spans="1:1" x14ac:dyDescent="0.25">
      <c r="A698" s="80"/>
    </row>
    <row r="699" spans="1:1" x14ac:dyDescent="0.25">
      <c r="A699" s="80"/>
    </row>
    <row r="700" spans="1:1" x14ac:dyDescent="0.25">
      <c r="A700" s="80"/>
    </row>
    <row r="701" spans="1:1" x14ac:dyDescent="0.25">
      <c r="A701" s="80"/>
    </row>
    <row r="702" spans="1:1" x14ac:dyDescent="0.25">
      <c r="A702" s="80"/>
    </row>
    <row r="703" spans="1:1" x14ac:dyDescent="0.25">
      <c r="A703" s="81"/>
    </row>
    <row r="704" spans="1:1" x14ac:dyDescent="0.25">
      <c r="A704" s="81"/>
    </row>
    <row r="705" spans="1:1" x14ac:dyDescent="0.25">
      <c r="A705" s="81"/>
    </row>
    <row r="706" spans="1:1" x14ac:dyDescent="0.25">
      <c r="A706" s="81"/>
    </row>
    <row r="707" spans="1:1" x14ac:dyDescent="0.25">
      <c r="A707" s="81"/>
    </row>
    <row r="708" spans="1:1" x14ac:dyDescent="0.25">
      <c r="A708" s="81"/>
    </row>
    <row r="709" spans="1:1" x14ac:dyDescent="0.25">
      <c r="A709" s="81"/>
    </row>
    <row r="710" spans="1:1" x14ac:dyDescent="0.25">
      <c r="A710" s="81"/>
    </row>
    <row r="711" spans="1:1" x14ac:dyDescent="0.25">
      <c r="A711" s="81"/>
    </row>
    <row r="712" spans="1:1" x14ac:dyDescent="0.25">
      <c r="A712" s="81"/>
    </row>
    <row r="713" spans="1:1" x14ac:dyDescent="0.25">
      <c r="A713" s="81"/>
    </row>
    <row r="714" spans="1:1" x14ac:dyDescent="0.25">
      <c r="A714" s="81"/>
    </row>
    <row r="715" spans="1:1" x14ac:dyDescent="0.25">
      <c r="A715" s="81"/>
    </row>
    <row r="716" spans="1:1" x14ac:dyDescent="0.25">
      <c r="A716" s="81"/>
    </row>
    <row r="717" spans="1:1" x14ac:dyDescent="0.25">
      <c r="A717" s="81"/>
    </row>
    <row r="718" spans="1:1" x14ac:dyDescent="0.25">
      <c r="A718" s="81"/>
    </row>
    <row r="719" spans="1:1" x14ac:dyDescent="0.25">
      <c r="A719" s="81"/>
    </row>
    <row r="720" spans="1:1" x14ac:dyDescent="0.25">
      <c r="A720" s="81"/>
    </row>
    <row r="721" spans="1:1" x14ac:dyDescent="0.25">
      <c r="A721" s="81"/>
    </row>
    <row r="722" spans="1:1" x14ac:dyDescent="0.25">
      <c r="A722" s="81"/>
    </row>
    <row r="723" spans="1:1" x14ac:dyDescent="0.25">
      <c r="A723" s="81"/>
    </row>
    <row r="724" spans="1:1" x14ac:dyDescent="0.25">
      <c r="A724" s="81"/>
    </row>
    <row r="725" spans="1:1" x14ac:dyDescent="0.25">
      <c r="A725" s="81"/>
    </row>
    <row r="726" spans="1:1" x14ac:dyDescent="0.25">
      <c r="A726" s="81"/>
    </row>
    <row r="727" spans="1:1" x14ac:dyDescent="0.25">
      <c r="A727" s="81"/>
    </row>
    <row r="728" spans="1:1" x14ac:dyDescent="0.25">
      <c r="A728" s="80"/>
    </row>
    <row r="729" spans="1:1" x14ac:dyDescent="0.25">
      <c r="A729" s="80"/>
    </row>
    <row r="730" spans="1:1" x14ac:dyDescent="0.25">
      <c r="A730" s="81"/>
    </row>
    <row r="731" spans="1:1" x14ac:dyDescent="0.25">
      <c r="A731" s="81"/>
    </row>
    <row r="732" spans="1:1" x14ac:dyDescent="0.25">
      <c r="A732" s="81"/>
    </row>
    <row r="733" spans="1:1" x14ac:dyDescent="0.25">
      <c r="A733" s="81"/>
    </row>
    <row r="734" spans="1:1" x14ac:dyDescent="0.25">
      <c r="A734" s="80"/>
    </row>
    <row r="735" spans="1:1" x14ac:dyDescent="0.25">
      <c r="A735" s="80"/>
    </row>
    <row r="736" spans="1:1" x14ac:dyDescent="0.25">
      <c r="A736" s="80"/>
    </row>
    <row r="737" spans="1:1" x14ac:dyDescent="0.25">
      <c r="A737" s="80"/>
    </row>
    <row r="738" spans="1:1" x14ac:dyDescent="0.25">
      <c r="A738" s="80"/>
    </row>
    <row r="739" spans="1:1" x14ac:dyDescent="0.25">
      <c r="A739" s="80"/>
    </row>
    <row r="740" spans="1:1" x14ac:dyDescent="0.25">
      <c r="A740" s="80"/>
    </row>
    <row r="741" spans="1:1" x14ac:dyDescent="0.25">
      <c r="A741" s="80"/>
    </row>
    <row r="742" spans="1:1" x14ac:dyDescent="0.25">
      <c r="A742" s="81"/>
    </row>
    <row r="743" spans="1:1" x14ac:dyDescent="0.25">
      <c r="A743" s="80"/>
    </row>
    <row r="744" spans="1:1" x14ac:dyDescent="0.25">
      <c r="A744" s="80"/>
    </row>
    <row r="745" spans="1:1" x14ac:dyDescent="0.25">
      <c r="A745" s="80"/>
    </row>
    <row r="746" spans="1:1" x14ac:dyDescent="0.25">
      <c r="A746" s="80"/>
    </row>
    <row r="747" spans="1:1" x14ac:dyDescent="0.25">
      <c r="A747" s="80"/>
    </row>
    <row r="748" spans="1:1" x14ac:dyDescent="0.25">
      <c r="A748" s="80"/>
    </row>
    <row r="749" spans="1:1" x14ac:dyDescent="0.25">
      <c r="A749" s="80"/>
    </row>
    <row r="750" spans="1:1" x14ac:dyDescent="0.25">
      <c r="A750" s="80"/>
    </row>
    <row r="751" spans="1:1" x14ac:dyDescent="0.25">
      <c r="A751" s="80"/>
    </row>
    <row r="752" spans="1:1" x14ac:dyDescent="0.25">
      <c r="A752" s="80"/>
    </row>
    <row r="753" spans="1:1" x14ac:dyDescent="0.25">
      <c r="A753" s="80"/>
    </row>
    <row r="754" spans="1:1" x14ac:dyDescent="0.25">
      <c r="A754" s="80"/>
    </row>
    <row r="755" spans="1:1" x14ac:dyDescent="0.25">
      <c r="A755" s="81"/>
    </row>
    <row r="756" spans="1:1" x14ac:dyDescent="0.25">
      <c r="A756" s="81"/>
    </row>
    <row r="757" spans="1:1" x14ac:dyDescent="0.25">
      <c r="A757" s="81"/>
    </row>
    <row r="758" spans="1:1" x14ac:dyDescent="0.25">
      <c r="A758" s="81"/>
    </row>
    <row r="759" spans="1:1" x14ac:dyDescent="0.25">
      <c r="A759" s="81"/>
    </row>
    <row r="760" spans="1:1" x14ac:dyDescent="0.25">
      <c r="A760" s="81"/>
    </row>
    <row r="761" spans="1:1" x14ac:dyDescent="0.25">
      <c r="A761" s="81"/>
    </row>
    <row r="762" spans="1:1" x14ac:dyDescent="0.25">
      <c r="A762" s="81"/>
    </row>
    <row r="763" spans="1:1" x14ac:dyDescent="0.25">
      <c r="A763" s="81"/>
    </row>
    <row r="764" spans="1:1" x14ac:dyDescent="0.25">
      <c r="A764" s="81"/>
    </row>
    <row r="765" spans="1:1" x14ac:dyDescent="0.25">
      <c r="A765" s="81"/>
    </row>
    <row r="766" spans="1:1" x14ac:dyDescent="0.25">
      <c r="A766" s="81"/>
    </row>
    <row r="767" spans="1:1" x14ac:dyDescent="0.25">
      <c r="A767" s="81"/>
    </row>
    <row r="768" spans="1:1" x14ac:dyDescent="0.25">
      <c r="A768" s="81"/>
    </row>
    <row r="769" spans="1:1" x14ac:dyDescent="0.25">
      <c r="A769" s="81"/>
    </row>
    <row r="770" spans="1:1" x14ac:dyDescent="0.25">
      <c r="A770" s="81"/>
    </row>
    <row r="771" spans="1:1" x14ac:dyDescent="0.25">
      <c r="A771" s="81"/>
    </row>
    <row r="772" spans="1:1" x14ac:dyDescent="0.25">
      <c r="A772" s="81"/>
    </row>
    <row r="773" spans="1:1" x14ac:dyDescent="0.25">
      <c r="A773" s="81"/>
    </row>
    <row r="774" spans="1:1" x14ac:dyDescent="0.25">
      <c r="A774" s="81"/>
    </row>
    <row r="775" spans="1:1" x14ac:dyDescent="0.25">
      <c r="A775" s="81"/>
    </row>
    <row r="776" spans="1:1" x14ac:dyDescent="0.25">
      <c r="A776" s="81"/>
    </row>
    <row r="777" spans="1:1" x14ac:dyDescent="0.25">
      <c r="A777" s="81"/>
    </row>
    <row r="778" spans="1:1" x14ac:dyDescent="0.25">
      <c r="A778" s="81"/>
    </row>
    <row r="779" spans="1:1" x14ac:dyDescent="0.25">
      <c r="A779" s="81"/>
    </row>
    <row r="780" spans="1:1" x14ac:dyDescent="0.25">
      <c r="A780" s="81"/>
    </row>
    <row r="781" spans="1:1" x14ac:dyDescent="0.25">
      <c r="A781" s="80"/>
    </row>
    <row r="782" spans="1:1" x14ac:dyDescent="0.25">
      <c r="A782" s="80"/>
    </row>
    <row r="783" spans="1:1" x14ac:dyDescent="0.25">
      <c r="A783" s="80"/>
    </row>
    <row r="784" spans="1:1" x14ac:dyDescent="0.25">
      <c r="A784" s="80"/>
    </row>
    <row r="785" spans="1:1" x14ac:dyDescent="0.25">
      <c r="A785" s="80"/>
    </row>
    <row r="786" spans="1:1" x14ac:dyDescent="0.25">
      <c r="A786" s="80"/>
    </row>
    <row r="787" spans="1:1" x14ac:dyDescent="0.25">
      <c r="A787" s="80"/>
    </row>
    <row r="788" spans="1:1" x14ac:dyDescent="0.25">
      <c r="A788" s="80"/>
    </row>
    <row r="789" spans="1:1" x14ac:dyDescent="0.25">
      <c r="A789" s="80"/>
    </row>
    <row r="790" spans="1:1" x14ac:dyDescent="0.25">
      <c r="A790" s="80"/>
    </row>
    <row r="791" spans="1:1" x14ac:dyDescent="0.25">
      <c r="A791" s="81"/>
    </row>
    <row r="792" spans="1:1" x14ac:dyDescent="0.25">
      <c r="A792" s="81"/>
    </row>
    <row r="793" spans="1:1" x14ac:dyDescent="0.25">
      <c r="A793" s="81"/>
    </row>
    <row r="794" spans="1:1" x14ac:dyDescent="0.25">
      <c r="A794" s="80"/>
    </row>
    <row r="795" spans="1:1" x14ac:dyDescent="0.25">
      <c r="A795" s="80"/>
    </row>
    <row r="796" spans="1:1" x14ac:dyDescent="0.25">
      <c r="A796" s="80"/>
    </row>
    <row r="797" spans="1:1" x14ac:dyDescent="0.25">
      <c r="A797" s="80"/>
    </row>
    <row r="798" spans="1:1" x14ac:dyDescent="0.25">
      <c r="A798" s="81"/>
    </row>
    <row r="799" spans="1:1" x14ac:dyDescent="0.25">
      <c r="A799" s="81"/>
    </row>
    <row r="800" spans="1:1" x14ac:dyDescent="0.25">
      <c r="A800" s="81"/>
    </row>
    <row r="801" spans="1:1" x14ac:dyDescent="0.25">
      <c r="A801" s="81"/>
    </row>
    <row r="802" spans="1:1" x14ac:dyDescent="0.25">
      <c r="A802" s="81"/>
    </row>
    <row r="803" spans="1:1" x14ac:dyDescent="0.25">
      <c r="A803" s="81"/>
    </row>
    <row r="804" spans="1:1" x14ac:dyDescent="0.25">
      <c r="A804" s="81"/>
    </row>
    <row r="805" spans="1:1" x14ac:dyDescent="0.25">
      <c r="A805" s="81"/>
    </row>
    <row r="806" spans="1:1" x14ac:dyDescent="0.25">
      <c r="A806" s="81"/>
    </row>
    <row r="807" spans="1:1" x14ac:dyDescent="0.25">
      <c r="A807" s="81"/>
    </row>
    <row r="808" spans="1:1" x14ac:dyDescent="0.25">
      <c r="A808" s="81"/>
    </row>
    <row r="809" spans="1:1" x14ac:dyDescent="0.25">
      <c r="A809" s="81"/>
    </row>
    <row r="810" spans="1:1" x14ac:dyDescent="0.25">
      <c r="A810" s="81"/>
    </row>
    <row r="811" spans="1:1" x14ac:dyDescent="0.25">
      <c r="A811" s="81"/>
    </row>
    <row r="812" spans="1:1" x14ac:dyDescent="0.25">
      <c r="A812" s="81"/>
    </row>
    <row r="813" spans="1:1" x14ac:dyDescent="0.25">
      <c r="A813" s="81"/>
    </row>
    <row r="814" spans="1:1" x14ac:dyDescent="0.25">
      <c r="A814" s="81"/>
    </row>
    <row r="815" spans="1:1" x14ac:dyDescent="0.25">
      <c r="A815" s="81"/>
    </row>
    <row r="816" spans="1:1" x14ac:dyDescent="0.25">
      <c r="A816" s="81"/>
    </row>
    <row r="817" spans="1:1" x14ac:dyDescent="0.25">
      <c r="A817" s="81"/>
    </row>
    <row r="818" spans="1:1" x14ac:dyDescent="0.25">
      <c r="A818" s="81"/>
    </row>
    <row r="819" spans="1:1" x14ac:dyDescent="0.25">
      <c r="A819" s="81"/>
    </row>
    <row r="820" spans="1:1" x14ac:dyDescent="0.25">
      <c r="A820" s="81"/>
    </row>
    <row r="821" spans="1:1" x14ac:dyDescent="0.25">
      <c r="A821" s="81"/>
    </row>
    <row r="822" spans="1:1" x14ac:dyDescent="0.25">
      <c r="A822" s="81"/>
    </row>
    <row r="823" spans="1:1" x14ac:dyDescent="0.25">
      <c r="A823" s="81"/>
    </row>
    <row r="824" spans="1:1" x14ac:dyDescent="0.25">
      <c r="A824" s="81"/>
    </row>
    <row r="825" spans="1:1" x14ac:dyDescent="0.25">
      <c r="A825" s="81"/>
    </row>
    <row r="826" spans="1:1" x14ac:dyDescent="0.25">
      <c r="A826" s="81"/>
    </row>
    <row r="827" spans="1:1" x14ac:dyDescent="0.25">
      <c r="A827" s="81"/>
    </row>
    <row r="828" spans="1:1" x14ac:dyDescent="0.25">
      <c r="A828" s="81"/>
    </row>
    <row r="829" spans="1:1" x14ac:dyDescent="0.25">
      <c r="A829" s="80"/>
    </row>
    <row r="830" spans="1:1" x14ac:dyDescent="0.25">
      <c r="A830" s="80"/>
    </row>
    <row r="831" spans="1:1" x14ac:dyDescent="0.25">
      <c r="A831" s="81"/>
    </row>
    <row r="832" spans="1:1" x14ac:dyDescent="0.25">
      <c r="A832" s="81"/>
    </row>
    <row r="833" spans="1:1" x14ac:dyDescent="0.25">
      <c r="A833" s="81"/>
    </row>
    <row r="834" spans="1:1" x14ac:dyDescent="0.25">
      <c r="A834" s="81"/>
    </row>
    <row r="835" spans="1:1" x14ac:dyDescent="0.25">
      <c r="A835" s="81"/>
    </row>
    <row r="836" spans="1:1" x14ac:dyDescent="0.25">
      <c r="A836" s="81"/>
    </row>
    <row r="837" spans="1:1" x14ac:dyDescent="0.25">
      <c r="A837" s="81"/>
    </row>
    <row r="838" spans="1:1" x14ac:dyDescent="0.25">
      <c r="A838" s="81"/>
    </row>
    <row r="839" spans="1:1" x14ac:dyDescent="0.25">
      <c r="A839" s="81"/>
    </row>
    <row r="840" spans="1:1" x14ac:dyDescent="0.25">
      <c r="A840" s="80"/>
    </row>
    <row r="841" spans="1:1" x14ac:dyDescent="0.25">
      <c r="A841" s="80"/>
    </row>
    <row r="842" spans="1:1" x14ac:dyDescent="0.25">
      <c r="A842" s="80"/>
    </row>
    <row r="843" spans="1:1" x14ac:dyDescent="0.25">
      <c r="A843" s="80"/>
    </row>
    <row r="844" spans="1:1" x14ac:dyDescent="0.25">
      <c r="A844" s="80"/>
    </row>
    <row r="845" spans="1:1" x14ac:dyDescent="0.25">
      <c r="A845" s="80"/>
    </row>
    <row r="846" spans="1:1" x14ac:dyDescent="0.25">
      <c r="A846" s="80"/>
    </row>
    <row r="847" spans="1:1" x14ac:dyDescent="0.25">
      <c r="A847" s="80"/>
    </row>
    <row r="848" spans="1:1" x14ac:dyDescent="0.25">
      <c r="A848" s="80"/>
    </row>
    <row r="849" spans="1:1" x14ac:dyDescent="0.25">
      <c r="A849" s="81"/>
    </row>
    <row r="850" spans="1:1" x14ac:dyDescent="0.25">
      <c r="A850" s="81"/>
    </row>
    <row r="851" spans="1:1" x14ac:dyDescent="0.25">
      <c r="A851" s="81"/>
    </row>
    <row r="852" spans="1:1" x14ac:dyDescent="0.25">
      <c r="A852" s="81"/>
    </row>
    <row r="853" spans="1:1" x14ac:dyDescent="0.25">
      <c r="A853" s="81"/>
    </row>
    <row r="854" spans="1:1" x14ac:dyDescent="0.25">
      <c r="A854" s="81"/>
    </row>
    <row r="855" spans="1:1" x14ac:dyDescent="0.25">
      <c r="A855" s="81"/>
    </row>
    <row r="856" spans="1:1" x14ac:dyDescent="0.25">
      <c r="A856" s="81"/>
    </row>
    <row r="857" spans="1:1" x14ac:dyDescent="0.25">
      <c r="A857" s="80"/>
    </row>
    <row r="858" spans="1:1" x14ac:dyDescent="0.25">
      <c r="A858" s="80"/>
    </row>
    <row r="859" spans="1:1" x14ac:dyDescent="0.25">
      <c r="A859" s="80"/>
    </row>
    <row r="860" spans="1:1" x14ac:dyDescent="0.25">
      <c r="A860" s="80"/>
    </row>
    <row r="861" spans="1:1" x14ac:dyDescent="0.25">
      <c r="A861" s="80"/>
    </row>
    <row r="862" spans="1:1" x14ac:dyDescent="0.25">
      <c r="A862" s="80"/>
    </row>
    <row r="863" spans="1:1" x14ac:dyDescent="0.25">
      <c r="A863" s="81"/>
    </row>
    <row r="864" spans="1:1" x14ac:dyDescent="0.25">
      <c r="A864" s="81"/>
    </row>
    <row r="865" spans="1:1" x14ac:dyDescent="0.25">
      <c r="A865" s="81"/>
    </row>
    <row r="866" spans="1:1" x14ac:dyDescent="0.25">
      <c r="A866" s="81"/>
    </row>
    <row r="867" spans="1:1" x14ac:dyDescent="0.25">
      <c r="A867" s="81"/>
    </row>
    <row r="868" spans="1:1" x14ac:dyDescent="0.25">
      <c r="A868" s="81"/>
    </row>
    <row r="869" spans="1:1" x14ac:dyDescent="0.25">
      <c r="A869" s="81"/>
    </row>
    <row r="870" spans="1:1" x14ac:dyDescent="0.25">
      <c r="A870" s="81"/>
    </row>
    <row r="871" spans="1:1" x14ac:dyDescent="0.25">
      <c r="A871" s="81"/>
    </row>
    <row r="872" spans="1:1" x14ac:dyDescent="0.25">
      <c r="A872" s="81"/>
    </row>
    <row r="873" spans="1:1" x14ac:dyDescent="0.25">
      <c r="A873" s="80"/>
    </row>
    <row r="874" spans="1:1" x14ac:dyDescent="0.25">
      <c r="A874" s="81"/>
    </row>
    <row r="875" spans="1:1" x14ac:dyDescent="0.25">
      <c r="A875" s="81"/>
    </row>
    <row r="876" spans="1:1" x14ac:dyDescent="0.25">
      <c r="A876" s="80"/>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5"/>
  <sheetViews>
    <sheetView workbookViewId="0">
      <pane ySplit="2" topLeftCell="A3" activePane="bottomLeft" state="frozen"/>
      <selection pane="bottomLeft" activeCell="F16" sqref="F16"/>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2" t="s">
        <v>2337</v>
      </c>
      <c r="B1" s="102"/>
      <c r="C1" s="102"/>
      <c r="D1" s="102"/>
      <c r="E1" s="102"/>
      <c r="F1" s="102"/>
      <c r="G1" s="102"/>
      <c r="H1" s="102"/>
      <c r="I1" s="102"/>
    </row>
    <row r="2" spans="1:10" ht="75" x14ac:dyDescent="0.25">
      <c r="A2" s="1" t="s">
        <v>2328</v>
      </c>
      <c r="B2" s="1" t="s">
        <v>2329</v>
      </c>
      <c r="C2" s="1" t="s">
        <v>2330</v>
      </c>
      <c r="D2" s="11" t="s">
        <v>2428</v>
      </c>
      <c r="E2" s="1" t="s">
        <v>2335</v>
      </c>
      <c r="F2" s="1" t="s">
        <v>2336</v>
      </c>
      <c r="G2" s="1" t="s">
        <v>2365</v>
      </c>
      <c r="H2" s="1" t="s">
        <v>2415</v>
      </c>
      <c r="I2" s="1" t="s">
        <v>2416</v>
      </c>
      <c r="J2" s="76" t="s">
        <v>2418</v>
      </c>
    </row>
    <row r="3" spans="1:10" x14ac:dyDescent="0.25">
      <c r="A3">
        <v>1</v>
      </c>
      <c r="B3">
        <v>1</v>
      </c>
      <c r="C3" t="str">
        <f t="shared" ref="C3:C21" si="0">IF(A3=B3,"X","")</f>
        <v>X</v>
      </c>
      <c r="D3" s="75"/>
      <c r="E3" t="s">
        <v>2332</v>
      </c>
      <c r="F3" t="s">
        <v>2332</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2331</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2333</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2334</v>
      </c>
      <c r="G8" t="str">
        <f t="shared" si="1"/>
        <v/>
      </c>
      <c r="H8" t="str">
        <f t="shared" si="2"/>
        <v/>
      </c>
      <c r="I8" t="str">
        <f t="shared" si="3"/>
        <v/>
      </c>
      <c r="J8" s="30" t="str">
        <f t="shared" si="4"/>
        <v>{ parentCategory=1, category=15, zoneIds={382}},--Reaper's March</v>
      </c>
    </row>
    <row r="9" spans="1:10" x14ac:dyDescent="0.25">
      <c r="A9">
        <v>2</v>
      </c>
      <c r="B9">
        <v>2</v>
      </c>
      <c r="C9" t="str">
        <f t="shared" si="0"/>
        <v>X</v>
      </c>
      <c r="D9" s="75" t="e">
        <f>VLOOKUP(E9,'ESO zone constants'!$D$3:$H$10001,5,FALSE)</f>
        <v>#N/A</v>
      </c>
      <c r="E9" t="s">
        <v>2419</v>
      </c>
      <c r="F9" t="s">
        <v>2338</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2347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2348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2349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5" t="e">
        <f>VLOOKUP(E15,'ESO zone constants'!$D$3:$H$10001,5,FALSE)</f>
        <v>#N/A</v>
      </c>
      <c r="E15" t="s">
        <v>2420</v>
      </c>
      <c r="F15" t="s">
        <v>2339</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2350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2351</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2352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2353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5" t="e">
        <f>VLOOKUP(E21,'ESO zone constants'!$D$3:$H$10001,5,FALSE)</f>
        <v>#N/A</v>
      </c>
      <c r="E21" t="s">
        <v>2421</v>
      </c>
      <c r="F21" t="s">
        <v>2340</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515</v>
      </c>
      <c r="F23" t="s">
        <v>2356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2355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2359</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2358</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2361</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1403</v>
      </c>
      <c r="F29" t="s">
        <v>2357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1608</v>
      </c>
      <c r="F30" t="s">
        <v>2360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1719</v>
      </c>
      <c r="F31" t="s">
        <v>2362</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2251</v>
      </c>
      <c r="F32" t="s">
        <v>2354</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2492</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5" t="e">
        <f>VLOOKUP(E34,'ESO zone constants'!$D$3:$H$10001,5,FALSE)</f>
        <v>#N/A</v>
      </c>
      <c r="E34" t="s">
        <v>2422</v>
      </c>
      <c r="F34" t="s">
        <v>2341</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102</v>
      </c>
      <c r="F36" t="s">
        <v>2377</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2373</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2367</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2376</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2370</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2364</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2363</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2366</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2372</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2374</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2375</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2371</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2368</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2369</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5" t="e">
        <f>VLOOKUP(E51,'ESO zone constants'!$D$3:$H$10001,5,FALSE)</f>
        <v>#N/A</v>
      </c>
      <c r="E51" t="s">
        <v>2423</v>
      </c>
      <c r="F51" t="s">
        <v>2342</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2382</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2394</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2395</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2390</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2378</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2380</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2386</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2383</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2387</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2389</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2392</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2381</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1506</v>
      </c>
      <c r="F64" t="s">
        <v>2384</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1505</v>
      </c>
      <c r="F65" t="s">
        <v>2388</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1674</v>
      </c>
      <c r="F66" t="s">
        <v>2379</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1673</v>
      </c>
      <c r="F67" t="s">
        <v>2393</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1836</v>
      </c>
      <c r="F68" t="s">
        <v>2385</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1844</v>
      </c>
      <c r="F69" t="s">
        <v>2391</v>
      </c>
      <c r="G69" t="str">
        <f t="shared" ref="G69:G95" si="12">IF(OR(A69=5,A69=6,),"X","")</f>
        <v>X</v>
      </c>
      <c r="H69" t="str">
        <f t="shared" ref="H69:H95" si="13">IF(OR(A69=7,),"X","")</f>
        <v/>
      </c>
      <c r="I69" t="str">
        <f t="shared" ref="I69:I95" si="14">IF(OR(A69=8,),"X","")</f>
        <v/>
      </c>
      <c r="J69" s="30" t="str">
        <f t="shared" ref="J69:J95"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2440</v>
      </c>
      <c r="F70" t="s">
        <v>2459</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2441</v>
      </c>
      <c r="F71" t="s">
        <v>2460</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5" t="e">
        <f>VLOOKUP(E72,'ESO zone constants'!$D$3:$H$10001,5,FALSE)</f>
        <v>#N/A</v>
      </c>
      <c r="E72" t="s">
        <v>2424</v>
      </c>
      <c r="F72" t="s">
        <v>2343</v>
      </c>
      <c r="G72" t="str">
        <f t="shared" si="12"/>
        <v/>
      </c>
      <c r="H72" t="str">
        <f t="shared" si="13"/>
        <v>X</v>
      </c>
      <c r="I72" t="str">
        <f t="shared" si="14"/>
        <v/>
      </c>
      <c r="J72" s="30" t="str">
        <f t="shared" si="15"/>
        <v>--Trials</v>
      </c>
    </row>
    <row r="73" spans="1:10" x14ac:dyDescent="0.25">
      <c r="A73">
        <v>7</v>
      </c>
      <c r="B73">
        <v>71</v>
      </c>
      <c r="D73">
        <f>VLOOKUP(E73,'ESO zone constants'!$D$3:$H$10001,5,FALSE)</f>
        <v>638</v>
      </c>
      <c r="E73" t="s">
        <v>450</v>
      </c>
      <c r="F73" t="s">
        <v>2397</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448</v>
      </c>
      <c r="F74" t="s">
        <v>2403</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451</v>
      </c>
      <c r="F75" t="s">
        <v>451</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483</v>
      </c>
      <c r="F76" t="s">
        <v>2400</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646</v>
      </c>
      <c r="F77" t="s">
        <v>2398</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666</v>
      </c>
      <c r="F78" t="s">
        <v>2396</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706</v>
      </c>
      <c r="F79" t="s">
        <v>2402</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1358</v>
      </c>
      <c r="F80" t="s">
        <v>2401</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1738</v>
      </c>
      <c r="F81" t="s">
        <v>2399</v>
      </c>
      <c r="G81" t="str">
        <f t="shared" si="12"/>
        <v/>
      </c>
      <c r="H81" t="str">
        <f t="shared" si="13"/>
        <v>X</v>
      </c>
      <c r="I81" t="str">
        <f t="shared" si="14"/>
        <v/>
      </c>
      <c r="J81" s="30" t="str">
        <f t="shared" si="15"/>
        <v>{ parentCategory=7, category=79, zoneIds={1196}, isTrial=true},--Kyne's Aegis</v>
      </c>
    </row>
    <row r="82" spans="1:10" x14ac:dyDescent="0.25">
      <c r="A82">
        <v>8</v>
      </c>
      <c r="B82">
        <v>8</v>
      </c>
      <c r="C82" t="str">
        <f>IF(A82=B82,"X","")</f>
        <v>X</v>
      </c>
      <c r="D82" s="75" t="e">
        <f>VLOOKUP(E82,'ESO zone constants'!$D$3:$H$10001,5,FALSE)</f>
        <v>#N/A</v>
      </c>
      <c r="E82" t="s">
        <v>2425</v>
      </c>
      <c r="F82" t="s">
        <v>2344</v>
      </c>
      <c r="G82" t="str">
        <f t="shared" si="12"/>
        <v/>
      </c>
      <c r="H82" t="str">
        <f t="shared" si="13"/>
        <v/>
      </c>
      <c r="I82" t="str">
        <f t="shared" si="14"/>
        <v>X</v>
      </c>
      <c r="J82" s="30" t="str">
        <f t="shared" si="15"/>
        <v>--Arenas</v>
      </c>
    </row>
    <row r="83" spans="1:10" x14ac:dyDescent="0.25">
      <c r="A83">
        <v>8</v>
      </c>
      <c r="B83">
        <v>80</v>
      </c>
      <c r="D83">
        <f>VLOOKUP(E83,'ESO zone constants'!$D$3:$H$10001,5,FALSE)</f>
        <v>635</v>
      </c>
      <c r="E83" t="s">
        <v>447</v>
      </c>
      <c r="F83" t="s">
        <v>2404</v>
      </c>
      <c r="G83" t="str">
        <f t="shared" si="12"/>
        <v/>
      </c>
      <c r="H83" t="str">
        <f t="shared" si="13"/>
        <v/>
      </c>
      <c r="I83" t="str">
        <f t="shared" si="14"/>
        <v>X</v>
      </c>
      <c r="J83" s="30" t="str">
        <f t="shared" si="15"/>
        <v>{ parentCategory=8, category=80, zoneIds={635}, isArena=true},--Dragonstar Arena</v>
      </c>
    </row>
    <row r="84" spans="1:10" x14ac:dyDescent="0.25">
      <c r="A84">
        <v>8</v>
      </c>
      <c r="B84">
        <v>81</v>
      </c>
      <c r="D84">
        <f>VLOOKUP(E84,'ESO zone constants'!$D$3:$H$10001,5,FALSE)</f>
        <v>677</v>
      </c>
      <c r="E84" t="s">
        <v>457</v>
      </c>
      <c r="F84" t="s">
        <v>2406</v>
      </c>
      <c r="G84" t="str">
        <f t="shared" si="12"/>
        <v/>
      </c>
      <c r="H84" t="str">
        <f t="shared" si="13"/>
        <v/>
      </c>
      <c r="I84" t="str">
        <f t="shared" si="14"/>
        <v>X</v>
      </c>
      <c r="J84" s="30" t="str">
        <f t="shared" si="15"/>
        <v>{ parentCategory=8, category=81, zoneIds={677}, isArena=true},--Maelstrom Arena</v>
      </c>
    </row>
    <row r="85" spans="1:10" x14ac:dyDescent="0.25">
      <c r="A85">
        <v>8</v>
      </c>
      <c r="B85">
        <v>82</v>
      </c>
      <c r="D85">
        <f>VLOOKUP(E85,'ESO zone constants'!$D$3:$H$10001,5,FALSE)</f>
        <v>1082</v>
      </c>
      <c r="E85" t="s">
        <v>727</v>
      </c>
      <c r="F85" t="s">
        <v>2407</v>
      </c>
      <c r="G85" t="str">
        <f t="shared" si="12"/>
        <v/>
      </c>
      <c r="H85" t="str">
        <f t="shared" si="13"/>
        <v/>
      </c>
      <c r="I85" t="str">
        <f t="shared" si="14"/>
        <v>X</v>
      </c>
      <c r="J85" s="30" t="str">
        <f t="shared" si="15"/>
        <v>{ parentCategory=8, category=82, zoneIds={1082}, isArena=true},--Blackrose Prison</v>
      </c>
    </row>
    <row r="86" spans="1:10" x14ac:dyDescent="0.25">
      <c r="A86">
        <v>8</v>
      </c>
      <c r="B86">
        <v>90</v>
      </c>
      <c r="D86">
        <f>VLOOKUP(E86,'ESO zone constants'!$D$3:$H$10001,5,FALSE)</f>
        <v>1227</v>
      </c>
      <c r="E86" t="s">
        <v>2250</v>
      </c>
      <c r="F86" t="s">
        <v>2405</v>
      </c>
      <c r="G86" t="str">
        <f t="shared" si="12"/>
        <v/>
      </c>
      <c r="H86" t="str">
        <f t="shared" si="13"/>
        <v/>
      </c>
      <c r="I86" t="str">
        <f t="shared" si="14"/>
        <v>X</v>
      </c>
      <c r="J86" s="30" t="str">
        <f t="shared" si="15"/>
        <v>{ parentCategory=8, category=90, zoneIds={1227}, isArena=true},--Vateshran Hollows</v>
      </c>
    </row>
    <row r="87" spans="1:10" x14ac:dyDescent="0.25">
      <c r="A87">
        <v>9</v>
      </c>
      <c r="B87">
        <v>9</v>
      </c>
      <c r="C87" t="str">
        <f>IF(A87=B87,"X","")</f>
        <v>X</v>
      </c>
      <c r="D87" s="75" t="e">
        <f>VLOOKUP(E87,'ESO zone constants'!$D$3:$H$10001,5,FALSE)</f>
        <v>#N/A</v>
      </c>
      <c r="E87" t="s">
        <v>2345</v>
      </c>
      <c r="F87" t="s">
        <v>2345</v>
      </c>
      <c r="G87" t="str">
        <f t="shared" si="12"/>
        <v/>
      </c>
      <c r="H87" t="str">
        <f t="shared" si="13"/>
        <v/>
      </c>
      <c r="I87" t="str">
        <f t="shared" si="14"/>
        <v/>
      </c>
      <c r="J87" s="30" t="str">
        <f t="shared" si="15"/>
        <v>--PVP</v>
      </c>
    </row>
    <row r="88" spans="1:10" x14ac:dyDescent="0.25">
      <c r="A88">
        <v>9</v>
      </c>
      <c r="B88">
        <v>83</v>
      </c>
      <c r="D88">
        <f>VLOOKUP(E88,'ESO zone constants'!$D$3:$H$10001,5,FALSE)</f>
        <v>181</v>
      </c>
      <c r="E88" t="s">
        <v>131</v>
      </c>
      <c r="F88" t="s">
        <v>131</v>
      </c>
      <c r="G88" t="str">
        <f t="shared" si="12"/>
        <v/>
      </c>
      <c r="H88" t="str">
        <f t="shared" si="13"/>
        <v/>
      </c>
      <c r="I88" t="str">
        <f t="shared" si="14"/>
        <v/>
      </c>
      <c r="J88" s="30" t="str">
        <f t="shared" si="15"/>
        <v>{ parentCategory=9, category=83, zoneIds={181}},--Cyrodiil</v>
      </c>
    </row>
    <row r="89" spans="1:10" x14ac:dyDescent="0.25">
      <c r="A89">
        <v>9</v>
      </c>
      <c r="B89">
        <v>84</v>
      </c>
      <c r="D89">
        <f>VLOOKUP(E89,'ESO zone constants'!$D$3:$H$10001,5,FALSE)</f>
        <v>584</v>
      </c>
      <c r="E89" t="s">
        <v>39</v>
      </c>
      <c r="F89" t="s">
        <v>2408</v>
      </c>
      <c r="G89" t="str">
        <f t="shared" si="12"/>
        <v/>
      </c>
      <c r="H89" t="str">
        <f t="shared" si="13"/>
        <v/>
      </c>
      <c r="I89" t="str">
        <f t="shared" si="14"/>
        <v/>
      </c>
      <c r="J89" s="30" t="str">
        <f t="shared" si="15"/>
        <v>{ parentCategory=9, category=84, zoneIds={584}},--Imperial City</v>
      </c>
    </row>
    <row r="90" spans="1:10" x14ac:dyDescent="0.25">
      <c r="A90">
        <v>9</v>
      </c>
      <c r="B90">
        <v>85</v>
      </c>
      <c r="E90" t="s">
        <v>2417</v>
      </c>
      <c r="F90" t="s">
        <v>2409</v>
      </c>
      <c r="G90" t="str">
        <f t="shared" si="12"/>
        <v/>
      </c>
      <c r="H90" t="str">
        <f t="shared" si="13"/>
        <v/>
      </c>
      <c r="I90" t="str">
        <f t="shared" si="14"/>
        <v/>
      </c>
      <c r="J90" s="30" t="str">
        <f t="shared" si="15"/>
        <v>{ parentCategory=9, category=85},--Battlegrounds</v>
      </c>
    </row>
    <row r="91" spans="1:10" x14ac:dyDescent="0.25">
      <c r="A91">
        <v>10</v>
      </c>
      <c r="B91">
        <v>10</v>
      </c>
      <c r="C91" t="str">
        <f>IF(A91=B91,"X","")</f>
        <v>X</v>
      </c>
      <c r="D91" s="75" t="e">
        <f>VLOOKUP(E91,'ESO zone constants'!$D$3:$H$10001,5,FALSE)</f>
        <v>#N/A</v>
      </c>
      <c r="E91" t="s">
        <v>2426</v>
      </c>
      <c r="F91" t="s">
        <v>2346</v>
      </c>
      <c r="G91" t="str">
        <f t="shared" si="12"/>
        <v/>
      </c>
      <c r="H91" t="str">
        <f t="shared" si="13"/>
        <v/>
      </c>
      <c r="I91" t="str">
        <f t="shared" si="14"/>
        <v/>
      </c>
      <c r="J91" s="30" t="str">
        <f t="shared" si="15"/>
        <v>--Miscellaneous</v>
      </c>
    </row>
    <row r="92" spans="1:10" x14ac:dyDescent="0.25">
      <c r="A92">
        <v>10</v>
      </c>
      <c r="B92">
        <v>26</v>
      </c>
      <c r="E92" t="s">
        <v>2427</v>
      </c>
      <c r="F92" t="s">
        <v>2413</v>
      </c>
      <c r="G92" t="str">
        <f t="shared" si="12"/>
        <v/>
      </c>
      <c r="H92" t="str">
        <f t="shared" si="13"/>
        <v/>
      </c>
      <c r="I92" t="str">
        <f t="shared" si="14"/>
        <v/>
      </c>
      <c r="J92" s="30" t="str">
        <f t="shared" si="15"/>
        <v>{ parentCategory=10, category=26},--Beginner zones</v>
      </c>
    </row>
    <row r="93" spans="1:10" x14ac:dyDescent="0.25">
      <c r="A93">
        <v>10</v>
      </c>
      <c r="B93">
        <v>27</v>
      </c>
      <c r="D93">
        <f>VLOOKUP(E93,'ESO zone constants'!$D$3:$H$10001,5,FALSE)</f>
        <v>347</v>
      </c>
      <c r="E93" t="s">
        <v>247</v>
      </c>
      <c r="F93" t="s">
        <v>2411</v>
      </c>
      <c r="G93" t="str">
        <f t="shared" si="12"/>
        <v/>
      </c>
      <c r="H93" t="str">
        <f t="shared" si="13"/>
        <v/>
      </c>
      <c r="I93" t="str">
        <f t="shared" si="14"/>
        <v/>
      </c>
      <c r="J93" s="30" t="str">
        <f t="shared" si="15"/>
        <v>{ parentCategory=10, category=27, zoneIds={347}},--Coldharbour</v>
      </c>
    </row>
    <row r="94" spans="1:10" x14ac:dyDescent="0.25">
      <c r="A94">
        <v>10</v>
      </c>
      <c r="B94">
        <v>28</v>
      </c>
      <c r="D94">
        <f>VLOOKUP(E94,'ESO zone constants'!$D$3:$H$10001,5,FALSE)</f>
        <v>888</v>
      </c>
      <c r="E94" t="s">
        <v>571</v>
      </c>
      <c r="F94" t="s">
        <v>2412</v>
      </c>
      <c r="G94" t="str">
        <f t="shared" si="12"/>
        <v/>
      </c>
      <c r="H94" t="str">
        <f t="shared" si="13"/>
        <v/>
      </c>
      <c r="I94" t="str">
        <f t="shared" si="14"/>
        <v/>
      </c>
      <c r="J94" s="30" t="str">
        <f t="shared" si="15"/>
        <v>{ parentCategory=10, category=28, zoneIds={888}},--Craglorn</v>
      </c>
    </row>
    <row r="95" spans="1:10" x14ac:dyDescent="0.25">
      <c r="A95">
        <v>10</v>
      </c>
      <c r="B95">
        <v>86</v>
      </c>
      <c r="E95" t="s">
        <v>1829</v>
      </c>
      <c r="F95" t="s">
        <v>2410</v>
      </c>
      <c r="G95" t="str">
        <f t="shared" si="12"/>
        <v/>
      </c>
      <c r="H95" t="str">
        <f t="shared" si="13"/>
        <v/>
      </c>
      <c r="I95" t="str">
        <f t="shared" si="14"/>
        <v/>
      </c>
      <c r="J95" s="30" t="str">
        <f t="shared" si="15"/>
        <v>{ parentCategory=10, category=86},--Antiquities</v>
      </c>
    </row>
  </sheetData>
  <autoFilter ref="A2:F2" xr:uid="{F87FCCB0-B4BF-449A-9B99-12262D434E94}"/>
  <sortState xmlns:xlrd2="http://schemas.microsoft.com/office/spreadsheetml/2017/richdata2" ref="A3:H95">
    <sortCondition ref="A3:A95"/>
    <sortCondition ref="B3:B95"/>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1" customWidth="1"/>
  </cols>
  <sheetData>
    <row r="1" spans="1:7" ht="161.25" customHeight="1" x14ac:dyDescent="0.25">
      <c r="A1" s="96" t="s">
        <v>2463</v>
      </c>
      <c r="B1" s="96"/>
      <c r="C1" s="96"/>
      <c r="D1" s="23" t="s">
        <v>2414</v>
      </c>
      <c r="G1" s="73" t="s">
        <v>2238</v>
      </c>
    </row>
    <row r="2" spans="1:7" x14ac:dyDescent="0.25">
      <c r="A2" s="6" t="s">
        <v>89</v>
      </c>
      <c r="B2" s="7" t="s">
        <v>1704</v>
      </c>
      <c r="C2" s="7" t="s">
        <v>1705</v>
      </c>
      <c r="D2" s="1" t="s">
        <v>2214</v>
      </c>
      <c r="E2" s="1" t="s">
        <v>2206</v>
      </c>
      <c r="F2" s="1" t="s">
        <v>2207</v>
      </c>
      <c r="G2" s="72" t="s">
        <v>2212</v>
      </c>
    </row>
    <row r="3" spans="1:7" x14ac:dyDescent="0.25">
      <c r="A3" s="12">
        <v>19</v>
      </c>
      <c r="B3" s="8" t="str">
        <f>VLOOKUP(A3,'Sets data'!$A$3:$C$9972,3,FALSE)</f>
        <v>Vestments of the Warlock</v>
      </c>
      <c r="C3" s="8" t="str">
        <f>VLOOKUP(A3,'Sets data'!$A$3:$C$9972,2,FALSE)</f>
        <v>Gewänder des Hexers</v>
      </c>
      <c r="G3" s="71" t="str">
        <f>IF(AND(A3&lt;&gt;"",NOT(ISERROR(A3)),ISNUMBER(A3),D3&lt;&gt;""),CONCATENATE("[",A3,"] = {",D3,"},","     --",B3," -&gt; ",E3," / ",F3),"")</f>
        <v/>
      </c>
    </row>
    <row r="4" spans="1:7" x14ac:dyDescent="0.25">
      <c r="A4" s="12">
        <v>20</v>
      </c>
      <c r="B4" s="8" t="str">
        <f>VLOOKUP(A4,'Sets data'!$A$3:$C$9972,3,FALSE)</f>
        <v>Witchman Armor</v>
      </c>
      <c r="C4" s="8" t="str">
        <f>VLOOKUP(A4,'Sets data'!$A$3:$C$9972,2,FALSE)</f>
        <v>Hexenwerk</v>
      </c>
      <c r="G4" s="71"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1" t="str">
        <f t="shared" si="0"/>
        <v/>
      </c>
    </row>
    <row r="6" spans="1:7" x14ac:dyDescent="0.25">
      <c r="A6" s="12">
        <v>22</v>
      </c>
      <c r="B6" s="8" t="str">
        <f>VLOOKUP(A6,'Sets data'!$A$3:$C$9972,3,FALSE)</f>
        <v>Dreamer\'s Mantle</v>
      </c>
      <c r="C6" s="8" t="str">
        <f>VLOOKUP(A6,'Sets data'!$A$3:$C$9972,2,FALSE)</f>
        <v>Mantel des Träumers</v>
      </c>
      <c r="G6" s="71" t="str">
        <f t="shared" si="0"/>
        <v/>
      </c>
    </row>
    <row r="7" spans="1:7" x14ac:dyDescent="0.25">
      <c r="A7" s="12">
        <v>23</v>
      </c>
      <c r="B7" s="8" t="str">
        <f>VLOOKUP(A7,'Sets data'!$A$3:$C$9972,3,FALSE)</f>
        <v>Archer\'s Mind</v>
      </c>
      <c r="C7" s="8" t="str">
        <f>VLOOKUP(A7,'Sets data'!$A$3:$C$9972,2,FALSE)</f>
        <v>Schützensinn</v>
      </c>
      <c r="G7" s="71" t="str">
        <f t="shared" si="0"/>
        <v/>
      </c>
    </row>
    <row r="8" spans="1:7" x14ac:dyDescent="0.25">
      <c r="A8" s="12">
        <v>24</v>
      </c>
      <c r="B8" s="8" t="str">
        <f>VLOOKUP(A8,'Sets data'!$A$3:$C$9972,3,FALSE)</f>
        <v>Footman\'s Fortune</v>
      </c>
      <c r="C8" s="8" t="str">
        <f>VLOOKUP(A8,'Sets data'!$A$3:$C$9972,2,FALSE)</f>
        <v>Geschick des Fußsoldaten</v>
      </c>
      <c r="G8" s="71" t="str">
        <f t="shared" si="0"/>
        <v/>
      </c>
    </row>
    <row r="9" spans="1:7" x14ac:dyDescent="0.25">
      <c r="A9" s="12">
        <v>25</v>
      </c>
      <c r="B9" s="8" t="str">
        <f>VLOOKUP(A9,'Sets data'!$A$3:$C$9972,3,FALSE)</f>
        <v>Desert Rose</v>
      </c>
      <c r="C9" s="8" t="str">
        <f>VLOOKUP(A9,'Sets data'!$A$3:$C$9972,2,FALSE)</f>
        <v>Wüstenrose</v>
      </c>
      <c r="G9" s="71" t="str">
        <f t="shared" si="0"/>
        <v/>
      </c>
    </row>
    <row r="10" spans="1:7" x14ac:dyDescent="0.25">
      <c r="A10" s="12">
        <v>26</v>
      </c>
      <c r="B10" s="8" t="str">
        <f>VLOOKUP(A10,'Sets data'!$A$3:$C$9972,3,FALSE)</f>
        <v>Prisoner\'s Rags</v>
      </c>
      <c r="C10" s="8" t="str">
        <f>VLOOKUP(A10,'Sets data'!$A$3:$C$9972,2,FALSE)</f>
        <v>Lumpen des Gefangenen</v>
      </c>
      <c r="G10" s="71" t="str">
        <f t="shared" si="0"/>
        <v/>
      </c>
    </row>
    <row r="11" spans="1:7" x14ac:dyDescent="0.25">
      <c r="A11" s="12">
        <v>27</v>
      </c>
      <c r="B11" s="8" t="str">
        <f>VLOOKUP(A11,'Sets data'!$A$3:$C$9972,3,FALSE)</f>
        <v>Fiord\'s Legacy</v>
      </c>
      <c r="C11" s="8" t="str">
        <f>VLOOKUP(A11,'Sets data'!$A$3:$C$9972,2,FALSE)</f>
        <v>Fiords Erbe</v>
      </c>
      <c r="G11" s="71" t="str">
        <f t="shared" si="0"/>
        <v/>
      </c>
    </row>
    <row r="12" spans="1:7" x14ac:dyDescent="0.25">
      <c r="A12" s="12">
        <v>28</v>
      </c>
      <c r="B12" s="8" t="str">
        <f>VLOOKUP(A12,'Sets data'!$A$3:$C$9972,3,FALSE)</f>
        <v>Barkskin</v>
      </c>
      <c r="C12" s="8" t="str">
        <f>VLOOKUP(A12,'Sets data'!$A$3:$C$9972,2,FALSE)</f>
        <v>Borkenhaut</v>
      </c>
      <c r="G12" s="71" t="str">
        <f t="shared" si="0"/>
        <v/>
      </c>
    </row>
    <row r="13" spans="1:7" x14ac:dyDescent="0.25">
      <c r="A13" s="12">
        <v>29</v>
      </c>
      <c r="B13" s="8" t="str">
        <f>VLOOKUP(A13,'Sets data'!$A$3:$C$9972,3,FALSE)</f>
        <v>Sergeant\'s Mail</v>
      </c>
      <c r="C13" s="8" t="str">
        <f>VLOOKUP(A13,'Sets data'!$A$3:$C$9972,2,FALSE)</f>
        <v>Rüstung des Feldwebels</v>
      </c>
      <c r="G13" s="71" t="str">
        <f t="shared" si="0"/>
        <v/>
      </c>
    </row>
    <row r="14" spans="1:7" x14ac:dyDescent="0.25">
      <c r="A14" s="12">
        <v>30</v>
      </c>
      <c r="B14" s="8" t="str">
        <f>VLOOKUP(A14,'Sets data'!$A$3:$C$9972,3,FALSE)</f>
        <v>Thunderbug\'s Carapace</v>
      </c>
      <c r="C14" s="8" t="str">
        <f>VLOOKUP(A14,'Sets data'!$A$3:$C$9972,2,FALSE)</f>
        <v>Donnerkäferpanzer</v>
      </c>
      <c r="G14" s="71" t="str">
        <f t="shared" si="0"/>
        <v/>
      </c>
    </row>
    <row r="15" spans="1:7" x14ac:dyDescent="0.25">
      <c r="A15" s="12">
        <v>31</v>
      </c>
      <c r="B15" s="8" t="str">
        <f>VLOOKUP(A15,'Sets data'!$A$3:$C$9972,3,FALSE)</f>
        <v>Silks of the Sun</v>
      </c>
      <c r="C15" s="8" t="str">
        <f>VLOOKUP(A15,'Sets data'!$A$3:$C$9972,2,FALSE)</f>
        <v>Sonnenseide</v>
      </c>
      <c r="G15" s="71" t="str">
        <f t="shared" si="0"/>
        <v/>
      </c>
    </row>
    <row r="16" spans="1:7" x14ac:dyDescent="0.25">
      <c r="A16" s="12">
        <v>32</v>
      </c>
      <c r="B16" s="8" t="str">
        <f>VLOOKUP(A16,'Sets data'!$A$3:$C$9972,3,FALSE)</f>
        <v>Healer\'s Habit</v>
      </c>
      <c r="C16" s="8" t="str">
        <f>VLOOKUP(A16,'Sets data'!$A$3:$C$9972,2,FALSE)</f>
        <v>Bräuche des Heilers</v>
      </c>
      <c r="G16" s="71" t="str">
        <f t="shared" si="0"/>
        <v/>
      </c>
    </row>
    <row r="17" spans="1:7" x14ac:dyDescent="0.25">
      <c r="A17" s="12">
        <v>33</v>
      </c>
      <c r="B17" s="8" t="str">
        <f>VLOOKUP(A17,'Sets data'!$A$3:$C$9972,3,FALSE)</f>
        <v>Viper\'s Sting</v>
      </c>
      <c r="C17" s="8" t="str">
        <f>VLOOKUP(A17,'Sets data'!$A$3:$C$9972,2,FALSE)</f>
        <v>Vipernbiss</v>
      </c>
      <c r="G17" s="71" t="str">
        <f t="shared" si="0"/>
        <v/>
      </c>
    </row>
    <row r="18" spans="1:7" x14ac:dyDescent="0.25">
      <c r="A18" s="12">
        <v>34</v>
      </c>
      <c r="B18" s="8" t="str">
        <f>VLOOKUP(A18,'Sets data'!$A$3:$C$9972,3,FALSE)</f>
        <v>Night Mother\'s Embrace</v>
      </c>
      <c r="C18" s="8" t="str">
        <f>VLOOKUP(A18,'Sets data'!$A$3:$C$9972,2,FALSE)</f>
        <v>Umarmung der Mutter der Nacht</v>
      </c>
      <c r="G18" s="71" t="str">
        <f t="shared" si="0"/>
        <v/>
      </c>
    </row>
    <row r="19" spans="1:7" x14ac:dyDescent="0.25">
      <c r="A19" s="12">
        <v>35</v>
      </c>
      <c r="B19" s="8" t="str">
        <f>VLOOKUP(A19,'Sets data'!$A$3:$C$9972,3,FALSE)</f>
        <v>Knightmare</v>
      </c>
      <c r="C19" s="8" t="str">
        <f>VLOOKUP(A19,'Sets data'!$A$3:$C$9972,2,FALSE)</f>
        <v>Albtraumritter</v>
      </c>
      <c r="G19" s="71" t="str">
        <f t="shared" si="0"/>
        <v/>
      </c>
    </row>
    <row r="20" spans="1:7" x14ac:dyDescent="0.25">
      <c r="A20" s="12">
        <v>36</v>
      </c>
      <c r="B20" s="8" t="str">
        <f>VLOOKUP(A20,'Sets data'!$A$3:$C$9972,3,FALSE)</f>
        <v>Armor of the Veiled Heritance</v>
      </c>
      <c r="C20" s="8" t="str">
        <f>VLOOKUP(A20,'Sets data'!$A$3:$C$9972,2,FALSE)</f>
        <v>Rüstung des Schleiererbes</v>
      </c>
      <c r="G20" s="71" t="str">
        <f t="shared" si="0"/>
        <v/>
      </c>
    </row>
    <row r="21" spans="1:7" x14ac:dyDescent="0.25">
      <c r="A21" s="5">
        <v>37</v>
      </c>
      <c r="B21" s="8" t="str">
        <f>VLOOKUP(A21,'Sets data'!$A$3:$C$9972,3,FALSE)</f>
        <v>Death\'s Wind</v>
      </c>
      <c r="C21" s="8" t="str">
        <f>VLOOKUP(A21,'Sets data'!$A$3:$C$9972,2,FALSE)</f>
        <v xml:space="preserve">Todeswind </v>
      </c>
      <c r="G21" s="71" t="str">
        <f t="shared" si="0"/>
        <v/>
      </c>
    </row>
    <row r="22" spans="1:7" x14ac:dyDescent="0.25">
      <c r="A22" s="5">
        <v>38</v>
      </c>
      <c r="B22" s="8" t="str">
        <f>VLOOKUP(A22,'Sets data'!$A$3:$C$9972,3,FALSE)</f>
        <v>Twilight\'s Embrace</v>
      </c>
      <c r="C22" s="8" t="str">
        <f>VLOOKUP(A22,'Sets data'!$A$3:$C$9972,2,FALSE)</f>
        <v xml:space="preserve">Zwielichtkuss </v>
      </c>
      <c r="G22" s="71" t="str">
        <f t="shared" si="0"/>
        <v/>
      </c>
    </row>
    <row r="23" spans="1:7" x14ac:dyDescent="0.25">
      <c r="A23" s="12">
        <v>39</v>
      </c>
      <c r="B23" s="8" t="str">
        <f>VLOOKUP(A23,'Sets data'!$A$3:$C$9972,3,FALSE)</f>
        <v>Alessian Order</v>
      </c>
      <c r="C23" s="8" t="str">
        <f>VLOOKUP(A23,'Sets data'!$A$3:$C$9972,2,FALSE)</f>
        <v>Alessianischer Orden</v>
      </c>
      <c r="G23" s="71" t="str">
        <f t="shared" si="0"/>
        <v/>
      </c>
    </row>
    <row r="24" spans="1:7" x14ac:dyDescent="0.25">
      <c r="A24" s="5">
        <v>40</v>
      </c>
      <c r="B24" s="8" t="str">
        <f>VLOOKUP(A24,'Sets data'!$A$3:$C$9972,3,FALSE)</f>
        <v>Night\'s Silence</v>
      </c>
      <c r="C24" s="8" t="str">
        <f>VLOOKUP(A24,'Sets data'!$A$3:$C$9972,2,FALSE)</f>
        <v xml:space="preserve">Stille der Nacht </v>
      </c>
      <c r="G24" s="71" t="str">
        <f t="shared" si="0"/>
        <v/>
      </c>
    </row>
    <row r="25" spans="1:7" x14ac:dyDescent="0.25">
      <c r="A25" s="5">
        <v>41</v>
      </c>
      <c r="B25" s="8" t="str">
        <f>VLOOKUP(A25,'Sets data'!$A$3:$C$9972,3,FALSE)</f>
        <v>Whitestrake\'s Retribution</v>
      </c>
      <c r="C25" s="8" t="str">
        <f>VLOOKUP(A25,'Sets data'!$A$3:$C$9972,2,FALSE)</f>
        <v xml:space="preserve">Weißplankes Vergeltung </v>
      </c>
      <c r="G25" s="71" t="str">
        <f t="shared" si="0"/>
        <v/>
      </c>
    </row>
    <row r="26" spans="1:7" x14ac:dyDescent="0.25">
      <c r="A26" s="5">
        <v>43</v>
      </c>
      <c r="B26" s="8" t="str">
        <f>VLOOKUP(A26,'Sets data'!$A$3:$C$9972,3,FALSE)</f>
        <v>Armor of the Seducer</v>
      </c>
      <c r="C26" s="8" t="str">
        <f>VLOOKUP(A26,'Sets data'!$A$3:$C$9972,2,FALSE)</f>
        <v xml:space="preserve">Rüstung der Verführung </v>
      </c>
      <c r="G26" s="71" t="str">
        <f t="shared" si="0"/>
        <v/>
      </c>
    </row>
    <row r="27" spans="1:7" x14ac:dyDescent="0.25">
      <c r="A27" s="5">
        <v>44</v>
      </c>
      <c r="B27" s="8" t="str">
        <f>VLOOKUP(A27,'Sets data'!$A$3:$C$9972,3,FALSE)</f>
        <v>Vampire\'s Kiss</v>
      </c>
      <c r="C27" s="8" t="str">
        <f>VLOOKUP(A27,'Sets data'!$A$3:$C$9972,2,FALSE)</f>
        <v xml:space="preserve">Kuss des Vampirs </v>
      </c>
      <c r="G27" s="71" t="str">
        <f t="shared" si="0"/>
        <v/>
      </c>
    </row>
    <row r="28" spans="1:7" x14ac:dyDescent="0.25">
      <c r="A28" s="12">
        <v>46</v>
      </c>
      <c r="B28" s="8" t="str">
        <f>VLOOKUP(A28,'Sets data'!$A$3:$C$9972,3,FALSE)</f>
        <v>Noble Duelist\'s Silks</v>
      </c>
      <c r="C28" s="8" t="str">
        <f>VLOOKUP(A28,'Sets data'!$A$3:$C$9972,2,FALSE)</f>
        <v>Seide des edlen Duellanten</v>
      </c>
      <c r="G28" s="71" t="str">
        <f t="shared" si="0"/>
        <v/>
      </c>
    </row>
    <row r="29" spans="1:7" x14ac:dyDescent="0.25">
      <c r="A29" s="12">
        <v>47</v>
      </c>
      <c r="B29" s="8" t="str">
        <f>VLOOKUP(A29,'Sets data'!$A$3:$C$9972,3,FALSE)</f>
        <v>Robes of the Withered Hand</v>
      </c>
      <c r="C29" s="8" t="str">
        <f>VLOOKUP(A29,'Sets data'!$A$3:$C$9972,2,FALSE)</f>
        <v>Roben der Verdorrten Hand</v>
      </c>
      <c r="G29" s="71" t="str">
        <f t="shared" si="0"/>
        <v/>
      </c>
    </row>
    <row r="30" spans="1:7" x14ac:dyDescent="0.25">
      <c r="A30" s="5">
        <v>48</v>
      </c>
      <c r="B30" s="8" t="str">
        <f>VLOOKUP(A30,'Sets data'!$A$3:$C$9972,3,FALSE)</f>
        <v>Magnus\' Gift</v>
      </c>
      <c r="C30" s="8" t="str">
        <f>VLOOKUP(A30,'Sets data'!$A$3:$C$9972,2,FALSE)</f>
        <v>Magnus' Gabe</v>
      </c>
      <c r="G30" s="71" t="str">
        <f t="shared" si="0"/>
        <v/>
      </c>
    </row>
    <row r="31" spans="1:7" x14ac:dyDescent="0.25">
      <c r="A31" s="12">
        <v>49</v>
      </c>
      <c r="B31" s="8" t="str">
        <f>VLOOKUP(A31,'Sets data'!$A$3:$C$9972,3,FALSE)</f>
        <v>Shadow of the Red Mountain</v>
      </c>
      <c r="C31" s="8" t="str">
        <f>VLOOKUP(A31,'Sets data'!$A$3:$C$9972,2,FALSE)</f>
        <v>Schatten des Roten Berges</v>
      </c>
      <c r="G31" s="71" t="str">
        <f t="shared" si="0"/>
        <v/>
      </c>
    </row>
    <row r="32" spans="1:7" x14ac:dyDescent="0.25">
      <c r="A32" s="12">
        <v>50</v>
      </c>
      <c r="B32" s="8" t="str">
        <f>VLOOKUP(A32,'Sets data'!$A$3:$C$9972,3,FALSE)</f>
        <v>The Morag Tong</v>
      </c>
      <c r="C32" s="8" t="str">
        <f>VLOOKUP(A32,'Sets data'!$A$3:$C$9972,2,FALSE)</f>
        <v>Morag Tong</v>
      </c>
      <c r="G32" s="71" t="str">
        <f t="shared" si="0"/>
        <v/>
      </c>
    </row>
    <row r="33" spans="1:7" x14ac:dyDescent="0.25">
      <c r="A33" s="5">
        <v>51</v>
      </c>
      <c r="B33" s="8" t="str">
        <f>VLOOKUP(A33,'Sets data'!$A$3:$C$9972,3,FALSE)</f>
        <v>Night Mother\'s Gaze</v>
      </c>
      <c r="C33" s="8" t="str">
        <f>VLOOKUP(A33,'Sets data'!$A$3:$C$9972,2,FALSE)</f>
        <v>Blick der Mutter der Nacht</v>
      </c>
      <c r="G33" s="71" t="str">
        <f t="shared" si="0"/>
        <v/>
      </c>
    </row>
    <row r="34" spans="1:7" x14ac:dyDescent="0.25">
      <c r="A34" s="12">
        <v>52</v>
      </c>
      <c r="B34" s="8" t="str">
        <f>VLOOKUP(A34,'Sets data'!$A$3:$C$9972,3,FALSE)</f>
        <v>Beckoning Steel</v>
      </c>
      <c r="C34" s="8" t="str">
        <f>VLOOKUP(A34,'Sets data'!$A$3:$C$9972,2,FALSE)</f>
        <v>Klingender Stahl</v>
      </c>
      <c r="G34" s="71" t="str">
        <f t="shared" si="0"/>
        <v/>
      </c>
    </row>
    <row r="35" spans="1:7" x14ac:dyDescent="0.25">
      <c r="A35" s="12">
        <v>53</v>
      </c>
      <c r="B35" s="8" t="str">
        <f>VLOOKUP(A35,'Sets data'!$A$3:$C$9972,3,FALSE)</f>
        <v>The Ice Furnace</v>
      </c>
      <c r="C35" s="8" t="str">
        <f>VLOOKUP(A35,'Sets data'!$A$3:$C$9972,2,FALSE)</f>
        <v>Eisschmiede</v>
      </c>
      <c r="G35" s="71" t="str">
        <f t="shared" si="0"/>
        <v/>
      </c>
    </row>
    <row r="36" spans="1:7" x14ac:dyDescent="0.25">
      <c r="A36" s="5">
        <v>54</v>
      </c>
      <c r="B36" s="8" t="str">
        <f>VLOOKUP(A36,'Sets data'!$A$3:$C$9972,3,FALSE)</f>
        <v>Ashen Grip</v>
      </c>
      <c r="C36" s="8" t="str">
        <f>VLOOKUP(A36,'Sets data'!$A$3:$C$9972,2,FALSE)</f>
        <v>Aschengriff</v>
      </c>
      <c r="G36" s="71" t="str">
        <f t="shared" si="0"/>
        <v/>
      </c>
    </row>
    <row r="37" spans="1:7" x14ac:dyDescent="0.25">
      <c r="A37" s="12">
        <v>55</v>
      </c>
      <c r="B37" s="8" t="str">
        <f>VLOOKUP(A37,'Sets data'!$A$3:$C$9972,3,FALSE)</f>
        <v>Prayer Shawl</v>
      </c>
      <c r="C37" s="8" t="str">
        <f>VLOOKUP(A37,'Sets data'!$A$3:$C$9972,2,FALSE)</f>
        <v>Gebetstuch</v>
      </c>
      <c r="G37" s="71" t="str">
        <f t="shared" si="0"/>
        <v/>
      </c>
    </row>
    <row r="38" spans="1:7" x14ac:dyDescent="0.25">
      <c r="A38" s="12">
        <v>56</v>
      </c>
      <c r="B38" s="8" t="str">
        <f>VLOOKUP(A38,'Sets data'!$A$3:$C$9972,3,FALSE)</f>
        <v>Stendarr\'s Embrace</v>
      </c>
      <c r="C38" s="8" t="str">
        <f>VLOOKUP(A38,'Sets data'!$A$3:$C$9972,2,FALSE)</f>
        <v>Stendarrs Umarmung</v>
      </c>
      <c r="G38" s="71" t="str">
        <f t="shared" si="0"/>
        <v/>
      </c>
    </row>
    <row r="39" spans="1:7" x14ac:dyDescent="0.25">
      <c r="A39" s="12">
        <v>57</v>
      </c>
      <c r="B39" s="8" t="str">
        <f>VLOOKUP(A39,'Sets data'!$A$3:$C$9972,3,FALSE)</f>
        <v>Syrabane\'s Grip</v>
      </c>
      <c r="C39" s="8" t="str">
        <f>VLOOKUP(A39,'Sets data'!$A$3:$C$9972,2,FALSE)</f>
        <v>Syrabanns Griff</v>
      </c>
      <c r="G39" s="71" t="str">
        <f t="shared" si="0"/>
        <v/>
      </c>
    </row>
    <row r="40" spans="1:7" x14ac:dyDescent="0.25">
      <c r="A40" s="12">
        <v>58</v>
      </c>
      <c r="B40" s="8" t="str">
        <f>VLOOKUP(A40,'Sets data'!$A$3:$C$9972,3,FALSE)</f>
        <v>Hide of the Werewolf</v>
      </c>
      <c r="C40" s="8" t="str">
        <f>VLOOKUP(A40,'Sets data'!$A$3:$C$9972,2,FALSE)</f>
        <v>Fell des Werwolfs</v>
      </c>
      <c r="G40" s="71" t="str">
        <f t="shared" si="0"/>
        <v/>
      </c>
    </row>
    <row r="41" spans="1:7" x14ac:dyDescent="0.25">
      <c r="A41" s="12">
        <v>59</v>
      </c>
      <c r="B41" s="8" t="str">
        <f>VLOOKUP(A41,'Sets data'!$A$3:$C$9972,3,FALSE)</f>
        <v>Kyne\'s Kiss</v>
      </c>
      <c r="C41" s="8" t="str">
        <f>VLOOKUP(A41,'Sets data'!$A$3:$C$9972,2,FALSE)</f>
        <v>Kynes Kuss</v>
      </c>
      <c r="G41" s="71" t="str">
        <f t="shared" si="0"/>
        <v/>
      </c>
    </row>
    <row r="42" spans="1:7" x14ac:dyDescent="0.25">
      <c r="A42" s="12">
        <v>60</v>
      </c>
      <c r="B42" s="8" t="str">
        <f>VLOOKUP(A42,'Sets data'!$A$3:$C$9972,3,FALSE)</f>
        <v>Darkstride</v>
      </c>
      <c r="C42" s="8" t="str">
        <f>VLOOKUP(A42,'Sets data'!$A$3:$C$9972,2,FALSE)</f>
        <v>Dunkelschritt</v>
      </c>
      <c r="G42" s="71" t="str">
        <f t="shared" si="0"/>
        <v/>
      </c>
    </row>
    <row r="43" spans="1:7" x14ac:dyDescent="0.25">
      <c r="A43" s="12">
        <v>61</v>
      </c>
      <c r="B43" s="8" t="str">
        <f>VLOOKUP(A43,'Sets data'!$A$3:$C$9972,3,FALSE)</f>
        <v>Dreugh King Slayer</v>
      </c>
      <c r="C43" s="8" t="str">
        <f>VLOOKUP(A43,'Sets data'!$A$3:$C$9972,2,FALSE)</f>
        <v>Dreughkönigsschlächter</v>
      </c>
      <c r="G43" s="71" t="str">
        <f t="shared" si="0"/>
        <v/>
      </c>
    </row>
    <row r="44" spans="1:7" x14ac:dyDescent="0.25">
      <c r="A44" s="12">
        <v>62</v>
      </c>
      <c r="B44" s="8" t="str">
        <f>VLOOKUP(A44,'Sets data'!$A$3:$C$9972,3,FALSE)</f>
        <v>Hatchling\'s Shell</v>
      </c>
      <c r="C44" s="8" t="str">
        <f>VLOOKUP(A44,'Sets data'!$A$3:$C$9972,2,FALSE)</f>
        <v>Schlüpflingspanzer</v>
      </c>
      <c r="G44" s="71" t="str">
        <f t="shared" si="0"/>
        <v/>
      </c>
    </row>
    <row r="45" spans="1:7" x14ac:dyDescent="0.25">
      <c r="A45" s="12">
        <v>63</v>
      </c>
      <c r="B45" s="8" t="str">
        <f>VLOOKUP(A45,'Sets data'!$A$3:$C$9972,3,FALSE)</f>
        <v>The Juggernaut</v>
      </c>
      <c r="C45" s="8" t="str">
        <f>VLOOKUP(A45,'Sets data'!$A$3:$C$9972,2,FALSE)</f>
        <v>Koloss</v>
      </c>
      <c r="G45" s="71" t="str">
        <f t="shared" si="0"/>
        <v/>
      </c>
    </row>
    <row r="46" spans="1:7" x14ac:dyDescent="0.25">
      <c r="A46" s="12">
        <v>64</v>
      </c>
      <c r="B46" s="8" t="str">
        <f>VLOOKUP(A46,'Sets data'!$A$3:$C$9972,3,FALSE)</f>
        <v>Shadow Dancer\'s Raiment</v>
      </c>
      <c r="C46" s="8" t="str">
        <f>VLOOKUP(A46,'Sets data'!$A$3:$C$9972,2,FALSE)</f>
        <v>Kleidung des Schattentänzers</v>
      </c>
      <c r="G46" s="71" t="str">
        <f t="shared" si="0"/>
        <v/>
      </c>
    </row>
    <row r="47" spans="1:7" x14ac:dyDescent="0.25">
      <c r="A47" s="12">
        <v>65</v>
      </c>
      <c r="B47" s="8" t="str">
        <f>VLOOKUP(A47,'Sets data'!$A$3:$C$9972,3,FALSE)</f>
        <v>Bloodthorn\'s Touch</v>
      </c>
      <c r="C47" s="8" t="str">
        <f>VLOOKUP(A47,'Sets data'!$A$3:$C$9972,2,FALSE)</f>
        <v>Spur eines Blutdorns</v>
      </c>
      <c r="G47" s="71" t="str">
        <f t="shared" si="0"/>
        <v/>
      </c>
    </row>
    <row r="48" spans="1:7" x14ac:dyDescent="0.25">
      <c r="A48" s="12">
        <v>66</v>
      </c>
      <c r="B48" s="8" t="str">
        <f>VLOOKUP(A48,'Sets data'!$A$3:$C$9972,3,FALSE)</f>
        <v>Robes of the Hist</v>
      </c>
      <c r="C48" s="8" t="str">
        <f>VLOOKUP(A48,'Sets data'!$A$3:$C$9972,2,FALSE)</f>
        <v>Roben des Hist</v>
      </c>
      <c r="G48" s="71" t="str">
        <f t="shared" si="0"/>
        <v/>
      </c>
    </row>
    <row r="49" spans="1:7" x14ac:dyDescent="0.25">
      <c r="A49" s="12">
        <v>67</v>
      </c>
      <c r="B49" s="8" t="str">
        <f>VLOOKUP(A49,'Sets data'!$A$3:$C$9972,3,FALSE)</f>
        <v>Shadow Walker</v>
      </c>
      <c r="C49" s="8" t="str">
        <f>VLOOKUP(A49,'Sets data'!$A$3:$C$9972,2,FALSE)</f>
        <v>Schattengänger</v>
      </c>
      <c r="G49" s="71" t="str">
        <f t="shared" si="0"/>
        <v/>
      </c>
    </row>
    <row r="50" spans="1:7" x14ac:dyDescent="0.25">
      <c r="A50" s="12">
        <v>68</v>
      </c>
      <c r="B50" s="8" t="str">
        <f>VLOOKUP(A50,'Sets data'!$A$3:$C$9972,3,FALSE)</f>
        <v>Stygian</v>
      </c>
      <c r="C50" s="8" t="str">
        <f>VLOOKUP(A50,'Sets data'!$A$3:$C$9972,2,FALSE)</f>
        <v>Stygier</v>
      </c>
      <c r="G50" s="71" t="str">
        <f t="shared" si="0"/>
        <v/>
      </c>
    </row>
    <row r="51" spans="1:7" x14ac:dyDescent="0.25">
      <c r="A51" s="12">
        <v>69</v>
      </c>
      <c r="B51" s="8" t="str">
        <f>VLOOKUP(A51,'Sets data'!$A$3:$C$9972,3,FALSE)</f>
        <v>Ranger\'s Gait</v>
      </c>
      <c r="C51" s="8" t="str">
        <f>VLOOKUP(A51,'Sets data'!$A$3:$C$9972,2,FALSE)</f>
        <v>Laufstil des Waldläufers</v>
      </c>
      <c r="G51" s="71" t="str">
        <f t="shared" si="0"/>
        <v/>
      </c>
    </row>
    <row r="52" spans="1:7" x14ac:dyDescent="0.25">
      <c r="A52" s="12">
        <v>70</v>
      </c>
      <c r="B52" s="8" t="str">
        <f>VLOOKUP(A52,'Sets data'!$A$3:$C$9972,3,FALSE)</f>
        <v>Seventh Legion Brute</v>
      </c>
      <c r="C52" s="8" t="str">
        <f>VLOOKUP(A52,'Sets data'!$A$3:$C$9972,2,FALSE)</f>
        <v>Rohling der siebten Legion</v>
      </c>
      <c r="G52" s="71" t="str">
        <f t="shared" si="0"/>
        <v/>
      </c>
    </row>
    <row r="53" spans="1:7" x14ac:dyDescent="0.25">
      <c r="A53" s="12">
        <v>71</v>
      </c>
      <c r="B53" s="8" t="str">
        <f>VLOOKUP(A53,'Sets data'!$A$3:$C$9972,3,FALSE)</f>
        <v>Durok\'s Bane</v>
      </c>
      <c r="C53" s="8" t="str">
        <f>VLOOKUP(A53,'Sets data'!$A$3:$C$9972,2,FALSE)</f>
        <v>Duroks Fluch</v>
      </c>
      <c r="G53" s="71" t="str">
        <f t="shared" si="0"/>
        <v/>
      </c>
    </row>
    <row r="54" spans="1:7" x14ac:dyDescent="0.25">
      <c r="A54" s="12">
        <v>72</v>
      </c>
      <c r="B54" s="8" t="str">
        <f>VLOOKUP(A54,'Sets data'!$A$3:$C$9972,3,FALSE)</f>
        <v>Nikulas\' Heavy Armor</v>
      </c>
      <c r="C54" s="8" t="str">
        <f>VLOOKUP(A54,'Sets data'!$A$3:$C$9972,2,FALSE)</f>
        <v>Nikulas' schwere Rüstung</v>
      </c>
      <c r="G54" s="71" t="str">
        <f t="shared" si="0"/>
        <v/>
      </c>
    </row>
    <row r="55" spans="1:7" x14ac:dyDescent="0.25">
      <c r="A55" s="5">
        <v>73</v>
      </c>
      <c r="B55" s="8" t="str">
        <f>VLOOKUP(A55,'Sets data'!$A$3:$C$9972,3,FALSE)</f>
        <v>Oblivion\'s Foe</v>
      </c>
      <c r="C55" s="8" t="str">
        <f>VLOOKUP(A55,'Sets data'!$A$3:$C$9972,2,FALSE)</f>
        <v>Erinnerung</v>
      </c>
      <c r="G55" s="71" t="str">
        <f t="shared" si="0"/>
        <v/>
      </c>
    </row>
    <row r="56" spans="1:7" x14ac:dyDescent="0.25">
      <c r="A56" s="5">
        <v>74</v>
      </c>
      <c r="B56" s="8" t="str">
        <f>VLOOKUP(A56,'Sets data'!$A$3:$C$9972,3,FALSE)</f>
        <v>Spectre\'s Eye</v>
      </c>
      <c r="C56" s="8" t="str">
        <f>VLOOKUP(A56,'Sets data'!$A$3:$C$9972,2,FALSE)</f>
        <v>Schemenauge</v>
      </c>
      <c r="G56" s="71" t="str">
        <f t="shared" si="0"/>
        <v/>
      </c>
    </row>
    <row r="57" spans="1:7" x14ac:dyDescent="0.25">
      <c r="A57" s="5">
        <v>75</v>
      </c>
      <c r="B57" s="8" t="str">
        <f>VLOOKUP(A57,'Sets data'!$A$3:$C$9972,3,FALSE)</f>
        <v>Torug\'s Pact</v>
      </c>
      <c r="C57" s="8" t="str">
        <f>VLOOKUP(A57,'Sets data'!$A$3:$C$9972,2,FALSE)</f>
        <v>Torugs Pakt</v>
      </c>
      <c r="G57" s="71" t="str">
        <f t="shared" si="0"/>
        <v/>
      </c>
    </row>
    <row r="58" spans="1:7" x14ac:dyDescent="0.25">
      <c r="A58" s="12">
        <v>76</v>
      </c>
      <c r="B58" s="8" t="str">
        <f>VLOOKUP(A58,'Sets data'!$A$3:$C$9972,3,FALSE)</f>
        <v>Robes of Alteration Mastery</v>
      </c>
      <c r="C58" s="8" t="str">
        <f>VLOOKUP(A58,'Sets data'!$A$3:$C$9972,2,FALSE)</f>
        <v>Roben der Veränderungsbeherrschung</v>
      </c>
      <c r="G58" s="71" t="str">
        <f t="shared" si="0"/>
        <v/>
      </c>
    </row>
    <row r="59" spans="1:7" x14ac:dyDescent="0.25">
      <c r="A59" s="12">
        <v>77</v>
      </c>
      <c r="B59" s="8" t="str">
        <f>VLOOKUP(A59,'Sets data'!$A$3:$C$9972,3,FALSE)</f>
        <v>Crusader</v>
      </c>
      <c r="C59" s="8" t="str">
        <f>VLOOKUP(A59,'Sets data'!$A$3:$C$9972,2,FALSE)</f>
        <v>Glaubenskrieger</v>
      </c>
      <c r="G59" s="71" t="str">
        <f t="shared" si="0"/>
        <v/>
      </c>
    </row>
    <row r="60" spans="1:7" x14ac:dyDescent="0.25">
      <c r="A60" s="5">
        <v>78</v>
      </c>
      <c r="B60" s="8" t="str">
        <f>VLOOKUP(A60,'Sets data'!$A$3:$C$9972,3,FALSE)</f>
        <v>Hist Bark</v>
      </c>
      <c r="C60" s="8" t="str">
        <f>VLOOKUP(A60,'Sets data'!$A$3:$C$9972,2,FALSE)</f>
        <v>Histrinde</v>
      </c>
      <c r="G60" s="71" t="str">
        <f t="shared" si="0"/>
        <v/>
      </c>
    </row>
    <row r="61" spans="1:7" x14ac:dyDescent="0.25">
      <c r="A61" s="5">
        <v>79</v>
      </c>
      <c r="B61" s="8" t="str">
        <f>VLOOKUP(A61,'Sets data'!$A$3:$C$9972,3,FALSE)</f>
        <v>Willow\'s Path</v>
      </c>
      <c r="C61" s="8" t="str">
        <f>VLOOKUP(A61,'Sets data'!$A$3:$C$9972,2,FALSE)</f>
        <v>Weidenpfad</v>
      </c>
      <c r="G61" s="71" t="str">
        <f t="shared" si="0"/>
        <v/>
      </c>
    </row>
    <row r="62" spans="1:7" x14ac:dyDescent="0.25">
      <c r="A62" s="5">
        <v>80</v>
      </c>
      <c r="B62" s="8" t="str">
        <f>VLOOKUP(A62,'Sets data'!$A$3:$C$9972,3,FALSE)</f>
        <v>Hunding\'s Rage</v>
      </c>
      <c r="C62" s="8" t="str">
        <f>VLOOKUP(A62,'Sets data'!$A$3:$C$9972,2,FALSE)</f>
        <v>Hundings Zorn</v>
      </c>
      <c r="G62" s="71" t="str">
        <f t="shared" si="0"/>
        <v/>
      </c>
    </row>
    <row r="63" spans="1:7" x14ac:dyDescent="0.25">
      <c r="A63" s="5">
        <v>81</v>
      </c>
      <c r="B63" s="8" t="str">
        <f>VLOOKUP(A63,'Sets data'!$A$3:$C$9972,3,FALSE)</f>
        <v>Song of Lamae</v>
      </c>
      <c r="C63" s="8" t="str">
        <f>VLOOKUP(A63,'Sets data'!$A$3:$C$9972,2,FALSE)</f>
        <v>Lied der Lamien</v>
      </c>
      <c r="G63" s="71" t="str">
        <f t="shared" si="0"/>
        <v/>
      </c>
    </row>
    <row r="64" spans="1:7" x14ac:dyDescent="0.25">
      <c r="A64" s="5">
        <v>82</v>
      </c>
      <c r="B64" s="8" t="str">
        <f>VLOOKUP(A64,'Sets data'!$A$3:$C$9972,3,FALSE)</f>
        <v>Alessia\'s Bulwark</v>
      </c>
      <c r="C64" s="8" t="str">
        <f>VLOOKUP(A64,'Sets data'!$A$3:$C$9972,2,FALSE)</f>
        <v>Alessias Bollwerk</v>
      </c>
      <c r="G64" s="71" t="str">
        <f t="shared" si="0"/>
        <v/>
      </c>
    </row>
    <row r="65" spans="1:7" x14ac:dyDescent="0.25">
      <c r="A65" s="12">
        <v>83</v>
      </c>
      <c r="B65" s="8" t="str">
        <f>VLOOKUP(A65,'Sets data'!$A$3:$C$9972,3,FALSE)</f>
        <v>Elf Bane</v>
      </c>
      <c r="C65" s="8" t="str">
        <f>VLOOKUP(A65,'Sets data'!$A$3:$C$9972,2,FALSE)</f>
        <v>Elfenfluch</v>
      </c>
      <c r="G65" s="71" t="str">
        <f t="shared" si="0"/>
        <v/>
      </c>
    </row>
    <row r="66" spans="1:7" x14ac:dyDescent="0.25">
      <c r="A66" s="5">
        <v>84</v>
      </c>
      <c r="B66" s="8" t="str">
        <f>VLOOKUP(A66,'Sets data'!$A$3:$C$9972,3,FALSE)</f>
        <v>Orgnum\'s Scales</v>
      </c>
      <c r="C66" s="8" t="str">
        <f>VLOOKUP(A66,'Sets data'!$A$3:$C$9972,2,FALSE)</f>
        <v>Orgnums Schuppen</v>
      </c>
      <c r="G66" s="71" t="str">
        <f t="shared" si="0"/>
        <v/>
      </c>
    </row>
    <row r="67" spans="1:7" x14ac:dyDescent="0.25">
      <c r="A67" s="12">
        <v>85</v>
      </c>
      <c r="B67" s="8" t="str">
        <f>VLOOKUP(A67,'Sets data'!$A$3:$C$9972,3,FALSE)</f>
        <v>Almalexia\'s Mercy</v>
      </c>
      <c r="C67" s="8" t="str">
        <f>VLOOKUP(A67,'Sets data'!$A$3:$C$9972,2,FALSE)</f>
        <v>Almalexias Gnade</v>
      </c>
      <c r="G67" s="71"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1" t="str">
        <f t="shared" si="1"/>
        <v/>
      </c>
    </row>
    <row r="69" spans="1:7" x14ac:dyDescent="0.25">
      <c r="A69" s="5">
        <v>87</v>
      </c>
      <c r="B69" s="8" t="str">
        <f>VLOOKUP(A69,'Sets data'!$A$3:$C$9972,3,FALSE)</f>
        <v>Eyes of Mara</v>
      </c>
      <c r="C69" s="8" t="str">
        <f>VLOOKUP(A69,'Sets data'!$A$3:$C$9972,2,FALSE)</f>
        <v>Augen von Mara</v>
      </c>
      <c r="G69" s="71" t="str">
        <f t="shared" si="1"/>
        <v/>
      </c>
    </row>
    <row r="70" spans="1:7" x14ac:dyDescent="0.25">
      <c r="A70" s="12">
        <v>88</v>
      </c>
      <c r="B70" s="8" t="str">
        <f>VLOOKUP(A70,'Sets data'!$A$3:$C$9972,3,FALSE)</f>
        <v>Robes of Destruction Mastery</v>
      </c>
      <c r="C70" s="8" t="str">
        <f>VLOOKUP(A70,'Sets data'!$A$3:$C$9972,2,FALSE)</f>
        <v>Roben der Zerstörungsbeherrschung</v>
      </c>
      <c r="G70" s="71" t="str">
        <f t="shared" si="1"/>
        <v/>
      </c>
    </row>
    <row r="71" spans="1:7" x14ac:dyDescent="0.25">
      <c r="A71" s="12">
        <v>89</v>
      </c>
      <c r="B71" s="8" t="str">
        <f>VLOOKUP(A71,'Sets data'!$A$3:$C$9972,3,FALSE)</f>
        <v>Sentry</v>
      </c>
      <c r="C71" s="8" t="str">
        <f>VLOOKUP(A71,'Sets data'!$A$3:$C$9972,2,FALSE)</f>
        <v>Wachposten</v>
      </c>
      <c r="G71" s="71" t="str">
        <f t="shared" si="1"/>
        <v/>
      </c>
    </row>
    <row r="72" spans="1:7" x14ac:dyDescent="0.25">
      <c r="A72" s="12">
        <v>90</v>
      </c>
      <c r="B72" s="8" t="str">
        <f>VLOOKUP(A72,'Sets data'!$A$3:$C$9972,3,FALSE)</f>
        <v>Senche\'s Bite</v>
      </c>
      <c r="C72" s="8" t="str">
        <f>VLOOKUP(A72,'Sets data'!$A$3:$C$9972,2,FALSE)</f>
        <v>Biss des Senche</v>
      </c>
      <c r="G72" s="71" t="str">
        <f t="shared" si="1"/>
        <v/>
      </c>
    </row>
    <row r="73" spans="1:7" x14ac:dyDescent="0.25">
      <c r="A73" s="12">
        <v>91</v>
      </c>
      <c r="B73" s="8" t="str">
        <f>VLOOKUP(A73,'Sets data'!$A$3:$C$9972,3,FALSE)</f>
        <v>Oblivion\'s Edge</v>
      </c>
      <c r="C73" s="8" t="str">
        <f>VLOOKUP(A73,'Sets data'!$A$3:$C$9972,2,FALSE)</f>
        <v>Vorteil des Vergessens</v>
      </c>
      <c r="G73" s="71" t="str">
        <f t="shared" si="1"/>
        <v/>
      </c>
    </row>
    <row r="74" spans="1:7" x14ac:dyDescent="0.25">
      <c r="A74" s="5">
        <v>92</v>
      </c>
      <c r="B74" s="8" t="str">
        <f>VLOOKUP(A74,'Sets data'!$A$3:$C$9972,3,FALSE)</f>
        <v>Kagrenac\'s Hope</v>
      </c>
      <c r="C74" s="8" t="str">
        <f>VLOOKUP(A74,'Sets data'!$A$3:$C$9972,2,FALSE)</f>
        <v>Kagrenacs Hoffnung</v>
      </c>
      <c r="G74" s="71" t="str">
        <f t="shared" si="1"/>
        <v/>
      </c>
    </row>
    <row r="75" spans="1:7" x14ac:dyDescent="0.25">
      <c r="A75" s="12">
        <v>93</v>
      </c>
      <c r="B75" s="8" t="str">
        <f>VLOOKUP(A75,'Sets data'!$A$3:$C$9972,3,FALSE)</f>
        <v>Storm Knight\'s Plate</v>
      </c>
      <c r="C75" s="8" t="str">
        <f>VLOOKUP(A75,'Sets data'!$A$3:$C$9972,2,FALSE)</f>
        <v>Wut des Sturmritters</v>
      </c>
      <c r="G75" s="71" t="str">
        <f t="shared" si="1"/>
        <v/>
      </c>
    </row>
    <row r="76" spans="1:7" x14ac:dyDescent="0.25">
      <c r="A76" s="12">
        <v>94</v>
      </c>
      <c r="B76" s="8" t="str">
        <f>VLOOKUP(A76,'Sets data'!$A$3:$C$9972,3,FALSE)</f>
        <v>Meridia\'s Blessed Armor</v>
      </c>
      <c r="C76" s="8" t="str">
        <f>VLOOKUP(A76,'Sets data'!$A$3:$C$9972,2,FALSE)</f>
        <v>Meridias gesegnete Rüstung</v>
      </c>
      <c r="G76" s="71" t="str">
        <f t="shared" si="1"/>
        <v/>
      </c>
    </row>
    <row r="77" spans="1:7" x14ac:dyDescent="0.25">
      <c r="A77" s="5">
        <v>95</v>
      </c>
      <c r="B77" s="8" t="str">
        <f>VLOOKUP(A77,'Sets data'!$A$3:$C$9972,3,FALSE)</f>
        <v>Shalidor\'s Curse</v>
      </c>
      <c r="C77" s="8" t="str">
        <f>VLOOKUP(A77,'Sets data'!$A$3:$C$9972,2,FALSE)</f>
        <v>Shalidors Fluch</v>
      </c>
      <c r="G77" s="71" t="str">
        <f t="shared" si="1"/>
        <v/>
      </c>
    </row>
    <row r="78" spans="1:7" x14ac:dyDescent="0.25">
      <c r="A78" s="12">
        <v>96</v>
      </c>
      <c r="B78" s="8" t="str">
        <f>VLOOKUP(A78,'Sets data'!$A$3:$C$9972,3,FALSE)</f>
        <v>Armor of Truth</v>
      </c>
      <c r="C78" s="8" t="str">
        <f>VLOOKUP(A78,'Sets data'!$A$3:$C$9972,2,FALSE)</f>
        <v>Rüstung der Wahrheit</v>
      </c>
      <c r="G78" s="71" t="str">
        <f t="shared" si="1"/>
        <v/>
      </c>
    </row>
    <row r="79" spans="1:7" x14ac:dyDescent="0.25">
      <c r="A79" s="12">
        <v>97</v>
      </c>
      <c r="B79" s="8" t="str">
        <f>VLOOKUP(A79,'Sets data'!$A$3:$C$9972,3,FALSE)</f>
        <v>The Arch-Mage</v>
      </c>
      <c r="C79" s="8" t="str">
        <f>VLOOKUP(A79,'Sets data'!$A$3:$C$9972,2,FALSE)</f>
        <v>Erzmagier</v>
      </c>
      <c r="G79" s="71" t="str">
        <f t="shared" si="1"/>
        <v/>
      </c>
    </row>
    <row r="80" spans="1:7" x14ac:dyDescent="0.25">
      <c r="A80" s="12">
        <v>98</v>
      </c>
      <c r="B80" s="8" t="str">
        <f>VLOOKUP(A80,'Sets data'!$A$3:$C$9972,3,FALSE)</f>
        <v>Necropotence</v>
      </c>
      <c r="C80" s="8" t="str">
        <f>VLOOKUP(A80,'Sets data'!$A$3:$C$9972,2,FALSE)</f>
        <v>Nekropotenz</v>
      </c>
      <c r="G80" s="71" t="str">
        <f t="shared" si="1"/>
        <v/>
      </c>
    </row>
    <row r="81" spans="1:7" x14ac:dyDescent="0.25">
      <c r="A81" s="12">
        <v>99</v>
      </c>
      <c r="B81" s="8" t="str">
        <f>VLOOKUP(A81,'Sets data'!$A$3:$C$9972,3,FALSE)</f>
        <v>Salvation</v>
      </c>
      <c r="C81" s="8" t="str">
        <f>VLOOKUP(A81,'Sets data'!$A$3:$C$9972,2,FALSE)</f>
        <v>Erlösung</v>
      </c>
      <c r="G81" s="71" t="str">
        <f t="shared" si="1"/>
        <v/>
      </c>
    </row>
    <row r="82" spans="1:7" x14ac:dyDescent="0.25">
      <c r="A82" s="12">
        <v>100</v>
      </c>
      <c r="B82" s="8" t="str">
        <f>VLOOKUP(A82,'Sets data'!$A$3:$C$9972,3,FALSE)</f>
        <v>Hawk\'s Eye</v>
      </c>
      <c r="C82" s="8" t="str">
        <f>VLOOKUP(A82,'Sets data'!$A$3:$C$9972,2,FALSE)</f>
        <v>Falkenauge</v>
      </c>
      <c r="G82" s="71" t="str">
        <f t="shared" si="1"/>
        <v/>
      </c>
    </row>
    <row r="83" spans="1:7" x14ac:dyDescent="0.25">
      <c r="A83" s="12">
        <v>101</v>
      </c>
      <c r="B83" s="8" t="str">
        <f>VLOOKUP(A83,'Sets data'!$A$3:$C$9972,3,FALSE)</f>
        <v>Affliction</v>
      </c>
      <c r="C83" s="8" t="str">
        <f>VLOOKUP(A83,'Sets data'!$A$3:$C$9972,2,FALSE)</f>
        <v>Elend</v>
      </c>
      <c r="G83" s="71" t="str">
        <f t="shared" si="1"/>
        <v/>
      </c>
    </row>
    <row r="84" spans="1:7" x14ac:dyDescent="0.25">
      <c r="A84" s="12">
        <v>102</v>
      </c>
      <c r="B84" s="8" t="str">
        <f>VLOOKUP(A84,'Sets data'!$A$3:$C$9972,3,FALSE)</f>
        <v>Duneripper\'s Scales</v>
      </c>
      <c r="C84" s="8" t="str">
        <f>VLOOKUP(A84,'Sets data'!$A$3:$C$9972,2,FALSE)</f>
        <v>Schuppen des Dünenbrechers</v>
      </c>
      <c r="G84" s="71" t="str">
        <f t="shared" si="1"/>
        <v/>
      </c>
    </row>
    <row r="85" spans="1:7" x14ac:dyDescent="0.25">
      <c r="A85" s="12">
        <v>103</v>
      </c>
      <c r="B85" s="8" t="str">
        <f>VLOOKUP(A85,'Sets data'!$A$3:$C$9972,3,FALSE)</f>
        <v>Magicka Furnace</v>
      </c>
      <c r="C85" s="8" t="str">
        <f>VLOOKUP(A85,'Sets data'!$A$3:$C$9972,2,FALSE)</f>
        <v>Magickaschmiede</v>
      </c>
      <c r="G85" s="71" t="str">
        <f t="shared" si="1"/>
        <v/>
      </c>
    </row>
    <row r="86" spans="1:7" x14ac:dyDescent="0.25">
      <c r="A86" s="12">
        <v>104</v>
      </c>
      <c r="B86" s="8" t="str">
        <f>VLOOKUP(A86,'Sets data'!$A$3:$C$9972,3,FALSE)</f>
        <v>Curse Eater</v>
      </c>
      <c r="C86" s="8" t="str">
        <f>VLOOKUP(A86,'Sets data'!$A$3:$C$9972,2,FALSE)</f>
        <v>Fluchfresser</v>
      </c>
      <c r="G86" s="71" t="str">
        <f t="shared" si="1"/>
        <v/>
      </c>
    </row>
    <row r="87" spans="1:7" x14ac:dyDescent="0.25">
      <c r="A87" s="12">
        <v>105</v>
      </c>
      <c r="B87" s="8" t="str">
        <f>VLOOKUP(A87,'Sets data'!$A$3:$C$9972,3,FALSE)</f>
        <v>Twin Sisters</v>
      </c>
      <c r="C87" s="8" t="str">
        <f>VLOOKUP(A87,'Sets data'!$A$3:$C$9972,2,FALSE)</f>
        <v>Zwillingsschwestern</v>
      </c>
      <c r="G87" s="71" t="str">
        <f t="shared" si="1"/>
        <v/>
      </c>
    </row>
    <row r="88" spans="1:7" x14ac:dyDescent="0.25">
      <c r="A88" s="12">
        <v>106</v>
      </c>
      <c r="B88" s="8" t="str">
        <f>VLOOKUP(A88,'Sets data'!$A$3:$C$9972,3,FALSE)</f>
        <v>Wilderqueen\'s Arch</v>
      </c>
      <c r="C88" s="8" t="str">
        <f>VLOOKUP(A88,'Sets data'!$A$3:$C$9972,2,FALSE)</f>
        <v>Bogen der Wildkönigin</v>
      </c>
      <c r="G88" s="71" t="str">
        <f t="shared" si="1"/>
        <v/>
      </c>
    </row>
    <row r="89" spans="1:7" x14ac:dyDescent="0.25">
      <c r="A89" s="12">
        <v>107</v>
      </c>
      <c r="B89" s="8" t="str">
        <f>VLOOKUP(A89,'Sets data'!$A$3:$C$9972,3,FALSE)</f>
        <v>Wyrd Tree\'s Blessing</v>
      </c>
      <c r="C89" s="8" t="str">
        <f>VLOOKUP(A89,'Sets data'!$A$3:$C$9972,2,FALSE)</f>
        <v>Segen des Wyrdbaums</v>
      </c>
      <c r="G89" s="71" t="str">
        <f t="shared" si="1"/>
        <v/>
      </c>
    </row>
    <row r="90" spans="1:7" x14ac:dyDescent="0.25">
      <c r="A90" s="12">
        <v>108</v>
      </c>
      <c r="B90" s="8" t="str">
        <f>VLOOKUP(A90,'Sets data'!$A$3:$C$9972,3,FALSE)</f>
        <v>Ravager</v>
      </c>
      <c r="C90" s="8" t="str">
        <f>VLOOKUP(A90,'Sets data'!$A$3:$C$9972,2,FALSE)</f>
        <v>Verwüster</v>
      </c>
      <c r="G90" s="71" t="str">
        <f t="shared" si="1"/>
        <v/>
      </c>
    </row>
    <row r="91" spans="1:7" x14ac:dyDescent="0.25">
      <c r="A91" s="12">
        <v>109</v>
      </c>
      <c r="B91" s="8" t="str">
        <f>VLOOKUP(A91,'Sets data'!$A$3:$C$9972,3,FALSE)</f>
        <v>Light of Cyrodiil</v>
      </c>
      <c r="C91" s="8" t="str">
        <f>VLOOKUP(A91,'Sets data'!$A$3:$C$9972,2,FALSE)</f>
        <v>Licht von Cyrodiil</v>
      </c>
      <c r="G91" s="71" t="str">
        <f t="shared" si="1"/>
        <v/>
      </c>
    </row>
    <row r="92" spans="1:7" x14ac:dyDescent="0.25">
      <c r="A92" s="12">
        <v>110</v>
      </c>
      <c r="B92" s="8" t="str">
        <f>VLOOKUP(A92,'Sets data'!$A$3:$C$9972,3,FALSE)</f>
        <v>Sanctuary</v>
      </c>
      <c r="C92" s="8" t="str">
        <f>VLOOKUP(A92,'Sets data'!$A$3:$C$9972,2,FALSE)</f>
        <v>Heiligtum</v>
      </c>
      <c r="G92" s="71" t="str">
        <f t="shared" si="1"/>
        <v/>
      </c>
    </row>
    <row r="93" spans="1:7" x14ac:dyDescent="0.25">
      <c r="A93" s="12">
        <v>111</v>
      </c>
      <c r="B93" s="8" t="str">
        <f>VLOOKUP(A93,'Sets data'!$A$3:$C$9972,3,FALSE)</f>
        <v>Ward of Cyrodiil</v>
      </c>
      <c r="C93" s="8" t="str">
        <f>VLOOKUP(A93,'Sets data'!$A$3:$C$9972,2,FALSE)</f>
        <v>Schutz von Cyrodiil</v>
      </c>
      <c r="G93" s="71" t="str">
        <f t="shared" si="1"/>
        <v/>
      </c>
    </row>
    <row r="94" spans="1:7" x14ac:dyDescent="0.25">
      <c r="A94" s="12">
        <v>112</v>
      </c>
      <c r="B94" s="8" t="str">
        <f>VLOOKUP(A94,'Sets data'!$A$3:$C$9972,3,FALSE)</f>
        <v>Night Terror</v>
      </c>
      <c r="C94" s="8" t="str">
        <f>VLOOKUP(A94,'Sets data'!$A$3:$C$9972,2,FALSE)</f>
        <v>Nachtschrecken</v>
      </c>
      <c r="G94" s="71" t="str">
        <f t="shared" si="1"/>
        <v/>
      </c>
    </row>
    <row r="95" spans="1:7" x14ac:dyDescent="0.25">
      <c r="A95" s="12">
        <v>113</v>
      </c>
      <c r="B95" s="8" t="str">
        <f>VLOOKUP(A95,'Sets data'!$A$3:$C$9972,3,FALSE)</f>
        <v>Crest of Cyrodiil</v>
      </c>
      <c r="C95" s="8" t="str">
        <f>VLOOKUP(A95,'Sets data'!$A$3:$C$9972,2,FALSE)</f>
        <v>Wappen von Cyrodiil</v>
      </c>
      <c r="G95" s="71" t="str">
        <f t="shared" si="1"/>
        <v/>
      </c>
    </row>
    <row r="96" spans="1:7" x14ac:dyDescent="0.25">
      <c r="A96" s="12">
        <v>114</v>
      </c>
      <c r="B96" s="8" t="str">
        <f>VLOOKUP(A96,'Sets data'!$A$3:$C$9972,3,FALSE)</f>
        <v>Soulshine</v>
      </c>
      <c r="C96" s="8" t="str">
        <f>VLOOKUP(A96,'Sets data'!$A$3:$C$9972,2,FALSE)</f>
        <v>Seelenschein</v>
      </c>
      <c r="G96" s="71" t="str">
        <f t="shared" si="1"/>
        <v/>
      </c>
    </row>
    <row r="97" spans="1:7" x14ac:dyDescent="0.25">
      <c r="A97" s="12">
        <v>116</v>
      </c>
      <c r="B97" s="8" t="str">
        <f>VLOOKUP(A97,'Sets data'!$A$3:$C$9972,3,FALSE)</f>
        <v>The Destruction Suite</v>
      </c>
      <c r="C97" s="8" t="str">
        <f>VLOOKUP(A97,'Sets data'!$A$3:$C$9972,2,FALSE)</f>
        <v>Garnitur der Zerstörung</v>
      </c>
      <c r="G97" s="71" t="str">
        <f t="shared" si="1"/>
        <v/>
      </c>
    </row>
    <row r="98" spans="1:7" x14ac:dyDescent="0.25">
      <c r="A98" s="12">
        <v>117</v>
      </c>
      <c r="B98" s="8" t="str">
        <f>VLOOKUP(A98,'Sets data'!$A$3:$C$9972,3,FALSE)</f>
        <v>Relics of the Physician, Ansur</v>
      </c>
      <c r="C98" s="8" t="str">
        <f>VLOOKUP(A98,'Sets data'!$A$3:$C$9972,2,FALSE)</f>
        <v>Relikte des Mediziners Ansur</v>
      </c>
      <c r="G98" s="71" t="str">
        <f t="shared" si="1"/>
        <v/>
      </c>
    </row>
    <row r="99" spans="1:7" x14ac:dyDescent="0.25">
      <c r="A99" s="12">
        <v>118</v>
      </c>
      <c r="B99" s="8" t="str">
        <f>VLOOKUP(A99,'Sets data'!$A$3:$C$9972,3,FALSE)</f>
        <v>Treasures of the Earthforge</v>
      </c>
      <c r="C99" s="8" t="str">
        <f>VLOOKUP(A99,'Sets data'!$A$3:$C$9972,2,FALSE)</f>
        <v>Schätze der Erdenschmiede</v>
      </c>
      <c r="G99" s="71" t="str">
        <f t="shared" si="1"/>
        <v/>
      </c>
    </row>
    <row r="100" spans="1:7" x14ac:dyDescent="0.25">
      <c r="A100" s="12">
        <v>119</v>
      </c>
      <c r="B100" s="8" t="str">
        <f>VLOOKUP(A100,'Sets data'!$A$3:$C$9972,3,FALSE)</f>
        <v>Relics of the Rebellion</v>
      </c>
      <c r="C100" s="8" t="str">
        <f>VLOOKUP(A100,'Sets data'!$A$3:$C$9972,2,FALSE)</f>
        <v>Relikte der Rebellion</v>
      </c>
      <c r="G100" s="71" t="str">
        <f t="shared" si="1"/>
        <v/>
      </c>
    </row>
    <row r="101" spans="1:7" x14ac:dyDescent="0.25">
      <c r="A101" s="12">
        <v>120</v>
      </c>
      <c r="B101" s="8" t="str">
        <f>VLOOKUP(A101,'Sets data'!$A$3:$C$9972,3,FALSE)</f>
        <v>Arms of Infernace</v>
      </c>
      <c r="C101" s="8" t="str">
        <f>VLOOKUP(A101,'Sets data'!$A$3:$C$9972,2,FALSE)</f>
        <v>Waffen Infernals</v>
      </c>
      <c r="G101" s="71" t="str">
        <f t="shared" si="1"/>
        <v/>
      </c>
    </row>
    <row r="102" spans="1:7" x14ac:dyDescent="0.25">
      <c r="A102" s="12">
        <v>121</v>
      </c>
      <c r="B102" s="8" t="str">
        <f>VLOOKUP(A102,'Sets data'!$A$3:$C$9972,3,FALSE)</f>
        <v>Arms of the Ancestors</v>
      </c>
      <c r="C102" s="8" t="str">
        <f>VLOOKUP(A102,'Sets data'!$A$3:$C$9972,2,FALSE)</f>
        <v>Waffen der Ahnen</v>
      </c>
      <c r="G102" s="71" t="str">
        <f t="shared" si="1"/>
        <v/>
      </c>
    </row>
    <row r="103" spans="1:7" x14ac:dyDescent="0.25">
      <c r="A103" s="12">
        <v>122</v>
      </c>
      <c r="B103" s="8" t="str">
        <f>VLOOKUP(A103,'Sets data'!$A$3:$C$9972,3,FALSE)</f>
        <v>Ebon Armory</v>
      </c>
      <c r="C103" s="8" t="str">
        <f>VLOOKUP(A103,'Sets data'!$A$3:$C$9972,2,FALSE)</f>
        <v>Ebenerzarsenal</v>
      </c>
      <c r="G103" s="71" t="str">
        <f t="shared" si="1"/>
        <v/>
      </c>
    </row>
    <row r="104" spans="1:7" x14ac:dyDescent="0.25">
      <c r="A104" s="12">
        <v>123</v>
      </c>
      <c r="B104" s="8" t="str">
        <f>VLOOKUP(A104,'Sets data'!$A$3:$C$9972,3,FALSE)</f>
        <v>Hircine\'s Veneer</v>
      </c>
      <c r="C104" s="8" t="str">
        <f>VLOOKUP(A104,'Sets data'!$A$3:$C$9972,2,FALSE)</f>
        <v>Hircines Schein</v>
      </c>
      <c r="G104" s="71" t="str">
        <f t="shared" si="1"/>
        <v/>
      </c>
    </row>
    <row r="105" spans="1:7" x14ac:dyDescent="0.25">
      <c r="A105" s="12">
        <v>124</v>
      </c>
      <c r="B105" s="8" t="str">
        <f>VLOOKUP(A105,'Sets data'!$A$3:$C$9972,3,FALSE)</f>
        <v>The Worm\'s Raiment</v>
      </c>
      <c r="C105" s="8" t="str">
        <f>VLOOKUP(A105,'Sets data'!$A$3:$C$9972,2,FALSE)</f>
        <v>Garderobe des Wurms</v>
      </c>
      <c r="G105" s="71" t="str">
        <f t="shared" si="1"/>
        <v/>
      </c>
    </row>
    <row r="106" spans="1:7" x14ac:dyDescent="0.25">
      <c r="A106" s="12">
        <v>125</v>
      </c>
      <c r="B106" s="8" t="str">
        <f>VLOOKUP(A106,'Sets data'!$A$3:$C$9972,3,FALSE)</f>
        <v>Wrath of the Imperium</v>
      </c>
      <c r="C106" s="8" t="str">
        <f>VLOOKUP(A106,'Sets data'!$A$3:$C$9972,2,FALSE)</f>
        <v>Zorn des Kaiserreichs</v>
      </c>
      <c r="G106" s="71" t="str">
        <f t="shared" si="1"/>
        <v/>
      </c>
    </row>
    <row r="107" spans="1:7" x14ac:dyDescent="0.25">
      <c r="A107" s="12">
        <v>126</v>
      </c>
      <c r="B107" s="8" t="str">
        <f>VLOOKUP(A107,'Sets data'!$A$3:$C$9972,3,FALSE)</f>
        <v>Grace of the Ancients</v>
      </c>
      <c r="C107" s="8" t="str">
        <f>VLOOKUP(A107,'Sets data'!$A$3:$C$9972,2,FALSE)</f>
        <v>Anmut der Uralten</v>
      </c>
      <c r="G107" s="71" t="str">
        <f t="shared" si="1"/>
        <v/>
      </c>
    </row>
    <row r="108" spans="1:7" x14ac:dyDescent="0.25">
      <c r="A108" s="12">
        <v>127</v>
      </c>
      <c r="B108" s="8" t="str">
        <f>VLOOKUP(A108,'Sets data'!$A$3:$C$9972,3,FALSE)</f>
        <v>Deadly Strike</v>
      </c>
      <c r="C108" s="8" t="str">
        <f>VLOOKUP(A108,'Sets data'!$A$3:$C$9972,2,FALSE)</f>
        <v>Tödlicher Stoß</v>
      </c>
      <c r="G108" s="71" t="str">
        <f t="shared" si="1"/>
        <v/>
      </c>
    </row>
    <row r="109" spans="1:7" x14ac:dyDescent="0.25">
      <c r="A109" s="12">
        <v>128</v>
      </c>
      <c r="B109" s="8" t="str">
        <f>VLOOKUP(A109,'Sets data'!$A$3:$C$9972,3,FALSE)</f>
        <v>Blessing of the Potentates</v>
      </c>
      <c r="C109" s="8" t="str">
        <f>VLOOKUP(A109,'Sets data'!$A$3:$C$9972,2,FALSE)</f>
        <v>Segen des Potentaten</v>
      </c>
      <c r="G109" s="71" t="str">
        <f t="shared" si="1"/>
        <v/>
      </c>
    </row>
    <row r="110" spans="1:7" x14ac:dyDescent="0.25">
      <c r="A110" s="12">
        <v>129</v>
      </c>
      <c r="B110" s="8" t="str">
        <f>VLOOKUP(A110,'Sets data'!$A$3:$C$9972,3,FALSE)</f>
        <v>Vengeance Leech</v>
      </c>
      <c r="C110" s="8" t="str">
        <f>VLOOKUP(A110,'Sets data'!$A$3:$C$9972,2,FALSE)</f>
        <v>Saugende Vergeltung</v>
      </c>
      <c r="G110" s="71" t="str">
        <f t="shared" si="1"/>
        <v/>
      </c>
    </row>
    <row r="111" spans="1:7" x14ac:dyDescent="0.25">
      <c r="A111" s="12">
        <v>130</v>
      </c>
      <c r="B111" s="8" t="str">
        <f>VLOOKUP(A111,'Sets data'!$A$3:$C$9972,3,FALSE)</f>
        <v>Eagle Eye</v>
      </c>
      <c r="C111" s="8" t="str">
        <f>VLOOKUP(A111,'Sets data'!$A$3:$C$9972,2,FALSE)</f>
        <v>Adlerauge</v>
      </c>
      <c r="G111" s="71" t="str">
        <f t="shared" si="1"/>
        <v/>
      </c>
    </row>
    <row r="112" spans="1:7" x14ac:dyDescent="0.25">
      <c r="A112" s="12">
        <v>131</v>
      </c>
      <c r="B112" s="8" t="str">
        <f>VLOOKUP(A112,'Sets data'!$A$3:$C$9972,3,FALSE)</f>
        <v>Bastion of the Heartland</v>
      </c>
      <c r="C112" s="8" t="str">
        <f>VLOOKUP(A112,'Sets data'!$A$3:$C$9972,2,FALSE)</f>
        <v>Bastion des Herzlandes</v>
      </c>
      <c r="G112" s="71" t="str">
        <f t="shared" si="1"/>
        <v/>
      </c>
    </row>
    <row r="113" spans="1:7" x14ac:dyDescent="0.25">
      <c r="A113" s="12">
        <v>132</v>
      </c>
      <c r="B113" s="8" t="str">
        <f>VLOOKUP(A113,'Sets data'!$A$3:$C$9972,3,FALSE)</f>
        <v>Shield of the Valiant</v>
      </c>
      <c r="C113" s="8" t="str">
        <f>VLOOKUP(A113,'Sets data'!$A$3:$C$9972,2,FALSE)</f>
        <v>Schild des Tapferen</v>
      </c>
      <c r="G113" s="71" t="str">
        <f t="shared" si="1"/>
        <v/>
      </c>
    </row>
    <row r="114" spans="1:7" x14ac:dyDescent="0.25">
      <c r="A114" s="12">
        <v>133</v>
      </c>
      <c r="B114" s="8" t="str">
        <f>VLOOKUP(A114,'Sets data'!$A$3:$C$9972,3,FALSE)</f>
        <v>Buffer of the Swift</v>
      </c>
      <c r="C114" s="8" t="str">
        <f>VLOOKUP(A114,'Sets data'!$A$3:$C$9972,2,FALSE)</f>
        <v>Dämpfer des Geschwinden</v>
      </c>
      <c r="G114" s="71" t="str">
        <f t="shared" si="1"/>
        <v/>
      </c>
    </row>
    <row r="115" spans="1:7" x14ac:dyDescent="0.25">
      <c r="A115" s="12">
        <v>134</v>
      </c>
      <c r="B115" s="8" t="str">
        <f>VLOOKUP(A115,'Sets data'!$A$3:$C$9972,3,FALSE)</f>
        <v>Shroud of the Lich</v>
      </c>
      <c r="C115" s="8" t="str">
        <f>VLOOKUP(A115,'Sets data'!$A$3:$C$9972,2,FALSE)</f>
        <v>Tuch des Lich</v>
      </c>
      <c r="G115" s="71" t="str">
        <f t="shared" si="1"/>
        <v/>
      </c>
    </row>
    <row r="116" spans="1:7" x14ac:dyDescent="0.25">
      <c r="A116" s="12">
        <v>135</v>
      </c>
      <c r="B116" s="8" t="str">
        <f>VLOOKUP(A116,'Sets data'!$A$3:$C$9972,3,FALSE)</f>
        <v>Draugr\'s Heritage</v>
      </c>
      <c r="C116" s="8" t="str">
        <f>VLOOKUP(A116,'Sets data'!$A$3:$C$9972,2,FALSE)</f>
        <v>Erbe des Draugrs</v>
      </c>
      <c r="G116" s="71" t="str">
        <f t="shared" si="1"/>
        <v/>
      </c>
    </row>
    <row r="117" spans="1:7" x14ac:dyDescent="0.25">
      <c r="A117" s="12">
        <v>136</v>
      </c>
      <c r="B117" s="8" t="str">
        <f>VLOOKUP(A117,'Sets data'!$A$3:$C$9972,3,FALSE)</f>
        <v>Immortal Warrior</v>
      </c>
      <c r="C117" s="8" t="str">
        <f>VLOOKUP(A117,'Sets data'!$A$3:$C$9972,2,FALSE)</f>
        <v>Unsterblicher Krieger</v>
      </c>
      <c r="G117" s="71" t="str">
        <f t="shared" si="1"/>
        <v/>
      </c>
    </row>
    <row r="118" spans="1:7" x14ac:dyDescent="0.25">
      <c r="A118" s="12">
        <v>137</v>
      </c>
      <c r="B118" s="8" t="str">
        <f>VLOOKUP(A118,'Sets data'!$A$3:$C$9972,3,FALSE)</f>
        <v>Berserking Warrior</v>
      </c>
      <c r="C118" s="8" t="str">
        <f>VLOOKUP(A118,'Sets data'!$A$3:$C$9972,2,FALSE)</f>
        <v>Tobender Krieger</v>
      </c>
      <c r="G118" s="71" t="str">
        <f t="shared" si="1"/>
        <v/>
      </c>
    </row>
    <row r="119" spans="1:7" x14ac:dyDescent="0.25">
      <c r="A119" s="12">
        <v>138</v>
      </c>
      <c r="B119" s="8" t="str">
        <f>VLOOKUP(A119,'Sets data'!$A$3:$C$9972,3,FALSE)</f>
        <v>Defending Warrior</v>
      </c>
      <c r="C119" s="8" t="str">
        <f>VLOOKUP(A119,'Sets data'!$A$3:$C$9972,2,FALSE)</f>
        <v>Verteidigender Krieger</v>
      </c>
      <c r="G119" s="71" t="str">
        <f t="shared" si="1"/>
        <v/>
      </c>
    </row>
    <row r="120" spans="1:7" x14ac:dyDescent="0.25">
      <c r="A120" s="12">
        <v>139</v>
      </c>
      <c r="B120" s="8" t="str">
        <f>VLOOKUP(A120,'Sets data'!$A$3:$C$9972,3,FALSE)</f>
        <v>Wise Mage</v>
      </c>
      <c r="C120" s="8" t="str">
        <f>VLOOKUP(A120,'Sets data'!$A$3:$C$9972,2,FALSE)</f>
        <v>Weiser Magier</v>
      </c>
      <c r="G120" s="71" t="str">
        <f t="shared" si="1"/>
        <v/>
      </c>
    </row>
    <row r="121" spans="1:7" x14ac:dyDescent="0.25">
      <c r="A121" s="12">
        <v>140</v>
      </c>
      <c r="B121" s="8" t="str">
        <f>VLOOKUP(A121,'Sets data'!$A$3:$C$9972,3,FALSE)</f>
        <v>Destructive Mage</v>
      </c>
      <c r="C121" s="8" t="str">
        <f>VLOOKUP(A121,'Sets data'!$A$3:$C$9972,2,FALSE)</f>
        <v>Zerstörerischer Magier</v>
      </c>
      <c r="G121" s="71" t="str">
        <f t="shared" si="1"/>
        <v/>
      </c>
    </row>
    <row r="122" spans="1:7" x14ac:dyDescent="0.25">
      <c r="A122" s="12">
        <v>141</v>
      </c>
      <c r="B122" s="8" t="str">
        <f>VLOOKUP(A122,'Sets data'!$A$3:$C$9972,3,FALSE)</f>
        <v>Healing Mage</v>
      </c>
      <c r="C122" s="8" t="str">
        <f>VLOOKUP(A122,'Sets data'!$A$3:$C$9972,2,FALSE)</f>
        <v>Heilender Magier</v>
      </c>
      <c r="G122" s="71" t="str">
        <f t="shared" si="1"/>
        <v/>
      </c>
    </row>
    <row r="123" spans="1:7" x14ac:dyDescent="0.25">
      <c r="A123" s="12">
        <v>142</v>
      </c>
      <c r="B123" s="8" t="str">
        <f>VLOOKUP(A123,'Sets data'!$A$3:$C$9972,3,FALSE)</f>
        <v>Quick Serpent</v>
      </c>
      <c r="C123" s="8" t="str">
        <f>VLOOKUP(A123,'Sets data'!$A$3:$C$9972,2,FALSE)</f>
        <v>Flinke Schlange</v>
      </c>
      <c r="G123" s="71" t="str">
        <f t="shared" si="1"/>
        <v/>
      </c>
    </row>
    <row r="124" spans="1:7" x14ac:dyDescent="0.25">
      <c r="A124" s="12">
        <v>143</v>
      </c>
      <c r="B124" s="8" t="str">
        <f>VLOOKUP(A124,'Sets data'!$A$3:$C$9972,3,FALSE)</f>
        <v>Poisonous Serpent</v>
      </c>
      <c r="C124" s="8" t="str">
        <f>VLOOKUP(A124,'Sets data'!$A$3:$C$9972,2,FALSE)</f>
        <v>Giftschlange</v>
      </c>
      <c r="G124" s="71" t="str">
        <f t="shared" si="1"/>
        <v/>
      </c>
    </row>
    <row r="125" spans="1:7" x14ac:dyDescent="0.25">
      <c r="A125" s="12">
        <v>144</v>
      </c>
      <c r="B125" s="8" t="str">
        <f>VLOOKUP(A125,'Sets data'!$A$3:$C$9972,3,FALSE)</f>
        <v>Twice-Fanged Serpent</v>
      </c>
      <c r="C125" s="8" t="str">
        <f>VLOOKUP(A125,'Sets data'!$A$3:$C$9972,2,FALSE)</f>
        <v>Doppelzüngige Schlange</v>
      </c>
      <c r="G125" s="71" t="str">
        <f t="shared" si="1"/>
        <v/>
      </c>
    </row>
    <row r="126" spans="1:7" x14ac:dyDescent="0.25">
      <c r="A126" s="12">
        <v>145</v>
      </c>
      <c r="B126" s="8" t="str">
        <f>VLOOKUP(A126,'Sets data'!$A$3:$C$9972,3,FALSE)</f>
        <v>Way of Fire</v>
      </c>
      <c r="C126" s="8" t="str">
        <f>VLOOKUP(A126,'Sets data'!$A$3:$C$9972,2,FALSE)</f>
        <v>Weg des Feuers</v>
      </c>
      <c r="G126" s="71" t="str">
        <f t="shared" si="1"/>
        <v/>
      </c>
    </row>
    <row r="127" spans="1:7" x14ac:dyDescent="0.25">
      <c r="A127" s="12">
        <v>146</v>
      </c>
      <c r="B127" s="8" t="str">
        <f>VLOOKUP(A127,'Sets data'!$A$3:$C$9972,3,FALSE)</f>
        <v>Way of Air</v>
      </c>
      <c r="C127" s="8" t="str">
        <f>VLOOKUP(A127,'Sets data'!$A$3:$C$9972,2,FALSE)</f>
        <v>Weg der Luft</v>
      </c>
      <c r="G127" s="71" t="str">
        <f t="shared" si="1"/>
        <v/>
      </c>
    </row>
    <row r="128" spans="1:7" ht="240" x14ac:dyDescent="0.25">
      <c r="A128" s="12">
        <v>147</v>
      </c>
      <c r="B128" s="8" t="str">
        <f>VLOOKUP(A128,'Sets data'!$A$3:$C$9972,3,FALSE)</f>
        <v>Way of Martial Knowledge</v>
      </c>
      <c r="C128" s="8" t="str">
        <f>VLOOKUP(A128,'Sets data'!$A$3:$C$9972,2,FALSE)</f>
        <v>Weg der Kampfkunst</v>
      </c>
      <c r="D128" s="23" t="s">
        <v>2235</v>
      </c>
      <c r="G128" s="71"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1" t="str">
        <f t="shared" si="2"/>
        <v/>
      </c>
    </row>
    <row r="130" spans="1:7" x14ac:dyDescent="0.25">
      <c r="A130" s="12">
        <v>155</v>
      </c>
      <c r="B130" s="8" t="str">
        <f>VLOOKUP(A130,'Sets data'!$A$3:$C$9972,3,FALSE)</f>
        <v>Undaunted Bastion</v>
      </c>
      <c r="C130" s="8" t="str">
        <f>VLOOKUP(A130,'Sets data'!$A$3:$C$9972,2,FALSE)</f>
        <v>Unerschrockenen-Bastion</v>
      </c>
      <c r="G130" s="71" t="str">
        <f t="shared" si="2"/>
        <v/>
      </c>
    </row>
    <row r="131" spans="1:7" x14ac:dyDescent="0.25">
      <c r="A131" s="12">
        <v>156</v>
      </c>
      <c r="B131" s="8" t="str">
        <f>VLOOKUP(A131,'Sets data'!$A$3:$C$9972,3,FALSE)</f>
        <v>Undaunted Infiltrator</v>
      </c>
      <c r="C131" s="8" t="str">
        <f>VLOOKUP(A131,'Sets data'!$A$3:$C$9972,2,FALSE)</f>
        <v>Unerschrockener Infiltrator</v>
      </c>
      <c r="G131" s="71" t="str">
        <f t="shared" si="2"/>
        <v/>
      </c>
    </row>
    <row r="132" spans="1:7" x14ac:dyDescent="0.25">
      <c r="A132" s="12">
        <v>157</v>
      </c>
      <c r="B132" s="8" t="str">
        <f>VLOOKUP(A132,'Sets data'!$A$3:$C$9972,3,FALSE)</f>
        <v>Undaunted Unweaver</v>
      </c>
      <c r="C132" s="8" t="str">
        <f>VLOOKUP(A132,'Sets data'!$A$3:$C$9972,2,FALSE)</f>
        <v>Unerschrockener Entflechter</v>
      </c>
      <c r="G132" s="71" t="str">
        <f t="shared" si="2"/>
        <v/>
      </c>
    </row>
    <row r="133" spans="1:7" x14ac:dyDescent="0.25">
      <c r="A133" s="12">
        <v>158</v>
      </c>
      <c r="B133" s="8" t="str">
        <f>VLOOKUP(A133,'Sets data'!$A$3:$C$9972,3,FALSE)</f>
        <v>Embershield</v>
      </c>
      <c r="C133" s="8" t="str">
        <f>VLOOKUP(A133,'Sets data'!$A$3:$C$9972,2,FALSE)</f>
        <v>Glutschild</v>
      </c>
      <c r="G133" s="71" t="str">
        <f t="shared" si="2"/>
        <v/>
      </c>
    </row>
    <row r="134" spans="1:7" x14ac:dyDescent="0.25">
      <c r="A134" s="12">
        <v>159</v>
      </c>
      <c r="B134" s="8" t="str">
        <f>VLOOKUP(A134,'Sets data'!$A$3:$C$9972,3,FALSE)</f>
        <v>Sunderflame</v>
      </c>
      <c r="C134" s="8" t="str">
        <f>VLOOKUP(A134,'Sets data'!$A$3:$C$9972,2,FALSE)</f>
        <v>Trennflamme</v>
      </c>
      <c r="G134" s="71" t="str">
        <f t="shared" si="2"/>
        <v/>
      </c>
    </row>
    <row r="135" spans="1:7" ht="105" x14ac:dyDescent="0.25">
      <c r="A135" s="12">
        <v>160</v>
      </c>
      <c r="B135" s="8" t="str">
        <f>VLOOKUP(A135,'Sets data'!$A$3:$C$9972,3,FALSE)</f>
        <v>Burning Spellweave</v>
      </c>
      <c r="C135" s="8" t="str">
        <f>VLOOKUP(A135,'Sets data'!$A$3:$C$9972,2,FALSE)</f>
        <v>Branntzauberweber</v>
      </c>
      <c r="D135" s="23" t="s">
        <v>2233</v>
      </c>
      <c r="G135" s="71"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1" t="str">
        <f t="shared" si="2"/>
        <v/>
      </c>
    </row>
    <row r="137" spans="1:7" x14ac:dyDescent="0.25">
      <c r="A137" s="5">
        <v>162</v>
      </c>
      <c r="B137" s="8" t="str">
        <f>VLOOKUP(A137,'Sets data'!$A$3:$C$9972,3,FALSE)</f>
        <v>Spawn of Mephala</v>
      </c>
      <c r="C137" s="8" t="str">
        <f>VLOOKUP(A137,'Sets data'!$A$3:$C$9972,2,FALSE)</f>
        <v>Mephalas Brut</v>
      </c>
      <c r="G137" s="71" t="str">
        <f t="shared" si="2"/>
        <v/>
      </c>
    </row>
    <row r="138" spans="1:7" x14ac:dyDescent="0.25">
      <c r="A138" s="5">
        <v>163</v>
      </c>
      <c r="B138" s="8" t="str">
        <f>VLOOKUP(A138,'Sets data'!$A$3:$C$9972,3,FALSE)</f>
        <v>Blood Spawn</v>
      </c>
      <c r="C138" s="8" t="str">
        <f>VLOOKUP(A138,'Sets data'!$A$3:$C$9972,2,FALSE)</f>
        <v>Blutbrut</v>
      </c>
      <c r="G138" s="71" t="str">
        <f t="shared" si="2"/>
        <v/>
      </c>
    </row>
    <row r="139" spans="1:7" x14ac:dyDescent="0.25">
      <c r="A139" s="5">
        <v>164</v>
      </c>
      <c r="B139" s="8" t="str">
        <f>VLOOKUP(A139,'Sets data'!$A$3:$C$9972,3,FALSE)</f>
        <v>Lord Warden</v>
      </c>
      <c r="C139" s="8" t="str">
        <f>VLOOKUP(A139,'Sets data'!$A$3:$C$9972,2,FALSE)</f>
        <v>Hochwärter</v>
      </c>
      <c r="G139" s="71" t="str">
        <f t="shared" si="2"/>
        <v/>
      </c>
    </row>
    <row r="140" spans="1:7" x14ac:dyDescent="0.25">
      <c r="A140" s="5">
        <v>165</v>
      </c>
      <c r="B140" s="8" t="str">
        <f>VLOOKUP(A140,'Sets data'!$A$3:$C$9972,3,FALSE)</f>
        <v>Scourge Harvester</v>
      </c>
      <c r="C140" s="8" t="str">
        <f>VLOOKUP(A140,'Sets data'!$A$3:$C$9972,2,FALSE)</f>
        <v>Geißelernter</v>
      </c>
      <c r="G140" s="71" t="str">
        <f t="shared" si="2"/>
        <v/>
      </c>
    </row>
    <row r="141" spans="1:7" x14ac:dyDescent="0.25">
      <c r="A141" s="5">
        <v>166</v>
      </c>
      <c r="B141" s="8" t="str">
        <f>VLOOKUP(A141,'Sets data'!$A$3:$C$9972,3,FALSE)</f>
        <v>Engine Guardian</v>
      </c>
      <c r="C141" s="8" t="str">
        <f>VLOOKUP(A141,'Sets data'!$A$3:$C$9972,2,FALSE)</f>
        <v>Maschinenwächter</v>
      </c>
      <c r="G141" s="71" t="str">
        <f t="shared" si="2"/>
        <v/>
      </c>
    </row>
    <row r="142" spans="1:7" ht="105" x14ac:dyDescent="0.25">
      <c r="A142" s="5">
        <v>167</v>
      </c>
      <c r="B142" s="8" t="str">
        <f>VLOOKUP(A142,'Sets data'!$A$3:$C$9972,3,FALSE)</f>
        <v>Nightflame</v>
      </c>
      <c r="C142" s="8" t="str">
        <f>VLOOKUP(A142,'Sets data'!$A$3:$C$9972,2,FALSE)</f>
        <v>Nachtflamme</v>
      </c>
      <c r="D142" s="23" t="s">
        <v>2234</v>
      </c>
      <c r="G142" s="71"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1" t="str">
        <f t="shared" si="2"/>
        <v/>
      </c>
    </row>
    <row r="144" spans="1:7" x14ac:dyDescent="0.25">
      <c r="A144" s="5">
        <v>169</v>
      </c>
      <c r="B144" s="8" t="str">
        <f>VLOOKUP(A144,'Sets data'!$A$3:$C$9972,3,FALSE)</f>
        <v>Valkyn Skoria</v>
      </c>
      <c r="C144" s="8" t="str">
        <f>VLOOKUP(A144,'Sets data'!$A$3:$C$9972,2,FALSE)</f>
        <v>Valkyn Skoria</v>
      </c>
      <c r="G144" s="71" t="str">
        <f t="shared" si="2"/>
        <v/>
      </c>
    </row>
    <row r="145" spans="1:7" x14ac:dyDescent="0.25">
      <c r="A145" s="5">
        <v>170</v>
      </c>
      <c r="B145" s="8" t="str">
        <f>VLOOKUP(A145,'Sets data'!$A$3:$C$9972,3,FALSE)</f>
        <v>Maw of the Infernal</v>
      </c>
      <c r="C145" s="8" t="str">
        <f>VLOOKUP(A145,'Sets data'!$A$3:$C$9972,2,FALSE)</f>
        <v>Schlund des Infernalen</v>
      </c>
      <c r="G145" s="71" t="str">
        <f t="shared" si="2"/>
        <v/>
      </c>
    </row>
    <row r="146" spans="1:7" x14ac:dyDescent="0.25">
      <c r="A146" s="12">
        <v>171</v>
      </c>
      <c r="B146" s="8" t="str">
        <f>VLOOKUP(A146,'Sets data'!$A$3:$C$9972,3,FALSE)</f>
        <v>Eternal Warrior</v>
      </c>
      <c r="C146" s="8" t="str">
        <f>VLOOKUP(A146,'Sets data'!$A$3:$C$9972,2,FALSE)</f>
        <v>Ewiger Krieger</v>
      </c>
      <c r="G146" s="71" t="str">
        <f t="shared" si="2"/>
        <v/>
      </c>
    </row>
    <row r="147" spans="1:7" x14ac:dyDescent="0.25">
      <c r="A147" s="12">
        <v>172</v>
      </c>
      <c r="B147" s="8" t="str">
        <f>VLOOKUP(A147,'Sets data'!$A$3:$C$9972,3,FALSE)</f>
        <v>Infallible Mage</v>
      </c>
      <c r="C147" s="8" t="str">
        <f>VLOOKUP(A147,'Sets data'!$A$3:$C$9972,2,FALSE)</f>
        <v>Unfehlbare Magierin</v>
      </c>
      <c r="G147" s="71" t="str">
        <f t="shared" si="2"/>
        <v/>
      </c>
    </row>
    <row r="148" spans="1:7" x14ac:dyDescent="0.25">
      <c r="A148" s="12">
        <v>173</v>
      </c>
      <c r="B148" s="8" t="str">
        <f>VLOOKUP(A148,'Sets data'!$A$3:$C$9972,3,FALSE)</f>
        <v>Vicious Serpent</v>
      </c>
      <c r="C148" s="8" t="str">
        <f>VLOOKUP(A148,'Sets data'!$A$3:$C$9972,2,FALSE)</f>
        <v>Boshafte Schlange</v>
      </c>
      <c r="G148" s="71" t="str">
        <f t="shared" si="2"/>
        <v/>
      </c>
    </row>
    <row r="149" spans="1:7" x14ac:dyDescent="0.25">
      <c r="A149" s="5">
        <v>176</v>
      </c>
      <c r="B149" s="8" t="str">
        <f>VLOOKUP(A149,'Sets data'!$A$3:$C$9972,3,FALSE)</f>
        <v>Noble\'s Conquest</v>
      </c>
      <c r="C149" s="8" t="str">
        <f>VLOOKUP(A149,'Sets data'!$A$3:$C$9972,2,FALSE)</f>
        <v>Adelssieg</v>
      </c>
      <c r="G149" s="71" t="str">
        <f t="shared" si="2"/>
        <v/>
      </c>
    </row>
    <row r="150" spans="1:7" x14ac:dyDescent="0.25">
      <c r="A150" s="5">
        <v>177</v>
      </c>
      <c r="B150" s="8" t="str">
        <f>VLOOKUP(A150,'Sets data'!$A$3:$C$9972,3,FALSE)</f>
        <v>Redistributor</v>
      </c>
      <c r="C150" s="8" t="str">
        <f>VLOOKUP(A150,'Sets data'!$A$3:$C$9972,2,FALSE)</f>
        <v>Umverteilung</v>
      </c>
      <c r="G150" s="71" t="str">
        <f t="shared" si="2"/>
        <v/>
      </c>
    </row>
    <row r="151" spans="1:7" x14ac:dyDescent="0.25">
      <c r="A151" s="5">
        <v>178</v>
      </c>
      <c r="B151" s="8" t="str">
        <f>VLOOKUP(A151,'Sets data'!$A$3:$C$9972,3,FALSE)</f>
        <v>Armor Master</v>
      </c>
      <c r="C151" s="8" t="str">
        <f>VLOOKUP(A151,'Sets data'!$A$3:$C$9972,2,FALSE)</f>
        <v>Rüstungsmeister</v>
      </c>
      <c r="G151" s="71" t="str">
        <f t="shared" si="2"/>
        <v/>
      </c>
    </row>
    <row r="152" spans="1:7" x14ac:dyDescent="0.25">
      <c r="A152" s="12">
        <v>179</v>
      </c>
      <c r="B152" s="8" t="str">
        <f>VLOOKUP(A152,'Sets data'!$A$3:$C$9972,3,FALSE)</f>
        <v>Black Rose</v>
      </c>
      <c r="C152" s="8" t="str">
        <f>VLOOKUP(A152,'Sets data'!$A$3:$C$9972,2,FALSE)</f>
        <v>Schwarze Rose</v>
      </c>
      <c r="G152" s="71" t="str">
        <f t="shared" si="2"/>
        <v/>
      </c>
    </row>
    <row r="153" spans="1:7" ht="90" x14ac:dyDescent="0.25">
      <c r="A153" s="12">
        <v>180</v>
      </c>
      <c r="B153" s="8" t="str">
        <f>VLOOKUP(A153,'Sets data'!$A$3:$C$9972,3,FALSE)</f>
        <v>Powerful Assault</v>
      </c>
      <c r="C153" s="8" t="str">
        <f>VLOOKUP(A153,'Sets data'!$A$3:$C$9972,2,FALSE)</f>
        <v>Kraftvoller Ansturm</v>
      </c>
      <c r="D153" s="23" t="s">
        <v>2236</v>
      </c>
      <c r="G153" s="71"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2237</v>
      </c>
      <c r="G154" s="71"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1" t="str">
        <f t="shared" si="2"/>
        <v/>
      </c>
    </row>
    <row r="156" spans="1:7" x14ac:dyDescent="0.25">
      <c r="A156" s="12">
        <v>184</v>
      </c>
      <c r="B156" s="8" t="str">
        <f>VLOOKUP(A156,'Sets data'!$A$3:$C$9972,3,FALSE)</f>
        <v>Brands of Imperium</v>
      </c>
      <c r="C156" s="8" t="str">
        <f>VLOOKUP(A156,'Sets data'!$A$3:$C$9972,2,FALSE)</f>
        <v>Male des Kaiserreichs</v>
      </c>
      <c r="G156" s="71" t="str">
        <f t="shared" si="2"/>
        <v/>
      </c>
    </row>
    <row r="157" spans="1:7" ht="105" x14ac:dyDescent="0.25">
      <c r="A157" s="12">
        <v>185</v>
      </c>
      <c r="B157" s="8" t="str">
        <f>VLOOKUP(A157,'Sets data'!$A$3:$C$9972,3,FALSE)</f>
        <v>Spell Power Cure</v>
      </c>
      <c r="C157" s="8" t="str">
        <f>VLOOKUP(A157,'Sets data'!$A$3:$C$9972,2,FALSE)</f>
        <v>Magiekraftheilung</v>
      </c>
      <c r="D157" s="23" t="s">
        <v>2322</v>
      </c>
      <c r="G157" s="71"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1" t="str">
        <f t="shared" si="2"/>
        <v/>
      </c>
    </row>
    <row r="159" spans="1:7" x14ac:dyDescent="0.25">
      <c r="A159" s="12">
        <v>187</v>
      </c>
      <c r="B159" s="8" t="str">
        <f>VLOOKUP(A159,'Sets data'!$A$3:$C$9972,3,FALSE)</f>
        <v>Swamp Raider</v>
      </c>
      <c r="C159" s="8" t="str">
        <f>VLOOKUP(A159,'Sets data'!$A$3:$C$9972,2,FALSE)</f>
        <v>Sumpfräuber</v>
      </c>
      <c r="G159" s="71" t="str">
        <f t="shared" si="2"/>
        <v/>
      </c>
    </row>
    <row r="160" spans="1:7" x14ac:dyDescent="0.25">
      <c r="A160" s="12">
        <v>188</v>
      </c>
      <c r="B160" s="8" t="str">
        <f>VLOOKUP(A160,'Sets data'!$A$3:$C$9972,3,FALSE)</f>
        <v>Storm Master</v>
      </c>
      <c r="C160" s="8" t="str">
        <f>VLOOKUP(A160,'Sets data'!$A$3:$C$9972,2,FALSE)</f>
        <v>Sturmmeister</v>
      </c>
      <c r="G160" s="71" t="str">
        <f t="shared" si="2"/>
        <v/>
      </c>
    </row>
    <row r="161" spans="1:7" x14ac:dyDescent="0.25">
      <c r="A161" s="12">
        <v>190</v>
      </c>
      <c r="B161" s="8" t="str">
        <f>VLOOKUP(A161,'Sets data'!$A$3:$C$9972,3,FALSE)</f>
        <v>Scathing Mage</v>
      </c>
      <c r="C161" s="8" t="str">
        <f>VLOOKUP(A161,'Sets data'!$A$3:$C$9972,2,FALSE)</f>
        <v>Verletzender Magier</v>
      </c>
      <c r="G161" s="71" t="str">
        <f t="shared" si="2"/>
        <v/>
      </c>
    </row>
    <row r="162" spans="1:7" x14ac:dyDescent="0.25">
      <c r="A162" s="12">
        <v>193</v>
      </c>
      <c r="B162" s="8" t="str">
        <f>VLOOKUP(A162,'Sets data'!$A$3:$C$9972,3,FALSE)</f>
        <v>Overwhelming Surge</v>
      </c>
      <c r="C162" s="8" t="str">
        <f>VLOOKUP(A162,'Sets data'!$A$3:$C$9972,2,FALSE)</f>
        <v>Überwältigende Woge</v>
      </c>
      <c r="G162" s="71" t="str">
        <f t="shared" si="2"/>
        <v/>
      </c>
    </row>
    <row r="163" spans="1:7" x14ac:dyDescent="0.25">
      <c r="A163" s="12">
        <v>194</v>
      </c>
      <c r="B163" s="8" t="str">
        <f>VLOOKUP(A163,'Sets data'!$A$3:$C$9972,3,FALSE)</f>
        <v>Combat Physician</v>
      </c>
      <c r="C163" s="8" t="str">
        <f>VLOOKUP(A163,'Sets data'!$A$3:$C$9972,2,FALSE)</f>
        <v>Feldarzt</v>
      </c>
      <c r="G163" s="71" t="str">
        <f t="shared" si="2"/>
        <v/>
      </c>
    </row>
    <row r="164" spans="1:7" x14ac:dyDescent="0.25">
      <c r="A164" s="12">
        <v>195</v>
      </c>
      <c r="B164" s="8" t="str">
        <f>VLOOKUP(A164,'Sets data'!$A$3:$C$9972,3,FALSE)</f>
        <v>Sheer Venom</v>
      </c>
      <c r="C164" s="8" t="str">
        <f>VLOOKUP(A164,'Sets data'!$A$3:$C$9972,2,FALSE)</f>
        <v>Reingift</v>
      </c>
      <c r="G164" s="71" t="str">
        <f t="shared" si="2"/>
        <v/>
      </c>
    </row>
    <row r="165" spans="1:7" x14ac:dyDescent="0.25">
      <c r="A165" s="12">
        <v>196</v>
      </c>
      <c r="B165" s="8" t="str">
        <f>VLOOKUP(A165,'Sets data'!$A$3:$C$9972,3,FALSE)</f>
        <v>Leeching Plate</v>
      </c>
      <c r="C165" s="8" t="str">
        <f>VLOOKUP(A165,'Sets data'!$A$3:$C$9972,2,FALSE)</f>
        <v>Auslaugende Rüstung</v>
      </c>
      <c r="G165" s="71" t="str">
        <f t="shared" si="2"/>
        <v/>
      </c>
    </row>
    <row r="166" spans="1:7" x14ac:dyDescent="0.25">
      <c r="A166" s="12">
        <v>197</v>
      </c>
      <c r="B166" s="8" t="str">
        <f>VLOOKUP(A166,'Sets data'!$A$3:$C$9972,3,FALSE)</f>
        <v>Tormentor</v>
      </c>
      <c r="C166" s="8" t="str">
        <f>VLOOKUP(A166,'Sets data'!$A$3:$C$9972,2,FALSE)</f>
        <v>Quälender</v>
      </c>
      <c r="G166" s="71" t="str">
        <f t="shared" si="2"/>
        <v/>
      </c>
    </row>
    <row r="167" spans="1:7" x14ac:dyDescent="0.25">
      <c r="A167" s="12">
        <v>198</v>
      </c>
      <c r="B167" s="8" t="str">
        <f>VLOOKUP(A167,'Sets data'!$A$3:$C$9972,3,FALSE)</f>
        <v>Essence Thief</v>
      </c>
      <c r="C167" s="8" t="str">
        <f>VLOOKUP(A167,'Sets data'!$A$3:$C$9972,2,FALSE)</f>
        <v>Essenzdieb</v>
      </c>
      <c r="G167" s="71" t="str">
        <f t="shared" si="2"/>
        <v/>
      </c>
    </row>
    <row r="168" spans="1:7" x14ac:dyDescent="0.25">
      <c r="A168" s="12">
        <v>199</v>
      </c>
      <c r="B168" s="8" t="str">
        <f>VLOOKUP(A168,'Sets data'!$A$3:$C$9972,3,FALSE)</f>
        <v>Shield Breaker</v>
      </c>
      <c r="C168" s="8" t="str">
        <f>VLOOKUP(A168,'Sets data'!$A$3:$C$9972,2,FALSE)</f>
        <v>Schildbrecher</v>
      </c>
      <c r="G168" s="71" t="str">
        <f t="shared" si="2"/>
        <v/>
      </c>
    </row>
    <row r="169" spans="1:7" x14ac:dyDescent="0.25">
      <c r="A169" s="12">
        <v>200</v>
      </c>
      <c r="B169" s="8" t="str">
        <f>VLOOKUP(A169,'Sets data'!$A$3:$C$9972,3,FALSE)</f>
        <v>Phoenix</v>
      </c>
      <c r="C169" s="8" t="str">
        <f>VLOOKUP(A169,'Sets data'!$A$3:$C$9972,2,FALSE)</f>
        <v>Phönix</v>
      </c>
      <c r="G169" s="71" t="str">
        <f t="shared" si="2"/>
        <v/>
      </c>
    </row>
    <row r="170" spans="1:7" x14ac:dyDescent="0.25">
      <c r="A170" s="12">
        <v>201</v>
      </c>
      <c r="B170" s="8" t="str">
        <f>VLOOKUP(A170,'Sets data'!$A$3:$C$9972,3,FALSE)</f>
        <v>Reactive Armor</v>
      </c>
      <c r="C170" s="8" t="str">
        <f>VLOOKUP(A170,'Sets data'!$A$3:$C$9972,2,FALSE)</f>
        <v>Reaktive Rüstung</v>
      </c>
      <c r="G170" s="71" t="str">
        <f t="shared" si="2"/>
        <v/>
      </c>
    </row>
    <row r="171" spans="1:7" x14ac:dyDescent="0.25">
      <c r="A171" s="12">
        <v>204</v>
      </c>
      <c r="B171" s="8" t="str">
        <f>VLOOKUP(A171,'Sets data'!$A$3:$C$9972,3,FALSE)</f>
        <v>Endurance</v>
      </c>
      <c r="C171" s="8" t="str">
        <f>VLOOKUP(A171,'Sets data'!$A$3:$C$9972,2,FALSE)</f>
        <v>Beständigkeit</v>
      </c>
      <c r="G171" s="71" t="str">
        <f t="shared" si="2"/>
        <v/>
      </c>
    </row>
    <row r="172" spans="1:7" x14ac:dyDescent="0.25">
      <c r="A172" s="12">
        <v>205</v>
      </c>
      <c r="B172" s="8" t="str">
        <f>VLOOKUP(A172,'Sets data'!$A$3:$C$9972,3,FALSE)</f>
        <v>Willpower</v>
      </c>
      <c r="C172" s="8" t="str">
        <f>VLOOKUP(A172,'Sets data'!$A$3:$C$9972,2,FALSE)</f>
        <v>Willenskraft</v>
      </c>
      <c r="G172" s="71" t="str">
        <f t="shared" si="2"/>
        <v/>
      </c>
    </row>
    <row r="173" spans="1:7" x14ac:dyDescent="0.25">
      <c r="A173" s="12">
        <v>206</v>
      </c>
      <c r="B173" s="8" t="str">
        <f>VLOOKUP(A173,'Sets data'!$A$3:$C$9972,3,FALSE)</f>
        <v>Agility</v>
      </c>
      <c r="C173" s="8" t="str">
        <f>VLOOKUP(A173,'Sets data'!$A$3:$C$9972,2,FALSE)</f>
        <v>Agilität</v>
      </c>
      <c r="G173" s="71" t="str">
        <f t="shared" si="2"/>
        <v/>
      </c>
    </row>
    <row r="174" spans="1:7" x14ac:dyDescent="0.25">
      <c r="A174" s="5">
        <v>207</v>
      </c>
      <c r="B174" s="8" t="str">
        <f>VLOOKUP(A174,'Sets data'!$A$3:$C$9972,3,FALSE)</f>
        <v>Law of Julianos</v>
      </c>
      <c r="C174" s="8" t="str">
        <f>VLOOKUP(A174,'Sets data'!$A$3:$C$9972,2,FALSE)</f>
        <v>Gesetz von Julianos</v>
      </c>
      <c r="G174" s="71" t="str">
        <f t="shared" si="2"/>
        <v/>
      </c>
    </row>
    <row r="175" spans="1:7" x14ac:dyDescent="0.25">
      <c r="A175" s="5">
        <v>208</v>
      </c>
      <c r="B175" s="8" t="str">
        <f>VLOOKUP(A175,'Sets data'!$A$3:$C$9972,3,FALSE)</f>
        <v>Trial by Fire</v>
      </c>
      <c r="C175" s="8" t="str">
        <f>VLOOKUP(A175,'Sets data'!$A$3:$C$9972,2,FALSE)</f>
        <v>Feuertaufe</v>
      </c>
      <c r="G175" s="71" t="str">
        <f t="shared" si="2"/>
        <v/>
      </c>
    </row>
    <row r="176" spans="1:7" x14ac:dyDescent="0.25">
      <c r="A176" s="24">
        <v>209</v>
      </c>
      <c r="B176" s="8" t="str">
        <f>VLOOKUP(A176,'Sets data'!$A$3:$C$9972,3,FALSE)</f>
        <v>Armor of the Code</v>
      </c>
      <c r="C176" s="8" t="str">
        <f>VLOOKUP(A176,'Sets data'!$A$3:$C$9972,2,FALSE)</f>
        <v>Armor of the Code</v>
      </c>
      <c r="G176" s="71" t="str">
        <f t="shared" si="2"/>
        <v/>
      </c>
    </row>
    <row r="177" spans="1:7" x14ac:dyDescent="0.25">
      <c r="A177" s="12">
        <v>210</v>
      </c>
      <c r="B177" s="8" t="str">
        <f>VLOOKUP(A177,'Sets data'!$A$3:$C$9972,3,FALSE)</f>
        <v>Mark of the Pariah</v>
      </c>
      <c r="C177" s="8" t="str">
        <f>VLOOKUP(A177,'Sets data'!$A$3:$C$9972,2,FALSE)</f>
        <v>Zeichen des Ausgestoßenen</v>
      </c>
      <c r="G177" s="71" t="str">
        <f t="shared" si="2"/>
        <v/>
      </c>
    </row>
    <row r="178" spans="1:7" ht="105" x14ac:dyDescent="0.25">
      <c r="A178" s="12">
        <v>211</v>
      </c>
      <c r="B178" s="8" t="str">
        <f>VLOOKUP(A178,'Sets data'!$A$3:$C$9972,3,FALSE)</f>
        <v>Permafrost</v>
      </c>
      <c r="C178" s="8" t="str">
        <f>VLOOKUP(A178,'Sets data'!$A$3:$C$9972,2,FALSE)</f>
        <v>Permafrost</v>
      </c>
      <c r="D178" s="23" t="s">
        <v>2318</v>
      </c>
      <c r="G178" s="71"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1" t="str">
        <f t="shared" si="2"/>
        <v/>
      </c>
    </row>
    <row r="180" spans="1:7" x14ac:dyDescent="0.25">
      <c r="A180" s="12">
        <v>213</v>
      </c>
      <c r="B180" s="8" t="str">
        <f>VLOOKUP(A180,'Sets data'!$A$3:$C$9972,3,FALSE)</f>
        <v>Glorious Defender</v>
      </c>
      <c r="C180" s="8" t="str">
        <f>VLOOKUP(A180,'Sets data'!$A$3:$C$9972,2,FALSE)</f>
        <v>Ruhmreicher Verteidiger</v>
      </c>
      <c r="G180" s="71" t="str">
        <f t="shared" si="2"/>
        <v/>
      </c>
    </row>
    <row r="181" spans="1:7" x14ac:dyDescent="0.25">
      <c r="A181" s="12">
        <v>214</v>
      </c>
      <c r="B181" s="8" t="str">
        <f>VLOOKUP(A181,'Sets data'!$A$3:$C$9972,3,FALSE)</f>
        <v>Para Bellum</v>
      </c>
      <c r="C181" s="8" t="str">
        <f>VLOOKUP(A181,'Sets data'!$A$3:$C$9972,2,FALSE)</f>
        <v>Para Bellum</v>
      </c>
      <c r="G181" s="71" t="str">
        <f t="shared" si="2"/>
        <v/>
      </c>
    </row>
    <row r="182" spans="1:7" x14ac:dyDescent="0.25">
      <c r="A182" s="12">
        <v>215</v>
      </c>
      <c r="B182" s="8" t="str">
        <f>VLOOKUP(A182,'Sets data'!$A$3:$C$9972,3,FALSE)</f>
        <v>Elemental Succession</v>
      </c>
      <c r="C182" s="8" t="str">
        <f>VLOOKUP(A182,'Sets data'!$A$3:$C$9972,2,FALSE)</f>
        <v>Elementarfolge</v>
      </c>
      <c r="G182" s="71" t="str">
        <f t="shared" si="2"/>
        <v/>
      </c>
    </row>
    <row r="183" spans="1:7" x14ac:dyDescent="0.25">
      <c r="A183" s="12">
        <v>216</v>
      </c>
      <c r="B183" s="8" t="str">
        <f>VLOOKUP(A183,'Sets data'!$A$3:$C$9972,3,FALSE)</f>
        <v>Hunt Leader</v>
      </c>
      <c r="C183" s="8" t="str">
        <f>VLOOKUP(A183,'Sets data'!$A$3:$C$9972,2,FALSE)</f>
        <v>Jagdleiter</v>
      </c>
      <c r="G183" s="71" t="str">
        <f t="shared" si="2"/>
        <v/>
      </c>
    </row>
    <row r="184" spans="1:7" x14ac:dyDescent="0.25">
      <c r="A184" s="12">
        <v>217</v>
      </c>
      <c r="B184" s="8" t="str">
        <f>VLOOKUP(A184,'Sets data'!$A$3:$C$9972,3,FALSE)</f>
        <v>Winterborn</v>
      </c>
      <c r="C184" s="8" t="str">
        <f>VLOOKUP(A184,'Sets data'!$A$3:$C$9972,2,FALSE)</f>
        <v>Winterkind</v>
      </c>
      <c r="G184" s="71" t="str">
        <f t="shared" si="2"/>
        <v/>
      </c>
    </row>
    <row r="185" spans="1:7" x14ac:dyDescent="0.25">
      <c r="A185" s="12">
        <v>218</v>
      </c>
      <c r="B185" s="8" t="str">
        <f>VLOOKUP(A185,'Sets data'!$A$3:$C$9972,3,FALSE)</f>
        <v>Trinimac\'s Valor</v>
      </c>
      <c r="C185" s="8" t="str">
        <f>VLOOKUP(A185,'Sets data'!$A$3:$C$9972,2,FALSE)</f>
        <v>Trinimacs Heldenmut</v>
      </c>
      <c r="G185" s="71" t="str">
        <f t="shared" si="2"/>
        <v/>
      </c>
    </row>
    <row r="186" spans="1:7" x14ac:dyDescent="0.25">
      <c r="A186" s="5">
        <v>219</v>
      </c>
      <c r="B186" s="8" t="str">
        <f>VLOOKUP(A186,'Sets data'!$A$3:$C$9972,3,FALSE)</f>
        <v>Morkuldin</v>
      </c>
      <c r="C186" s="8" t="str">
        <f>VLOOKUP(A186,'Sets data'!$A$3:$C$9972,2,FALSE)</f>
        <v>Morkuldin</v>
      </c>
      <c r="G186" s="71" t="str">
        <f t="shared" si="2"/>
        <v/>
      </c>
    </row>
    <row r="187" spans="1:7" x14ac:dyDescent="0.25">
      <c r="A187" s="5">
        <v>224</v>
      </c>
      <c r="B187" s="8" t="str">
        <f>VLOOKUP(A187,'Sets data'!$A$3:$C$9972,3,FALSE)</f>
        <v>Tava\'s Favor</v>
      </c>
      <c r="C187" s="8" t="str">
        <f>VLOOKUP(A187,'Sets data'!$A$3:$C$9972,2,FALSE)</f>
        <v>Tavas Gunst</v>
      </c>
      <c r="G187" s="71" t="str">
        <f t="shared" si="2"/>
        <v/>
      </c>
    </row>
    <row r="188" spans="1:7" ht="90" x14ac:dyDescent="0.25">
      <c r="A188" s="5">
        <v>225</v>
      </c>
      <c r="B188" s="8" t="str">
        <f>VLOOKUP(A188,'Sets data'!$A$3:$C$9972,3,FALSE)</f>
        <v>Clever Alchemist</v>
      </c>
      <c r="C188" s="8" t="str">
        <f>VLOOKUP(A188,'Sets data'!$A$3:$C$9972,2,FALSE)</f>
        <v>Schlauer Alchemist</v>
      </c>
      <c r="D188" s="23" t="s">
        <v>2321</v>
      </c>
      <c r="G188" s="71"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1" t="str">
        <f t="shared" si="2"/>
        <v/>
      </c>
    </row>
    <row r="190" spans="1:7" x14ac:dyDescent="0.25">
      <c r="A190" s="12">
        <v>227</v>
      </c>
      <c r="B190" s="8" t="str">
        <f>VLOOKUP(A190,'Sets data'!$A$3:$C$9972,3,FALSE)</f>
        <v>Bahraha\'s Curse</v>
      </c>
      <c r="C190" s="8" t="str">
        <f>VLOOKUP(A190,'Sets data'!$A$3:$C$9972,2,FALSE)</f>
        <v>Bahrahas Fluch</v>
      </c>
      <c r="G190" s="71" t="str">
        <f t="shared" si="2"/>
        <v/>
      </c>
    </row>
    <row r="191" spans="1:7" x14ac:dyDescent="0.25">
      <c r="A191" s="12">
        <v>228</v>
      </c>
      <c r="B191" s="8" t="str">
        <f>VLOOKUP(A191,'Sets data'!$A$3:$C$9972,3,FALSE)</f>
        <v>Syvarra\'s Scales</v>
      </c>
      <c r="C191" s="8" t="str">
        <f>VLOOKUP(A191,'Sets data'!$A$3:$C$9972,2,FALSE)</f>
        <v>Syvarras Schuppen</v>
      </c>
      <c r="G191" s="71" t="str">
        <f t="shared" si="2"/>
        <v/>
      </c>
    </row>
    <row r="192" spans="1:7" x14ac:dyDescent="0.25">
      <c r="A192" s="12">
        <v>229</v>
      </c>
      <c r="B192" s="8" t="str">
        <f>VLOOKUP(A192,'Sets data'!$A$3:$C$9972,3,FALSE)</f>
        <v>Twilight Remedy</v>
      </c>
      <c r="C192" s="8" t="str">
        <f>VLOOKUP(A192,'Sets data'!$A$3:$C$9972,2,FALSE)</f>
        <v>Zwielichtgenesung</v>
      </c>
      <c r="G192" s="71"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2224</v>
      </c>
      <c r="E193" t="s">
        <v>2215</v>
      </c>
      <c r="G193" s="71"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1" t="str">
        <f t="shared" si="3"/>
        <v/>
      </c>
    </row>
    <row r="195" spans="1:7" x14ac:dyDescent="0.25">
      <c r="A195" s="12">
        <v>232</v>
      </c>
      <c r="B195" s="8" t="str">
        <f>VLOOKUP(A195,'Sets data'!$A$3:$C$9972,3,FALSE)</f>
        <v>Roar of Alkosh</v>
      </c>
      <c r="C195" s="8" t="str">
        <f>VLOOKUP(A195,'Sets data'!$A$3:$C$9972,2,FALSE)</f>
        <v>Brüllen von Alkosh</v>
      </c>
      <c r="G195" s="71" t="str">
        <f t="shared" si="3"/>
        <v/>
      </c>
    </row>
    <row r="196" spans="1:7" x14ac:dyDescent="0.25">
      <c r="A196" s="12">
        <v>234</v>
      </c>
      <c r="B196" s="8" t="str">
        <f>VLOOKUP(A196,'Sets data'!$A$3:$C$9972,3,FALSE)</f>
        <v>Marksman\'s Crest</v>
      </c>
      <c r="C196" s="8" t="str">
        <f>VLOOKUP(A196,'Sets data'!$A$3:$C$9972,2,FALSE)</f>
        <v>Wappen des Meisterschützen</v>
      </c>
      <c r="G196" s="71" t="str">
        <f t="shared" si="3"/>
        <v/>
      </c>
    </row>
    <row r="197" spans="1:7" x14ac:dyDescent="0.25">
      <c r="A197" s="12">
        <v>235</v>
      </c>
      <c r="B197" s="8" t="str">
        <f>VLOOKUP(A197,'Sets data'!$A$3:$C$9972,3,FALSE)</f>
        <v>Robes of Transmutation</v>
      </c>
      <c r="C197" s="8" t="str">
        <f>VLOOKUP(A197,'Sets data'!$A$3:$C$9972,2,FALSE)</f>
        <v>Roben der Transmutation</v>
      </c>
      <c r="G197" s="71" t="str">
        <f t="shared" si="3"/>
        <v/>
      </c>
    </row>
    <row r="198" spans="1:7" x14ac:dyDescent="0.25">
      <c r="A198" s="12">
        <v>236</v>
      </c>
      <c r="B198" s="8" t="str">
        <f>VLOOKUP(A198,'Sets data'!$A$3:$C$9972,3,FALSE)</f>
        <v>Vicious Death</v>
      </c>
      <c r="C198" s="8" t="str">
        <f>VLOOKUP(A198,'Sets data'!$A$3:$C$9972,2,FALSE)</f>
        <v>Grausamer Tod</v>
      </c>
      <c r="G198" s="71" t="str">
        <f t="shared" si="3"/>
        <v/>
      </c>
    </row>
    <row r="199" spans="1:7" x14ac:dyDescent="0.25">
      <c r="A199" s="12">
        <v>237</v>
      </c>
      <c r="B199" s="8" t="str">
        <f>VLOOKUP(A199,'Sets data'!$A$3:$C$9972,3,FALSE)</f>
        <v>Leki\'s Focus</v>
      </c>
      <c r="C199" s="8" t="str">
        <f>VLOOKUP(A199,'Sets data'!$A$3:$C$9972,2,FALSE)</f>
        <v>Lekis Fokus</v>
      </c>
      <c r="G199" s="71" t="str">
        <f t="shared" si="3"/>
        <v/>
      </c>
    </row>
    <row r="200" spans="1:7" x14ac:dyDescent="0.25">
      <c r="A200" s="12">
        <v>238</v>
      </c>
      <c r="B200" s="8" t="str">
        <f>VLOOKUP(A200,'Sets data'!$A$3:$C$9972,3,FALSE)</f>
        <v>Fasalla\'s Guile</v>
      </c>
      <c r="C200" s="8" t="str">
        <f>VLOOKUP(A200,'Sets data'!$A$3:$C$9972,2,FALSE)</f>
        <v>Fasallas List</v>
      </c>
      <c r="G200" s="71" t="str">
        <f t="shared" si="3"/>
        <v/>
      </c>
    </row>
    <row r="201" spans="1:7" x14ac:dyDescent="0.25">
      <c r="A201" s="12">
        <v>239</v>
      </c>
      <c r="B201" s="8" t="str">
        <f>VLOOKUP(A201,'Sets data'!$A$3:$C$9972,3,FALSE)</f>
        <v>Warrior\'s Fury</v>
      </c>
      <c r="C201" s="8" t="str">
        <f>VLOOKUP(A201,'Sets data'!$A$3:$C$9972,2,FALSE)</f>
        <v>Raserei des Kriegers</v>
      </c>
      <c r="G201" s="71" t="str">
        <f t="shared" si="3"/>
        <v/>
      </c>
    </row>
    <row r="202" spans="1:7" x14ac:dyDescent="0.25">
      <c r="A202" s="5">
        <v>240</v>
      </c>
      <c r="B202" s="8" t="str">
        <f>VLOOKUP(A202,'Sets data'!$A$3:$C$9972,3,FALSE)</f>
        <v>Kvatch Gladiator</v>
      </c>
      <c r="C202" s="8" t="str">
        <f>VLOOKUP(A202,'Sets data'!$A$3:$C$9972,2,FALSE)</f>
        <v>Gladiator von Kvatch</v>
      </c>
      <c r="G202" s="71" t="str">
        <f t="shared" si="3"/>
        <v/>
      </c>
    </row>
    <row r="203" spans="1:7" x14ac:dyDescent="0.25">
      <c r="A203" s="5">
        <v>241</v>
      </c>
      <c r="B203" s="8" t="str">
        <f>VLOOKUP(A203,'Sets data'!$A$3:$C$9972,3,FALSE)</f>
        <v>Varen\'s Legacy</v>
      </c>
      <c r="C203" s="8" t="str">
        <f>VLOOKUP(A203,'Sets data'!$A$3:$C$9972,2,FALSE)</f>
        <v>Varens Erbe</v>
      </c>
      <c r="G203" s="71" t="str">
        <f t="shared" si="3"/>
        <v/>
      </c>
    </row>
    <row r="204" spans="1:7" x14ac:dyDescent="0.25">
      <c r="A204" s="5">
        <v>242</v>
      </c>
      <c r="B204" s="8" t="str">
        <f>VLOOKUP(A204,'Sets data'!$A$3:$C$9972,3,FALSE)</f>
        <v>Pelinal\'s Aptitude</v>
      </c>
      <c r="C204" s="8" t="str">
        <f>VLOOKUP(A204,'Sets data'!$A$3:$C$9972,2,FALSE)</f>
        <v>Pelinals Talent</v>
      </c>
      <c r="G204" s="71" t="str">
        <f t="shared" si="3"/>
        <v/>
      </c>
    </row>
    <row r="205" spans="1:7" x14ac:dyDescent="0.25">
      <c r="A205" s="12">
        <v>243</v>
      </c>
      <c r="B205" s="8" t="str">
        <f>VLOOKUP(A205,'Sets data'!$A$3:$C$9972,3,FALSE)</f>
        <v>Hide of Morihaus</v>
      </c>
      <c r="C205" s="8" t="str">
        <f>VLOOKUP(A205,'Sets data'!$A$3:$C$9972,2,FALSE)</f>
        <v>Haut von Morihaus</v>
      </c>
      <c r="G205" s="71" t="str">
        <f t="shared" si="3"/>
        <v/>
      </c>
    </row>
    <row r="206" spans="1:7" x14ac:dyDescent="0.25">
      <c r="A206" s="12">
        <v>244</v>
      </c>
      <c r="B206" s="8" t="str">
        <f>VLOOKUP(A206,'Sets data'!$A$3:$C$9972,3,FALSE)</f>
        <v>Flanking Strategist</v>
      </c>
      <c r="C206" s="8" t="str">
        <f>VLOOKUP(A206,'Sets data'!$A$3:$C$9972,2,FALSE)</f>
        <v>Flankierender Stratege</v>
      </c>
      <c r="G206" s="71" t="str">
        <f t="shared" si="3"/>
        <v/>
      </c>
    </row>
    <row r="207" spans="1:7" x14ac:dyDescent="0.25">
      <c r="A207" s="12">
        <v>245</v>
      </c>
      <c r="B207" s="8" t="str">
        <f>VLOOKUP(A207,'Sets data'!$A$3:$C$9972,3,FALSE)</f>
        <v>Sithis\' Touch</v>
      </c>
      <c r="C207" s="8" t="str">
        <f>VLOOKUP(A207,'Sets data'!$A$3:$C$9972,2,FALSE)</f>
        <v>Sithis' Berührung</v>
      </c>
      <c r="G207" s="71" t="str">
        <f t="shared" si="3"/>
        <v/>
      </c>
    </row>
    <row r="208" spans="1:7" x14ac:dyDescent="0.25">
      <c r="A208" s="12">
        <v>246</v>
      </c>
      <c r="B208" s="8" t="str">
        <f>VLOOKUP(A208,'Sets data'!$A$3:$C$9972,3,FALSE)</f>
        <v>Galerion\'s Revenge</v>
      </c>
      <c r="C208" s="8" t="str">
        <f>VLOOKUP(A208,'Sets data'!$A$3:$C$9972,2,FALSE)</f>
        <v>Galerions Revanche</v>
      </c>
      <c r="G208" s="71" t="str">
        <f t="shared" si="3"/>
        <v/>
      </c>
    </row>
    <row r="209" spans="1:7" x14ac:dyDescent="0.25">
      <c r="A209" s="12">
        <v>247</v>
      </c>
      <c r="B209" s="8" t="str">
        <f>VLOOKUP(A209,'Sets data'!$A$3:$C$9972,3,FALSE)</f>
        <v>Vicecanon of Venom</v>
      </c>
      <c r="C209" s="8" t="str">
        <f>VLOOKUP(A209,'Sets data'!$A$3:$C$9972,2,FALSE)</f>
        <v>Vizekanoniker des Gifts</v>
      </c>
      <c r="G209" s="71" t="str">
        <f t="shared" si="3"/>
        <v/>
      </c>
    </row>
    <row r="210" spans="1:7" x14ac:dyDescent="0.25">
      <c r="A210" s="12">
        <v>248</v>
      </c>
      <c r="B210" s="8" t="str">
        <f>VLOOKUP(A210,'Sets data'!$A$3:$C$9972,3,FALSE)</f>
        <v>Thews of the Harbinger</v>
      </c>
      <c r="C210" s="8" t="str">
        <f>VLOOKUP(A210,'Sets data'!$A$3:$C$9972,2,FALSE)</f>
        <v>Muskeln des Vorboten</v>
      </c>
      <c r="G210" s="71" t="str">
        <f t="shared" si="3"/>
        <v/>
      </c>
    </row>
    <row r="211" spans="1:7" x14ac:dyDescent="0.25">
      <c r="A211" s="12">
        <v>253</v>
      </c>
      <c r="B211" s="8" t="str">
        <f>VLOOKUP(A211,'Sets data'!$A$3:$C$9972,3,FALSE)</f>
        <v>Imperial Physique</v>
      </c>
      <c r="C211" s="8" t="str">
        <f>VLOOKUP(A211,'Sets data'!$A$3:$C$9972,2,FALSE)</f>
        <v>Kaiserliche Physis</v>
      </c>
      <c r="G211" s="71" t="str">
        <f t="shared" si="3"/>
        <v/>
      </c>
    </row>
    <row r="212" spans="1:7" x14ac:dyDescent="0.25">
      <c r="A212" s="5">
        <v>256</v>
      </c>
      <c r="B212" s="8" t="str">
        <f>VLOOKUP(A212,'Sets data'!$A$3:$C$9972,3,FALSE)</f>
        <v>Mighty Chudan</v>
      </c>
      <c r="C212" s="8" t="str">
        <f>VLOOKUP(A212,'Sets data'!$A$3:$C$9972,2,FALSE)</f>
        <v>Mächtiger Chudan</v>
      </c>
      <c r="G212" s="71" t="str">
        <f t="shared" si="3"/>
        <v/>
      </c>
    </row>
    <row r="213" spans="1:7" x14ac:dyDescent="0.25">
      <c r="A213" s="5">
        <v>257</v>
      </c>
      <c r="B213" s="8" t="str">
        <f>VLOOKUP(A213,'Sets data'!$A$3:$C$9972,3,FALSE)</f>
        <v>Velidreth</v>
      </c>
      <c r="C213" s="8" t="str">
        <f>VLOOKUP(A213,'Sets data'!$A$3:$C$9972,2,FALSE)</f>
        <v>Velidreth</v>
      </c>
      <c r="G213" s="71" t="str">
        <f t="shared" si="3"/>
        <v/>
      </c>
    </row>
    <row r="214" spans="1:7" x14ac:dyDescent="0.25">
      <c r="A214" s="12">
        <v>258</v>
      </c>
      <c r="B214" s="8" t="str">
        <f>VLOOKUP(A214,'Sets data'!$A$3:$C$9972,3,FALSE)</f>
        <v>Amber Plasm</v>
      </c>
      <c r="C214" s="8" t="str">
        <f>VLOOKUP(A214,'Sets data'!$A$3:$C$9972,2,FALSE)</f>
        <v>Bernsteinplasma</v>
      </c>
      <c r="G214" s="71" t="str">
        <f t="shared" si="3"/>
        <v/>
      </c>
    </row>
    <row r="215" spans="1:7" x14ac:dyDescent="0.25">
      <c r="A215" s="12">
        <v>259</v>
      </c>
      <c r="B215" s="8" t="str">
        <f>VLOOKUP(A215,'Sets data'!$A$3:$C$9972,3,FALSE)</f>
        <v>Heem-Jas\' Retribution</v>
      </c>
      <c r="C215" s="8" t="str">
        <f>VLOOKUP(A215,'Sets data'!$A$3:$C$9972,2,FALSE)</f>
        <v>Heem-Jas' Vergeltung</v>
      </c>
      <c r="G215" s="71" t="str">
        <f t="shared" si="3"/>
        <v/>
      </c>
    </row>
    <row r="216" spans="1:7" x14ac:dyDescent="0.25">
      <c r="A216" s="12">
        <v>260</v>
      </c>
      <c r="B216" s="8" t="str">
        <f>VLOOKUP(A216,'Sets data'!$A$3:$C$9972,3,FALSE)</f>
        <v>Aspect of Mazzatun</v>
      </c>
      <c r="C216" s="8" t="str">
        <f>VLOOKUP(A216,'Sets data'!$A$3:$C$9972,2,FALSE)</f>
        <v>Aspekt von Mazzatun</v>
      </c>
      <c r="G216" s="71" t="str">
        <f t="shared" si="3"/>
        <v/>
      </c>
    </row>
    <row r="217" spans="1:7" x14ac:dyDescent="0.25">
      <c r="A217" s="12">
        <v>261</v>
      </c>
      <c r="B217" s="8" t="str">
        <f>VLOOKUP(A217,'Sets data'!$A$3:$C$9972,3,FALSE)</f>
        <v>Gossamer</v>
      </c>
      <c r="C217" s="8" t="str">
        <f>VLOOKUP(A217,'Sets data'!$A$3:$C$9972,2,FALSE)</f>
        <v>Gespinst</v>
      </c>
      <c r="G217" s="71" t="str">
        <f t="shared" si="3"/>
        <v/>
      </c>
    </row>
    <row r="218" spans="1:7" x14ac:dyDescent="0.25">
      <c r="A218" s="12">
        <v>262</v>
      </c>
      <c r="B218" s="8" t="str">
        <f>VLOOKUP(A218,'Sets data'!$A$3:$C$9972,3,FALSE)</f>
        <v>Widowmaker</v>
      </c>
      <c r="C218" s="8" t="str">
        <f>VLOOKUP(A218,'Sets data'!$A$3:$C$9972,2,FALSE)</f>
        <v>Witwenmacher</v>
      </c>
      <c r="G218" s="71" t="str">
        <f t="shared" si="3"/>
        <v/>
      </c>
    </row>
    <row r="219" spans="1:7" x14ac:dyDescent="0.25">
      <c r="A219" s="12">
        <v>263</v>
      </c>
      <c r="B219" s="8" t="str">
        <f>VLOOKUP(A219,'Sets data'!$A$3:$C$9972,3,FALSE)</f>
        <v>Hand of Mephala</v>
      </c>
      <c r="C219" s="8" t="str">
        <f>VLOOKUP(A219,'Sets data'!$A$3:$C$9972,2,FALSE)</f>
        <v>Hand von Mephala</v>
      </c>
      <c r="G219" s="71" t="str">
        <f t="shared" si="3"/>
        <v/>
      </c>
    </row>
    <row r="220" spans="1:7" x14ac:dyDescent="0.25">
      <c r="A220" s="16">
        <v>264</v>
      </c>
      <c r="B220" s="8" t="str">
        <f>VLOOKUP(A220,'Sets data'!$A$3:$C$9972,3,FALSE)</f>
        <v>Giant Spider</v>
      </c>
      <c r="C220" s="8" t="str">
        <f>VLOOKUP(A220,'Sets data'!$A$3:$C$9972,2,FALSE)</f>
        <v>Riesenspinne</v>
      </c>
      <c r="G220" s="71" t="str">
        <f t="shared" si="3"/>
        <v/>
      </c>
    </row>
    <row r="221" spans="1:7" x14ac:dyDescent="0.25">
      <c r="A221" s="5">
        <v>265</v>
      </c>
      <c r="B221" s="8" t="str">
        <f>VLOOKUP(A221,'Sets data'!$A$3:$C$9972,3,FALSE)</f>
        <v>Shadowrend</v>
      </c>
      <c r="C221" s="8" t="str">
        <f>VLOOKUP(A221,'Sets data'!$A$3:$C$9972,2,FALSE)</f>
        <v>Schattenriss</v>
      </c>
      <c r="G221" s="71" t="str">
        <f t="shared" si="3"/>
        <v/>
      </c>
    </row>
    <row r="222" spans="1:7" x14ac:dyDescent="0.25">
      <c r="A222" s="5">
        <v>266</v>
      </c>
      <c r="B222" s="8" t="str">
        <f>VLOOKUP(A222,'Sets data'!$A$3:$C$9972,3,FALSE)</f>
        <v>Kra\'gh</v>
      </c>
      <c r="C222" s="8" t="str">
        <f>VLOOKUP(A222,'Sets data'!$A$3:$C$9972,2,FALSE)</f>
        <v>Kra'gh</v>
      </c>
      <c r="G222" s="71" t="str">
        <f t="shared" si="3"/>
        <v/>
      </c>
    </row>
    <row r="223" spans="1:7" x14ac:dyDescent="0.25">
      <c r="A223" s="5">
        <v>267</v>
      </c>
      <c r="B223" s="8" t="str">
        <f>VLOOKUP(A223,'Sets data'!$A$3:$C$9972,3,FALSE)</f>
        <v>Swarm Mother</v>
      </c>
      <c r="C223" s="8" t="str">
        <f>VLOOKUP(A223,'Sets data'!$A$3:$C$9972,2,FALSE)</f>
        <v>Schwarmmutter</v>
      </c>
      <c r="G223" s="71" t="str">
        <f t="shared" si="3"/>
        <v/>
      </c>
    </row>
    <row r="224" spans="1:7" ht="105" x14ac:dyDescent="0.25">
      <c r="A224" s="5">
        <v>268</v>
      </c>
      <c r="B224" s="8" t="str">
        <f>VLOOKUP(A224,'Sets data'!$A$3:$C$9972,3,FALSE)</f>
        <v>Sentinel of Rkugamz</v>
      </c>
      <c r="C224" s="8" t="str">
        <f>VLOOKUP(A224,'Sets data'!$A$3:$C$9972,2,FALSE)</f>
        <v>Wachposten von Rkugamz</v>
      </c>
      <c r="D224" s="23" t="s">
        <v>2225</v>
      </c>
      <c r="G224" s="71"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1" t="str">
        <f t="shared" si="3"/>
        <v/>
      </c>
    </row>
    <row r="226" spans="1:7" x14ac:dyDescent="0.25">
      <c r="A226" s="5">
        <v>270</v>
      </c>
      <c r="B226" s="8" t="str">
        <f>VLOOKUP(A226,'Sets data'!$A$3:$C$9972,3,FALSE)</f>
        <v>Slimecraw</v>
      </c>
      <c r="C226" s="8" t="str">
        <f>VLOOKUP(A226,'Sets data'!$A$3:$C$9972,2,FALSE)</f>
        <v>Schleimkropf</v>
      </c>
      <c r="G226" s="71" t="str">
        <f t="shared" si="3"/>
        <v/>
      </c>
    </row>
    <row r="227" spans="1:7" ht="105" x14ac:dyDescent="0.25">
      <c r="A227" s="5">
        <v>271</v>
      </c>
      <c r="B227" s="8" t="str">
        <f>VLOOKUP(A227,'Sets data'!$A$3:$C$9972,3,FALSE)</f>
        <v>Sellistrix</v>
      </c>
      <c r="C227" s="8" t="str">
        <f>VLOOKUP(A227,'Sets data'!$A$3:$C$9972,2,FALSE)</f>
        <v>Sellistrix</v>
      </c>
      <c r="D227" s="23" t="s">
        <v>2316</v>
      </c>
      <c r="G227" s="71"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1" t="str">
        <f t="shared" si="3"/>
        <v/>
      </c>
    </row>
    <row r="229" spans="1:7" x14ac:dyDescent="0.25">
      <c r="A229" s="5">
        <v>273</v>
      </c>
      <c r="B229" s="8" t="str">
        <f>VLOOKUP(A229,'Sets data'!$A$3:$C$9972,3,FALSE)</f>
        <v>Ilambris</v>
      </c>
      <c r="C229" s="8" t="str">
        <f>VLOOKUP(A229,'Sets data'!$A$3:$C$9972,2,FALSE)</f>
        <v>Ilambris</v>
      </c>
      <c r="G229" s="71" t="str">
        <f t="shared" si="3"/>
        <v/>
      </c>
    </row>
    <row r="230" spans="1:7" x14ac:dyDescent="0.25">
      <c r="A230" s="5">
        <v>274</v>
      </c>
      <c r="B230" s="8" t="str">
        <f>VLOOKUP(A230,'Sets data'!$A$3:$C$9972,3,FALSE)</f>
        <v>Iceheart</v>
      </c>
      <c r="C230" s="8" t="str">
        <f>VLOOKUP(A230,'Sets data'!$A$3:$C$9972,2,FALSE)</f>
        <v>Eisherz</v>
      </c>
      <c r="G230" s="71" t="str">
        <f t="shared" si="3"/>
        <v/>
      </c>
    </row>
    <row r="231" spans="1:7" x14ac:dyDescent="0.25">
      <c r="A231" s="5">
        <v>275</v>
      </c>
      <c r="B231" s="8" t="str">
        <f>VLOOKUP(A231,'Sets data'!$A$3:$C$9972,3,FALSE)</f>
        <v>Stormfist</v>
      </c>
      <c r="C231" s="8" t="str">
        <f>VLOOKUP(A231,'Sets data'!$A$3:$C$9972,2,FALSE)</f>
        <v>Sturmfaust</v>
      </c>
      <c r="G231" s="71" t="str">
        <f t="shared" si="3"/>
        <v/>
      </c>
    </row>
    <row r="232" spans="1:7" ht="105" x14ac:dyDescent="0.25">
      <c r="A232" s="5">
        <v>276</v>
      </c>
      <c r="B232" s="8" t="str">
        <f>VLOOKUP(A232,'Sets data'!$A$3:$C$9972,3,FALSE)</f>
        <v>Tremorscale</v>
      </c>
      <c r="C232" s="8" t="str">
        <f>VLOOKUP(A232,'Sets data'!$A$3:$C$9972,2,FALSE)</f>
        <v>Bebenschuppe</v>
      </c>
      <c r="D232" s="23" t="s">
        <v>2314</v>
      </c>
      <c r="G232" s="71"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1" t="str">
        <f t="shared" si="3"/>
        <v/>
      </c>
    </row>
    <row r="234" spans="1:7" x14ac:dyDescent="0.25">
      <c r="A234" s="5">
        <v>278</v>
      </c>
      <c r="B234" s="8" t="str">
        <f>VLOOKUP(A234,'Sets data'!$A$3:$C$9972,3,FALSE)</f>
        <v>The Troll King</v>
      </c>
      <c r="C234" s="8" t="str">
        <f>VLOOKUP(A234,'Sets data'!$A$3:$C$9972,2,FALSE)</f>
        <v>Trollkönig</v>
      </c>
      <c r="G234" s="71" t="str">
        <f t="shared" si="3"/>
        <v/>
      </c>
    </row>
    <row r="235" spans="1:7" x14ac:dyDescent="0.25">
      <c r="A235" s="5">
        <v>279</v>
      </c>
      <c r="B235" s="8" t="str">
        <f>VLOOKUP(A235,'Sets data'!$A$3:$C$9972,3,FALSE)</f>
        <v>Selene</v>
      </c>
      <c r="C235" s="8" t="str">
        <f>VLOOKUP(A235,'Sets data'!$A$3:$C$9972,2,FALSE)</f>
        <v>Selene</v>
      </c>
      <c r="G235" s="71" t="str">
        <f t="shared" si="3"/>
        <v/>
      </c>
    </row>
    <row r="236" spans="1:7" ht="105" x14ac:dyDescent="0.25">
      <c r="A236" s="5">
        <v>280</v>
      </c>
      <c r="B236" s="8" t="str">
        <f>VLOOKUP(A236,'Sets data'!$A$3:$C$9972,3,FALSE)</f>
        <v>Grothdarr</v>
      </c>
      <c r="C236" s="8" t="str">
        <f>VLOOKUP(A236,'Sets data'!$A$3:$C$9972,2,FALSE)</f>
        <v>Grothdarr</v>
      </c>
      <c r="D236" s="23" t="s">
        <v>2226</v>
      </c>
      <c r="E236" t="s">
        <v>2213</v>
      </c>
      <c r="G236" s="71"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1" t="str">
        <f t="shared" si="3"/>
        <v/>
      </c>
    </row>
    <row r="238" spans="1:7" x14ac:dyDescent="0.25">
      <c r="A238" s="12">
        <v>282</v>
      </c>
      <c r="B238" s="8" t="str">
        <f>VLOOKUP(A238,'Sets data'!$A$3:$C$9972,3,FALSE)</f>
        <v>Vampire Cloak</v>
      </c>
      <c r="C238" s="8" t="str">
        <f>VLOOKUP(A238,'Sets data'!$A$3:$C$9972,2,FALSE)</f>
        <v>Vampirumhang</v>
      </c>
      <c r="G238" s="71" t="str">
        <f t="shared" si="3"/>
        <v/>
      </c>
    </row>
    <row r="239" spans="1:7" x14ac:dyDescent="0.25">
      <c r="A239" s="12">
        <v>283</v>
      </c>
      <c r="B239" s="8" t="str">
        <f>VLOOKUP(A239,'Sets data'!$A$3:$C$9972,3,FALSE)</f>
        <v>Sword-Singer</v>
      </c>
      <c r="C239" s="8" t="str">
        <f>VLOOKUP(A239,'Sets data'!$A$3:$C$9972,2,FALSE)</f>
        <v>Schwertsänger</v>
      </c>
      <c r="G239" s="71" t="str">
        <f t="shared" si="3"/>
        <v/>
      </c>
    </row>
    <row r="240" spans="1:7" x14ac:dyDescent="0.25">
      <c r="A240" s="12">
        <v>284</v>
      </c>
      <c r="B240" s="8" t="str">
        <f>VLOOKUP(A240,'Sets data'!$A$3:$C$9972,3,FALSE)</f>
        <v>Order of Diagna</v>
      </c>
      <c r="C240" s="8" t="str">
        <f>VLOOKUP(A240,'Sets data'!$A$3:$C$9972,2,FALSE)</f>
        <v>Orden von Diagna</v>
      </c>
      <c r="G240" s="71" t="str">
        <f t="shared" si="3"/>
        <v/>
      </c>
    </row>
    <row r="241" spans="1:7" x14ac:dyDescent="0.25">
      <c r="A241" s="12">
        <v>285</v>
      </c>
      <c r="B241" s="8" t="str">
        <f>VLOOKUP(A241,'Sets data'!$A$3:$C$9972,3,FALSE)</f>
        <v>Vampire Lord</v>
      </c>
      <c r="C241" s="8" t="str">
        <f>VLOOKUP(A241,'Sets data'!$A$3:$C$9972,2,FALSE)</f>
        <v>Vampirfürst</v>
      </c>
      <c r="G241" s="71" t="str">
        <f t="shared" si="3"/>
        <v/>
      </c>
    </row>
    <row r="242" spans="1:7" x14ac:dyDescent="0.25">
      <c r="A242" s="12">
        <v>286</v>
      </c>
      <c r="B242" s="8" t="str">
        <f>VLOOKUP(A242,'Sets data'!$A$3:$C$9972,3,FALSE)</f>
        <v>Spriggan\'s Thorns</v>
      </c>
      <c r="C242" s="8" t="str">
        <f>VLOOKUP(A242,'Sets data'!$A$3:$C$9972,2,FALSE)</f>
        <v>Dornen des Zweiglings</v>
      </c>
      <c r="G242" s="71" t="str">
        <f t="shared" si="3"/>
        <v/>
      </c>
    </row>
    <row r="243" spans="1:7" x14ac:dyDescent="0.25">
      <c r="A243" s="12">
        <v>287</v>
      </c>
      <c r="B243" s="8" t="str">
        <f>VLOOKUP(A243,'Sets data'!$A$3:$C$9972,3,FALSE)</f>
        <v>Green Pact</v>
      </c>
      <c r="C243" s="8" t="str">
        <f>VLOOKUP(A243,'Sets data'!$A$3:$C$9972,2,FALSE)</f>
        <v>Der Grüne Pakt</v>
      </c>
      <c r="G243" s="71" t="str">
        <f t="shared" si="3"/>
        <v/>
      </c>
    </row>
    <row r="244" spans="1:7" x14ac:dyDescent="0.25">
      <c r="A244" s="12">
        <v>288</v>
      </c>
      <c r="B244" s="8" t="str">
        <f>VLOOKUP(A244,'Sets data'!$A$3:$C$9972,3,FALSE)</f>
        <v>Beekeeper\'s Gear</v>
      </c>
      <c r="C244" s="8" t="str">
        <f>VLOOKUP(A244,'Sets data'!$A$3:$C$9972,2,FALSE)</f>
        <v>Werkzeug des Bienenhüters</v>
      </c>
      <c r="G244" s="71" t="str">
        <f t="shared" si="3"/>
        <v/>
      </c>
    </row>
    <row r="245" spans="1:7" x14ac:dyDescent="0.25">
      <c r="A245" s="12">
        <v>289</v>
      </c>
      <c r="B245" s="8" t="str">
        <f>VLOOKUP(A245,'Sets data'!$A$3:$C$9972,3,FALSE)</f>
        <v>Spinner\'s Garments</v>
      </c>
      <c r="C245" s="8" t="str">
        <f>VLOOKUP(A245,'Sets data'!$A$3:$C$9972,2,FALSE)</f>
        <v>Gewänder des Webers</v>
      </c>
      <c r="G245" s="71" t="str">
        <f t="shared" si="3"/>
        <v/>
      </c>
    </row>
    <row r="246" spans="1:7" x14ac:dyDescent="0.25">
      <c r="A246" s="12">
        <v>290</v>
      </c>
      <c r="B246" s="8" t="str">
        <f>VLOOKUP(A246,'Sets data'!$A$3:$C$9972,3,FALSE)</f>
        <v>Skooma Smuggler</v>
      </c>
      <c r="C246" s="8" t="str">
        <f>VLOOKUP(A246,'Sets data'!$A$3:$C$9972,2,FALSE)</f>
        <v>Skoomaschmuggler</v>
      </c>
      <c r="G246" s="71" t="str">
        <f t="shared" si="3"/>
        <v/>
      </c>
    </row>
    <row r="247" spans="1:7" x14ac:dyDescent="0.25">
      <c r="A247" s="12">
        <v>291</v>
      </c>
      <c r="B247" s="8" t="str">
        <f>VLOOKUP(A247,'Sets data'!$A$3:$C$9972,3,FALSE)</f>
        <v>Shalk Exoskeleton</v>
      </c>
      <c r="C247" s="8" t="str">
        <f>VLOOKUP(A247,'Sets data'!$A$3:$C$9972,2,FALSE)</f>
        <v>Schröterpanzer</v>
      </c>
      <c r="G247" s="71" t="str">
        <f t="shared" si="3"/>
        <v/>
      </c>
    </row>
    <row r="248" spans="1:7" x14ac:dyDescent="0.25">
      <c r="A248" s="12">
        <v>292</v>
      </c>
      <c r="B248" s="8" t="str">
        <f>VLOOKUP(A248,'Sets data'!$A$3:$C$9972,3,FALSE)</f>
        <v>Mother\'s Sorrow</v>
      </c>
      <c r="C248" s="8" t="str">
        <f>VLOOKUP(A248,'Sets data'!$A$3:$C$9972,2,FALSE)</f>
        <v>Muttertränen</v>
      </c>
      <c r="G248" s="71" t="str">
        <f t="shared" si="3"/>
        <v/>
      </c>
    </row>
    <row r="249" spans="1:7" x14ac:dyDescent="0.25">
      <c r="A249" s="12">
        <v>293</v>
      </c>
      <c r="B249" s="8" t="str">
        <f>VLOOKUP(A249,'Sets data'!$A$3:$C$9972,3,FALSE)</f>
        <v>Plague Doctor</v>
      </c>
      <c r="C249" s="8" t="str">
        <f>VLOOKUP(A249,'Sets data'!$A$3:$C$9972,2,FALSE)</f>
        <v>Seuchendoktor</v>
      </c>
      <c r="G249" s="71" t="str">
        <f t="shared" si="3"/>
        <v/>
      </c>
    </row>
    <row r="250" spans="1:7" x14ac:dyDescent="0.25">
      <c r="A250" s="12">
        <v>294</v>
      </c>
      <c r="B250" s="8" t="str">
        <f>VLOOKUP(A250,'Sets data'!$A$3:$C$9972,3,FALSE)</f>
        <v>Ysgramor\'s Birthright</v>
      </c>
      <c r="C250" s="8" t="str">
        <f>VLOOKUP(A250,'Sets data'!$A$3:$C$9972,2,FALSE)</f>
        <v>Ysgramors Geburtsrecht</v>
      </c>
      <c r="G250" s="71" t="str">
        <f t="shared" si="3"/>
        <v/>
      </c>
    </row>
    <row r="251" spans="1:7" x14ac:dyDescent="0.25">
      <c r="A251" s="12">
        <v>295</v>
      </c>
      <c r="B251" s="8" t="str">
        <f>VLOOKUP(A251,'Sets data'!$A$3:$C$9972,3,FALSE)</f>
        <v>Jailbreaker</v>
      </c>
      <c r="C251" s="8" t="str">
        <f>VLOOKUP(A251,'Sets data'!$A$3:$C$9972,2,FALSE)</f>
        <v>Ausbrecher</v>
      </c>
      <c r="G251" s="71" t="str">
        <f t="shared" si="3"/>
        <v/>
      </c>
    </row>
    <row r="252" spans="1:7" x14ac:dyDescent="0.25">
      <c r="A252" s="12">
        <v>296</v>
      </c>
      <c r="B252" s="8" t="str">
        <f>VLOOKUP(A252,'Sets data'!$A$3:$C$9972,3,FALSE)</f>
        <v>Spelunker</v>
      </c>
      <c r="C252" s="8" t="str">
        <f>VLOOKUP(A252,'Sets data'!$A$3:$C$9972,2,FALSE)</f>
        <v>Höhlenforscher</v>
      </c>
      <c r="G252" s="71" t="str">
        <f t="shared" si="3"/>
        <v/>
      </c>
    </row>
    <row r="253" spans="1:7" x14ac:dyDescent="0.25">
      <c r="A253" s="12">
        <v>297</v>
      </c>
      <c r="B253" s="8" t="str">
        <f>VLOOKUP(A253,'Sets data'!$A$3:$C$9972,3,FALSE)</f>
        <v>Spider Cultist Cowl</v>
      </c>
      <c r="C253" s="8" t="str">
        <f>VLOOKUP(A253,'Sets data'!$A$3:$C$9972,2,FALSE)</f>
        <v>Spinnenkultistenkutte</v>
      </c>
      <c r="G253" s="71" t="str">
        <f t="shared" si="3"/>
        <v/>
      </c>
    </row>
    <row r="254" spans="1:7" x14ac:dyDescent="0.25">
      <c r="A254" s="12">
        <v>298</v>
      </c>
      <c r="B254" s="8" t="str">
        <f>VLOOKUP(A254,'Sets data'!$A$3:$C$9972,3,FALSE)</f>
        <v>Light Speaker</v>
      </c>
      <c r="C254" s="8" t="str">
        <f>VLOOKUP(A254,'Sets data'!$A$3:$C$9972,2,FALSE)</f>
        <v>Lichtsprecher</v>
      </c>
      <c r="G254" s="71" t="str">
        <f t="shared" si="3"/>
        <v/>
      </c>
    </row>
    <row r="255" spans="1:7" x14ac:dyDescent="0.25">
      <c r="A255" s="12">
        <v>299</v>
      </c>
      <c r="B255" s="8" t="str">
        <f>VLOOKUP(A255,'Sets data'!$A$3:$C$9972,3,FALSE)</f>
        <v>Toothrow</v>
      </c>
      <c r="C255" s="8" t="str">
        <f>VLOOKUP(A255,'Sets data'!$A$3:$C$9972,2,FALSE)</f>
        <v>Zahnreihe</v>
      </c>
      <c r="G255" s="71" t="str">
        <f t="shared" si="3"/>
        <v/>
      </c>
    </row>
    <row r="256" spans="1:7" x14ac:dyDescent="0.25">
      <c r="A256" s="12">
        <v>300</v>
      </c>
      <c r="B256" s="8" t="str">
        <f>VLOOKUP(A256,'Sets data'!$A$3:$C$9972,3,FALSE)</f>
        <v>Netch\'s Touch</v>
      </c>
      <c r="C256" s="8" t="str">
        <f>VLOOKUP(A256,'Sets data'!$A$3:$C$9972,2,FALSE)</f>
        <v>Berührung des Netch</v>
      </c>
      <c r="G256" s="71"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1" t="str">
        <f t="shared" si="4"/>
        <v/>
      </c>
    </row>
    <row r="258" spans="1:7" x14ac:dyDescent="0.25">
      <c r="A258" s="12">
        <v>302</v>
      </c>
      <c r="B258" s="8" t="str">
        <f>VLOOKUP(A258,'Sets data'!$A$3:$C$9972,3,FALSE)</f>
        <v>Leviathan</v>
      </c>
      <c r="C258" s="8" t="str">
        <f>VLOOKUP(A258,'Sets data'!$A$3:$C$9972,2,FALSE)</f>
        <v>Leviathan</v>
      </c>
      <c r="G258" s="71" t="str">
        <f t="shared" si="4"/>
        <v/>
      </c>
    </row>
    <row r="259" spans="1:7" x14ac:dyDescent="0.25">
      <c r="A259" s="12">
        <v>303</v>
      </c>
      <c r="B259" s="8" t="str">
        <f>VLOOKUP(A259,'Sets data'!$A$3:$C$9972,3,FALSE)</f>
        <v>Lamia\'s Song</v>
      </c>
      <c r="C259" s="8" t="str">
        <f>VLOOKUP(A259,'Sets data'!$A$3:$C$9972,2,FALSE)</f>
        <v>Lied der Lamie</v>
      </c>
      <c r="G259" s="71" t="str">
        <f t="shared" si="4"/>
        <v/>
      </c>
    </row>
    <row r="260" spans="1:7" x14ac:dyDescent="0.25">
      <c r="A260" s="12">
        <v>304</v>
      </c>
      <c r="B260" s="8" t="str">
        <f>VLOOKUP(A260,'Sets data'!$A$3:$C$9972,3,FALSE)</f>
        <v>Medusa</v>
      </c>
      <c r="C260" s="8" t="str">
        <f>VLOOKUP(A260,'Sets data'!$A$3:$C$9972,2,FALSE)</f>
        <v>Versteinernder Blick</v>
      </c>
      <c r="G260" s="71" t="str">
        <f t="shared" si="4"/>
        <v/>
      </c>
    </row>
    <row r="261" spans="1:7" x14ac:dyDescent="0.25">
      <c r="A261" s="12">
        <v>305</v>
      </c>
      <c r="B261" s="8" t="str">
        <f>VLOOKUP(A261,'Sets data'!$A$3:$C$9972,3,FALSE)</f>
        <v>Treasure Hunter</v>
      </c>
      <c r="C261" s="8" t="str">
        <f>VLOOKUP(A261,'Sets data'!$A$3:$C$9972,2,FALSE)</f>
        <v>Schatzjäger</v>
      </c>
      <c r="G261" s="71" t="str">
        <f t="shared" si="4"/>
        <v/>
      </c>
    </row>
    <row r="262" spans="1:7" x14ac:dyDescent="0.25">
      <c r="A262" s="12">
        <v>307</v>
      </c>
      <c r="B262" s="8" t="str">
        <f>VLOOKUP(A262,'Sets data'!$A$3:$C$9972,3,FALSE)</f>
        <v>Draugr Hulk</v>
      </c>
      <c r="C262" s="8" t="str">
        <f>VLOOKUP(A262,'Sets data'!$A$3:$C$9972,2,FALSE)</f>
        <v>Schwerfälliger Draugr</v>
      </c>
      <c r="G262" s="71" t="str">
        <f t="shared" si="4"/>
        <v/>
      </c>
    </row>
    <row r="263" spans="1:7" x14ac:dyDescent="0.25">
      <c r="A263" s="12">
        <v>308</v>
      </c>
      <c r="B263" s="8" t="str">
        <f>VLOOKUP(A263,'Sets data'!$A$3:$C$9972,3,FALSE)</f>
        <v>Bone Pirate\'s Tatters</v>
      </c>
      <c r="C263" s="8" t="str">
        <f>VLOOKUP(A263,'Sets data'!$A$3:$C$9972,2,FALSE)</f>
        <v>Lumpen des Knochenpiraten</v>
      </c>
      <c r="G263" s="71" t="str">
        <f t="shared" si="4"/>
        <v/>
      </c>
    </row>
    <row r="264" spans="1:7" x14ac:dyDescent="0.25">
      <c r="A264" s="12">
        <v>309</v>
      </c>
      <c r="B264" s="8" t="str">
        <f>VLOOKUP(A264,'Sets data'!$A$3:$C$9972,3,FALSE)</f>
        <v>Knight-errant\'s Mail</v>
      </c>
      <c r="C264" s="8" t="str">
        <f>VLOOKUP(A264,'Sets data'!$A$3:$C$9972,2,FALSE)</f>
        <v>Platten des Wanderritters</v>
      </c>
      <c r="G264" s="71" t="str">
        <f t="shared" si="4"/>
        <v/>
      </c>
    </row>
    <row r="265" spans="1:7" x14ac:dyDescent="0.25">
      <c r="A265" s="12">
        <v>310</v>
      </c>
      <c r="B265" s="8" t="str">
        <f>VLOOKUP(A265,'Sets data'!$A$3:$C$9972,3,FALSE)</f>
        <v>Sword Dancer</v>
      </c>
      <c r="C265" s="8" t="str">
        <f>VLOOKUP(A265,'Sets data'!$A$3:$C$9972,2,FALSE)</f>
        <v>Schwerttänzer</v>
      </c>
      <c r="G265" s="71" t="str">
        <f t="shared" si="4"/>
        <v/>
      </c>
    </row>
    <row r="266" spans="1:7" x14ac:dyDescent="0.25">
      <c r="A266" s="12">
        <v>311</v>
      </c>
      <c r="B266" s="8" t="str">
        <f>VLOOKUP(A266,'Sets data'!$A$3:$C$9972,3,FALSE)</f>
        <v>Rattlecage</v>
      </c>
      <c r="C266" s="8" t="str">
        <f>VLOOKUP(A266,'Sets data'!$A$3:$C$9972,2,FALSE)</f>
        <v>Klapperkäfig</v>
      </c>
      <c r="G266" s="71" t="str">
        <f t="shared" si="4"/>
        <v/>
      </c>
    </row>
    <row r="267" spans="1:7" x14ac:dyDescent="0.25">
      <c r="A267" s="12">
        <v>313</v>
      </c>
      <c r="B267" s="8" t="str">
        <f>VLOOKUP(A267,'Sets data'!$A$3:$C$9972,3,FALSE)</f>
        <v>Titanic Cleave</v>
      </c>
      <c r="C267" s="8" t="str">
        <f>VLOOKUP(A267,'Sets data'!$A$3:$C$9972,2,FALSE)</f>
        <v>Titanisches Trennen</v>
      </c>
      <c r="G267" s="71" t="str">
        <f t="shared" si="4"/>
        <v/>
      </c>
    </row>
    <row r="268" spans="1:7" x14ac:dyDescent="0.25">
      <c r="A268" s="12">
        <v>314</v>
      </c>
      <c r="B268" s="8" t="str">
        <f>VLOOKUP(A268,'Sets data'!$A$3:$C$9972,3,FALSE)</f>
        <v>Puncturing Remedy</v>
      </c>
      <c r="C268" s="8" t="str">
        <f>VLOOKUP(A268,'Sets data'!$A$3:$C$9972,2,FALSE)</f>
        <v>Durchschlagende Genesung</v>
      </c>
      <c r="G268" s="71" t="str">
        <f t="shared" si="4"/>
        <v/>
      </c>
    </row>
    <row r="269" spans="1:7" x14ac:dyDescent="0.25">
      <c r="A269" s="12">
        <v>315</v>
      </c>
      <c r="B269" s="8" t="str">
        <f>VLOOKUP(A269,'Sets data'!$A$3:$C$9972,3,FALSE)</f>
        <v>Stinging Slashes</v>
      </c>
      <c r="C269" s="8" t="str">
        <f>VLOOKUP(A269,'Sets data'!$A$3:$C$9972,2,FALSE)</f>
        <v>Stechende Schnitte</v>
      </c>
      <c r="G269" s="71" t="str">
        <f t="shared" si="4"/>
        <v/>
      </c>
    </row>
    <row r="270" spans="1:7" x14ac:dyDescent="0.25">
      <c r="A270" s="12">
        <v>316</v>
      </c>
      <c r="B270" s="8" t="str">
        <f>VLOOKUP(A270,'Sets data'!$A$3:$C$9972,3,FALSE)</f>
        <v>Caustic Arrow</v>
      </c>
      <c r="C270" s="8" t="str">
        <f>VLOOKUP(A270,'Sets data'!$A$3:$C$9972,2,FALSE)</f>
        <v>Beißender Pfeil</v>
      </c>
      <c r="G270" s="71" t="str">
        <f t="shared" si="4"/>
        <v/>
      </c>
    </row>
    <row r="271" spans="1:7" x14ac:dyDescent="0.25">
      <c r="A271" s="12">
        <v>317</v>
      </c>
      <c r="B271" s="8" t="str">
        <f>VLOOKUP(A271,'Sets data'!$A$3:$C$9972,3,FALSE)</f>
        <v>Destructive Impact</v>
      </c>
      <c r="C271" s="8" t="str">
        <f>VLOOKUP(A271,'Sets data'!$A$3:$C$9972,2,FALSE)</f>
        <v>Zerstörerischer Einschlag</v>
      </c>
      <c r="G271" s="71" t="str">
        <f t="shared" si="4"/>
        <v/>
      </c>
    </row>
    <row r="272" spans="1:7" x14ac:dyDescent="0.25">
      <c r="A272" s="12">
        <v>318</v>
      </c>
      <c r="B272" s="8" t="str">
        <f>VLOOKUP(A272,'Sets data'!$A$3:$C$9972,3,FALSE)</f>
        <v>Grand Rejuvenation</v>
      </c>
      <c r="C272" s="8" t="str">
        <f>VLOOKUP(A272,'Sets data'!$A$3:$C$9972,2,FALSE)</f>
        <v>Große Verjüngung</v>
      </c>
      <c r="G272" s="71" t="str">
        <f t="shared" si="4"/>
        <v/>
      </c>
    </row>
    <row r="273" spans="1:7" x14ac:dyDescent="0.25">
      <c r="A273" s="12">
        <v>320</v>
      </c>
      <c r="B273" s="8" t="str">
        <f>VLOOKUP(A273,'Sets data'!$A$3:$C$9972,3,FALSE)</f>
        <v>War Maiden</v>
      </c>
      <c r="C273" s="8" t="str">
        <f>VLOOKUP(A273,'Sets data'!$A$3:$C$9972,2,FALSE)</f>
        <v>Kriegsjungfer</v>
      </c>
      <c r="G273" s="71" t="str">
        <f t="shared" si="4"/>
        <v/>
      </c>
    </row>
    <row r="274" spans="1:7" x14ac:dyDescent="0.25">
      <c r="A274" s="12">
        <v>321</v>
      </c>
      <c r="B274" s="8" t="str">
        <f>VLOOKUP(A274,'Sets data'!$A$3:$C$9972,3,FALSE)</f>
        <v>Defiler</v>
      </c>
      <c r="C274" s="8" t="str">
        <f>VLOOKUP(A274,'Sets data'!$A$3:$C$9972,2,FALSE)</f>
        <v>Schänder</v>
      </c>
      <c r="G274" s="71" t="str">
        <f t="shared" si="4"/>
        <v/>
      </c>
    </row>
    <row r="275" spans="1:7" x14ac:dyDescent="0.25">
      <c r="A275" s="12">
        <v>322</v>
      </c>
      <c r="B275" s="8" t="str">
        <f>VLOOKUP(A275,'Sets data'!$A$3:$C$9972,3,FALSE)</f>
        <v>Warrior-Poet</v>
      </c>
      <c r="C275" s="8" t="str">
        <f>VLOOKUP(A275,'Sets data'!$A$3:$C$9972,2,FALSE)</f>
        <v>Kriegerpoet</v>
      </c>
      <c r="G275" s="71" t="str">
        <f t="shared" si="4"/>
        <v/>
      </c>
    </row>
    <row r="276" spans="1:7" x14ac:dyDescent="0.25">
      <c r="A276" s="5">
        <v>323</v>
      </c>
      <c r="B276" s="8" t="str">
        <f>VLOOKUP(A276,'Sets data'!$A$3:$C$9972,3,FALSE)</f>
        <v>Assassin\'s Guile</v>
      </c>
      <c r="C276" s="8" t="str">
        <f>VLOOKUP(A276,'Sets data'!$A$3:$C$9972,2,FALSE)</f>
        <v>Assassinenlist</v>
      </c>
      <c r="G276" s="71" t="str">
        <f t="shared" si="4"/>
        <v/>
      </c>
    </row>
    <row r="277" spans="1:7" x14ac:dyDescent="0.25">
      <c r="A277" s="5">
        <v>324</v>
      </c>
      <c r="B277" s="8" t="str">
        <f>VLOOKUP(A277,'Sets data'!$A$3:$C$9972,3,FALSE)</f>
        <v>Daedric Trickery</v>
      </c>
      <c r="C277" s="8" t="str">
        <f>VLOOKUP(A277,'Sets data'!$A$3:$C$9972,2,FALSE)</f>
        <v>Daedrische Gaunerei</v>
      </c>
      <c r="G277" s="71" t="str">
        <f t="shared" si="4"/>
        <v/>
      </c>
    </row>
    <row r="278" spans="1:7" x14ac:dyDescent="0.25">
      <c r="A278" s="5">
        <v>325</v>
      </c>
      <c r="B278" s="8" t="str">
        <f>VLOOKUP(A278,'Sets data'!$A$3:$C$9972,3,FALSE)</f>
        <v>Shacklebreaker</v>
      </c>
      <c r="C278" s="8" t="str">
        <f>VLOOKUP(A278,'Sets data'!$A$3:$C$9972,2,FALSE)</f>
        <v>Kettensprenger</v>
      </c>
      <c r="G278" s="71" t="str">
        <f t="shared" si="4"/>
        <v/>
      </c>
    </row>
    <row r="279" spans="1:7" x14ac:dyDescent="0.25">
      <c r="A279" s="12">
        <v>326</v>
      </c>
      <c r="B279" s="8" t="str">
        <f>VLOOKUP(A279,'Sets data'!$A$3:$C$9972,3,FALSE)</f>
        <v>Vanguard\'s Challenge</v>
      </c>
      <c r="C279" s="8" t="str">
        <f>VLOOKUP(A279,'Sets data'!$A$3:$C$9972,2,FALSE)</f>
        <v>Vorhutdisput</v>
      </c>
      <c r="G279" s="71" t="str">
        <f t="shared" si="4"/>
        <v/>
      </c>
    </row>
    <row r="280" spans="1:7" x14ac:dyDescent="0.25">
      <c r="A280" s="12">
        <v>327</v>
      </c>
      <c r="B280" s="8" t="str">
        <f>VLOOKUP(A280,'Sets data'!$A$3:$C$9972,3,FALSE)</f>
        <v>Coward\'s Gear</v>
      </c>
      <c r="C280" s="8" t="str">
        <f>VLOOKUP(A280,'Sets data'!$A$3:$C$9972,2,FALSE)</f>
        <v>Feiglingstracht</v>
      </c>
      <c r="G280" s="71" t="str">
        <f t="shared" si="4"/>
        <v/>
      </c>
    </row>
    <row r="281" spans="1:7" x14ac:dyDescent="0.25">
      <c r="A281" s="12">
        <v>328</v>
      </c>
      <c r="B281" s="8" t="str">
        <f>VLOOKUP(A281,'Sets data'!$A$3:$C$9972,3,FALSE)</f>
        <v>Knight Slayer</v>
      </c>
      <c r="C281" s="8" t="str">
        <f>VLOOKUP(A281,'Sets data'!$A$3:$C$9972,2,FALSE)</f>
        <v>Ritterschlächter</v>
      </c>
      <c r="G281" s="71" t="str">
        <f t="shared" si="4"/>
        <v/>
      </c>
    </row>
    <row r="282" spans="1:7" x14ac:dyDescent="0.25">
      <c r="A282" s="12">
        <v>329</v>
      </c>
      <c r="B282" s="8" t="str">
        <f>VLOOKUP(A282,'Sets data'!$A$3:$C$9972,3,FALSE)</f>
        <v>Wizard\'s Riposte</v>
      </c>
      <c r="C282" s="8" t="str">
        <f>VLOOKUP(A282,'Sets data'!$A$3:$C$9972,2,FALSE)</f>
        <v>Zaubererreplik</v>
      </c>
      <c r="G282" s="71" t="str">
        <f t="shared" si="4"/>
        <v/>
      </c>
    </row>
    <row r="283" spans="1:7" x14ac:dyDescent="0.25">
      <c r="A283" s="12">
        <v>330</v>
      </c>
      <c r="B283" s="8" t="str">
        <f>VLOOKUP(A283,'Sets data'!$A$3:$C$9972,3,FALSE)</f>
        <v>Automated Defense</v>
      </c>
      <c r="C283" s="8" t="str">
        <f>VLOOKUP(A283,'Sets data'!$A$3:$C$9972,2,FALSE)</f>
        <v>Automatisierte Verteidigung</v>
      </c>
      <c r="G283" s="71" t="str">
        <f t="shared" si="4"/>
        <v/>
      </c>
    </row>
    <row r="284" spans="1:7" x14ac:dyDescent="0.25">
      <c r="A284" s="12">
        <v>331</v>
      </c>
      <c r="B284" s="8" t="str">
        <f>VLOOKUP(A284,'Sets data'!$A$3:$C$9972,3,FALSE)</f>
        <v>War Machine</v>
      </c>
      <c r="C284" s="8" t="str">
        <f>VLOOKUP(A284,'Sets data'!$A$3:$C$9972,2,FALSE)</f>
        <v>Kriegsmaschine</v>
      </c>
      <c r="G284" s="71" t="str">
        <f t="shared" si="4"/>
        <v/>
      </c>
    </row>
    <row r="285" spans="1:7" x14ac:dyDescent="0.25">
      <c r="A285" s="12">
        <v>332</v>
      </c>
      <c r="B285" s="8" t="str">
        <f>VLOOKUP(A285,'Sets data'!$A$3:$C$9972,3,FALSE)</f>
        <v>Master Architect</v>
      </c>
      <c r="C285" s="8" t="str">
        <f>VLOOKUP(A285,'Sets data'!$A$3:$C$9972,2,FALSE)</f>
        <v>Meisterarchitekt</v>
      </c>
      <c r="G285" s="71" t="str">
        <f t="shared" si="4"/>
        <v/>
      </c>
    </row>
    <row r="286" spans="1:7" x14ac:dyDescent="0.25">
      <c r="A286" s="12">
        <v>333</v>
      </c>
      <c r="B286" s="8" t="str">
        <f>VLOOKUP(A286,'Sets data'!$A$3:$C$9972,3,FALSE)</f>
        <v>Inventor\'s Guard</v>
      </c>
      <c r="C286" s="8" t="str">
        <f>VLOOKUP(A286,'Sets data'!$A$3:$C$9972,2,FALSE)</f>
        <v>Erfindergarde</v>
      </c>
      <c r="G286" s="71" t="str">
        <f t="shared" si="4"/>
        <v/>
      </c>
    </row>
    <row r="287" spans="1:7" x14ac:dyDescent="0.25">
      <c r="A287" s="12">
        <v>334</v>
      </c>
      <c r="B287" s="8" t="str">
        <f>VLOOKUP(A287,'Sets data'!$A$3:$C$9972,3,FALSE)</f>
        <v>Impregnable Armor</v>
      </c>
      <c r="C287" s="8" t="str">
        <f>VLOOKUP(A287,'Sets data'!$A$3:$C$9972,2,FALSE)</f>
        <v>Unüberwindliche Rüstung</v>
      </c>
      <c r="G287" s="71" t="str">
        <f t="shared" si="4"/>
        <v/>
      </c>
    </row>
    <row r="288" spans="1:7" x14ac:dyDescent="0.25">
      <c r="A288" s="12">
        <v>335</v>
      </c>
      <c r="B288" s="8" t="str">
        <f>VLOOKUP(A288,'Sets data'!$A$3:$C$9972,3,FALSE)</f>
        <v>Draugr\'s Rest</v>
      </c>
      <c r="C288" s="8" t="str">
        <f>VLOOKUP(A288,'Sets data'!$A$3:$C$9972,2,FALSE)</f>
        <v>Draugrruhe</v>
      </c>
      <c r="G288" s="71" t="str">
        <f t="shared" si="4"/>
        <v/>
      </c>
    </row>
    <row r="289" spans="1:7" x14ac:dyDescent="0.25">
      <c r="A289" s="12">
        <v>336</v>
      </c>
      <c r="B289" s="8" t="str">
        <f>VLOOKUP(A289,'Sets data'!$A$3:$C$9972,3,FALSE)</f>
        <v>Pillar of Nirn</v>
      </c>
      <c r="C289" s="8" t="str">
        <f>VLOOKUP(A289,'Sets data'!$A$3:$C$9972,2,FALSE)</f>
        <v>Säulen von Nirn</v>
      </c>
      <c r="G289" s="71" t="str">
        <f t="shared" si="4"/>
        <v/>
      </c>
    </row>
    <row r="290" spans="1:7" x14ac:dyDescent="0.25">
      <c r="A290" s="12">
        <v>337</v>
      </c>
      <c r="B290" s="8" t="str">
        <f>VLOOKUP(A290,'Sets data'!$A$3:$C$9972,3,FALSE)</f>
        <v>Ironblood</v>
      </c>
      <c r="C290" s="8" t="str">
        <f>VLOOKUP(A290,'Sets data'!$A$3:$C$9972,2,FALSE)</f>
        <v>Eisenblut</v>
      </c>
      <c r="G290" s="71" t="str">
        <f t="shared" si="4"/>
        <v/>
      </c>
    </row>
    <row r="291" spans="1:7" x14ac:dyDescent="0.25">
      <c r="A291" s="12">
        <v>338</v>
      </c>
      <c r="B291" s="8" t="str">
        <f>VLOOKUP(A291,'Sets data'!$A$3:$C$9972,3,FALSE)</f>
        <v>Flame Blossom</v>
      </c>
      <c r="C291" s="8" t="str">
        <f>VLOOKUP(A291,'Sets data'!$A$3:$C$9972,2,FALSE)</f>
        <v>Flammenblüte</v>
      </c>
      <c r="G291" s="71" t="str">
        <f t="shared" si="4"/>
        <v/>
      </c>
    </row>
    <row r="292" spans="1:7" x14ac:dyDescent="0.25">
      <c r="A292" s="12">
        <v>339</v>
      </c>
      <c r="B292" s="8" t="str">
        <f>VLOOKUP(A292,'Sets data'!$A$3:$C$9972,3,FALSE)</f>
        <v>Blooddrinker</v>
      </c>
      <c r="C292" s="8" t="str">
        <f>VLOOKUP(A292,'Sets data'!$A$3:$C$9972,2,FALSE)</f>
        <v>Bluttrinker</v>
      </c>
      <c r="G292" s="71" t="str">
        <f t="shared" si="4"/>
        <v/>
      </c>
    </row>
    <row r="293" spans="1:7" x14ac:dyDescent="0.25">
      <c r="A293" s="12">
        <v>340</v>
      </c>
      <c r="B293" s="8" t="str">
        <f>VLOOKUP(A293,'Sets data'!$A$3:$C$9972,3,FALSE)</f>
        <v>Hagraven\'s Garden</v>
      </c>
      <c r="C293" s="8" t="str">
        <f>VLOOKUP(A293,'Sets data'!$A$3:$C$9972,2,FALSE)</f>
        <v>Vettelgarten</v>
      </c>
      <c r="G293" s="71" t="str">
        <f t="shared" si="4"/>
        <v/>
      </c>
    </row>
    <row r="294" spans="1:7" ht="105" x14ac:dyDescent="0.25">
      <c r="A294" s="5">
        <v>341</v>
      </c>
      <c r="B294" s="8" t="str">
        <f>VLOOKUP(A294,'Sets data'!$A$3:$C$9972,3,FALSE)</f>
        <v>Earthgore</v>
      </c>
      <c r="C294" s="8" t="str">
        <f>VLOOKUP(A294,'Sets data'!$A$3:$C$9972,2,FALSE)</f>
        <v>Erdbluter</v>
      </c>
      <c r="D294" s="23" t="s">
        <v>2227</v>
      </c>
      <c r="G294" s="71"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1" t="str">
        <f t="shared" si="4"/>
        <v/>
      </c>
    </row>
    <row r="296" spans="1:7" x14ac:dyDescent="0.25">
      <c r="A296" s="12">
        <v>343</v>
      </c>
      <c r="B296" s="8" t="str">
        <f>VLOOKUP(A296,'Sets data'!$A$3:$C$9972,3,FALSE)</f>
        <v>Caluurion\'s Legacy</v>
      </c>
      <c r="C296" s="8" t="str">
        <f>VLOOKUP(A296,'Sets data'!$A$3:$C$9972,2,FALSE)</f>
        <v>Caluurions Erbe</v>
      </c>
      <c r="G296" s="71" t="str">
        <f t="shared" si="4"/>
        <v/>
      </c>
    </row>
    <row r="297" spans="1:7" x14ac:dyDescent="0.25">
      <c r="A297" s="12">
        <v>344</v>
      </c>
      <c r="B297" s="8" t="str">
        <f>VLOOKUP(A297,'Sets data'!$A$3:$C$9972,3,FALSE)</f>
        <v>Trappings of Invigoration</v>
      </c>
      <c r="C297" s="8" t="str">
        <f>VLOOKUP(A297,'Sets data'!$A$3:$C$9972,2,FALSE)</f>
        <v>Stärkungsprunk</v>
      </c>
      <c r="G297" s="71" t="str">
        <f t="shared" si="4"/>
        <v/>
      </c>
    </row>
    <row r="298" spans="1:7" x14ac:dyDescent="0.25">
      <c r="A298" s="12">
        <v>345</v>
      </c>
      <c r="B298" s="8" t="str">
        <f>VLOOKUP(A298,'Sets data'!$A$3:$C$9972,3,FALSE)</f>
        <v>Ulfnor\'s Favor</v>
      </c>
      <c r="C298" s="8" t="str">
        <f>VLOOKUP(A298,'Sets data'!$A$3:$C$9972,2,FALSE)</f>
        <v>Ulfnors Gunst</v>
      </c>
      <c r="G298" s="71" t="str">
        <f t="shared" si="4"/>
        <v/>
      </c>
    </row>
    <row r="299" spans="1:7" x14ac:dyDescent="0.25">
      <c r="A299" s="12">
        <v>346</v>
      </c>
      <c r="B299" s="8" t="str">
        <f>VLOOKUP(A299,'Sets data'!$A$3:$C$9972,3,FALSE)</f>
        <v>Jorvuld\'s Guidance</v>
      </c>
      <c r="C299" s="8" t="str">
        <f>VLOOKUP(A299,'Sets data'!$A$3:$C$9972,2,FALSE)</f>
        <v>Jorvulds Führung</v>
      </c>
      <c r="G299" s="71" t="str">
        <f t="shared" si="4"/>
        <v/>
      </c>
    </row>
    <row r="300" spans="1:7" x14ac:dyDescent="0.25">
      <c r="A300" s="12">
        <v>347</v>
      </c>
      <c r="B300" s="8" t="str">
        <f>VLOOKUP(A300,'Sets data'!$A$3:$C$9972,3,FALSE)</f>
        <v>Plague Slinger</v>
      </c>
      <c r="C300" s="8" t="str">
        <f>VLOOKUP(A300,'Sets data'!$A$3:$C$9972,2,FALSE)</f>
        <v>Seuchenschleuder</v>
      </c>
      <c r="G300" s="71" t="str">
        <f t="shared" si="4"/>
        <v/>
      </c>
    </row>
    <row r="301" spans="1:7" x14ac:dyDescent="0.25">
      <c r="A301" s="12">
        <v>348</v>
      </c>
      <c r="B301" s="8" t="str">
        <f>VLOOKUP(A301,'Sets data'!$A$3:$C$9972,3,FALSE)</f>
        <v>Curse of Doylemish</v>
      </c>
      <c r="C301" s="8" t="str">
        <f>VLOOKUP(A301,'Sets data'!$A$3:$C$9972,2,FALSE)</f>
        <v>Fluch von Doylemish</v>
      </c>
      <c r="G301" s="71" t="str">
        <f t="shared" si="4"/>
        <v/>
      </c>
    </row>
    <row r="302" spans="1:7" x14ac:dyDescent="0.25">
      <c r="A302" s="5">
        <v>349</v>
      </c>
      <c r="B302" s="8" t="str">
        <f>VLOOKUP(A302,'Sets data'!$A$3:$C$9972,3,FALSE)</f>
        <v>Thurvokun</v>
      </c>
      <c r="C302" s="8" t="str">
        <f>VLOOKUP(A302,'Sets data'!$A$3:$C$9972,2,FALSE)</f>
        <v>Thurvokun</v>
      </c>
      <c r="G302" s="71" t="str">
        <f t="shared" si="4"/>
        <v/>
      </c>
    </row>
    <row r="303" spans="1:7" x14ac:dyDescent="0.25">
      <c r="A303" s="5">
        <v>350</v>
      </c>
      <c r="B303" s="8" t="str">
        <f>VLOOKUP(A303,'Sets data'!$A$3:$C$9972,3,FALSE)</f>
        <v>Zaan</v>
      </c>
      <c r="C303" s="8" t="str">
        <f>VLOOKUP(A303,'Sets data'!$A$3:$C$9972,2,FALSE)</f>
        <v>Zaan</v>
      </c>
      <c r="G303" s="71" t="str">
        <f t="shared" si="4"/>
        <v/>
      </c>
    </row>
    <row r="304" spans="1:7" x14ac:dyDescent="0.25">
      <c r="A304" s="5">
        <v>351</v>
      </c>
      <c r="B304" s="8" t="str">
        <f>VLOOKUP(A304,'Sets data'!$A$3:$C$9972,3,FALSE)</f>
        <v>Innate Axiom</v>
      </c>
      <c r="C304" s="8" t="str">
        <f>VLOOKUP(A304,'Sets data'!$A$3:$C$9972,2,FALSE)</f>
        <v>Kernaxiom</v>
      </c>
      <c r="G304" s="71" t="str">
        <f t="shared" si="4"/>
        <v/>
      </c>
    </row>
    <row r="305" spans="1:7" x14ac:dyDescent="0.25">
      <c r="A305" s="5">
        <v>352</v>
      </c>
      <c r="B305" s="8" t="str">
        <f>VLOOKUP(A305,'Sets data'!$A$3:$C$9972,3,FALSE)</f>
        <v>Fortified Brass</v>
      </c>
      <c r="C305" s="8" t="str">
        <f>VLOOKUP(A305,'Sets data'!$A$3:$C$9972,2,FALSE)</f>
        <v>Messingpanzer</v>
      </c>
      <c r="G305" s="71" t="str">
        <f t="shared" si="4"/>
        <v/>
      </c>
    </row>
    <row r="306" spans="1:7" ht="105" x14ac:dyDescent="0.25">
      <c r="A306" s="5">
        <v>353</v>
      </c>
      <c r="B306" s="8" t="str">
        <f>VLOOKUP(A306,'Sets data'!$A$3:$C$9972,3,FALSE)</f>
        <v>Mechanical Acuity</v>
      </c>
      <c r="C306" s="8" t="str">
        <f>VLOOKUP(A306,'Sets data'!$A$3:$C$9972,2,FALSE)</f>
        <v>Mechanikblick</v>
      </c>
      <c r="D306" s="23" t="s">
        <v>2228</v>
      </c>
      <c r="G306" s="71"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1" t="str">
        <f t="shared" si="4"/>
        <v/>
      </c>
    </row>
    <row r="308" spans="1:7" x14ac:dyDescent="0.25">
      <c r="A308" s="12">
        <v>355</v>
      </c>
      <c r="B308" s="8" t="str">
        <f>VLOOKUP(A308,'Sets data'!$A$3:$C$9972,3,FALSE)</f>
        <v>Unfathomable Darkness</v>
      </c>
      <c r="C308" s="8" t="str">
        <f>VLOOKUP(A308,'Sets data'!$A$3:$C$9972,2,FALSE)</f>
        <v>Unermessliche Dunkelheit</v>
      </c>
      <c r="G308" s="71" t="str">
        <f t="shared" si="4"/>
        <v/>
      </c>
    </row>
    <row r="309" spans="1:7" x14ac:dyDescent="0.25">
      <c r="A309" s="12">
        <v>356</v>
      </c>
      <c r="B309" s="8" t="str">
        <f>VLOOKUP(A309,'Sets data'!$A$3:$C$9972,3,FALSE)</f>
        <v>Livewire</v>
      </c>
      <c r="C309" s="8" t="str">
        <f>VLOOKUP(A309,'Sets data'!$A$3:$C$9972,2,FALSE)</f>
        <v>Stromschlag</v>
      </c>
      <c r="G309" s="71" t="str">
        <f t="shared" si="4"/>
        <v/>
      </c>
    </row>
    <row r="310" spans="1:7" x14ac:dyDescent="0.25">
      <c r="A310" s="12">
        <v>357</v>
      </c>
      <c r="B310" s="8" t="str">
        <f>VLOOKUP(A310,'Sets data'!$A$3:$C$9972,3,FALSE)</f>
        <v>Disciplined Slash (Perfected)</v>
      </c>
      <c r="C310" s="8" t="str">
        <f>VLOOKUP(A310,'Sets data'!$A$3:$C$9972,2,FALSE)</f>
        <v>Disziplinierter Schnitt (vollendet)</v>
      </c>
      <c r="G310" s="71" t="str">
        <f t="shared" si="4"/>
        <v/>
      </c>
    </row>
    <row r="311" spans="1:7" x14ac:dyDescent="0.25">
      <c r="A311" s="12">
        <v>358</v>
      </c>
      <c r="B311" s="8" t="str">
        <f>VLOOKUP(A311,'Sets data'!$A$3:$C$9972,3,FALSE)</f>
        <v>Defensive Position (Perfected)</v>
      </c>
      <c r="C311" s="8" t="str">
        <f>VLOOKUP(A311,'Sets data'!$A$3:$C$9972,2,FALSE)</f>
        <v>Defensive Position (vollendet)</v>
      </c>
      <c r="G311" s="71" t="str">
        <f t="shared" si="4"/>
        <v/>
      </c>
    </row>
    <row r="312" spans="1:7" x14ac:dyDescent="0.25">
      <c r="A312" s="12">
        <v>359</v>
      </c>
      <c r="B312" s="8" t="str">
        <f>VLOOKUP(A312,'Sets data'!$A$3:$C$9972,3,FALSE)</f>
        <v>Chaotic Whirlwind (Perfected)</v>
      </c>
      <c r="C312" s="8" t="str">
        <f>VLOOKUP(A312,'Sets data'!$A$3:$C$9972,2,FALSE)</f>
        <v>Chaotischer Wirbelwind (vollendet)</v>
      </c>
      <c r="G312" s="71" t="str">
        <f t="shared" si="4"/>
        <v/>
      </c>
    </row>
    <row r="313" spans="1:7" x14ac:dyDescent="0.25">
      <c r="A313" s="12">
        <v>360</v>
      </c>
      <c r="B313" s="8" t="str">
        <f>VLOOKUP(A313,'Sets data'!$A$3:$C$9972,3,FALSE)</f>
        <v>Piercing Spray (Perfected)</v>
      </c>
      <c r="C313" s="8" t="str">
        <f>VLOOKUP(A313,'Sets data'!$A$3:$C$9972,2,FALSE)</f>
        <v>Durchdringende Salve (vollendet)</v>
      </c>
      <c r="G313" s="71" t="str">
        <f t="shared" si="4"/>
        <v/>
      </c>
    </row>
    <row r="314" spans="1:7" x14ac:dyDescent="0.25">
      <c r="A314" s="12">
        <v>361</v>
      </c>
      <c r="B314" s="8" t="str">
        <f>VLOOKUP(A314,'Sets data'!$A$3:$C$9972,3,FALSE)</f>
        <v>Concentrated Force (Perfected)</v>
      </c>
      <c r="C314" s="8" t="str">
        <f>VLOOKUP(A314,'Sets data'!$A$3:$C$9972,2,FALSE)</f>
        <v>Konzentrierte Kraft (vollendet)</v>
      </c>
      <c r="G314" s="71" t="str">
        <f t="shared" si="4"/>
        <v/>
      </c>
    </row>
    <row r="315" spans="1:7" x14ac:dyDescent="0.25">
      <c r="A315" s="12">
        <v>362</v>
      </c>
      <c r="B315" s="8" t="str">
        <f>VLOOKUP(A315,'Sets data'!$A$3:$C$9972,3,FALSE)</f>
        <v>Timeless Blessing (Perfected)</v>
      </c>
      <c r="C315" s="8" t="str">
        <f>VLOOKUP(A315,'Sets data'!$A$3:$C$9972,2,FALSE)</f>
        <v>Zeitloser Segen (vollendet)</v>
      </c>
      <c r="G315" s="71" t="str">
        <f t="shared" si="4"/>
        <v/>
      </c>
    </row>
    <row r="316" spans="1:7" x14ac:dyDescent="0.25">
      <c r="A316" s="12">
        <v>363</v>
      </c>
      <c r="B316" s="8" t="str">
        <f>VLOOKUP(A316,'Sets data'!$A$3:$C$9972,3,FALSE)</f>
        <v>Disciplined Slash</v>
      </c>
      <c r="C316" s="8" t="str">
        <f>VLOOKUP(A316,'Sets data'!$A$3:$C$9972,2,FALSE)</f>
        <v>Disziplinierter Schnitt</v>
      </c>
      <c r="G316" s="71" t="str">
        <f t="shared" si="4"/>
        <v/>
      </c>
    </row>
    <row r="317" spans="1:7" x14ac:dyDescent="0.25">
      <c r="A317" s="12">
        <v>364</v>
      </c>
      <c r="B317" s="8" t="str">
        <f>VLOOKUP(A317,'Sets data'!$A$3:$C$9972,3,FALSE)</f>
        <v>Defensive Position</v>
      </c>
      <c r="C317" s="8" t="str">
        <f>VLOOKUP(A317,'Sets data'!$A$3:$C$9972,2,FALSE)</f>
        <v>Defensive Position</v>
      </c>
      <c r="G317" s="71" t="str">
        <f t="shared" si="4"/>
        <v/>
      </c>
    </row>
    <row r="318" spans="1:7" x14ac:dyDescent="0.25">
      <c r="A318" s="12">
        <v>365</v>
      </c>
      <c r="B318" s="8" t="str">
        <f>VLOOKUP(A318,'Sets data'!$A$3:$C$9972,3,FALSE)</f>
        <v>Chaotic Whirlwind</v>
      </c>
      <c r="C318" s="8" t="str">
        <f>VLOOKUP(A318,'Sets data'!$A$3:$C$9972,2,FALSE)</f>
        <v>Chaotischer Wirbelwind</v>
      </c>
      <c r="G318" s="71" t="str">
        <f t="shared" si="4"/>
        <v/>
      </c>
    </row>
    <row r="319" spans="1:7" x14ac:dyDescent="0.25">
      <c r="A319" s="12">
        <v>366</v>
      </c>
      <c r="B319" s="8" t="str">
        <f>VLOOKUP(A319,'Sets data'!$A$3:$C$9972,3,FALSE)</f>
        <v>Piercing Spray</v>
      </c>
      <c r="C319" s="8" t="str">
        <f>VLOOKUP(A319,'Sets data'!$A$3:$C$9972,2,FALSE)</f>
        <v>Durchdringende Salve</v>
      </c>
      <c r="G319" s="71" t="str">
        <f t="shared" si="4"/>
        <v/>
      </c>
    </row>
    <row r="320" spans="1:7" x14ac:dyDescent="0.25">
      <c r="A320" s="12">
        <v>367</v>
      </c>
      <c r="B320" s="8" t="str">
        <f>VLOOKUP(A320,'Sets data'!$A$3:$C$9972,3,FALSE)</f>
        <v>Concentrated Force</v>
      </c>
      <c r="C320" s="8" t="str">
        <f>VLOOKUP(A320,'Sets data'!$A$3:$C$9972,2,FALSE)</f>
        <v>Konzentrierte Kraft</v>
      </c>
      <c r="G320" s="71"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1" t="str">
        <f t="shared" si="5"/>
        <v/>
      </c>
    </row>
    <row r="322" spans="1:7" x14ac:dyDescent="0.25">
      <c r="A322" s="12">
        <v>369</v>
      </c>
      <c r="B322" s="8" t="str">
        <f>VLOOKUP(A322,'Sets data'!$A$3:$C$9972,3,FALSE)</f>
        <v>Merciless Charge</v>
      </c>
      <c r="C322" s="8" t="str">
        <f>VLOOKUP(A322,'Sets data'!$A$3:$C$9972,2,FALSE)</f>
        <v>Gnadenloser Ansturm</v>
      </c>
      <c r="G322" s="71" t="str">
        <f t="shared" si="5"/>
        <v/>
      </c>
    </row>
    <row r="323" spans="1:7" x14ac:dyDescent="0.25">
      <c r="A323" s="12">
        <v>370</v>
      </c>
      <c r="B323" s="8" t="str">
        <f>VLOOKUP(A323,'Sets data'!$A$3:$C$9972,3,FALSE)</f>
        <v>Rampaging Slash</v>
      </c>
      <c r="C323" s="8" t="str">
        <f>VLOOKUP(A323,'Sets data'!$A$3:$C$9972,2,FALSE)</f>
        <v>Tobender Schnitt</v>
      </c>
      <c r="G323" s="71" t="str">
        <f t="shared" si="5"/>
        <v/>
      </c>
    </row>
    <row r="324" spans="1:7" x14ac:dyDescent="0.25">
      <c r="A324" s="12">
        <v>371</v>
      </c>
      <c r="B324" s="8" t="str">
        <f>VLOOKUP(A324,'Sets data'!$A$3:$C$9972,3,FALSE)</f>
        <v>Cruel Flurry</v>
      </c>
      <c r="C324" s="8" t="str">
        <f>VLOOKUP(A324,'Sets data'!$A$3:$C$9972,2,FALSE)</f>
        <v>Grausamer Schlaghagel</v>
      </c>
      <c r="G324" s="71" t="str">
        <f t="shared" si="5"/>
        <v/>
      </c>
    </row>
    <row r="325" spans="1:7" x14ac:dyDescent="0.25">
      <c r="A325" s="12">
        <v>372</v>
      </c>
      <c r="B325" s="8" t="str">
        <f>VLOOKUP(A325,'Sets data'!$A$3:$C$9972,3,FALSE)</f>
        <v>Thunderous Volley</v>
      </c>
      <c r="C325" s="8" t="str">
        <f>VLOOKUP(A325,'Sets data'!$A$3:$C$9972,2,FALSE)</f>
        <v>Donnernde Salve</v>
      </c>
      <c r="G325" s="71" t="str">
        <f t="shared" si="5"/>
        <v/>
      </c>
    </row>
    <row r="326" spans="1:7" x14ac:dyDescent="0.25">
      <c r="A326" s="12">
        <v>373</v>
      </c>
      <c r="B326" s="8" t="str">
        <f>VLOOKUP(A326,'Sets data'!$A$3:$C$9972,3,FALSE)</f>
        <v>Crushing Wall</v>
      </c>
      <c r="C326" s="8" t="str">
        <f>VLOOKUP(A326,'Sets data'!$A$3:$C$9972,2,FALSE)</f>
        <v>Zermalmende Mauer</v>
      </c>
      <c r="G326" s="71" t="str">
        <f t="shared" si="5"/>
        <v/>
      </c>
    </row>
    <row r="327" spans="1:7" x14ac:dyDescent="0.25">
      <c r="A327" s="12">
        <v>374</v>
      </c>
      <c r="B327" s="8" t="str">
        <f>VLOOKUP(A327,'Sets data'!$A$3:$C$9972,3,FALSE)</f>
        <v>Precise Regeneration</v>
      </c>
      <c r="C327" s="8" t="str">
        <f>VLOOKUP(A327,'Sets data'!$A$3:$C$9972,2,FALSE)</f>
        <v>Präzise Regeneration</v>
      </c>
      <c r="G327" s="71" t="str">
        <f t="shared" si="5"/>
        <v/>
      </c>
    </row>
    <row r="328" spans="1:7" x14ac:dyDescent="0.25">
      <c r="A328" s="12">
        <v>380</v>
      </c>
      <c r="B328" s="8" t="str">
        <f>VLOOKUP(A328,'Sets data'!$A$3:$C$9972,3,FALSE)</f>
        <v>Prophet\'s</v>
      </c>
      <c r="C328" s="8" t="str">
        <f>VLOOKUP(A328,'Sets data'!$A$3:$C$9972,2,FALSE)</f>
        <v>Prophet</v>
      </c>
      <c r="G328" s="71" t="str">
        <f t="shared" si="5"/>
        <v/>
      </c>
    </row>
    <row r="329" spans="1:7" x14ac:dyDescent="0.25">
      <c r="A329" s="12">
        <v>381</v>
      </c>
      <c r="B329" s="8" t="str">
        <f>VLOOKUP(A329,'Sets data'!$A$3:$C$9972,3,FALSE)</f>
        <v>Broken Soul</v>
      </c>
      <c r="C329" s="8" t="str">
        <f>VLOOKUP(A329,'Sets data'!$A$3:$C$9972,2,FALSE)</f>
        <v>Zerbrochene Seele</v>
      </c>
      <c r="G329" s="71" t="str">
        <f t="shared" si="5"/>
        <v/>
      </c>
    </row>
    <row r="330" spans="1:7" x14ac:dyDescent="0.25">
      <c r="A330" s="12">
        <v>382</v>
      </c>
      <c r="B330" s="8" t="str">
        <f>VLOOKUP(A330,'Sets data'!$A$3:$C$9972,3,FALSE)</f>
        <v>Grace of Gloom</v>
      </c>
      <c r="C330" s="8" t="str">
        <f>VLOOKUP(A330,'Sets data'!$A$3:$C$9972,2,FALSE)</f>
        <v>Anmut der Gräue</v>
      </c>
      <c r="G330" s="71" t="str">
        <f t="shared" si="5"/>
        <v/>
      </c>
    </row>
    <row r="331" spans="1:7" x14ac:dyDescent="0.25">
      <c r="A331" s="12">
        <v>383</v>
      </c>
      <c r="B331" s="8" t="str">
        <f>VLOOKUP(A331,'Sets data'!$A$3:$C$9972,3,FALSE)</f>
        <v>Gryphon\'s Ferocity</v>
      </c>
      <c r="C331" s="8" t="str">
        <f>VLOOKUP(A331,'Sets data'!$A$3:$C$9972,2,FALSE)</f>
        <v>Wildheit des Greifen</v>
      </c>
      <c r="G331" s="71" t="str">
        <f t="shared" si="5"/>
        <v/>
      </c>
    </row>
    <row r="332" spans="1:7" x14ac:dyDescent="0.25">
      <c r="A332" s="12">
        <v>384</v>
      </c>
      <c r="B332" s="8" t="str">
        <f>VLOOKUP(A332,'Sets data'!$A$3:$C$9972,3,FALSE)</f>
        <v>Wisdom of Vanus</v>
      </c>
      <c r="C332" s="8" t="str">
        <f>VLOOKUP(A332,'Sets data'!$A$3:$C$9972,2,FALSE)</f>
        <v>Weisheit von Vanus</v>
      </c>
      <c r="G332" s="71" t="str">
        <f t="shared" si="5"/>
        <v/>
      </c>
    </row>
    <row r="333" spans="1:7" x14ac:dyDescent="0.25">
      <c r="A333" s="5">
        <v>385</v>
      </c>
      <c r="B333" s="8" t="str">
        <f>VLOOKUP(A333,'Sets data'!$A$3:$C$9972,3,FALSE)</f>
        <v>Adept Rider</v>
      </c>
      <c r="C333" s="8" t="str">
        <f>VLOOKUP(A333,'Sets data'!$A$3:$C$9972,2,FALSE)</f>
        <v>Versierter Reiter</v>
      </c>
      <c r="G333" s="71" t="str">
        <f t="shared" si="5"/>
        <v/>
      </c>
    </row>
    <row r="334" spans="1:7" x14ac:dyDescent="0.25">
      <c r="A334" s="5">
        <v>386</v>
      </c>
      <c r="B334" s="8" t="str">
        <f>VLOOKUP(A334,'Sets data'!$A$3:$C$9972,3,FALSE)</f>
        <v>Sload\'s Semblance</v>
      </c>
      <c r="C334" s="8" t="str">
        <f>VLOOKUP(A334,'Sets data'!$A$3:$C$9972,2,FALSE)</f>
        <v>Kreckenantlitz</v>
      </c>
      <c r="G334" s="71" t="str">
        <f t="shared" si="5"/>
        <v/>
      </c>
    </row>
    <row r="335" spans="1:7" x14ac:dyDescent="0.25">
      <c r="A335" s="5">
        <v>387</v>
      </c>
      <c r="B335" s="8" t="str">
        <f>VLOOKUP(A335,'Sets data'!$A$3:$C$9972,3,FALSE)</f>
        <v>Nocturnal\'s Favor</v>
      </c>
      <c r="C335" s="8" t="str">
        <f>VLOOKUP(A335,'Sets data'!$A$3:$C$9972,2,FALSE)</f>
        <v>Nocturnals Gunst</v>
      </c>
      <c r="G335" s="71" t="str">
        <f t="shared" si="5"/>
        <v/>
      </c>
    </row>
    <row r="336" spans="1:7" x14ac:dyDescent="0.25">
      <c r="A336" s="12">
        <v>388</v>
      </c>
      <c r="B336" s="8" t="str">
        <f>VLOOKUP(A336,'Sets data'!$A$3:$C$9972,3,FALSE)</f>
        <v>Aegis of Galenwe</v>
      </c>
      <c r="C336" s="8" t="str">
        <f>VLOOKUP(A336,'Sets data'!$A$3:$C$9972,2,FALSE)</f>
        <v>Ägis von Galenwe</v>
      </c>
      <c r="G336" s="71" t="str">
        <f t="shared" si="5"/>
        <v/>
      </c>
    </row>
    <row r="337" spans="1:7" x14ac:dyDescent="0.25">
      <c r="A337" s="12">
        <v>389</v>
      </c>
      <c r="B337" s="8" t="str">
        <f>VLOOKUP(A337,'Sets data'!$A$3:$C$9972,3,FALSE)</f>
        <v>Arms of Relequen</v>
      </c>
      <c r="C337" s="8" t="str">
        <f>VLOOKUP(A337,'Sets data'!$A$3:$C$9972,2,FALSE)</f>
        <v>Waffen von Relequen</v>
      </c>
      <c r="G337" s="71" t="str">
        <f t="shared" si="5"/>
        <v/>
      </c>
    </row>
    <row r="338" spans="1:7" x14ac:dyDescent="0.25">
      <c r="A338" s="12">
        <v>390</v>
      </c>
      <c r="B338" s="8" t="str">
        <f>VLOOKUP(A338,'Sets data'!$A$3:$C$9972,3,FALSE)</f>
        <v>Mantle of Siroria</v>
      </c>
      <c r="C338" s="8" t="str">
        <f>VLOOKUP(A338,'Sets data'!$A$3:$C$9972,2,FALSE)</f>
        <v>Mantel von Siroria</v>
      </c>
      <c r="G338" s="71" t="str">
        <f t="shared" si="5"/>
        <v/>
      </c>
    </row>
    <row r="339" spans="1:7" ht="105" x14ac:dyDescent="0.25">
      <c r="A339" s="12">
        <v>391</v>
      </c>
      <c r="B339" s="8" t="str">
        <f>VLOOKUP(A339,'Sets data'!$A$3:$C$9972,3,FALSE)</f>
        <v>Vestment of Olorime</v>
      </c>
      <c r="C339" s="8" t="str">
        <f>VLOOKUP(A339,'Sets data'!$A$3:$C$9972,2,FALSE)</f>
        <v>Gewandung von Olorime</v>
      </c>
      <c r="D339" s="23" t="s">
        <v>2229</v>
      </c>
      <c r="G339" s="71"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1" t="str">
        <f t="shared" si="5"/>
        <v/>
      </c>
    </row>
    <row r="341" spans="1:7" x14ac:dyDescent="0.25">
      <c r="A341" s="46">
        <v>393</v>
      </c>
      <c r="B341" s="8" t="str">
        <f>VLOOKUP(A341,'Sets data'!$A$3:$C$9972,3,FALSE)</f>
        <v>Perfect Arms of Relequen</v>
      </c>
      <c r="C341" s="8" t="str">
        <f>VLOOKUP(A341,'Sets data'!$A$3:$C$9972,2,FALSE)</f>
        <v>Perfekte Waffen von Relequen</v>
      </c>
      <c r="G341" s="71" t="str">
        <f t="shared" si="5"/>
        <v/>
      </c>
    </row>
    <row r="342" spans="1:7" x14ac:dyDescent="0.25">
      <c r="A342" s="12">
        <v>394</v>
      </c>
      <c r="B342" s="8" t="str">
        <f>VLOOKUP(A342,'Sets data'!$A$3:$C$9972,3,FALSE)</f>
        <v>Perfect Mantle of Siroria</v>
      </c>
      <c r="C342" s="8" t="str">
        <f>VLOOKUP(A342,'Sets data'!$A$3:$C$9972,2,FALSE)</f>
        <v>Perfekter Mantel von Siroria</v>
      </c>
      <c r="G342" s="71" t="str">
        <f t="shared" si="5"/>
        <v/>
      </c>
    </row>
    <row r="343" spans="1:7" ht="105" x14ac:dyDescent="0.25">
      <c r="A343" s="12">
        <v>395</v>
      </c>
      <c r="B343" s="8" t="str">
        <f>VLOOKUP(A343,'Sets data'!$A$3:$C$9972,3,FALSE)</f>
        <v>Perfect Vestment of Olorime</v>
      </c>
      <c r="C343" s="8" t="str">
        <f>VLOOKUP(A343,'Sets data'!$A$3:$C$9972,2,FALSE)</f>
        <v>Perfekte Gewandung von Olorime</v>
      </c>
      <c r="D343" s="23" t="s">
        <v>2230</v>
      </c>
      <c r="G343" s="71"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1" t="str">
        <f t="shared" si="5"/>
        <v/>
      </c>
    </row>
    <row r="345" spans="1:7" x14ac:dyDescent="0.25">
      <c r="A345" s="5">
        <v>398</v>
      </c>
      <c r="B345" s="8" t="str">
        <f>VLOOKUP(A345,'Sets data'!$A$3:$C$9972,3,FALSE)</f>
        <v>Vykosa</v>
      </c>
      <c r="C345" s="8" t="str">
        <f>VLOOKUP(A345,'Sets data'!$A$3:$C$9972,2,FALSE)</f>
        <v>Vykosa</v>
      </c>
      <c r="G345" s="71" t="str">
        <f t="shared" si="5"/>
        <v/>
      </c>
    </row>
    <row r="346" spans="1:7" x14ac:dyDescent="0.25">
      <c r="A346" s="12">
        <v>399</v>
      </c>
      <c r="B346" s="8" t="str">
        <f>VLOOKUP(A346,'Sets data'!$A$3:$C$9972,3,FALSE)</f>
        <v>Hanu\'s Compassion</v>
      </c>
      <c r="C346" s="8" t="str">
        <f>VLOOKUP(A346,'Sets data'!$A$3:$C$9972,2,FALSE)</f>
        <v>Hanus Mitgefühl</v>
      </c>
      <c r="G346" s="71" t="str">
        <f t="shared" si="5"/>
        <v/>
      </c>
    </row>
    <row r="347" spans="1:7" x14ac:dyDescent="0.25">
      <c r="A347" s="12">
        <v>400</v>
      </c>
      <c r="B347" s="8" t="str">
        <f>VLOOKUP(A347,'Sets data'!$A$3:$C$9972,3,FALSE)</f>
        <v>Blood Moon</v>
      </c>
      <c r="C347" s="8" t="str">
        <f>VLOOKUP(A347,'Sets data'!$A$3:$C$9972,2,FALSE)</f>
        <v>Blutmond</v>
      </c>
      <c r="G347" s="71" t="str">
        <f t="shared" si="5"/>
        <v/>
      </c>
    </row>
    <row r="348" spans="1:7" x14ac:dyDescent="0.25">
      <c r="A348" s="12">
        <v>401</v>
      </c>
      <c r="B348" s="8" t="str">
        <f>VLOOKUP(A348,'Sets data'!$A$3:$C$9972,3,FALSE)</f>
        <v>Haven of Ursus</v>
      </c>
      <c r="C348" s="8" t="str">
        <f>VLOOKUP(A348,'Sets data'!$A$3:$C$9972,2,FALSE)</f>
        <v>Zuflucht von Ursus</v>
      </c>
      <c r="G348" s="71" t="str">
        <f t="shared" si="5"/>
        <v/>
      </c>
    </row>
    <row r="349" spans="1:7" x14ac:dyDescent="0.25">
      <c r="A349" s="12">
        <v>402</v>
      </c>
      <c r="B349" s="8" t="str">
        <f>VLOOKUP(A349,'Sets data'!$A$3:$C$9972,3,FALSE)</f>
        <v>Moon Hunter</v>
      </c>
      <c r="C349" s="8" t="str">
        <f>VLOOKUP(A349,'Sets data'!$A$3:$C$9972,2,FALSE)</f>
        <v>Mondjäger</v>
      </c>
      <c r="G349" s="71" t="str">
        <f t="shared" si="5"/>
        <v/>
      </c>
    </row>
    <row r="350" spans="1:7" x14ac:dyDescent="0.25">
      <c r="A350" s="12">
        <v>403</v>
      </c>
      <c r="B350" s="8" t="str">
        <f>VLOOKUP(A350,'Sets data'!$A$3:$C$9972,3,FALSE)</f>
        <v>Savage Werewolf</v>
      </c>
      <c r="C350" s="8" t="str">
        <f>VLOOKUP(A350,'Sets data'!$A$3:$C$9972,2,FALSE)</f>
        <v>Wilder Werwolf</v>
      </c>
      <c r="G350" s="71" t="str">
        <f t="shared" si="5"/>
        <v/>
      </c>
    </row>
    <row r="351" spans="1:7" x14ac:dyDescent="0.25">
      <c r="A351" s="12">
        <v>404</v>
      </c>
      <c r="B351" s="8" t="str">
        <f>VLOOKUP(A351,'Sets data'!$A$3:$C$9972,3,FALSE)</f>
        <v>Jailer\'s Tenacity</v>
      </c>
      <c r="C351" s="8" t="str">
        <f>VLOOKUP(A351,'Sets data'!$A$3:$C$9972,2,FALSE)</f>
        <v>Tenazität des Kerkermeisters</v>
      </c>
      <c r="G351" s="71" t="str">
        <f t="shared" si="5"/>
        <v/>
      </c>
    </row>
    <row r="352" spans="1:7" x14ac:dyDescent="0.25">
      <c r="A352" s="12">
        <v>405</v>
      </c>
      <c r="B352" s="8" t="str">
        <f>VLOOKUP(A352,'Sets data'!$A$3:$C$9972,3,FALSE)</f>
        <v>Bright-Throat\'s Boast</v>
      </c>
      <c r="C352" s="8" t="str">
        <f>VLOOKUP(A352,'Sets data'!$A$3:$C$9972,2,FALSE)</f>
        <v>Hellhalsstolz</v>
      </c>
      <c r="G352" s="71" t="str">
        <f t="shared" si="5"/>
        <v/>
      </c>
    </row>
    <row r="353" spans="1:7" x14ac:dyDescent="0.25">
      <c r="A353" s="12">
        <v>406</v>
      </c>
      <c r="B353" s="8" t="str">
        <f>VLOOKUP(A353,'Sets data'!$A$3:$C$9972,3,FALSE)</f>
        <v>Dead-Water\'s Guile</v>
      </c>
      <c r="C353" s="8" t="str">
        <f>VLOOKUP(A353,'Sets data'!$A$3:$C$9972,2,FALSE)</f>
        <v>Totwassertücke</v>
      </c>
      <c r="G353" s="71" t="str">
        <f t="shared" si="5"/>
        <v/>
      </c>
    </row>
    <row r="354" spans="1:7" x14ac:dyDescent="0.25">
      <c r="A354" s="12">
        <v>407</v>
      </c>
      <c r="B354" s="8" t="str">
        <f>VLOOKUP(A354,'Sets data'!$A$3:$C$9972,3,FALSE)</f>
        <v>Champion of the Hist</v>
      </c>
      <c r="C354" s="8" t="str">
        <f>VLOOKUP(A354,'Sets data'!$A$3:$C$9972,2,FALSE)</f>
        <v>Histchampion</v>
      </c>
      <c r="G354" s="71" t="str">
        <f t="shared" si="5"/>
        <v/>
      </c>
    </row>
    <row r="355" spans="1:7" x14ac:dyDescent="0.25">
      <c r="A355" s="5">
        <v>408</v>
      </c>
      <c r="B355" s="8" t="str">
        <f>VLOOKUP(A355,'Sets data'!$A$3:$C$9972,3,FALSE)</f>
        <v>Grave-Stake Collector</v>
      </c>
      <c r="C355" s="8" t="str">
        <f>VLOOKUP(A355,'Sets data'!$A$3:$C$9972,2,FALSE)</f>
        <v>Grabpflocksammler</v>
      </c>
      <c r="G355" s="71" t="str">
        <f t="shared" si="5"/>
        <v/>
      </c>
    </row>
    <row r="356" spans="1:7" x14ac:dyDescent="0.25">
      <c r="A356" s="5">
        <v>409</v>
      </c>
      <c r="B356" s="8" t="str">
        <f>VLOOKUP(A356,'Sets data'!$A$3:$C$9972,3,FALSE)</f>
        <v>Naga Shaman</v>
      </c>
      <c r="C356" s="8" t="str">
        <f>VLOOKUP(A356,'Sets data'!$A$3:$C$9972,2,FALSE)</f>
        <v>Nagaschamane</v>
      </c>
      <c r="G356" s="71" t="str">
        <f t="shared" si="5"/>
        <v/>
      </c>
    </row>
    <row r="357" spans="1:7" x14ac:dyDescent="0.25">
      <c r="A357" s="5">
        <v>410</v>
      </c>
      <c r="B357" s="8" t="str">
        <f>VLOOKUP(A357,'Sets data'!$A$3:$C$9972,3,FALSE)</f>
        <v>Might of the Lost Legion</v>
      </c>
      <c r="C357" s="8" t="str">
        <f>VLOOKUP(A357,'Sets data'!$A$3:$C$9972,2,FALSE)</f>
        <v>Macht der Verlorenen Legion</v>
      </c>
      <c r="G357" s="71" t="str">
        <f t="shared" si="5"/>
        <v/>
      </c>
    </row>
    <row r="358" spans="1:7" x14ac:dyDescent="0.25">
      <c r="A358" s="12">
        <v>411</v>
      </c>
      <c r="B358" s="8" t="str">
        <f>VLOOKUP(A358,'Sets data'!$A$3:$C$9972,3,FALSE)</f>
        <v>Gallant Charge</v>
      </c>
      <c r="C358" s="8" t="str">
        <f>VLOOKUP(A358,'Sets data'!$A$3:$C$9972,2,FALSE)</f>
        <v>Galanter Ansturm</v>
      </c>
      <c r="G358" s="71" t="str">
        <f t="shared" si="5"/>
        <v/>
      </c>
    </row>
    <row r="359" spans="1:7" x14ac:dyDescent="0.25">
      <c r="A359" s="12">
        <v>412</v>
      </c>
      <c r="B359" s="8" t="str">
        <f>VLOOKUP(A359,'Sets data'!$A$3:$C$9972,3,FALSE)</f>
        <v>Radial Uppercut</v>
      </c>
      <c r="C359" s="8" t="str">
        <f>VLOOKUP(A359,'Sets data'!$A$3:$C$9972,2,FALSE)</f>
        <v>Rundum-Aufwärtsschnitt</v>
      </c>
      <c r="G359" s="71" t="str">
        <f t="shared" si="5"/>
        <v/>
      </c>
    </row>
    <row r="360" spans="1:7" x14ac:dyDescent="0.25">
      <c r="A360" s="12">
        <v>413</v>
      </c>
      <c r="B360" s="8" t="str">
        <f>VLOOKUP(A360,'Sets data'!$A$3:$C$9972,3,FALSE)</f>
        <v>Spectral Cloak</v>
      </c>
      <c r="C360" s="8" t="str">
        <f>VLOOKUP(A360,'Sets data'!$A$3:$C$9972,2,FALSE)</f>
        <v>Spektraler Mantel</v>
      </c>
      <c r="G360" s="71" t="str">
        <f t="shared" si="5"/>
        <v/>
      </c>
    </row>
    <row r="361" spans="1:7" x14ac:dyDescent="0.25">
      <c r="A361" s="12">
        <v>414</v>
      </c>
      <c r="B361" s="8" t="str">
        <f>VLOOKUP(A361,'Sets data'!$A$3:$C$9972,3,FALSE)</f>
        <v>Virulent Shot</v>
      </c>
      <c r="C361" s="8" t="str">
        <f>VLOOKUP(A361,'Sets data'!$A$3:$C$9972,2,FALSE)</f>
        <v>Virulenter Schuss</v>
      </c>
      <c r="G361" s="71" t="str">
        <f t="shared" si="5"/>
        <v/>
      </c>
    </row>
    <row r="362" spans="1:7" x14ac:dyDescent="0.25">
      <c r="A362" s="12">
        <v>415</v>
      </c>
      <c r="B362" s="8" t="str">
        <f>VLOOKUP(A362,'Sets data'!$A$3:$C$9972,3,FALSE)</f>
        <v>Wild Impulse</v>
      </c>
      <c r="C362" s="8" t="str">
        <f>VLOOKUP(A362,'Sets data'!$A$3:$C$9972,2,FALSE)</f>
        <v>Wilder Impuls</v>
      </c>
      <c r="G362" s="71" t="str">
        <f t="shared" si="5"/>
        <v/>
      </c>
    </row>
    <row r="363" spans="1:7" x14ac:dyDescent="0.25">
      <c r="A363" s="12">
        <v>416</v>
      </c>
      <c r="B363" s="8" t="str">
        <f>VLOOKUP(A363,'Sets data'!$A$3:$C$9972,3,FALSE)</f>
        <v>Mender\'s Ward</v>
      </c>
      <c r="C363" s="8" t="str">
        <f>VLOOKUP(A363,'Sets data'!$A$3:$C$9972,2,FALSE)</f>
        <v>Schutz des Pflegers</v>
      </c>
      <c r="G363" s="71" t="str">
        <f t="shared" si="5"/>
        <v/>
      </c>
    </row>
    <row r="364" spans="1:7" x14ac:dyDescent="0.25">
      <c r="A364" s="12">
        <v>417</v>
      </c>
      <c r="B364" s="8" t="str">
        <f>VLOOKUP(A364,'Sets data'!$A$3:$C$9972,3,FALSE)</f>
        <v>Indomitable Fury</v>
      </c>
      <c r="C364" s="8" t="str">
        <f>VLOOKUP(A364,'Sets data'!$A$3:$C$9972,2,FALSE)</f>
        <v>Unbeugsamer Zorn</v>
      </c>
      <c r="G364" s="71" t="str">
        <f t="shared" si="5"/>
        <v/>
      </c>
    </row>
    <row r="365" spans="1:7" x14ac:dyDescent="0.25">
      <c r="A365" s="12">
        <v>418</v>
      </c>
      <c r="B365" s="8" t="str">
        <f>VLOOKUP(A365,'Sets data'!$A$3:$C$9972,3,FALSE)</f>
        <v>Spell Strategist</v>
      </c>
      <c r="C365" s="8" t="str">
        <f>VLOOKUP(A365,'Sets data'!$A$3:$C$9972,2,FALSE)</f>
        <v>Zauberstratege</v>
      </c>
      <c r="G365" s="71" t="str">
        <f t="shared" si="5"/>
        <v/>
      </c>
    </row>
    <row r="366" spans="1:7" x14ac:dyDescent="0.25">
      <c r="A366" s="12">
        <v>419</v>
      </c>
      <c r="B366" s="8" t="str">
        <f>VLOOKUP(A366,'Sets data'!$A$3:$C$9972,3,FALSE)</f>
        <v>Battlefield Acrobat</v>
      </c>
      <c r="C366" s="8" t="str">
        <f>VLOOKUP(A366,'Sets data'!$A$3:$C$9972,2,FALSE)</f>
        <v>Schlachtfeldakrobat</v>
      </c>
      <c r="G366" s="71" t="str">
        <f t="shared" si="5"/>
        <v/>
      </c>
    </row>
    <row r="367" spans="1:7" x14ac:dyDescent="0.25">
      <c r="A367" s="12">
        <v>420</v>
      </c>
      <c r="B367" s="8" t="str">
        <f>VLOOKUP(A367,'Sets data'!$A$3:$C$9972,3,FALSE)</f>
        <v>Soldier of Anguish</v>
      </c>
      <c r="C367" s="8" t="str">
        <f>VLOOKUP(A367,'Sets data'!$A$3:$C$9972,2,FALSE)</f>
        <v>Soldat der Pein</v>
      </c>
      <c r="G367" s="71" t="str">
        <f t="shared" si="5"/>
        <v/>
      </c>
    </row>
    <row r="368" spans="1:7" x14ac:dyDescent="0.25">
      <c r="A368" s="12">
        <v>421</v>
      </c>
      <c r="B368" s="8" t="str">
        <f>VLOOKUP(A368,'Sets data'!$A$3:$C$9972,3,FALSE)</f>
        <v>Steadfast Hero</v>
      </c>
      <c r="C368" s="8" t="str">
        <f>VLOOKUP(A368,'Sets data'!$A$3:$C$9972,2,FALSE)</f>
        <v>Standhafter Held</v>
      </c>
      <c r="G368" s="71" t="str">
        <f t="shared" si="5"/>
        <v/>
      </c>
    </row>
    <row r="369" spans="1:7" x14ac:dyDescent="0.25">
      <c r="A369" s="12">
        <v>422</v>
      </c>
      <c r="B369" s="8" t="str">
        <f>VLOOKUP(A369,'Sets data'!$A$3:$C$9972,3,FALSE)</f>
        <v>Battalion Defender</v>
      </c>
      <c r="C369" s="8" t="str">
        <f>VLOOKUP(A369,'Sets data'!$A$3:$C$9972,2,FALSE)</f>
        <v>Bataillonsverteidiger</v>
      </c>
      <c r="G369" s="71" t="str">
        <f t="shared" si="5"/>
        <v/>
      </c>
    </row>
    <row r="370" spans="1:7" x14ac:dyDescent="0.25">
      <c r="A370" s="12">
        <v>423</v>
      </c>
      <c r="B370" s="8" t="str">
        <f>VLOOKUP(A370,'Sets data'!$A$3:$C$9972,3,FALSE)</f>
        <v>Perfect Gallant Charge</v>
      </c>
      <c r="C370" s="8" t="str">
        <f>VLOOKUP(A370,'Sets data'!$A$3:$C$9972,2,FALSE)</f>
        <v>Perfekter galanter Ansturm</v>
      </c>
      <c r="G370" s="71" t="str">
        <f t="shared" si="5"/>
        <v/>
      </c>
    </row>
    <row r="371" spans="1:7" x14ac:dyDescent="0.25">
      <c r="A371" s="12">
        <v>424</v>
      </c>
      <c r="B371" s="8" t="str">
        <f>VLOOKUP(A371,'Sets data'!$A$3:$C$9972,3,FALSE)</f>
        <v>Perfect Radial Uppercut</v>
      </c>
      <c r="C371" s="8" t="str">
        <f>VLOOKUP(A371,'Sets data'!$A$3:$C$9972,2,FALSE)</f>
        <v>Perfekter Rundum-Aufwärtsschnitt</v>
      </c>
      <c r="G371" s="71" t="str">
        <f t="shared" si="5"/>
        <v/>
      </c>
    </row>
    <row r="372" spans="1:7" x14ac:dyDescent="0.25">
      <c r="A372" s="12">
        <v>425</v>
      </c>
      <c r="B372" s="8" t="str">
        <f>VLOOKUP(A372,'Sets data'!$A$3:$C$9972,3,FALSE)</f>
        <v>Perfect Spectral Cloak</v>
      </c>
      <c r="C372" s="8" t="str">
        <f>VLOOKUP(A372,'Sets data'!$A$3:$C$9972,2,FALSE)</f>
        <v>Perfekter spektraler Mantel</v>
      </c>
      <c r="G372" s="71" t="str">
        <f t="shared" si="5"/>
        <v/>
      </c>
    </row>
    <row r="373" spans="1:7" x14ac:dyDescent="0.25">
      <c r="A373" s="12">
        <v>426</v>
      </c>
      <c r="B373" s="8" t="str">
        <f>VLOOKUP(A373,'Sets data'!$A$3:$C$9972,3,FALSE)</f>
        <v>Perfect Virulent Shot</v>
      </c>
      <c r="C373" s="8" t="str">
        <f>VLOOKUP(A373,'Sets data'!$A$3:$C$9972,2,FALSE)</f>
        <v>Perfekter virulenter Schuss</v>
      </c>
      <c r="G373" s="71" t="str">
        <f t="shared" si="5"/>
        <v/>
      </c>
    </row>
    <row r="374" spans="1:7" x14ac:dyDescent="0.25">
      <c r="A374" s="12">
        <v>427</v>
      </c>
      <c r="B374" s="8" t="str">
        <f>VLOOKUP(A374,'Sets data'!$A$3:$C$9972,3,FALSE)</f>
        <v>Perfect Wild Impulse</v>
      </c>
      <c r="C374" s="8" t="str">
        <f>VLOOKUP(A374,'Sets data'!$A$3:$C$9972,2,FALSE)</f>
        <v>Perfekter wilder Impuls</v>
      </c>
      <c r="G374" s="71" t="str">
        <f t="shared" si="5"/>
        <v/>
      </c>
    </row>
    <row r="375" spans="1:7" x14ac:dyDescent="0.25">
      <c r="A375" s="12">
        <v>428</v>
      </c>
      <c r="B375" s="8" t="str">
        <f>VLOOKUP(A375,'Sets data'!$A$3:$C$9972,3,FALSE)</f>
        <v>Perfect Mender\'s Ward</v>
      </c>
      <c r="C375" s="8" t="str">
        <f>VLOOKUP(A375,'Sets data'!$A$3:$C$9972,2,FALSE)</f>
        <v>Perfekter Schutz des Pflegers</v>
      </c>
      <c r="G375" s="71" t="str">
        <f t="shared" si="5"/>
        <v/>
      </c>
    </row>
    <row r="376" spans="1:7" x14ac:dyDescent="0.25">
      <c r="A376" s="12">
        <v>429</v>
      </c>
      <c r="B376" s="8" t="str">
        <f>VLOOKUP(A376,'Sets data'!$A$3:$C$9972,3,FALSE)</f>
        <v>Mighty Glacier</v>
      </c>
      <c r="C376" s="8" t="str">
        <f>VLOOKUP(A376,'Sets data'!$A$3:$C$9972,2,FALSE)</f>
        <v>Mächtiger Gletscher</v>
      </c>
      <c r="G376" s="71" t="str">
        <f t="shared" si="5"/>
        <v/>
      </c>
    </row>
    <row r="377" spans="1:7" x14ac:dyDescent="0.25">
      <c r="A377" s="12">
        <v>430</v>
      </c>
      <c r="B377" s="8" t="str">
        <f>VLOOKUP(A377,'Sets data'!$A$3:$C$9972,3,FALSE)</f>
        <v>Tzogvin\'s Warband</v>
      </c>
      <c r="C377" s="8" t="str">
        <f>VLOOKUP(A377,'Sets data'!$A$3:$C$9972,2,FALSE)</f>
        <v>Tzogvins Kriegstrupp</v>
      </c>
      <c r="G377" s="71" t="str">
        <f t="shared" si="5"/>
        <v/>
      </c>
    </row>
    <row r="378" spans="1:7" x14ac:dyDescent="0.25">
      <c r="A378" s="12">
        <v>431</v>
      </c>
      <c r="B378" s="8" t="str">
        <f>VLOOKUP(A378,'Sets data'!$A$3:$C$9972,3,FALSE)</f>
        <v>Icy Conjuror</v>
      </c>
      <c r="C378" s="8" t="str">
        <f>VLOOKUP(A378,'Sets data'!$A$3:$C$9972,2,FALSE)</f>
        <v>Eisiger Anrufer</v>
      </c>
      <c r="G378" s="71" t="str">
        <f t="shared" si="5"/>
        <v/>
      </c>
    </row>
    <row r="379" spans="1:7" x14ac:dyDescent="0.25">
      <c r="A379" s="5">
        <v>432</v>
      </c>
      <c r="B379" s="8" t="str">
        <f>VLOOKUP(A379,'Sets data'!$A$3:$C$9972,3,FALSE)</f>
        <v>Stonekeeper</v>
      </c>
      <c r="C379" s="8" t="str">
        <f>VLOOKUP(A379,'Sets data'!$A$3:$C$9972,2,FALSE)</f>
        <v>Steinwahrer</v>
      </c>
      <c r="G379" s="71" t="str">
        <f t="shared" si="5"/>
        <v/>
      </c>
    </row>
    <row r="380" spans="1:7" x14ac:dyDescent="0.25">
      <c r="A380" s="12">
        <v>433</v>
      </c>
      <c r="B380" s="8" t="str">
        <f>VLOOKUP(A380,'Sets data'!$A$3:$C$9972,3,FALSE)</f>
        <v>Frozen Watcher</v>
      </c>
      <c r="C380" s="8" t="str">
        <f>VLOOKUP(A380,'Sets data'!$A$3:$C$9972,2,FALSE)</f>
        <v>Gefrorener Beobachter</v>
      </c>
      <c r="G380" s="71" t="str">
        <f t="shared" si="5"/>
        <v/>
      </c>
    </row>
    <row r="381" spans="1:7" x14ac:dyDescent="0.25">
      <c r="A381" s="12">
        <v>434</v>
      </c>
      <c r="B381" s="8" t="str">
        <f>VLOOKUP(A381,'Sets data'!$A$3:$C$9972,3,FALSE)</f>
        <v>Scavenging Demise</v>
      </c>
      <c r="C381" s="8" t="str">
        <f>VLOOKUP(A381,'Sets data'!$A$3:$C$9972,2,FALSE)</f>
        <v>Ausbeutender Niedergang</v>
      </c>
      <c r="G381" s="71" t="str">
        <f t="shared" si="5"/>
        <v/>
      </c>
    </row>
    <row r="382" spans="1:7" x14ac:dyDescent="0.25">
      <c r="A382" s="12">
        <v>435</v>
      </c>
      <c r="B382" s="8" t="str">
        <f>VLOOKUP(A382,'Sets data'!$A$3:$C$9972,3,FALSE)</f>
        <v>Auroran\'s Thunder</v>
      </c>
      <c r="C382" s="8" t="str">
        <f>VLOOKUP(A382,'Sets data'!$A$3:$C$9972,2,FALSE)</f>
        <v>Donner des Auroraners</v>
      </c>
      <c r="G382" s="71" t="str">
        <f t="shared" si="5"/>
        <v/>
      </c>
    </row>
    <row r="383" spans="1:7" x14ac:dyDescent="0.25">
      <c r="A383" s="5">
        <v>436</v>
      </c>
      <c r="B383" s="8" t="str">
        <f>VLOOKUP(A383,'Sets data'!$A$3:$C$9972,3,FALSE)</f>
        <v>Symphony of Blades</v>
      </c>
      <c r="C383" s="8" t="str">
        <f>VLOOKUP(A383,'Sets data'!$A$3:$C$9972,2,FALSE)</f>
        <v>Sinfonie der Klingen</v>
      </c>
      <c r="G383" s="71" t="str">
        <f t="shared" si="5"/>
        <v/>
      </c>
    </row>
    <row r="384" spans="1:7" x14ac:dyDescent="0.25">
      <c r="A384" s="12">
        <v>437</v>
      </c>
      <c r="B384" s="8" t="str">
        <f>VLOOKUP(A384,'Sets data'!$A$3:$C$9972,3,FALSE)</f>
        <v>Coldharbour\'s Favorite</v>
      </c>
      <c r="C384" s="8" t="str">
        <f>VLOOKUP(A384,'Sets data'!$A$3:$C$9972,2,FALSE)</f>
        <v>Kalthafens Günstling</v>
      </c>
      <c r="G384" s="71"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1" t="str">
        <f t="shared" si="6"/>
        <v/>
      </c>
    </row>
    <row r="386" spans="1:7" x14ac:dyDescent="0.25">
      <c r="A386" s="5">
        <v>439</v>
      </c>
      <c r="B386" s="8" t="str">
        <f>VLOOKUP(A386,'Sets data'!$A$3:$C$9972,3,FALSE)</f>
        <v>Vastarie\'s Tutelage</v>
      </c>
      <c r="C386" s="8" t="str">
        <f>VLOOKUP(A386,'Sets data'!$A$3:$C$9972,2,FALSE)</f>
        <v>Vastaries Vormundschaft</v>
      </c>
      <c r="G386" s="71" t="str">
        <f t="shared" si="6"/>
        <v/>
      </c>
    </row>
    <row r="387" spans="1:7" x14ac:dyDescent="0.25">
      <c r="A387" s="5">
        <v>440</v>
      </c>
      <c r="B387" s="8" t="str">
        <f>VLOOKUP(A387,'Sets data'!$A$3:$C$9972,3,FALSE)</f>
        <v>Crafty Alfiq</v>
      </c>
      <c r="C387" s="8" t="str">
        <f>VLOOKUP(A387,'Sets data'!$A$3:$C$9972,2,FALSE)</f>
        <v>Listiger Alfiq</v>
      </c>
      <c r="G387" s="71" t="str">
        <f t="shared" si="6"/>
        <v/>
      </c>
    </row>
    <row r="388" spans="1:7" x14ac:dyDescent="0.25">
      <c r="A388" s="5">
        <v>441</v>
      </c>
      <c r="B388" s="8" t="str">
        <f>VLOOKUP(A388,'Sets data'!$A$3:$C$9972,3,FALSE)</f>
        <v>Vesture of Darloc Brae</v>
      </c>
      <c r="C388" s="8" t="str">
        <f>VLOOKUP(A388,'Sets data'!$A$3:$C$9972,2,FALSE)</f>
        <v>Gewandung von Darloc Brae</v>
      </c>
      <c r="G388" s="71" t="str">
        <f t="shared" si="6"/>
        <v/>
      </c>
    </row>
    <row r="389" spans="1:7" x14ac:dyDescent="0.25">
      <c r="A389" s="5">
        <v>442</v>
      </c>
      <c r="B389" s="8" t="str">
        <f>VLOOKUP(A389,'Sets data'!$A$3:$C$9972,3,FALSE)</f>
        <v>Call of the Undertaker</v>
      </c>
      <c r="C389" s="8" t="str">
        <f>VLOOKUP(A389,'Sets data'!$A$3:$C$9972,2,FALSE)</f>
        <v>Ruf des Totengräbers</v>
      </c>
      <c r="G389" s="71" t="str">
        <f t="shared" si="6"/>
        <v/>
      </c>
    </row>
    <row r="390" spans="1:7" x14ac:dyDescent="0.25">
      <c r="A390" s="5">
        <v>443</v>
      </c>
      <c r="B390" s="8" t="str">
        <f>VLOOKUP(A390,'Sets data'!$A$3:$C$9972,3,FALSE)</f>
        <v>Eye of Nahviintaas</v>
      </c>
      <c r="C390" s="8" t="str">
        <f>VLOOKUP(A390,'Sets data'!$A$3:$C$9972,2,FALSE)</f>
        <v>Auge von Nahviintaas</v>
      </c>
      <c r="G390" s="71" t="str">
        <f t="shared" si="6"/>
        <v/>
      </c>
    </row>
    <row r="391" spans="1:7" x14ac:dyDescent="0.25">
      <c r="A391" s="5">
        <v>444</v>
      </c>
      <c r="B391" s="8" t="str">
        <f>VLOOKUP(A391,'Sets data'!$A$3:$C$9972,3,FALSE)</f>
        <v>False God\'s Devotion</v>
      </c>
      <c r="C391" s="8" t="str">
        <f>VLOOKUP(A391,'Sets data'!$A$3:$C$9972,2,FALSE)</f>
        <v>Ergebenheit des falschen Gottes</v>
      </c>
      <c r="G391" s="71" t="str">
        <f t="shared" si="6"/>
        <v/>
      </c>
    </row>
    <row r="392" spans="1:7" x14ac:dyDescent="0.25">
      <c r="A392" s="5">
        <v>445</v>
      </c>
      <c r="B392" s="8" t="str">
        <f>VLOOKUP(A392,'Sets data'!$A$3:$C$9972,3,FALSE)</f>
        <v>Tooth of Lokkestiiz</v>
      </c>
      <c r="C392" s="8" t="str">
        <f>VLOOKUP(A392,'Sets data'!$A$3:$C$9972,2,FALSE)</f>
        <v>Zahn von Lokkestiiz</v>
      </c>
      <c r="G392" s="71" t="str">
        <f t="shared" si="6"/>
        <v/>
      </c>
    </row>
    <row r="393" spans="1:7" ht="105" x14ac:dyDescent="0.25">
      <c r="A393" s="12">
        <v>446</v>
      </c>
      <c r="B393" s="8" t="str">
        <f>VLOOKUP(A393,'Sets data'!$A$3:$C$9972,3,FALSE)</f>
        <v>Claw of Yolnakhriin</v>
      </c>
      <c r="C393" s="8" t="str">
        <f>VLOOKUP(A393,'Sets data'!$A$3:$C$9972,2,FALSE)</f>
        <v>Kralle von Yolnahkriin</v>
      </c>
      <c r="D393" s="23" t="s">
        <v>2317</v>
      </c>
      <c r="G393" s="71"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1"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1" t="str">
        <f t="shared" si="6"/>
        <v/>
      </c>
    </row>
    <row r="396" spans="1:7" x14ac:dyDescent="0.25">
      <c r="A396" s="5">
        <v>450</v>
      </c>
      <c r="B396" s="8" t="str">
        <f>VLOOKUP(A396,'Sets data'!$A$3:$C$9972,3,FALSE)</f>
        <v>Perfected Tooth of Lokkestiiz</v>
      </c>
      <c r="C396" s="8" t="str">
        <f>VLOOKUP(A396,'Sets data'!$A$3:$C$9972,2,FALSE)</f>
        <v>Perfektionierter Zahn von Lokkestiiz</v>
      </c>
      <c r="G396" s="71"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2317</v>
      </c>
      <c r="G397" s="71"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2327</v>
      </c>
      <c r="G398" s="71"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1" t="str">
        <f t="shared" si="6"/>
        <v/>
      </c>
    </row>
    <row r="400" spans="1:7" x14ac:dyDescent="0.25">
      <c r="A400" s="5">
        <v>454</v>
      </c>
      <c r="B400" s="8" t="str">
        <f>VLOOKUP(A400,'Sets data'!$A$3:$C$9972,3,FALSE)</f>
        <v>Renald\'s Resolve</v>
      </c>
      <c r="C400" s="8" t="str">
        <f>VLOOKUP(A400,'Sets data'!$A$3:$C$9972,2,FALSE)</f>
        <v>Renalds Entschlossenheit</v>
      </c>
      <c r="G400" s="71" t="str">
        <f t="shared" si="6"/>
        <v/>
      </c>
    </row>
    <row r="401" spans="1:7" ht="135" x14ac:dyDescent="0.25">
      <c r="A401" s="5">
        <v>455</v>
      </c>
      <c r="B401" s="8" t="str">
        <f>VLOOKUP(A401,'Sets data'!$A$3:$C$9972,3,FALSE)</f>
        <v>Z\'en\'s Redress</v>
      </c>
      <c r="C401" s="8" t="str">
        <f>VLOOKUP(A401,'Sets data'!$A$3:$C$9972,2,FALSE)</f>
        <v>Z'ens Wiedergutmachung</v>
      </c>
      <c r="D401" s="23" t="s">
        <v>2326</v>
      </c>
      <c r="G401" s="71"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1" t="str">
        <f t="shared" si="6"/>
        <v/>
      </c>
    </row>
    <row r="403" spans="1:7" x14ac:dyDescent="0.25">
      <c r="A403" s="5">
        <v>457</v>
      </c>
      <c r="B403" s="8" t="str">
        <f>VLOOKUP(A403,'Sets data'!$A$3:$C$9972,3,FALSE)</f>
        <v>Dragon\'s Defilement</v>
      </c>
      <c r="C403" s="8" t="str">
        <f>VLOOKUP(A403,'Sets data'!$A$3:$C$9972,2,FALSE)</f>
        <v>Drachenschändung</v>
      </c>
      <c r="G403" s="71" t="str">
        <f t="shared" si="6"/>
        <v/>
      </c>
    </row>
    <row r="404" spans="1:7" x14ac:dyDescent="0.25">
      <c r="A404" s="5">
        <v>458</v>
      </c>
      <c r="B404" s="8" t="str">
        <f>VLOOKUP(A404,'Sets data'!$A$3:$C$9972,3,FALSE)</f>
        <v>Grundwulf</v>
      </c>
      <c r="C404" s="8" t="str">
        <f>VLOOKUP(A404,'Sets data'!$A$3:$C$9972,2,FALSE)</f>
        <v>Grundwulf</v>
      </c>
      <c r="G404" s="71" t="str">
        <f t="shared" si="6"/>
        <v/>
      </c>
    </row>
    <row r="405" spans="1:7" x14ac:dyDescent="0.25">
      <c r="A405" s="5">
        <v>459</v>
      </c>
      <c r="B405" s="8" t="str">
        <f>VLOOKUP(A405,'Sets data'!$A$3:$C$9972,3,FALSE)</f>
        <v>Maarselok</v>
      </c>
      <c r="C405" s="8" t="str">
        <f>VLOOKUP(A405,'Sets data'!$A$3:$C$9972,2,FALSE)</f>
        <v>Maarselok</v>
      </c>
      <c r="G405" s="71" t="str">
        <f t="shared" si="6"/>
        <v/>
      </c>
    </row>
    <row r="406" spans="1:7" x14ac:dyDescent="0.25">
      <c r="A406" s="5">
        <v>465</v>
      </c>
      <c r="B406" s="8" t="str">
        <f>VLOOKUP(A406,'Sets data'!$A$3:$C$9972,3,FALSE)</f>
        <v>Senchal Defender</v>
      </c>
      <c r="C406" s="8" t="str">
        <f>VLOOKUP(A406,'Sets data'!$A$3:$C$9972,2,FALSE)</f>
        <v>Verteidiger von Senchal</v>
      </c>
      <c r="G406" s="71" t="str">
        <f t="shared" si="6"/>
        <v/>
      </c>
    </row>
    <row r="407" spans="1:7" x14ac:dyDescent="0.25">
      <c r="A407" s="5">
        <v>466</v>
      </c>
      <c r="B407" s="8" t="str">
        <f>VLOOKUP(A407,'Sets data'!$A$3:$C$9972,3,FALSE)</f>
        <v>Marauder\'s Haste</v>
      </c>
      <c r="C407" s="8" t="str">
        <f>VLOOKUP(A407,'Sets data'!$A$3:$C$9972,2,FALSE)</f>
        <v>Marodeurshast</v>
      </c>
      <c r="G407" s="71" t="str">
        <f t="shared" si="6"/>
        <v/>
      </c>
    </row>
    <row r="408" spans="1:7" x14ac:dyDescent="0.25">
      <c r="A408" s="5">
        <v>467</v>
      </c>
      <c r="B408" s="8" t="str">
        <f>VLOOKUP(A408,'Sets data'!$A$3:$C$9972,3,FALSE)</f>
        <v>Dragonguard Elite</v>
      </c>
      <c r="C408" s="8" t="str">
        <f>VLOOKUP(A408,'Sets data'!$A$3:$C$9972,2,FALSE)</f>
        <v>Drachengardeelite</v>
      </c>
      <c r="G408" s="71" t="str">
        <f t="shared" si="6"/>
        <v/>
      </c>
    </row>
    <row r="409" spans="1:7" x14ac:dyDescent="0.25">
      <c r="A409" s="5">
        <v>468</v>
      </c>
      <c r="B409" s="8" t="str">
        <f>VLOOKUP(A409,'Sets data'!$A$3:$C$9972,3,FALSE)</f>
        <v>Daring Corsair</v>
      </c>
      <c r="C409" s="8" t="str">
        <f>VLOOKUP(A409,'Sets data'!$A$3:$C$9972,2,FALSE)</f>
        <v>Kühner Korsar</v>
      </c>
      <c r="G409" s="71" t="str">
        <f t="shared" si="6"/>
        <v/>
      </c>
    </row>
    <row r="410" spans="1:7" x14ac:dyDescent="0.25">
      <c r="A410" s="5">
        <v>469</v>
      </c>
      <c r="B410" s="8" t="str">
        <f>VLOOKUP(A410,'Sets data'!$A$3:$C$9972,3,FALSE)</f>
        <v>Ancient Dragonguard</v>
      </c>
      <c r="C410" s="8" t="str">
        <f>VLOOKUP(A410,'Sets data'!$A$3:$C$9972,2,FALSE)</f>
        <v>Alte Drachengarde</v>
      </c>
      <c r="G410" s="71" t="str">
        <f t="shared" si="6"/>
        <v/>
      </c>
    </row>
    <row r="411" spans="1:7" x14ac:dyDescent="0.25">
      <c r="A411" s="5">
        <v>470</v>
      </c>
      <c r="B411" s="8" t="str">
        <f>VLOOKUP(A411,'Sets data'!$A$3:$C$9972,3,FALSE)</f>
        <v>New Moon Acolyte</v>
      </c>
      <c r="C411" s="8" t="str">
        <f>VLOOKUP(A411,'Sets data'!$A$3:$C$9972,2,FALSE)</f>
        <v>Akolythin des Neuen Mondes</v>
      </c>
      <c r="G411" s="71" t="str">
        <f t="shared" si="6"/>
        <v/>
      </c>
    </row>
    <row r="412" spans="1:7" ht="105" x14ac:dyDescent="0.25">
      <c r="A412" s="5">
        <v>471</v>
      </c>
      <c r="B412" s="8" t="str">
        <f>VLOOKUP(A412,'Sets data'!$A$3:$C$9972,3,FALSE)</f>
        <v>Hiti\'s Hearth</v>
      </c>
      <c r="C412" s="8" t="str">
        <f>VLOOKUP(A412,'Sets data'!$A$3:$C$9972,2,FALSE)</f>
        <v>Hitis Feuerstelle</v>
      </c>
      <c r="D412" s="23" t="s">
        <v>2325</v>
      </c>
      <c r="G412" s="71"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1" t="str">
        <f t="shared" si="6"/>
        <v/>
      </c>
    </row>
    <row r="414" spans="1:7" x14ac:dyDescent="0.25">
      <c r="A414" s="5">
        <v>473</v>
      </c>
      <c r="B414" s="8" t="str">
        <f>VLOOKUP(A414,'Sets data'!$A$3:$C$9972,3,FALSE)</f>
        <v>Bani’s Torment</v>
      </c>
      <c r="C414" s="8" t="str">
        <f>VLOOKUP(A414,'Sets data'!$A$3:$C$9972,2,FALSE)</f>
        <v>Banis Qual</v>
      </c>
      <c r="G414" s="71" t="str">
        <f t="shared" si="6"/>
        <v/>
      </c>
    </row>
    <row r="415" spans="1:7" x14ac:dyDescent="0.25">
      <c r="A415" s="5">
        <v>474</v>
      </c>
      <c r="B415" s="8" t="str">
        <f>VLOOKUP(A415,'Sets data'!$A$3:$C$9972,3,FALSE)</f>
        <v>Draugrkin’s Grip</v>
      </c>
      <c r="C415" s="8" t="str">
        <f>VLOOKUP(A415,'Sets data'!$A$3:$C$9972,2,FALSE)</f>
        <v>Griff der Draugrbrut</v>
      </c>
      <c r="G415" s="71" t="str">
        <f t="shared" si="6"/>
        <v/>
      </c>
    </row>
    <row r="416" spans="1:7" x14ac:dyDescent="0.25">
      <c r="A416" s="5">
        <v>475</v>
      </c>
      <c r="B416" s="8" t="str">
        <f>VLOOKUP(A416,'Sets data'!$A$3:$C$9972,3,FALSE)</f>
        <v>Aegis Caller</v>
      </c>
      <c r="C416" s="8" t="str">
        <f>VLOOKUP(A416,'Sets data'!$A$3:$C$9972,2,FALSE)</f>
        <v>Ägisrufer</v>
      </c>
      <c r="G416" s="71" t="str">
        <f t="shared" si="6"/>
        <v/>
      </c>
    </row>
    <row r="417" spans="1:7" x14ac:dyDescent="0.25">
      <c r="A417" s="5">
        <v>476</v>
      </c>
      <c r="B417" s="8" t="str">
        <f>VLOOKUP(A417,'Sets data'!$A$3:$C$9972,3,FALSE)</f>
        <v>Grave Guardian </v>
      </c>
      <c r="C417" s="8" t="str">
        <f>VLOOKUP(A417,'Sets data'!$A$3:$C$9972,2,FALSE)</f>
        <v>Grabwächter</v>
      </c>
      <c r="G417" s="71" t="str">
        <f t="shared" si="6"/>
        <v/>
      </c>
    </row>
    <row r="418" spans="1:7" x14ac:dyDescent="0.25">
      <c r="A418" s="5">
        <v>478</v>
      </c>
      <c r="B418" s="8" t="str">
        <f>VLOOKUP(A418,'Sets data'!$A$3:$C$9972,3,FALSE)</f>
        <v>Mother Ciannait</v>
      </c>
      <c r="C418" s="8" t="str">
        <f>VLOOKUP(A418,'Sets data'!$A$3:$C$9972,2,FALSE)</f>
        <v>Mutter Ciannait</v>
      </c>
      <c r="G418" s="71" t="str">
        <f t="shared" si="6"/>
        <v/>
      </c>
    </row>
    <row r="419" spans="1:7" x14ac:dyDescent="0.25">
      <c r="A419" s="5">
        <v>479</v>
      </c>
      <c r="B419" s="8" t="str">
        <f>VLOOKUP(A419,'Sets data'!$A$3:$C$9972,3,FALSE)</f>
        <v>Kjalnar\’s Nightmare</v>
      </c>
      <c r="C419" s="8" t="str">
        <f>VLOOKUP(A419,'Sets data'!$A$3:$C$9972,2,FALSE)</f>
        <v>Kjalnar\’s Albtraum</v>
      </c>
      <c r="G419" s="71" t="str">
        <f t="shared" si="6"/>
        <v/>
      </c>
    </row>
    <row r="420" spans="1:7" x14ac:dyDescent="0.25">
      <c r="A420" s="5">
        <v>480</v>
      </c>
      <c r="B420" s="8" t="str">
        <f>VLOOKUP(A420,'Sets data'!$A$3:$C$9972,3,FALSE)</f>
        <v>Critical Riposte</v>
      </c>
      <c r="C420" s="8" t="str">
        <f>VLOOKUP(A420,'Sets data'!$A$3:$C$9972,2,FALSE)</f>
        <v>Kritischer Konter</v>
      </c>
      <c r="G420" s="71" t="str">
        <f t="shared" si="6"/>
        <v/>
      </c>
    </row>
    <row r="421" spans="1:7" x14ac:dyDescent="0.25">
      <c r="A421" s="5">
        <v>481</v>
      </c>
      <c r="B421" s="8" t="str">
        <f>VLOOKUP(A421,'Sets data'!$A$3:$C$9972,3,FALSE)</f>
        <v>Unchained Aggressor</v>
      </c>
      <c r="C421" s="8" t="str">
        <f>VLOOKUP(A421,'Sets data'!$A$3:$C$9972,2,FALSE)</f>
        <v>Entfesselter Aggressor</v>
      </c>
      <c r="G421" s="71" t="str">
        <f t="shared" si="6"/>
        <v/>
      </c>
    </row>
    <row r="422" spans="1:7" x14ac:dyDescent="0.25">
      <c r="A422" s="5">
        <v>482</v>
      </c>
      <c r="B422" s="8" t="str">
        <f>VLOOKUP(A422,'Sets data'!$A$3:$C$9972,3,FALSE)</f>
        <v>Dauntless Combatant</v>
      </c>
      <c r="C422" s="8" t="str">
        <f>VLOOKUP(A422,'Sets data'!$A$3:$C$9972,2,FALSE)</f>
        <v>Furchtloser Kombattant</v>
      </c>
      <c r="G422" s="71" t="str">
        <f t="shared" si="6"/>
        <v/>
      </c>
    </row>
    <row r="423" spans="1:7" x14ac:dyDescent="0.25">
      <c r="A423" s="5">
        <v>483</v>
      </c>
      <c r="B423" s="8" t="str">
        <f>VLOOKUP(A423,'Sets data'!$A$3:$C$9972,3,FALSE)</f>
        <v>Template_Drop_Magi</v>
      </c>
      <c r="C423" s="8" t="str">
        <f>VLOOKUP(A423,'Sets data'!$A$3:$C$9972,2,FALSE)</f>
        <v>Template_Drop_Magi</v>
      </c>
      <c r="G423" s="71" t="str">
        <f t="shared" si="6"/>
        <v/>
      </c>
    </row>
    <row r="424" spans="1:7" x14ac:dyDescent="0.25">
      <c r="A424" s="5">
        <v>484</v>
      </c>
      <c r="B424" s="8" t="str">
        <f>VLOOKUP(A424,'Sets data'!$A$3:$C$9972,3,FALSE)</f>
        <v>Template_Drop_Stamina</v>
      </c>
      <c r="C424" s="8" t="str">
        <f>VLOOKUP(A424,'Sets data'!$A$3:$C$9972,2,FALSE)</f>
        <v>Template_Drop_Stamina</v>
      </c>
      <c r="G424" s="71" t="str">
        <f t="shared" si="6"/>
        <v/>
      </c>
    </row>
    <row r="425" spans="1:7" x14ac:dyDescent="0.25">
      <c r="A425" s="5">
        <v>485</v>
      </c>
      <c r="B425" s="8" t="str">
        <f>VLOOKUP(A425,'Sets data'!$A$3:$C$9972,3,FALSE)</f>
        <v>Template_Drop_Tank</v>
      </c>
      <c r="C425" s="8" t="str">
        <f>VLOOKUP(A425,'Sets data'!$A$3:$C$9972,2,FALSE)</f>
        <v>Template_Drop_Tank</v>
      </c>
      <c r="G425" s="71" t="str">
        <f t="shared" si="6"/>
        <v/>
      </c>
    </row>
    <row r="426" spans="1:7" x14ac:dyDescent="0.25">
      <c r="A426" s="5">
        <v>486</v>
      </c>
      <c r="B426" s="8" t="str">
        <f>VLOOKUP(A426,'Sets data'!$A$3:$C$9972,3,FALSE)</f>
        <v>Template_Drop_Healer</v>
      </c>
      <c r="C426" s="8" t="str">
        <f>VLOOKUP(A426,'Sets data'!$A$3:$C$9972,2,FALSE)</f>
        <v>Template_Drop_Healer</v>
      </c>
      <c r="G426" s="71" t="str">
        <f t="shared" si="6"/>
        <v/>
      </c>
    </row>
    <row r="427" spans="1:7" ht="105" x14ac:dyDescent="0.25">
      <c r="A427" s="5">
        <v>487</v>
      </c>
      <c r="B427" s="8" t="str">
        <f>VLOOKUP(A427,'Sets data'!$A$3:$C$9972,3,FALSE)</f>
        <v>Winter\'s Respite</v>
      </c>
      <c r="C427" s="8" t="str">
        <f>VLOOKUP(A427,'Sets data'!$A$3:$C$9972,2,FALSE)</f>
        <v>Winterruhe</v>
      </c>
      <c r="D427" s="23" t="s">
        <v>2319</v>
      </c>
      <c r="G427" s="71"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2320</v>
      </c>
      <c r="G428" s="71"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1" t="str">
        <f t="shared" si="6"/>
        <v/>
      </c>
    </row>
    <row r="430" spans="1:7" x14ac:dyDescent="0.25">
      <c r="A430" s="5">
        <v>490</v>
      </c>
      <c r="B430" s="8" t="str">
        <f>VLOOKUP(A430,'Sets data'!$A$3:$C$9972,3,FALSE)</f>
        <v>Stuhn\'s Favor</v>
      </c>
      <c r="C430" s="8" t="str">
        <f>VLOOKUP(A430,'Sets data'!$A$3:$C$9972,2,FALSE)</f>
        <v>Stuhns Gunst</v>
      </c>
      <c r="G430" s="71" t="str">
        <f t="shared" si="6"/>
        <v/>
      </c>
    </row>
    <row r="431" spans="1:7" x14ac:dyDescent="0.25">
      <c r="A431" s="5">
        <v>491</v>
      </c>
      <c r="B431" s="8" t="str">
        <f>VLOOKUP(A431,'Sets data'!$A$3:$C$9972,3,FALSE)</f>
        <v>Dragon\'s Appetite</v>
      </c>
      <c r="C431" s="8" t="str">
        <f>VLOOKUP(A431,'Sets data'!$A$3:$C$9972,2,FALSE)</f>
        <v>Appetit des Drachen</v>
      </c>
      <c r="G431" s="71" t="str">
        <f t="shared" si="6"/>
        <v/>
      </c>
    </row>
    <row r="432" spans="1:7" ht="105" x14ac:dyDescent="0.25">
      <c r="A432" s="5">
        <v>492</v>
      </c>
      <c r="B432" s="8" t="str">
        <f>VLOOKUP(A432,'Sets data'!$A$3:$C$9972,3,FALSE)</f>
        <v>Kyne\'s Wind</v>
      </c>
      <c r="C432" s="8" t="str">
        <f>VLOOKUP(A432,'Sets data'!$A$3:$C$9972,2,FALSE)</f>
        <v>Kynes Wind</v>
      </c>
      <c r="D432" s="23" t="s">
        <v>2231</v>
      </c>
      <c r="G432" s="71"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2232</v>
      </c>
      <c r="G433" s="71"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1" t="str">
        <f t="shared" si="6"/>
        <v/>
      </c>
    </row>
    <row r="435" spans="1:7" x14ac:dyDescent="0.25">
      <c r="A435" s="5">
        <v>495</v>
      </c>
      <c r="B435" s="8" t="str">
        <f>VLOOKUP(A435,'Sets data'!$A$3:$C$9972,3,FALSE)</f>
        <v>Perfected Vrol\'s Command</v>
      </c>
      <c r="C435" s="8" t="str">
        <f>VLOOKUP(A435,'Sets data'!$A$3:$C$9972,2,FALSE)</f>
        <v>Vrols perfektionierter Befehl</v>
      </c>
      <c r="G435" s="71" t="str">
        <f t="shared" si="6"/>
        <v/>
      </c>
    </row>
    <row r="436" spans="1:7" ht="165" x14ac:dyDescent="0.25">
      <c r="A436" s="5">
        <v>496</v>
      </c>
      <c r="B436" s="8" t="str">
        <f>VLOOKUP(A436,'Sets data'!$A$3:$C$9972,3,FALSE)</f>
        <v>Roaring Opportunist</v>
      </c>
      <c r="C436" s="8" t="str">
        <f>VLOOKUP(A436,'Sets data'!$A$3:$C$9972,2,FALSE)</f>
        <v>Brüllender Opportunist</v>
      </c>
      <c r="D436" s="23" t="s">
        <v>2324</v>
      </c>
      <c r="G436" s="71"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2323</v>
      </c>
      <c r="G437" s="71"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1"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1" t="str">
        <f t="shared" si="7"/>
        <v/>
      </c>
    </row>
    <row r="440" spans="1:7" x14ac:dyDescent="0.25">
      <c r="A440" s="5">
        <v>500</v>
      </c>
      <c r="B440" s="8" t="str">
        <f>VLOOKUP(A440,'Sets data'!$A$3:$C$9972,3,FALSE)</f>
        <v>Bloodlord\'s Embrace (OLD)</v>
      </c>
      <c r="C440" s="8" t="str">
        <f>VLOOKUP(A440,'Sets data'!$A$3:$C$9972,2,FALSE)</f>
        <v>Bloodlord's Embrace (OLD)</v>
      </c>
      <c r="G440" s="71" t="str">
        <f t="shared" si="7"/>
        <v/>
      </c>
    </row>
    <row r="441" spans="1:7" x14ac:dyDescent="0.25">
      <c r="A441" s="5">
        <v>501</v>
      </c>
      <c r="B441" s="8" t="str">
        <f>VLOOKUP(A441,'Sets data'!$A$3:$C$9972,3,FALSE)</f>
        <v>Thrassian Stranglers</v>
      </c>
      <c r="C441" s="8" t="str">
        <f>VLOOKUP(A441,'Sets data'!$A$3:$C$9972,2,FALSE)</f>
        <v>Thrassische Würger</v>
      </c>
      <c r="G441" s="71" t="str">
        <f t="shared" si="7"/>
        <v/>
      </c>
    </row>
    <row r="442" spans="1:7" x14ac:dyDescent="0.25">
      <c r="A442" s="5">
        <v>502</v>
      </c>
      <c r="B442" s="8" t="str">
        <f>VLOOKUP(A442,'Sets data'!$A$3:$C$9972,3,FALSE)</f>
        <v>Snow Treaders (OLD)</v>
      </c>
      <c r="C442" s="8" t="str">
        <f>VLOOKUP(A442,'Sets data'!$A$3:$C$9972,2,FALSE)</f>
        <v>Snow Treaders (OLD)</v>
      </c>
      <c r="G442" s="71" t="str">
        <f t="shared" si="7"/>
        <v/>
      </c>
    </row>
    <row r="443" spans="1:7" x14ac:dyDescent="0.25">
      <c r="A443" s="5">
        <v>503</v>
      </c>
      <c r="B443" s="8" t="str">
        <f>VLOOKUP(A443,'Sets data'!$A$3:$C$9972,3,FALSE)</f>
        <v>Ring of the Wild Hunt</v>
      </c>
      <c r="C443" s="8" t="str">
        <f>VLOOKUP(A443,'Sets data'!$A$3:$C$9972,2,FALSE)</f>
        <v>Ring der Wilden Jagd</v>
      </c>
      <c r="G443" s="71" t="str">
        <f t="shared" si="7"/>
        <v/>
      </c>
    </row>
    <row r="444" spans="1:7" x14ac:dyDescent="0.25">
      <c r="A444" s="5">
        <v>504</v>
      </c>
      <c r="B444" s="8" t="str">
        <f>VLOOKUP(A444,'Sets data'!$A$3:$C$9972,3,FALSE)</f>
        <v>Malacath\'s Band of Brutality X</v>
      </c>
      <c r="C444" s="8" t="str">
        <f>VLOOKUP(A444,'Sets data'!$A$3:$C$9972,2,FALSE)</f>
        <v>Malacath's Band der Brutalität X</v>
      </c>
      <c r="G444" s="71" t="str">
        <f t="shared" si="7"/>
        <v/>
      </c>
    </row>
    <row r="445" spans="1:7" x14ac:dyDescent="0.25">
      <c r="A445" s="5">
        <v>505</v>
      </c>
      <c r="B445" s="8" t="str">
        <f>VLOOKUP(A445,'Sets data'!$A$3:$C$9972,3,FALSE)</f>
        <v>Torc of Tonal Constancy</v>
      </c>
      <c r="C445" s="8" t="str">
        <f>VLOOKUP(A445,'Sets data'!$A$3:$C$9972,2,FALSE)</f>
        <v>Torques der Klangkonstanz</v>
      </c>
      <c r="G445" s="71" t="str">
        <f t="shared" si="7"/>
        <v/>
      </c>
    </row>
    <row r="446" spans="1:7" x14ac:dyDescent="0.25">
      <c r="A446" s="5">
        <v>506</v>
      </c>
      <c r="B446" s="8" t="str">
        <f>VLOOKUP(A446,'Sets data'!$A$3:$C$9972,3,FALSE)</f>
        <v>Spell Parasite</v>
      </c>
      <c r="C446" s="8" t="str">
        <f>VLOOKUP(A446,'Sets data'!$A$3:$C$9972,2,FALSE)</f>
        <v>Magieparasit</v>
      </c>
      <c r="G446" s="71" t="str">
        <f t="shared" si="7"/>
        <v/>
      </c>
    </row>
    <row r="447" spans="1:7" x14ac:dyDescent="0.25">
      <c r="A447" s="5">
        <v>507</v>
      </c>
      <c r="B447" s="8" t="e">
        <f>VLOOKUP(A447,'Sets data'!$A$3:$C$9972,3,FALSE)</f>
        <v>#N/A</v>
      </c>
      <c r="C447" s="8" t="e">
        <f>VLOOKUP(A447,'Sets data'!$A$3:$C$9972,2,FALSE)</f>
        <v>#N/A</v>
      </c>
      <c r="G447" s="71" t="str">
        <f t="shared" si="7"/>
        <v/>
      </c>
    </row>
    <row r="448" spans="1:7" x14ac:dyDescent="0.25">
      <c r="A448" s="5">
        <v>508</v>
      </c>
      <c r="B448" s="8" t="e">
        <f>VLOOKUP(A448,'Sets data'!$A$3:$C$9972,3,FALSE)</f>
        <v>#N/A</v>
      </c>
      <c r="C448" s="8" t="e">
        <f>VLOOKUP(A448,'Sets data'!$A$3:$C$9972,2,FALSE)</f>
        <v>#N/A</v>
      </c>
      <c r="G448" s="71" t="str">
        <f t="shared" si="7"/>
        <v/>
      </c>
    </row>
    <row r="449" spans="1:7" x14ac:dyDescent="0.25">
      <c r="A449" s="5">
        <v>509</v>
      </c>
      <c r="B449" s="8" t="str">
        <f>VLOOKUP(A449,'Sets data'!$A$3:$C$9972,3,FALSE)</f>
        <v>Template_Drop_Healer P</v>
      </c>
      <c r="C449" s="8" t="str">
        <f>VLOOKUP(A449,'Sets data'!$A$3:$C$9972,2,FALSE)</f>
        <v>Template_Drop_Healer P</v>
      </c>
      <c r="G449" s="71" t="str">
        <f t="shared" si="7"/>
        <v/>
      </c>
    </row>
    <row r="450" spans="1:7" x14ac:dyDescent="0.25">
      <c r="A450" s="5">
        <v>510</v>
      </c>
      <c r="B450" s="8" t="str">
        <f>VLOOKUP(A450,'Sets data'!$A$3:$C$9972,3,FALSE)</f>
        <v>Template_Drop_Tank P</v>
      </c>
      <c r="C450" s="8" t="str">
        <f>VLOOKUP(A450,'Sets data'!$A$3:$C$9972,2,FALSE)</f>
        <v>Template_Drop_Tank P</v>
      </c>
      <c r="G450" s="71" t="str">
        <f t="shared" si="7"/>
        <v/>
      </c>
    </row>
    <row r="451" spans="1:7" x14ac:dyDescent="0.25">
      <c r="A451" s="5">
        <v>511</v>
      </c>
      <c r="B451" s="8" t="str">
        <f>VLOOKUP(A451,'Sets data'!$A$3:$C$9972,3,FALSE)</f>
        <v>Template_Drop_Stamina P</v>
      </c>
      <c r="C451" s="8" t="str">
        <f>VLOOKUP(A451,'Sets data'!$A$3:$C$9972,2,FALSE)</f>
        <v>Template_Drop_Stamina P</v>
      </c>
      <c r="G451" s="71" t="str">
        <f t="shared" si="7"/>
        <v/>
      </c>
    </row>
    <row r="452" spans="1:7" x14ac:dyDescent="0.25">
      <c r="A452" s="5">
        <v>512</v>
      </c>
      <c r="B452" s="8" t="str">
        <f>VLOOKUP(A452,'Sets data'!$A$3:$C$9972,3,FALSE)</f>
        <v>Template_Drop_Magi P</v>
      </c>
      <c r="C452" s="8" t="str">
        <f>VLOOKUP(A452,'Sets data'!$A$3:$C$9972,2,FALSE)</f>
        <v>Template_Drop_Magi P</v>
      </c>
      <c r="G452" s="71" t="str">
        <f t="shared" si="7"/>
        <v/>
      </c>
    </row>
    <row r="453" spans="1:7" x14ac:dyDescent="0.25">
      <c r="A453" s="5">
        <v>513</v>
      </c>
      <c r="B453" s="8" t="str">
        <f>VLOOKUP(A453,'Sets data'!$A$3:$C$9972,3,FALSE)</f>
        <v>Talfyg’s Treachery</v>
      </c>
      <c r="C453" s="8" t="str">
        <f>VLOOKUP(A453,'Sets data'!$A$3:$C$9972,2,FALSE)</f>
        <v>Talfygs Verrat</v>
      </c>
      <c r="G453" s="71" t="str">
        <f t="shared" si="7"/>
        <v/>
      </c>
    </row>
    <row r="454" spans="1:7" x14ac:dyDescent="0.25">
      <c r="A454" s="5">
        <v>513</v>
      </c>
      <c r="B454" s="8" t="str">
        <f>VLOOKUP(A454,'Sets data'!$A$3:$C$9972,3,FALSE)</f>
        <v>Talfyg’s Treachery</v>
      </c>
      <c r="C454" s="8" t="str">
        <f>VLOOKUP(A454,'Sets data'!$A$3:$C$9972,2,FALSE)</f>
        <v>Talfygs Verrat</v>
      </c>
      <c r="G454" s="71" t="str">
        <f t="shared" si="7"/>
        <v/>
      </c>
    </row>
    <row r="455" spans="1:7" x14ac:dyDescent="0.25">
      <c r="A455" s="5">
        <v>514</v>
      </c>
      <c r="B455" s="8" t="str">
        <f>VLOOKUP(A455,'Sets data'!$A$3:$C$9972,3,FALSE)</f>
        <v>Unleashed Terror</v>
      </c>
      <c r="C455" s="8" t="str">
        <f>VLOOKUP(A455,'Sets data'!$A$3:$C$9972,2,FALSE)</f>
        <v>Entfesselter Schrecken</v>
      </c>
      <c r="G455" s="71" t="str">
        <f t="shared" si="7"/>
        <v/>
      </c>
    </row>
    <row r="456" spans="1:7" x14ac:dyDescent="0.25">
      <c r="A456" s="5">
        <v>514</v>
      </c>
      <c r="B456" s="8" t="str">
        <f>VLOOKUP(A456,'Sets data'!$A$3:$C$9972,3,FALSE)</f>
        <v>Unleashed Terror</v>
      </c>
      <c r="C456" s="8" t="str">
        <f>VLOOKUP(A456,'Sets data'!$A$3:$C$9972,2,FALSE)</f>
        <v>Entfesselter Schrecken</v>
      </c>
      <c r="G456" s="71" t="str">
        <f t="shared" si="7"/>
        <v/>
      </c>
    </row>
    <row r="457" spans="1:7" x14ac:dyDescent="0.25">
      <c r="A457" s="5">
        <v>515</v>
      </c>
      <c r="B457" s="8" t="str">
        <f>VLOOKUP(A457,'Sets data'!$A$3:$C$9972,3,FALSE)</f>
        <v>Crimson Twilight</v>
      </c>
      <c r="C457" s="8" t="str">
        <f>VLOOKUP(A457,'Sets data'!$A$3:$C$9972,2,FALSE)</f>
        <v>Scharlachrotes Zwielicht</v>
      </c>
      <c r="G457" s="71" t="str">
        <f t="shared" si="7"/>
        <v/>
      </c>
    </row>
    <row r="458" spans="1:7" x14ac:dyDescent="0.25">
      <c r="A458" s="5">
        <v>515</v>
      </c>
      <c r="B458" s="8" t="str">
        <f>VLOOKUP(A458,'Sets data'!$A$3:$C$9972,3,FALSE)</f>
        <v>Crimson Twilight</v>
      </c>
      <c r="C458" s="8" t="str">
        <f>VLOOKUP(A458,'Sets data'!$A$3:$C$9972,2,FALSE)</f>
        <v>Scharlachrotes Zwielicht</v>
      </c>
      <c r="G458" s="71" t="str">
        <f t="shared" si="7"/>
        <v/>
      </c>
    </row>
    <row r="459" spans="1:7" x14ac:dyDescent="0.25">
      <c r="A459" s="5">
        <v>516</v>
      </c>
      <c r="B459" s="8" t="str">
        <f>VLOOKUP(A459,'Sets data'!$A$3:$C$9972,3,FALSE)</f>
        <v>Elemental Catalyst</v>
      </c>
      <c r="C459" s="8" t="str">
        <f>VLOOKUP(A459,'Sets data'!$A$3:$C$9972,2,FALSE)</f>
        <v>Elementarer Katalysator</v>
      </c>
      <c r="G459" s="71" t="str">
        <f t="shared" si="7"/>
        <v/>
      </c>
    </row>
    <row r="460" spans="1:7" x14ac:dyDescent="0.25">
      <c r="A460" s="5">
        <v>516</v>
      </c>
      <c r="B460" s="8" t="str">
        <f>VLOOKUP(A460,'Sets data'!$A$3:$C$9972,3,FALSE)</f>
        <v>Elemental Catalyst</v>
      </c>
      <c r="C460" s="8" t="str">
        <f>VLOOKUP(A460,'Sets data'!$A$3:$C$9972,2,FALSE)</f>
        <v>Elementarer Katalysator</v>
      </c>
      <c r="G460" s="71" t="str">
        <f t="shared" si="7"/>
        <v/>
      </c>
    </row>
    <row r="461" spans="1:7" x14ac:dyDescent="0.25">
      <c r="A461" s="5">
        <v>517</v>
      </c>
      <c r="B461" s="8" t="str">
        <f>VLOOKUP(A461,'Sets data'!$A$3:$C$9972,3,FALSE)</f>
        <v>Kraglen’s Howl</v>
      </c>
      <c r="C461" s="8" t="str">
        <f>VLOOKUP(A461,'Sets data'!$A$3:$C$9972,2,FALSE)</f>
        <v>Kraglens Heulen</v>
      </c>
      <c r="G461" s="71" t="str">
        <f t="shared" si="7"/>
        <v/>
      </c>
    </row>
    <row r="462" spans="1:7" x14ac:dyDescent="0.25">
      <c r="A462" s="5">
        <v>517</v>
      </c>
      <c r="B462" s="8" t="str">
        <f>VLOOKUP(A462,'Sets data'!$A$3:$C$9972,3,FALSE)</f>
        <v>Kraglen’s Howl</v>
      </c>
      <c r="C462" s="8" t="str">
        <f>VLOOKUP(A462,'Sets data'!$A$3:$C$9972,2,FALSE)</f>
        <v>Kraglens Heulen</v>
      </c>
      <c r="G462" s="71" t="str">
        <f t="shared" si="7"/>
        <v/>
      </c>
    </row>
    <row r="463" spans="1:7" x14ac:dyDescent="0.25">
      <c r="A463" s="5">
        <v>518</v>
      </c>
      <c r="B463" s="8" t="str">
        <f>VLOOKUP(A463,'Sets data'!$A$3:$C$9972,3,FALSE)</f>
        <v>Arkasis’s Genius</v>
      </c>
      <c r="C463" s="8" t="str">
        <f>VLOOKUP(A463,'Sets data'!$A$3:$C$9972,2,FALSE)</f>
        <v>Arkasis' Genie</v>
      </c>
      <c r="G463" s="71" t="str">
        <f t="shared" si="7"/>
        <v/>
      </c>
    </row>
    <row r="464" spans="1:7" x14ac:dyDescent="0.25">
      <c r="A464" s="5">
        <v>518</v>
      </c>
      <c r="B464" s="8" t="str">
        <f>VLOOKUP(A464,'Sets data'!$A$3:$C$9972,3,FALSE)</f>
        <v>Arkasis’s Genius</v>
      </c>
      <c r="C464" s="8" t="str">
        <f>VLOOKUP(A464,'Sets data'!$A$3:$C$9972,2,FALSE)</f>
        <v>Arkasis' Genie</v>
      </c>
      <c r="G464" s="71" t="str">
        <f t="shared" si="7"/>
        <v/>
      </c>
    </row>
    <row r="465" spans="1:7" x14ac:dyDescent="0.25">
      <c r="A465" s="5">
        <v>519</v>
      </c>
      <c r="B465" s="8" t="str">
        <f>VLOOKUP(A465,'Sets data'!$A$3:$C$9972,3,FALSE)</f>
        <v>Snow Treaders</v>
      </c>
      <c r="C465" s="8" t="str">
        <f>VLOOKUP(A465,'Sets data'!$A$3:$C$9972,2,FALSE)</f>
        <v>Schneetreter</v>
      </c>
      <c r="G465" s="71" t="str">
        <f t="shared" si="7"/>
        <v/>
      </c>
    </row>
    <row r="466" spans="1:7" x14ac:dyDescent="0.25">
      <c r="A466" s="5">
        <v>520</v>
      </c>
      <c r="B466" s="8" t="str">
        <f>VLOOKUP(A466,'Sets data'!$A$3:$C$9972,3,FALSE)</f>
        <v>Malacath\'s Band of Brutality</v>
      </c>
      <c r="C466" s="8" t="str">
        <f>VLOOKUP(A466,'Sets data'!$A$3:$C$9972,2,FALSE)</f>
        <v>Malacaths Band der Brutalität</v>
      </c>
      <c r="G466" s="71" t="str">
        <f t="shared" si="7"/>
        <v/>
      </c>
    </row>
    <row r="467" spans="1:7" x14ac:dyDescent="0.25">
      <c r="A467" s="5">
        <v>521</v>
      </c>
      <c r="B467" s="8" t="str">
        <f>VLOOKUP(A467,'Sets data'!$A$3:$C$9972,3,FALSE)</f>
        <v>Bloodlord\'s Embrace</v>
      </c>
      <c r="C467" s="8" t="str">
        <f>VLOOKUP(A467,'Sets data'!$A$3:$C$9972,2,FALSE)</f>
        <v>Umarmung des Blutfürsten</v>
      </c>
      <c r="G467" s="71" t="str">
        <f t="shared" si="7"/>
        <v/>
      </c>
    </row>
    <row r="468" spans="1:7" x14ac:dyDescent="0.25">
      <c r="A468" s="5">
        <v>522</v>
      </c>
      <c r="B468" s="8" t="str">
        <f>VLOOKUP(A468,'Sets data'!$A$3:$C$9972,3,FALSE)</f>
        <v>Perfected Merciless Charge</v>
      </c>
      <c r="C468" s="8" t="str">
        <f>VLOOKUP(A468,'Sets data'!$A$3:$C$9972,2,FALSE)</f>
        <v>Perfektionierter gnadenloser Ansturm</v>
      </c>
      <c r="G468" s="71"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1" t="str">
        <f t="shared" si="8"/>
        <v/>
      </c>
    </row>
    <row r="470" spans="1:7" x14ac:dyDescent="0.25">
      <c r="A470" s="5">
        <v>524</v>
      </c>
      <c r="B470" s="8" t="str">
        <f>VLOOKUP(A470,'Sets data'!$A$3:$C$9972,3,FALSE)</f>
        <v>Perfected Cruel Flurry</v>
      </c>
      <c r="C470" s="8" t="str">
        <f>VLOOKUP(A470,'Sets data'!$A$3:$C$9972,2,FALSE)</f>
        <v>Perfektionierter grausamer Schlaghagel</v>
      </c>
      <c r="G470" s="71" t="str">
        <f t="shared" si="8"/>
        <v/>
      </c>
    </row>
    <row r="471" spans="1:7" x14ac:dyDescent="0.25">
      <c r="A471" s="5">
        <v>525</v>
      </c>
      <c r="B471" s="8" t="str">
        <f>VLOOKUP(A471,'Sets data'!$A$3:$C$9972,3,FALSE)</f>
        <v>Perfected Thunderous Volley</v>
      </c>
      <c r="C471" s="8" t="str">
        <f>VLOOKUP(A471,'Sets data'!$A$3:$C$9972,2,FALSE)</f>
        <v>Perfektionierte donnernde Salve</v>
      </c>
      <c r="G471" s="71" t="str">
        <f t="shared" si="8"/>
        <v/>
      </c>
    </row>
    <row r="472" spans="1:7" x14ac:dyDescent="0.25">
      <c r="A472" s="5">
        <v>526</v>
      </c>
      <c r="B472" s="8" t="str">
        <f>VLOOKUP(A472,'Sets data'!$A$3:$C$9972,3,FALSE)</f>
        <v>Perfected Crushing Wall</v>
      </c>
      <c r="C472" s="8" t="str">
        <f>VLOOKUP(A472,'Sets data'!$A$3:$C$9972,2,FALSE)</f>
        <v>Perfektionierte zermalmende Mauer</v>
      </c>
      <c r="G472" s="71" t="str">
        <f t="shared" si="8"/>
        <v/>
      </c>
    </row>
    <row r="473" spans="1:7" x14ac:dyDescent="0.25">
      <c r="A473" s="5">
        <v>527</v>
      </c>
      <c r="B473" s="8" t="str">
        <f>VLOOKUP(A473,'Sets data'!$A$3:$C$9972,3,FALSE)</f>
        <v>Perfected Precise Regeneration</v>
      </c>
      <c r="C473" s="8" t="str">
        <f>VLOOKUP(A473,'Sets data'!$A$3:$C$9972,2,FALSE)</f>
        <v>Perfektionierte präzise Regeneration</v>
      </c>
      <c r="G473" s="71" t="str">
        <f t="shared" si="8"/>
        <v/>
      </c>
    </row>
    <row r="474" spans="1:7" x14ac:dyDescent="0.25">
      <c r="A474" s="5">
        <v>528</v>
      </c>
      <c r="B474" s="8" t="str">
        <f>VLOOKUP(A474,'Sets data'!$A$3:$C$9972,3,FALSE)</f>
        <v>Perfected Titanic Cleave</v>
      </c>
      <c r="C474" s="8" t="str">
        <f>VLOOKUP(A474,'Sets data'!$A$3:$C$9972,2,FALSE)</f>
        <v>Perfektioniertes titanisches Trennen</v>
      </c>
      <c r="G474" s="71" t="str">
        <f t="shared" si="8"/>
        <v/>
      </c>
    </row>
    <row r="475" spans="1:7" x14ac:dyDescent="0.25">
      <c r="A475" s="5">
        <v>529</v>
      </c>
      <c r="B475" s="8" t="str">
        <f>VLOOKUP(A475,'Sets data'!$A$3:$C$9972,3,FALSE)</f>
        <v>Perfected Puncturing Remedy</v>
      </c>
      <c r="C475" s="8" t="str">
        <f>VLOOKUP(A475,'Sets data'!$A$3:$C$9972,2,FALSE)</f>
        <v>Perfektionierte durchschlagende Genesung</v>
      </c>
      <c r="G475" s="71" t="str">
        <f t="shared" si="8"/>
        <v/>
      </c>
    </row>
    <row r="476" spans="1:7" x14ac:dyDescent="0.25">
      <c r="A476" s="5">
        <v>530</v>
      </c>
      <c r="B476" s="8" t="str">
        <f>VLOOKUP(A476,'Sets data'!$A$3:$C$9972,3,FALSE)</f>
        <v>Perfected Stinging Slashes</v>
      </c>
      <c r="C476" s="8" t="str">
        <f>VLOOKUP(A476,'Sets data'!$A$3:$C$9972,2,FALSE)</f>
        <v>Perfektionierte stechende Schnitte</v>
      </c>
      <c r="G476" s="71" t="str">
        <f t="shared" si="8"/>
        <v/>
      </c>
    </row>
    <row r="477" spans="1:7" x14ac:dyDescent="0.25">
      <c r="A477" s="5">
        <v>531</v>
      </c>
      <c r="B477" s="8" t="str">
        <f>VLOOKUP(A477,'Sets data'!$A$3:$C$9972,3,FALSE)</f>
        <v>Perfected Caustic Arrow</v>
      </c>
      <c r="C477" s="8" t="str">
        <f>VLOOKUP(A477,'Sets data'!$A$3:$C$9972,2,FALSE)</f>
        <v>Perfektionierter beißender Pfeil</v>
      </c>
      <c r="G477" s="71" t="str">
        <f t="shared" si="8"/>
        <v/>
      </c>
    </row>
    <row r="478" spans="1:7" x14ac:dyDescent="0.25">
      <c r="A478" s="5">
        <v>532</v>
      </c>
      <c r="B478" s="8" t="str">
        <f>VLOOKUP(A478,'Sets data'!$A$3:$C$9972,3,FALSE)</f>
        <v>Perfected Destructive Impact</v>
      </c>
      <c r="C478" s="8" t="str">
        <f>VLOOKUP(A478,'Sets data'!$A$3:$C$9972,2,FALSE)</f>
        <v>Perfektionierter zerstörerischer Einschlag</v>
      </c>
      <c r="G478" s="71" t="str">
        <f t="shared" si="8"/>
        <v/>
      </c>
    </row>
    <row r="479" spans="1:7" x14ac:dyDescent="0.25">
      <c r="A479" s="5">
        <v>534</v>
      </c>
      <c r="B479" s="8" t="str">
        <f>VLOOKUP(A479,'Sets data'!$A$3:$C$9972,3,FALSE)</f>
        <v>Stone Husk</v>
      </c>
      <c r="C479" s="8" t="str">
        <f>VLOOKUP(A479,'Sets data'!$A$3:$C$9972,2,FALSE)</f>
        <v>Steinhülle</v>
      </c>
      <c r="G479" s="71" t="str">
        <f t="shared" si="8"/>
        <v/>
      </c>
    </row>
    <row r="480" spans="1:7" ht="90" x14ac:dyDescent="0.25">
      <c r="A480" s="5">
        <v>535</v>
      </c>
      <c r="B480" s="8" t="str">
        <f>VLOOKUP(A480,'Sets data'!$A$3:$C$9972,3,FALSE)</f>
        <v>Lady Thorn</v>
      </c>
      <c r="C480" s="8" t="str">
        <f>VLOOKUP(A480,'Sets data'!$A$3:$C$9972,2,FALSE)</f>
        <v>Fürstin Dorn</v>
      </c>
      <c r="D480" s="23" t="s">
        <v>2315</v>
      </c>
      <c r="G480" s="71"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2313</v>
      </c>
      <c r="G491" s="71"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2312</v>
      </c>
      <c r="G494" s="71"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2311</v>
      </c>
      <c r="G495" s="71"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2313</v>
      </c>
      <c r="G497" s="71"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2312</v>
      </c>
      <c r="G500" s="71"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2311</v>
      </c>
      <c r="G501" s="71"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8">
        <v>569</v>
      </c>
      <c r="B504" s="8" t="str">
        <f>VLOOKUP(A504,'Sets data'!$A$3:$C$9972,3,FALSE)</f>
        <v>True-Sworn Fury </v>
      </c>
      <c r="C504" s="8" t="str">
        <f>VLOOKUP(A504,'Sets data'!$A$3:$C$9972,2,FALSE)</f>
        <v>Wahrgeschworenen-Raserei</v>
      </c>
    </row>
    <row r="505" spans="1:7" x14ac:dyDescent="0.25">
      <c r="A505" s="78">
        <v>570</v>
      </c>
      <c r="B505" s="8" t="str">
        <f>VLOOKUP(A505,'Sets data'!$A$3:$C$9972,3,FALSE)</f>
        <v>Kinras’s Wrath</v>
      </c>
      <c r="C505" s="8" t="str">
        <f>VLOOKUP(A505,'Sets data'!$A$3:$C$9972,2,FALSE)</f>
        <v>Kinra's Zorn</v>
      </c>
    </row>
    <row r="506" spans="1:7" x14ac:dyDescent="0.25">
      <c r="A506" s="78">
        <v>571</v>
      </c>
      <c r="B506" s="8" t="str">
        <f>VLOOKUP(A506,'Sets data'!$A$3:$C$9972,3,FALSE)</f>
        <v>Drake’s Rush</v>
      </c>
      <c r="C506" s="8" t="str">
        <f>VLOOKUP(A506,'Sets data'!$A$3:$C$9972,2,FALSE)</f>
        <v>Dracheneile</v>
      </c>
    </row>
    <row r="507" spans="1:7" x14ac:dyDescent="0.25">
      <c r="A507" s="78">
        <v>572</v>
      </c>
      <c r="B507" s="8" t="str">
        <f>VLOOKUP(A507,'Sets data'!$A$3:$C$9972,3,FALSE)</f>
        <v>Unleashed Ritualist</v>
      </c>
      <c r="C507" s="8" t="str">
        <f>VLOOKUP(A507,'Sets data'!$A$3:$C$9972,2,FALSE)</f>
        <v>Entfesselter Ritualist</v>
      </c>
    </row>
    <row r="508" spans="1:7" x14ac:dyDescent="0.25">
      <c r="A508" s="78">
        <v>573</v>
      </c>
      <c r="B508" s="8" t="str">
        <f>VLOOKUP(A508,'Sets data'!$A$3:$C$9972,3,FALSE)</f>
        <v>Dagon’s Dominion</v>
      </c>
      <c r="C508" s="8" t="str">
        <f>VLOOKUP(A508,'Sets data'!$A$3:$C$9972,2,FALSE)</f>
        <v>Dagons Herrschaft</v>
      </c>
    </row>
    <row r="509" spans="1:7" x14ac:dyDescent="0.25">
      <c r="A509" s="78">
        <v>574</v>
      </c>
      <c r="B509" s="8" t="str">
        <f>VLOOKUP(A509,'Sets data'!$A$3:$C$9972,3,FALSE)</f>
        <v>Foolkiller’s Ward</v>
      </c>
      <c r="C509" s="8" t="str">
        <f>VLOOKUP(A509,'Sets data'!$A$3:$C$9972,2,FALSE)</f>
        <v>Schutz des Narrentöters</v>
      </c>
    </row>
    <row r="510" spans="1:7" x14ac:dyDescent="0.25">
      <c r="A510" s="78">
        <v>577</v>
      </c>
      <c r="B510" s="8" t="str">
        <f>VLOOKUP(A510,'Sets data'!$A$3:$C$9972,3,FALSE)</f>
        <v>Encrati\’s Behemoth</v>
      </c>
      <c r="C510" s="8" t="str">
        <f>VLOOKUP(A510,'Sets data'!$A$3:$C$9972,2,FALSE)</f>
        <v>Encrati\'s Behemoth</v>
      </c>
    </row>
    <row r="511" spans="1:7" x14ac:dyDescent="0.25">
      <c r="A511" s="78">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9"/>
  <sheetViews>
    <sheetView workbookViewId="0">
      <pane ySplit="2" topLeftCell="A13" activePane="bottomLeft" state="frozen"/>
      <selection pane="bottomLeft" activeCell="C28" sqref="C28"/>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5" customFormat="1" x14ac:dyDescent="0.25">
      <c r="A1" s="103" t="s">
        <v>1759</v>
      </c>
      <c r="B1" s="104"/>
      <c r="C1" s="104"/>
      <c r="D1" s="104"/>
      <c r="E1" s="104"/>
      <c r="F1" s="104"/>
      <c r="G1" s="104"/>
      <c r="H1" s="104"/>
      <c r="I1" s="104"/>
      <c r="J1" s="104"/>
      <c r="K1" s="104"/>
      <c r="L1" s="104"/>
    </row>
    <row r="2" spans="1:15" ht="30" x14ac:dyDescent="0.25">
      <c r="A2" s="3" t="s">
        <v>91</v>
      </c>
      <c r="B2" s="1" t="s">
        <v>1477</v>
      </c>
      <c r="C2" s="1" t="s">
        <v>75</v>
      </c>
      <c r="D2" s="3" t="s">
        <v>92</v>
      </c>
      <c r="E2" s="1" t="s">
        <v>93</v>
      </c>
      <c r="F2" s="3" t="s">
        <v>1487</v>
      </c>
      <c r="G2" s="26" t="s">
        <v>1488</v>
      </c>
      <c r="H2" s="26" t="s">
        <v>1489</v>
      </c>
      <c r="I2" s="3" t="s">
        <v>1548</v>
      </c>
      <c r="J2" s="31" t="s">
        <v>1554</v>
      </c>
      <c r="K2" s="26" t="s">
        <v>1549</v>
      </c>
      <c r="L2" s="26" t="s">
        <v>1550</v>
      </c>
      <c r="M2" s="26" t="s">
        <v>2205</v>
      </c>
      <c r="N2" s="26" t="s">
        <v>2209</v>
      </c>
      <c r="O2" s="26" t="s">
        <v>2210</v>
      </c>
    </row>
    <row r="3" spans="1:15" x14ac:dyDescent="0.25">
      <c r="A3" s="3">
        <v>0</v>
      </c>
      <c r="B3" s="50" t="s">
        <v>1701</v>
      </c>
      <c r="C3" s="50" t="s">
        <v>1716</v>
      </c>
      <c r="D3" s="8">
        <v>1</v>
      </c>
      <c r="E3" t="s">
        <v>96</v>
      </c>
      <c r="F3" s="51" t="s">
        <v>1490</v>
      </c>
      <c r="G3" t="s">
        <v>1714</v>
      </c>
      <c r="H3">
        <v>1</v>
      </c>
      <c r="I3" s="52" t="s">
        <v>1606</v>
      </c>
      <c r="J3">
        <v>1</v>
      </c>
      <c r="K3" t="s">
        <v>1708</v>
      </c>
      <c r="L3" t="s">
        <v>1717</v>
      </c>
      <c r="M3">
        <v>1</v>
      </c>
      <c r="N3" t="s">
        <v>2208</v>
      </c>
      <c r="O3" t="s">
        <v>2219</v>
      </c>
    </row>
    <row r="4" spans="1:15" x14ac:dyDescent="0.25">
      <c r="A4" s="3">
        <v>0</v>
      </c>
      <c r="B4" t="s">
        <v>1462</v>
      </c>
      <c r="C4" s="1" t="s">
        <v>90</v>
      </c>
      <c r="D4" s="8">
        <v>2</v>
      </c>
      <c r="E4" t="s">
        <v>95</v>
      </c>
      <c r="F4" s="8" t="s">
        <v>1491</v>
      </c>
      <c r="G4" t="s">
        <v>1352</v>
      </c>
      <c r="H4">
        <v>1</v>
      </c>
      <c r="I4" s="3" t="s">
        <v>1562</v>
      </c>
      <c r="J4">
        <v>1</v>
      </c>
      <c r="K4" t="s">
        <v>1563</v>
      </c>
      <c r="L4" t="s">
        <v>1564</v>
      </c>
      <c r="M4">
        <v>2</v>
      </c>
      <c r="N4" t="s">
        <v>2211</v>
      </c>
      <c r="O4" t="s">
        <v>2218</v>
      </c>
    </row>
    <row r="5" spans="1:15" x14ac:dyDescent="0.25">
      <c r="A5" s="3">
        <v>1</v>
      </c>
      <c r="B5" t="s">
        <v>1463</v>
      </c>
      <c r="C5" s="2" t="s">
        <v>39</v>
      </c>
      <c r="D5" s="8">
        <v>3</v>
      </c>
      <c r="E5" t="s">
        <v>94</v>
      </c>
      <c r="F5" s="8" t="s">
        <v>1492</v>
      </c>
      <c r="G5" t="s">
        <v>1439</v>
      </c>
      <c r="H5">
        <v>2</v>
      </c>
      <c r="I5" s="3" t="s">
        <v>1553</v>
      </c>
      <c r="J5">
        <v>2</v>
      </c>
      <c r="K5" t="s">
        <v>1558</v>
      </c>
      <c r="L5" t="s">
        <v>1561</v>
      </c>
      <c r="M5">
        <v>4</v>
      </c>
      <c r="N5" t="s">
        <v>2220</v>
      </c>
      <c r="O5" t="s">
        <v>2221</v>
      </c>
    </row>
    <row r="6" spans="1:15" x14ac:dyDescent="0.25">
      <c r="A6" s="3">
        <v>2</v>
      </c>
      <c r="B6" t="s">
        <v>1464</v>
      </c>
      <c r="C6" t="s">
        <v>734</v>
      </c>
      <c r="F6" s="8" t="s">
        <v>1493</v>
      </c>
      <c r="G6" t="s">
        <v>1363</v>
      </c>
      <c r="H6">
        <v>3</v>
      </c>
      <c r="I6" s="3" t="s">
        <v>1552</v>
      </c>
      <c r="J6">
        <v>3</v>
      </c>
      <c r="K6" t="s">
        <v>1556</v>
      </c>
      <c r="L6" t="s">
        <v>1559</v>
      </c>
      <c r="M6">
        <v>5</v>
      </c>
      <c r="N6" t="s">
        <v>2222</v>
      </c>
      <c r="O6" t="s">
        <v>2223</v>
      </c>
    </row>
    <row r="7" spans="1:15" x14ac:dyDescent="0.25">
      <c r="A7" s="3">
        <v>3</v>
      </c>
      <c r="B7" t="s">
        <v>1465</v>
      </c>
      <c r="C7" t="s">
        <v>76</v>
      </c>
      <c r="F7" s="8" t="s">
        <v>1494</v>
      </c>
      <c r="G7" t="s">
        <v>131</v>
      </c>
      <c r="H7">
        <v>4</v>
      </c>
      <c r="I7" s="3" t="s">
        <v>1555</v>
      </c>
      <c r="J7">
        <v>4</v>
      </c>
      <c r="K7" t="s">
        <v>1557</v>
      </c>
      <c r="L7" t="s">
        <v>1560</v>
      </c>
    </row>
    <row r="8" spans="1:15" x14ac:dyDescent="0.25">
      <c r="A8" s="3">
        <v>4</v>
      </c>
      <c r="B8" t="s">
        <v>1466</v>
      </c>
      <c r="C8" t="s">
        <v>77</v>
      </c>
      <c r="F8" s="8" t="s">
        <v>1495</v>
      </c>
      <c r="G8" t="s">
        <v>1503</v>
      </c>
      <c r="H8">
        <v>5</v>
      </c>
      <c r="I8" s="3" t="s">
        <v>1577</v>
      </c>
      <c r="J8">
        <v>5</v>
      </c>
      <c r="K8" t="s">
        <v>1380</v>
      </c>
      <c r="L8" t="s">
        <v>1578</v>
      </c>
    </row>
    <row r="9" spans="1:15" x14ac:dyDescent="0.25">
      <c r="A9" s="3">
        <v>5</v>
      </c>
      <c r="B9" t="s">
        <v>1467</v>
      </c>
      <c r="C9" s="4" t="s">
        <v>38</v>
      </c>
      <c r="F9" s="8" t="s">
        <v>1496</v>
      </c>
      <c r="G9" t="s">
        <v>1370</v>
      </c>
      <c r="H9">
        <v>6</v>
      </c>
      <c r="I9" s="3" t="s">
        <v>1565</v>
      </c>
      <c r="J9">
        <v>6</v>
      </c>
      <c r="K9" t="s">
        <v>1637</v>
      </c>
      <c r="L9" t="s">
        <v>1638</v>
      </c>
      <c r="M9">
        <v>99</v>
      </c>
      <c r="N9" t="s">
        <v>2216</v>
      </c>
      <c r="O9" t="s">
        <v>2217</v>
      </c>
    </row>
    <row r="10" spans="1:15" x14ac:dyDescent="0.25">
      <c r="A10" s="3">
        <v>6</v>
      </c>
      <c r="B10" t="s">
        <v>1468</v>
      </c>
      <c r="C10" t="s">
        <v>735</v>
      </c>
      <c r="F10" s="8" t="s">
        <v>1497</v>
      </c>
      <c r="G10" t="s">
        <v>39</v>
      </c>
      <c r="H10">
        <v>7</v>
      </c>
      <c r="I10" s="3" t="s">
        <v>1581</v>
      </c>
      <c r="J10">
        <v>7</v>
      </c>
      <c r="K10" s="34" t="s">
        <v>1587</v>
      </c>
      <c r="L10" s="34" t="s">
        <v>1590</v>
      </c>
    </row>
    <row r="11" spans="1:15" x14ac:dyDescent="0.25">
      <c r="A11" s="3">
        <v>7</v>
      </c>
      <c r="B11" t="s">
        <v>1469</v>
      </c>
      <c r="C11" t="s">
        <v>36</v>
      </c>
      <c r="F11" s="8" t="s">
        <v>1498</v>
      </c>
      <c r="G11" t="s">
        <v>1371</v>
      </c>
      <c r="H11">
        <v>8</v>
      </c>
      <c r="I11" s="3" t="s">
        <v>1582</v>
      </c>
      <c r="J11">
        <v>8</v>
      </c>
      <c r="K11" s="34" t="s">
        <v>1585</v>
      </c>
      <c r="L11" t="s">
        <v>1588</v>
      </c>
    </row>
    <row r="12" spans="1:15" x14ac:dyDescent="0.25">
      <c r="A12" s="3">
        <v>8</v>
      </c>
      <c r="B12" t="s">
        <v>1470</v>
      </c>
      <c r="C12" t="s">
        <v>78</v>
      </c>
      <c r="F12" s="8" t="s">
        <v>1499</v>
      </c>
      <c r="G12" t="s">
        <v>1362</v>
      </c>
      <c r="H12">
        <v>9</v>
      </c>
      <c r="I12" s="3" t="s">
        <v>1583</v>
      </c>
      <c r="J12">
        <v>9</v>
      </c>
      <c r="K12" s="34" t="s">
        <v>1586</v>
      </c>
      <c r="L12" t="s">
        <v>1589</v>
      </c>
    </row>
    <row r="13" spans="1:15" ht="105" x14ac:dyDescent="0.25">
      <c r="A13" s="3">
        <v>9</v>
      </c>
      <c r="B13" t="s">
        <v>1471</v>
      </c>
      <c r="C13" t="s">
        <v>37</v>
      </c>
      <c r="F13" s="8" t="s">
        <v>1501</v>
      </c>
      <c r="G13" t="s">
        <v>1504</v>
      </c>
      <c r="H13">
        <v>10</v>
      </c>
      <c r="I13" s="3" t="s">
        <v>1584</v>
      </c>
      <c r="J13">
        <v>10</v>
      </c>
      <c r="K13" s="35" t="s">
        <v>1591</v>
      </c>
      <c r="L13" s="23" t="s">
        <v>1592</v>
      </c>
    </row>
    <row r="14" spans="1:15" x14ac:dyDescent="0.25">
      <c r="A14" s="3">
        <v>10</v>
      </c>
      <c r="B14" t="s">
        <v>1472</v>
      </c>
      <c r="C14" t="s">
        <v>79</v>
      </c>
      <c r="F14" s="8" t="s">
        <v>1500</v>
      </c>
      <c r="G14" t="s">
        <v>1369</v>
      </c>
      <c r="H14">
        <v>11</v>
      </c>
      <c r="I14" s="3" t="s">
        <v>1597</v>
      </c>
      <c r="J14">
        <v>11</v>
      </c>
      <c r="K14" s="34" t="s">
        <v>1598</v>
      </c>
      <c r="L14" t="s">
        <v>1607</v>
      </c>
    </row>
    <row r="15" spans="1:15" x14ac:dyDescent="0.25">
      <c r="A15" s="3">
        <v>11</v>
      </c>
      <c r="B15" t="s">
        <v>1473</v>
      </c>
      <c r="C15" t="s">
        <v>35</v>
      </c>
      <c r="F15" s="8" t="s">
        <v>1712</v>
      </c>
      <c r="G15" t="s">
        <v>1713</v>
      </c>
      <c r="H15">
        <v>12</v>
      </c>
      <c r="I15" s="3" t="s">
        <v>1599</v>
      </c>
      <c r="J15">
        <v>12</v>
      </c>
      <c r="K15" s="34" t="s">
        <v>1600</v>
      </c>
      <c r="L15" t="s">
        <v>1601</v>
      </c>
    </row>
    <row r="16" spans="1:15" x14ac:dyDescent="0.25">
      <c r="A16" s="3">
        <v>12</v>
      </c>
      <c r="B16" t="s">
        <v>1474</v>
      </c>
      <c r="C16" t="s">
        <v>80</v>
      </c>
      <c r="F16" s="54" t="s">
        <v>1502</v>
      </c>
      <c r="G16" t="s">
        <v>1715</v>
      </c>
      <c r="H16">
        <v>13</v>
      </c>
      <c r="I16" s="3" t="s">
        <v>1602</v>
      </c>
      <c r="J16">
        <v>13</v>
      </c>
      <c r="K16" s="34" t="s">
        <v>1603</v>
      </c>
      <c r="L16" t="s">
        <v>1604</v>
      </c>
    </row>
    <row r="17" spans="1:12" x14ac:dyDescent="0.25">
      <c r="A17" s="3">
        <v>13</v>
      </c>
      <c r="B17" t="s">
        <v>1475</v>
      </c>
      <c r="C17" t="s">
        <v>40</v>
      </c>
      <c r="H17">
        <v>14</v>
      </c>
      <c r="I17" s="3" t="s">
        <v>1639</v>
      </c>
      <c r="J17">
        <v>14</v>
      </c>
      <c r="K17" s="34" t="s">
        <v>1640</v>
      </c>
      <c r="L17" t="s">
        <v>1641</v>
      </c>
    </row>
    <row r="18" spans="1:12" x14ac:dyDescent="0.25">
      <c r="A18" s="3">
        <v>14</v>
      </c>
      <c r="B18" t="s">
        <v>1476</v>
      </c>
      <c r="C18" t="s">
        <v>736</v>
      </c>
      <c r="H18">
        <v>15</v>
      </c>
      <c r="I18" s="3" t="s">
        <v>1709</v>
      </c>
      <c r="J18">
        <v>15</v>
      </c>
      <c r="K18" s="34" t="s">
        <v>1710</v>
      </c>
      <c r="L18" t="s">
        <v>1711</v>
      </c>
    </row>
    <row r="19" spans="1:12" x14ac:dyDescent="0.25">
      <c r="A19" s="3">
        <v>15</v>
      </c>
      <c r="B19" t="s">
        <v>1530</v>
      </c>
      <c r="C19" t="s">
        <v>1508</v>
      </c>
      <c r="H19">
        <v>16</v>
      </c>
      <c r="I19" s="3" t="s">
        <v>2578</v>
      </c>
      <c r="J19">
        <v>16</v>
      </c>
      <c r="K19" s="34" t="s">
        <v>2579</v>
      </c>
      <c r="L19" t="s">
        <v>2580</v>
      </c>
    </row>
    <row r="20" spans="1:12" x14ac:dyDescent="0.25">
      <c r="A20" s="3">
        <v>16</v>
      </c>
      <c r="B20" t="s">
        <v>1507</v>
      </c>
      <c r="C20" t="s">
        <v>1509</v>
      </c>
      <c r="H20">
        <v>16</v>
      </c>
      <c r="I20" s="53" t="s">
        <v>1605</v>
      </c>
      <c r="J20">
        <v>16</v>
      </c>
      <c r="K20" t="s">
        <v>1835</v>
      </c>
      <c r="L20" t="s">
        <v>1718</v>
      </c>
    </row>
    <row r="21" spans="1:12" x14ac:dyDescent="0.25">
      <c r="A21" s="3">
        <v>17</v>
      </c>
      <c r="B21" t="s">
        <v>1671</v>
      </c>
      <c r="C21" t="s">
        <v>1672</v>
      </c>
    </row>
    <row r="22" spans="1:12" x14ac:dyDescent="0.25">
      <c r="A22" s="3">
        <v>18</v>
      </c>
      <c r="B22" t="s">
        <v>1635</v>
      </c>
      <c r="C22" t="s">
        <v>1636</v>
      </c>
    </row>
    <row r="23" spans="1:12" x14ac:dyDescent="0.25">
      <c r="A23" s="3">
        <v>19</v>
      </c>
      <c r="B23" t="s">
        <v>1833</v>
      </c>
      <c r="C23" t="s">
        <v>1834</v>
      </c>
    </row>
    <row r="24" spans="1:12" x14ac:dyDescent="0.25">
      <c r="A24" s="3">
        <v>20</v>
      </c>
      <c r="B24" t="s">
        <v>2203</v>
      </c>
      <c r="C24" t="s">
        <v>2204</v>
      </c>
    </row>
    <row r="25" spans="1:12" x14ac:dyDescent="0.25">
      <c r="A25" s="3">
        <v>21</v>
      </c>
      <c r="B25" t="s">
        <v>2431</v>
      </c>
      <c r="C25" t="s">
        <v>2432</v>
      </c>
    </row>
    <row r="26" spans="1:12" x14ac:dyDescent="0.25">
      <c r="A26" s="3">
        <v>22</v>
      </c>
      <c r="B26" t="s">
        <v>2429</v>
      </c>
      <c r="C26" t="s">
        <v>2430</v>
      </c>
    </row>
    <row r="27" spans="1:12" x14ac:dyDescent="0.25">
      <c r="A27" s="3">
        <v>23</v>
      </c>
      <c r="B27" t="s">
        <v>2581</v>
      </c>
      <c r="C27" t="s">
        <v>2582</v>
      </c>
    </row>
    <row r="28" spans="1:12" x14ac:dyDescent="0.25">
      <c r="A28" s="3">
        <v>24</v>
      </c>
      <c r="B28" t="s">
        <v>2710</v>
      </c>
      <c r="C28" t="s">
        <v>2492</v>
      </c>
    </row>
    <row r="29" spans="1:12" x14ac:dyDescent="0.25">
      <c r="A29" s="3">
        <v>24</v>
      </c>
      <c r="B29" s="49" t="s">
        <v>1702</v>
      </c>
      <c r="C29" s="49" t="s">
        <v>2464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2021-12-11T15:49:01Z</dcterms:modified>
</cp:coreProperties>
</file>