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lfshare.sharepoint.com/sites/TWITSOSCRPLATFORM/Shared Documents/General/zz.History/"/>
    </mc:Choice>
  </mc:AlternateContent>
  <xr:revisionPtr revIDLastSave="5441" documentId="13_ncr:1_{9BF14F62-CD52-49A1-A0C5-03260E7B3E72}" xr6:coauthVersionLast="47" xr6:coauthVersionMax="47" xr10:uidLastSave="{C076E7ED-51EA-41F5-B6A8-B9B2A78BCF44}"/>
  <bookViews>
    <workbookView xWindow="28680" yWindow="-120" windowWidth="19440" windowHeight="15000" tabRatio="737" firstSheet="5" activeTab="5" xr2:uid="{00000000-000D-0000-FFFF-FFFF00000000}"/>
  </bookViews>
  <sheets>
    <sheet name="無效需求清單 (2020)" sheetId="38" r:id="rId1"/>
    <sheet name="狀態" sheetId="43" state="hidden" r:id="rId2"/>
    <sheet name="開發類型" sheetId="42" state="hidden" r:id="rId3"/>
    <sheet name="單位" sheetId="39" state="hidden" r:id="rId4"/>
    <sheet name="Pivot-Storerkey" sheetId="41" state="hidden" r:id="rId5"/>
    <sheet name="有效需求清單 (2020)" sheetId="36" r:id="rId6"/>
    <sheet name="下拉式選單" sheetId="37" r:id="rId7"/>
    <sheet name="上線異常追蹤(2020)" sheetId="44" r:id="rId8"/>
  </sheets>
  <definedNames>
    <definedName name="_123">#REF!</definedName>
    <definedName name="_xlnm._FilterDatabase" localSheetId="5" hidden="1">'有效需求清單 (2020)'!$A$2:$Z$106</definedName>
    <definedName name="_xlnm._FilterDatabase" localSheetId="0" hidden="1">'無效需求清單 (2020)'!$I$1:$I$11</definedName>
    <definedName name="CN_Hldy_End">#REF!</definedName>
    <definedName name="CN_Hldy_Start">#REF!</definedName>
    <definedName name="HK_Hldy_End">#REF!</definedName>
    <definedName name="HK_Hldy_Start">#REF!</definedName>
    <definedName name="Mly_Hldy_End">#REF!</definedName>
    <definedName name="Mly_Hldy_Start">#REF!</definedName>
    <definedName name="MRE_32">#REF!</definedName>
    <definedName name="Status">#REF!</definedName>
  </definedNames>
  <calcPr calcId="191028"/>
  <pivotCaches>
    <pivotCache cacheId="1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8" i="36" l="1"/>
  <c r="Z98" i="36" s="1"/>
  <c r="Y98" i="36" s="1"/>
  <c r="X99" i="36"/>
  <c r="Z99" i="36" s="1"/>
  <c r="Y99" i="36" s="1"/>
  <c r="X100" i="36"/>
  <c r="Z100" i="36" s="1"/>
  <c r="Y100" i="36" s="1"/>
  <c r="X101" i="36"/>
  <c r="Z101" i="36" s="1"/>
  <c r="Y101" i="36" s="1"/>
  <c r="X102" i="36"/>
  <c r="Z102" i="36" s="1"/>
  <c r="Y102" i="36" s="1"/>
  <c r="X103" i="36"/>
  <c r="Z103" i="36" s="1"/>
  <c r="Y103" i="36" s="1"/>
  <c r="X104" i="36"/>
  <c r="Z104" i="36" s="1"/>
  <c r="Y104" i="36" s="1"/>
  <c r="X105" i="36"/>
  <c r="Z105" i="36" s="1"/>
  <c r="Y105" i="36" s="1"/>
  <c r="X106" i="36"/>
  <c r="Z106" i="36" s="1"/>
  <c r="Y106" i="36" s="1"/>
  <c r="X95" i="36"/>
  <c r="Z95" i="36" s="1"/>
  <c r="Y95" i="36" s="1"/>
  <c r="X96" i="36"/>
  <c r="Z96" i="36" s="1"/>
  <c r="Y96" i="36" s="1"/>
  <c r="X92" i="36"/>
  <c r="Z92" i="36" s="1"/>
  <c r="Y92" i="36" s="1"/>
  <c r="X93" i="36"/>
  <c r="Z93" i="36" s="1"/>
  <c r="Y93" i="36" s="1"/>
  <c r="X61" i="36"/>
  <c r="Z61" i="36" s="1"/>
  <c r="Y61" i="36" s="1"/>
  <c r="X4" i="36"/>
  <c r="Z4" i="36" s="1"/>
  <c r="Y4" i="36" s="1"/>
  <c r="X5" i="36"/>
  <c r="Z5" i="36" s="1"/>
  <c r="Y5" i="36" s="1"/>
  <c r="X6" i="36"/>
  <c r="Z6" i="36" s="1"/>
  <c r="Y6" i="36" s="1"/>
  <c r="X7" i="36"/>
  <c r="Z7" i="36" s="1"/>
  <c r="Y7" i="36" s="1"/>
  <c r="X8" i="36"/>
  <c r="Z8" i="36" s="1"/>
  <c r="Y8" i="36" s="1"/>
  <c r="X9" i="36"/>
  <c r="Z9" i="36" s="1"/>
  <c r="Y9" i="36" s="1"/>
  <c r="X10" i="36"/>
  <c r="X11" i="36"/>
  <c r="Z11" i="36" s="1"/>
  <c r="Y11" i="36" s="1"/>
  <c r="X12" i="36"/>
  <c r="Z12" i="36" s="1"/>
  <c r="Y12" i="36" s="1"/>
  <c r="X13" i="36"/>
  <c r="Z13" i="36" s="1"/>
  <c r="Y13" i="36" s="1"/>
  <c r="X14" i="36"/>
  <c r="Z14" i="36" s="1"/>
  <c r="Y14" i="36" s="1"/>
  <c r="X15" i="36"/>
  <c r="Z15" i="36" s="1"/>
  <c r="Y15" i="36" s="1"/>
  <c r="X16" i="36"/>
  <c r="Z16" i="36" s="1"/>
  <c r="Y16" i="36" s="1"/>
  <c r="X17" i="36"/>
  <c r="Z17" i="36" s="1"/>
  <c r="Y17" i="36" s="1"/>
  <c r="X18" i="36"/>
  <c r="Z18" i="36" s="1"/>
  <c r="Y18" i="36" s="1"/>
  <c r="X19" i="36"/>
  <c r="Z19" i="36" s="1"/>
  <c r="Y19" i="36" s="1"/>
  <c r="X20" i="36"/>
  <c r="Z20" i="36" s="1"/>
  <c r="Y20" i="36" s="1"/>
  <c r="X21" i="36"/>
  <c r="Z21" i="36" s="1"/>
  <c r="Y21" i="36" s="1"/>
  <c r="X22" i="36"/>
  <c r="Z22" i="36" s="1"/>
  <c r="Y22" i="36" s="1"/>
  <c r="X23" i="36"/>
  <c r="Z23" i="36" s="1"/>
  <c r="Y23" i="36" s="1"/>
  <c r="X24" i="36"/>
  <c r="Z24" i="36" s="1"/>
  <c r="Y24" i="36" s="1"/>
  <c r="X25" i="36"/>
  <c r="Z25" i="36" s="1"/>
  <c r="Y25" i="36" s="1"/>
  <c r="X26" i="36"/>
  <c r="Z26" i="36" s="1"/>
  <c r="Y26" i="36" s="1"/>
  <c r="X27" i="36"/>
  <c r="Z27" i="36" s="1"/>
  <c r="Y27" i="36" s="1"/>
  <c r="X28" i="36"/>
  <c r="Z28" i="36" s="1"/>
  <c r="Y28" i="36" s="1"/>
  <c r="X29" i="36"/>
  <c r="Z29" i="36" s="1"/>
  <c r="Y29" i="36" s="1"/>
  <c r="X30" i="36"/>
  <c r="Z30" i="36" s="1"/>
  <c r="Y30" i="36" s="1"/>
  <c r="X31" i="36"/>
  <c r="Z31" i="36" s="1"/>
  <c r="Y31" i="36" s="1"/>
  <c r="X32" i="36"/>
  <c r="Z32" i="36" s="1"/>
  <c r="Y32" i="36" s="1"/>
  <c r="X33" i="36"/>
  <c r="Z33" i="36" s="1"/>
  <c r="Y33" i="36" s="1"/>
  <c r="X34" i="36"/>
  <c r="Z34" i="36" s="1"/>
  <c r="Y34" i="36" s="1"/>
  <c r="X35" i="36"/>
  <c r="Z35" i="36" s="1"/>
  <c r="Y35" i="36" s="1"/>
  <c r="X36" i="36"/>
  <c r="Z36" i="36" s="1"/>
  <c r="Y36" i="36" s="1"/>
  <c r="X37" i="36"/>
  <c r="Z37" i="36" s="1"/>
  <c r="Y37" i="36" s="1"/>
  <c r="X38" i="36"/>
  <c r="Z38" i="36" s="1"/>
  <c r="Y38" i="36" s="1"/>
  <c r="X39" i="36"/>
  <c r="Z39" i="36" s="1"/>
  <c r="Y39" i="36" s="1"/>
  <c r="X40" i="36"/>
  <c r="Z40" i="36" s="1"/>
  <c r="Y40" i="36" s="1"/>
  <c r="X41" i="36"/>
  <c r="Z41" i="36" s="1"/>
  <c r="Y41" i="36" s="1"/>
  <c r="X42" i="36"/>
  <c r="Z42" i="36" s="1"/>
  <c r="Y42" i="36" s="1"/>
  <c r="X43" i="36"/>
  <c r="Z43" i="36" s="1"/>
  <c r="Y43" i="36" s="1"/>
  <c r="X44" i="36"/>
  <c r="Z44" i="36" s="1"/>
  <c r="Y44" i="36" s="1"/>
  <c r="X45" i="36"/>
  <c r="Z45" i="36" s="1"/>
  <c r="Y45" i="36" s="1"/>
  <c r="X46" i="36"/>
  <c r="Z46" i="36" s="1"/>
  <c r="Y46" i="36" s="1"/>
  <c r="X47" i="36"/>
  <c r="Z47" i="36" s="1"/>
  <c r="Y47" i="36" s="1"/>
  <c r="X48" i="36"/>
  <c r="Z48" i="36" s="1"/>
  <c r="Y48" i="36" s="1"/>
  <c r="X49" i="36"/>
  <c r="Z49" i="36" s="1"/>
  <c r="Y49" i="36" s="1"/>
  <c r="X50" i="36"/>
  <c r="Z50" i="36" s="1"/>
  <c r="Y50" i="36" s="1"/>
  <c r="X51" i="36"/>
  <c r="Z51" i="36" s="1"/>
  <c r="Y51" i="36" s="1"/>
  <c r="X52" i="36"/>
  <c r="Z52" i="36" s="1"/>
  <c r="Y52" i="36" s="1"/>
  <c r="X53" i="36"/>
  <c r="Z53" i="36" s="1"/>
  <c r="Y53" i="36" s="1"/>
  <c r="X54" i="36"/>
  <c r="Z54" i="36" s="1"/>
  <c r="Y54" i="36" s="1"/>
  <c r="X55" i="36"/>
  <c r="Z55" i="36" s="1"/>
  <c r="Y55" i="36" s="1"/>
  <c r="X56" i="36"/>
  <c r="Z56" i="36" s="1"/>
  <c r="Y56" i="36" s="1"/>
  <c r="X57" i="36"/>
  <c r="Z57" i="36" s="1"/>
  <c r="Y57" i="36" s="1"/>
  <c r="X58" i="36"/>
  <c r="Z58" i="36" s="1"/>
  <c r="Y58" i="36" s="1"/>
  <c r="X59" i="36"/>
  <c r="Z59" i="36" s="1"/>
  <c r="Y59" i="36" s="1"/>
  <c r="X60" i="36"/>
  <c r="Z60" i="36" s="1"/>
  <c r="Y60" i="36" s="1"/>
  <c r="Z10" i="36"/>
  <c r="Y10" i="36" s="1"/>
  <c r="X97" i="36"/>
  <c r="Z97" i="36" s="1"/>
  <c r="Y97" i="36" s="1"/>
  <c r="X94" i="36"/>
  <c r="Z94" i="36" s="1"/>
  <c r="Y94" i="36" s="1"/>
  <c r="X91" i="36"/>
  <c r="Z91" i="36" s="1"/>
  <c r="Y91" i="36" s="1"/>
  <c r="X90" i="36"/>
  <c r="Z90" i="36" s="1"/>
  <c r="Y90" i="36" s="1"/>
  <c r="X89" i="36"/>
  <c r="Z89" i="36" s="1"/>
  <c r="Y89" i="36" s="1"/>
  <c r="X88" i="36"/>
  <c r="Z88" i="36" s="1"/>
  <c r="Y88" i="36" s="1"/>
  <c r="X87" i="36"/>
  <c r="Z87" i="36" s="1"/>
  <c r="Y87" i="36" s="1"/>
  <c r="X86" i="36"/>
  <c r="Z86" i="36" s="1"/>
  <c r="Y86" i="36" s="1"/>
  <c r="X85" i="36"/>
  <c r="Z85" i="36" s="1"/>
  <c r="Y85" i="36" s="1"/>
  <c r="X84" i="36"/>
  <c r="Z84" i="36" s="1"/>
  <c r="Y84" i="36" s="1"/>
  <c r="X83" i="36"/>
  <c r="Z83" i="36" s="1"/>
  <c r="Y83" i="36" s="1"/>
  <c r="X82" i="36"/>
  <c r="Z82" i="36" s="1"/>
  <c r="Y82" i="36" s="1"/>
  <c r="X81" i="36"/>
  <c r="Z81" i="36" s="1"/>
  <c r="Y81" i="36" s="1"/>
  <c r="X80" i="36"/>
  <c r="Z80" i="36" s="1"/>
  <c r="Y80" i="36" s="1"/>
  <c r="X79" i="36"/>
  <c r="Z79" i="36" s="1"/>
  <c r="Y79" i="36" s="1"/>
  <c r="X78" i="36"/>
  <c r="Z78" i="36" s="1"/>
  <c r="Y78" i="36" s="1"/>
  <c r="X77" i="36"/>
  <c r="Z77" i="36" s="1"/>
  <c r="Y77" i="36" s="1"/>
  <c r="X76" i="36"/>
  <c r="Z76" i="36" s="1"/>
  <c r="Y76" i="36" s="1"/>
  <c r="X75" i="36"/>
  <c r="Z75" i="36" s="1"/>
  <c r="Y75" i="36" s="1"/>
  <c r="X74" i="36"/>
  <c r="Z74" i="36" s="1"/>
  <c r="Y74" i="36" s="1"/>
  <c r="X73" i="36"/>
  <c r="Z73" i="36" s="1"/>
  <c r="Y73" i="36" s="1"/>
  <c r="X72" i="36"/>
  <c r="Z72" i="36" s="1"/>
  <c r="Y72" i="36" s="1"/>
  <c r="X71" i="36"/>
  <c r="Z71" i="36" s="1"/>
  <c r="Y71" i="36" s="1"/>
  <c r="X70" i="36"/>
  <c r="Z70" i="36" s="1"/>
  <c r="Y70" i="36" s="1"/>
  <c r="X69" i="36"/>
  <c r="Z69" i="36" s="1"/>
  <c r="Y69" i="36" s="1"/>
  <c r="X68" i="36"/>
  <c r="Z68" i="36" s="1"/>
  <c r="Y68" i="36" s="1"/>
  <c r="X67" i="36"/>
  <c r="Z67" i="36" s="1"/>
  <c r="Y67" i="36" s="1"/>
  <c r="X66" i="36"/>
  <c r="Z66" i="36" s="1"/>
  <c r="Y66" i="36" s="1"/>
  <c r="X65" i="36"/>
  <c r="Z65" i="36" s="1"/>
  <c r="Y65" i="36" s="1"/>
  <c r="X64" i="36"/>
  <c r="Z64" i="36" s="1"/>
  <c r="Y64" i="36" s="1"/>
  <c r="X63" i="36"/>
  <c r="Z63" i="36" s="1"/>
  <c r="Y63" i="36" s="1"/>
  <c r="X62" i="36"/>
  <c r="Z62" i="36" s="1"/>
  <c r="Y62" i="36" s="1"/>
  <c r="X3" i="36"/>
  <c r="Z3" i="36" s="1"/>
  <c r="Y3" i="36" s="1"/>
  <c r="B2" i="44" l="1"/>
  <c r="D2" i="44"/>
  <c r="G2" i="44" l="1"/>
  <c r="F2" i="44"/>
  <c r="E2"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Mindy Lin HM</author>
  </authors>
  <commentList>
    <comment ref="A1" authorId="0" shapeId="0" xr:uid="{DEA3A262-FE87-4E37-9E0C-F9009EB88344}">
      <text>
        <r>
          <rPr>
            <b/>
            <sz val="9"/>
            <color indexed="81"/>
            <rFont val="Tahoma"/>
            <family val="2"/>
          </rPr>
          <t>Mindy Lin HM:</t>
        </r>
        <r>
          <rPr>
            <sz val="9"/>
            <color indexed="81"/>
            <rFont val="Tahoma"/>
            <family val="2"/>
          </rPr>
          <t xml:space="preserve">
</t>
        </r>
        <r>
          <rPr>
            <sz val="9"/>
            <color indexed="81"/>
            <rFont val="細明體"/>
            <family val="3"/>
            <charset val="136"/>
          </rPr>
          <t>超過</t>
        </r>
        <r>
          <rPr>
            <sz val="9"/>
            <color indexed="81"/>
            <rFont val="Tahoma"/>
            <family val="2"/>
          </rPr>
          <t>3</t>
        </r>
        <r>
          <rPr>
            <sz val="9"/>
            <color indexed="81"/>
            <rFont val="細明體"/>
            <family val="3"/>
            <charset val="136"/>
          </rPr>
          <t>個月未被使用者確認的需求移至此清單內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Mindy Lin HM</author>
    <author>tc={49741508-EDF6-483E-9A57-A6F43EA22161}</author>
    <author>tc={5C26BE7E-D43A-4C35-9A0F-40B506D73009}</author>
  </authors>
  <commentList>
    <comment ref="W4" authorId="0" shapeId="0" xr:uid="{9E1408FC-1922-479D-BFC2-F326ABD4C037}">
      <text>
        <r>
          <rPr>
            <b/>
            <sz val="9"/>
            <color indexed="81"/>
            <rFont val="Tahoma"/>
            <family val="2"/>
          </rPr>
          <t>Mindy Lin HM:</t>
        </r>
        <r>
          <rPr>
            <sz val="9"/>
            <color indexed="81"/>
            <rFont val="Tahoma"/>
            <family val="2"/>
          </rPr>
          <t xml:space="preserve">
300*5*48=72000</t>
        </r>
      </text>
    </comment>
    <comment ref="W6" authorId="0" shapeId="0" xr:uid="{856E52A3-63D6-4490-881E-4EB560F57A5B}">
      <text>
        <r>
          <rPr>
            <b/>
            <sz val="9"/>
            <color indexed="81"/>
            <rFont val="Tahoma"/>
            <family val="2"/>
          </rPr>
          <t>Mindy Lin HM:</t>
        </r>
        <r>
          <rPr>
            <sz val="9"/>
            <color indexed="81"/>
            <rFont val="Tahoma"/>
            <family val="2"/>
          </rPr>
          <t xml:space="preserve">
100*5*48=24000</t>
        </r>
      </text>
    </comment>
    <comment ref="Q9" authorId="1" shapeId="0" xr:uid="{49741508-EDF6-483E-9A57-A6F43EA22161}">
      <text>
        <t xml:space="preserve">[對話串註解]
您的 Excel 版本可讓您讀取此對話串註解; 但若以較新的 Excel 版本開啟此檔案，將會移除對它進行的所有編輯。深入了解: https://go.microsoft.com/fwlink/?linkid=870924。
註解:
    包含測試天數
</t>
      </text>
    </comment>
    <comment ref="Q10" authorId="2" shapeId="0" xr:uid="{5C26BE7E-D43A-4C35-9A0F-40B506D73009}">
      <text>
        <t xml:space="preserve">[對話串註解]
您的 Excel 版本可讓您讀取此對話串註解; 但若以較新的 Excel 版本開啟此檔案，將會移除對它進行的所有編輯。深入了解: https://go.microsoft.com/fwlink/?linkid=870924。
註解:
    包含測試
</t>
      </text>
    </comment>
    <comment ref="W17" authorId="0" shapeId="0" xr:uid="{1B4D44EA-EAC0-41BB-9568-A285DAA8E1EA}">
      <text>
        <r>
          <rPr>
            <b/>
            <sz val="9"/>
            <color indexed="81"/>
            <rFont val="Tahoma"/>
            <family val="2"/>
          </rPr>
          <t>Mindy Lin HM:</t>
        </r>
        <r>
          <rPr>
            <sz val="9"/>
            <color indexed="81"/>
            <rFont val="Tahoma"/>
            <family val="2"/>
          </rPr>
          <t xml:space="preserve">
200*5*48=48000</t>
        </r>
      </text>
    </comment>
    <comment ref="W38" authorId="0" shapeId="0" xr:uid="{79FFDB8E-08A4-4D5F-BFBF-4B9EE3A72F8C}">
      <text>
        <r>
          <rPr>
            <b/>
            <sz val="9"/>
            <color indexed="81"/>
            <rFont val="Tahoma"/>
            <family val="2"/>
          </rPr>
          <t>Mindy Lin HM:</t>
        </r>
        <r>
          <rPr>
            <sz val="9"/>
            <color indexed="81"/>
            <rFont val="Tahoma"/>
            <family val="2"/>
          </rPr>
          <t xml:space="preserve">
</t>
        </r>
        <r>
          <rPr>
            <sz val="9"/>
            <color indexed="81"/>
            <rFont val="細明體"/>
            <family val="3"/>
            <charset val="136"/>
          </rPr>
          <t>收入：</t>
        </r>
        <r>
          <rPr>
            <sz val="9"/>
            <color indexed="81"/>
            <rFont val="Tahoma"/>
            <family val="2"/>
          </rPr>
          <t>5400*30=162000</t>
        </r>
      </text>
    </comment>
    <comment ref="W41" authorId="0" shapeId="0" xr:uid="{9FEC9C72-E28D-4912-BFA3-AAA42ABFE47C}">
      <text>
        <r>
          <rPr>
            <b/>
            <sz val="9"/>
            <color indexed="81"/>
            <rFont val="Tahoma"/>
            <family val="2"/>
          </rPr>
          <t>Mindy Lin HM:</t>
        </r>
        <r>
          <rPr>
            <sz val="9"/>
            <color indexed="81"/>
            <rFont val="Tahoma"/>
            <family val="2"/>
          </rPr>
          <t xml:space="preserve">
200*5*48=48000</t>
        </r>
      </text>
    </comment>
    <comment ref="W42" authorId="0" shapeId="0" xr:uid="{8A9B08A0-A1EA-44D8-9DF8-19468F4CC645}">
      <text>
        <r>
          <rPr>
            <b/>
            <sz val="9"/>
            <color indexed="81"/>
            <rFont val="Tahoma"/>
            <family val="2"/>
          </rPr>
          <t>Mindy Lin HM:</t>
        </r>
        <r>
          <rPr>
            <sz val="9"/>
            <color indexed="81"/>
            <rFont val="Tahoma"/>
            <family val="2"/>
          </rPr>
          <t xml:space="preserve">
</t>
        </r>
        <r>
          <rPr>
            <sz val="9"/>
            <color indexed="81"/>
            <rFont val="細明體"/>
            <family val="3"/>
            <charset val="136"/>
          </rPr>
          <t>收入</t>
        </r>
      </text>
    </comment>
    <comment ref="W50" authorId="0" shapeId="0" xr:uid="{95C52625-19CD-4281-BD6E-18A977980E3F}">
      <text>
        <r>
          <rPr>
            <b/>
            <sz val="9"/>
            <color indexed="81"/>
            <rFont val="Tahoma"/>
            <family val="2"/>
          </rPr>
          <t>Mindy Lin HM:</t>
        </r>
        <r>
          <rPr>
            <sz val="9"/>
            <color indexed="81"/>
            <rFont val="Tahoma"/>
            <family val="2"/>
          </rPr>
          <t xml:space="preserve">
2500*5*48=600000</t>
        </r>
      </text>
    </comment>
    <comment ref="W58" authorId="0" shapeId="0" xr:uid="{7A52B86A-5AD7-49E4-AC1F-A2DF83344A0D}">
      <text>
        <r>
          <rPr>
            <b/>
            <sz val="9"/>
            <color indexed="81"/>
            <rFont val="Tahoma"/>
            <family val="2"/>
          </rPr>
          <t>Mindy Lin HM:</t>
        </r>
        <r>
          <rPr>
            <sz val="9"/>
            <color indexed="81"/>
            <rFont val="Tahoma"/>
            <family val="2"/>
          </rPr>
          <t xml:space="preserve">
300*5*48=72000
</t>
        </r>
      </text>
    </comment>
  </commentList>
</comments>
</file>

<file path=xl/sharedStrings.xml><?xml version="1.0" encoding="utf-8"?>
<sst xmlns="http://schemas.openxmlformats.org/spreadsheetml/2006/main" count="1712" uniqueCount="770">
  <si>
    <t>LFL Taiwan IT Request - 無效清單</t>
    <phoneticPr fontId="58" type="noConversion"/>
  </si>
  <si>
    <t>單據號碼</t>
    <phoneticPr fontId="58" type="noConversion"/>
  </si>
  <si>
    <t>JIRA</t>
    <phoneticPr fontId="58" type="noConversion"/>
  </si>
  <si>
    <t>FBR</t>
  </si>
  <si>
    <t>單位</t>
    <phoneticPr fontId="58" type="noConversion"/>
  </si>
  <si>
    <t>貨主</t>
    <phoneticPr fontId="58" type="noConversion"/>
  </si>
  <si>
    <t>狀態</t>
    <phoneticPr fontId="58" type="noConversion"/>
  </si>
  <si>
    <t>需求主旨</t>
    <phoneticPr fontId="58" type="noConversion"/>
  </si>
  <si>
    <t>需求描述</t>
    <phoneticPr fontId="58" type="noConversion"/>
  </si>
  <si>
    <t>系統類型</t>
    <phoneticPr fontId="58" type="noConversion"/>
  </si>
  <si>
    <t>預計上線日期</t>
    <phoneticPr fontId="58" type="noConversion"/>
  </si>
  <si>
    <t>節省金額 / 效益</t>
    <phoneticPr fontId="58" type="noConversion"/>
  </si>
  <si>
    <t>AM</t>
    <phoneticPr fontId="58" type="noConversion"/>
  </si>
  <si>
    <t>倉庫/單位主管</t>
    <phoneticPr fontId="58" type="noConversion"/>
  </si>
  <si>
    <t>CR申請人</t>
    <phoneticPr fontId="58" type="noConversion"/>
  </si>
  <si>
    <t>CR申請時間</t>
    <phoneticPr fontId="58" type="noConversion"/>
  </si>
  <si>
    <t>評估人員(SME)</t>
    <phoneticPr fontId="58" type="noConversion"/>
  </si>
  <si>
    <t>預估工作天數</t>
    <phoneticPr fontId="58" type="noConversion"/>
  </si>
  <si>
    <t>開始處理時間</t>
    <phoneticPr fontId="58" type="noConversion"/>
  </si>
  <si>
    <t>負責IT人員</t>
    <phoneticPr fontId="58" type="noConversion"/>
  </si>
  <si>
    <t>備註</t>
    <phoneticPr fontId="58" type="noConversion"/>
  </si>
  <si>
    <t>結案時間</t>
    <phoneticPr fontId="58" type="noConversion"/>
  </si>
  <si>
    <t>計價工作天數</t>
    <phoneticPr fontId="58" type="noConversion"/>
  </si>
  <si>
    <t>計價金額 (TWD)</t>
    <phoneticPr fontId="58" type="noConversion"/>
  </si>
  <si>
    <t>計價金額 (USD)</t>
    <phoneticPr fontId="58" type="noConversion"/>
  </si>
  <si>
    <t>CR200115002</t>
  </si>
  <si>
    <t>園航倉</t>
  </si>
  <si>
    <t>TMG</t>
  </si>
  <si>
    <t>1 - 需求確認中</t>
  </si>
  <si>
    <t xml:space="preserve">TMG Packing List改由RDT Fn838 產出 </t>
  </si>
  <si>
    <t>WMS</t>
    <phoneticPr fontId="58" type="noConversion"/>
  </si>
  <si>
    <t xml:space="preserve">1. 避免現場錯置出貨Packing List ，造成客訴發生
2. 省去行政跑Hyperion的時間
3. 省去現場找出貨相對應Packing List 的時間
預期的成本節省為: 0.5 hour per day * 22days per month*12 months * 210 hourly rate =27,720 annualy </t>
  </si>
  <si>
    <t>Allen Chien</t>
  </si>
  <si>
    <t>Amber Wu</t>
  </si>
  <si>
    <t>Jerry Yu</t>
  </si>
  <si>
    <t>Mindy</t>
  </si>
  <si>
    <t>* 等待User補齊報表格式資訊</t>
  </si>
  <si>
    <t>CR200211002</t>
  </si>
  <si>
    <t>大同倉</t>
  </si>
  <si>
    <t>LCT</t>
  </si>
  <si>
    <t>LCT-新增自動發送報表</t>
  </si>
  <si>
    <t>客戶LCT要求，於每月1號上午8:00，提供上一個月1號到當月最後1天，訂單類型為ECOM &amp; EC的訂單扣帳明細，請協助新增，謝謝!</t>
  </si>
  <si>
    <t>Jreport</t>
    <phoneticPr fontId="58" type="noConversion"/>
  </si>
  <si>
    <t>減少行政手工作業時間</t>
  </si>
  <si>
    <t>May Hou</t>
  </si>
  <si>
    <t>VivianPan / JiaHanYeh</t>
  </si>
  <si>
    <t>已經有日常報表，請USER評估是否還需要再另外做月報表？</t>
  </si>
  <si>
    <t>CR200316001</t>
  </si>
  <si>
    <t>水源II倉</t>
  </si>
  <si>
    <t>HOM, CNK</t>
  </si>
  <si>
    <t>0 - 未處理</t>
  </si>
  <si>
    <t>新增RDT Fn.732盤點需求</t>
  </si>
  <si>
    <t xml:space="preserve">依客戶會計師盤點需求執行初盤作業，新增使用RDT Fn.732 Simple CC (Assisted)提升盤點效率_x000D_
</t>
  </si>
  <si>
    <t>RDT</t>
    <phoneticPr fontId="58" type="noConversion"/>
  </si>
  <si>
    <t>1.提升盤點效率
2.減少初盤作業時間</t>
  </si>
  <si>
    <t>Leon Lee</t>
  </si>
  <si>
    <t>改至IT-HELPDESK處理</t>
  </si>
  <si>
    <t>CR200226001</t>
  </si>
  <si>
    <t>瑞芳倉</t>
  </si>
  <si>
    <t>FRR</t>
  </si>
  <si>
    <t>Brio Report-SFRR006要加入一欄配置量</t>
  </si>
  <si>
    <t>現有報表:SFRR006-Daily Stock Report這是每日發送的庫存報表要加入一欄訂單配置量</t>
  </si>
  <si>
    <t>NO</t>
  </si>
  <si>
    <t>WJ Chiang</t>
  </si>
  <si>
    <t>John Chang</t>
  </si>
  <si>
    <t>申請內容不足，User重新申請</t>
  </si>
  <si>
    <t>CR200317003</t>
  </si>
  <si>
    <t xml:space="preserve">PMA </t>
  </si>
  <si>
    <t>PMA 進貨EDI修改</t>
  </si>
  <si>
    <t>PUMA 現行進貨EDI由客戶匯入採購單(PO)，行政收到PO在匯入進貨驗收單(ASN），因PUMA E-Commerce上線後，E-Commerce的進貨為EDI直接匯入進貨驗收單，客戶提出修改原PUMA大倉的進貨EDI。</t>
  </si>
  <si>
    <t>WMS</t>
  </si>
  <si>
    <t xml:space="preserve">主要效益：
PUMA EDI 標準化，查詢異常更為容易
</t>
  </si>
  <si>
    <t>Amanda Lin</t>
  </si>
  <si>
    <t>CR200513001</t>
  </si>
  <si>
    <t>PUMA carryover 配置邏輯修改</t>
  </si>
  <si>
    <t>因PUMA有延續款需要分新舊貨的問題，繼2017年修改配置後，今年又發現問題，希望重新修改，符合現在的配置邏輯。</t>
  </si>
  <si>
    <t>主要效益：
配置儲位正確，行政無需再花時間確認。以免造成客戶客訴。</t>
  </si>
  <si>
    <t>**2020-05-14與使用者確認配置邏輯，先hold此CR待下次配置發生錯誤時，進行查驗。</t>
  </si>
  <si>
    <t>CR200604001</t>
  </si>
  <si>
    <t>園航Ⅱ倉</t>
  </si>
  <si>
    <t>LOR</t>
  </si>
  <si>
    <t>補貨邏輯修改</t>
  </si>
  <si>
    <t>減少補貨
1.當SKU出貨量小於揀貨儲位庫存不啟動補貨
2.當SKU出貨量大於揀貨儲位庫存啟動補貨並滿足此SKU MAX量
3.當SKU揀貨儲位最小容量啟動補貨
3.先行將ACD/PPD/LPD補貨邏輯修改</t>
  </si>
  <si>
    <t>Rita Chai</t>
  </si>
  <si>
    <t>ChiMing Chu</t>
  </si>
  <si>
    <t>評估需求中</t>
  </si>
  <si>
    <t>CR200605001</t>
  </si>
  <si>
    <t>水源Ⅰ倉</t>
  </si>
  <si>
    <t>VFEC</t>
  </si>
  <si>
    <t>ECOM Outbound TCAT 託運單修改</t>
  </si>
  <si>
    <t>VF客戶提出,如下類型訂單的TCAT託運單,依照品牌修改ECOM Ounbount 寄件人名稱
Store:VFEC
Platform:91APP
Shipperkey:TCAT</t>
  </si>
  <si>
    <t>Peipei Guo</t>
  </si>
  <si>
    <t>Mark Lee / Peipei Guo</t>
  </si>
  <si>
    <t>請operatoin提供效益評估</t>
  </si>
  <si>
    <t>CR200902001</t>
  </si>
  <si>
    <t>水源Ⅱ倉</t>
    <phoneticPr fontId="58" type="noConversion"/>
  </si>
  <si>
    <t>SHDEC</t>
  </si>
  <si>
    <t>1 - 需求確認中</t>
    <phoneticPr fontId="58" type="noConversion"/>
  </si>
  <si>
    <t>SHDEC退貨流程改善</t>
  </si>
  <si>
    <t>現行SHDEC退貨流程使用RDT Fn.607，需在Cond.Code Key in良品代碼="OK"，且建議上架儲位在Fn.607進行運算，因此有開啟By line finalize，則造成退貨人員如漏Key良品代碼="OK"，此品項將以不良品回傳客戶OMS系統；期望改善良品/不良品判別邏輯如下:_x000D_
當於Cond.Code欄位Key in值，即代表不良品，若無Key in任何值(空白)則代表良品；_x000D_
If ReceiptDetail.ConditionCode=&lt;Blank&gt; then 1(良品) else 2(不良品)</t>
  </si>
  <si>
    <t>1.提升現場退貨驗收回傳資訊準確率</t>
  </si>
  <si>
    <t>Jenny Lin</t>
  </si>
  <si>
    <t>Sean Haung</t>
  </si>
  <si>
    <t>經確認需另提EDI的CR.</t>
  </si>
  <si>
    <t>CR200915001</t>
    <phoneticPr fontId="58" type="noConversion"/>
  </si>
  <si>
    <t>LOR</t>
    <phoneticPr fontId="76" type="noConversion"/>
  </si>
  <si>
    <t>0 - 未處理</t>
    <phoneticPr fontId="58" type="noConversion"/>
  </si>
  <si>
    <t>WMS-庫存移動 Lottable10 開放使用</t>
    <phoneticPr fontId="76" type="noConversion"/>
  </si>
  <si>
    <t>因應萊雅每月下GO SMART/員領/特買鎖倉,需再Lottable10 備註"APP"字樣,如附件一
再由系統配置針對"APP"鎖貨儲位配置
事先行政須用調撥方式將 萊雅提供SKU 在Lottable10 key "APP"作為 ESL/GO SMART/特賣等鎖貨此作業較耗時
申請開放庫存移動 lottable10欄位直接KEY "APP"後MOVE</t>
    <phoneticPr fontId="76" type="noConversion"/>
  </si>
  <si>
    <r>
      <rPr>
        <sz val="12"/>
        <rFont val="微軟正黑體"/>
        <family val="2"/>
        <charset val="136"/>
      </rPr>
      <t>調撥1筆SKU 1人所花120秒(2分鐘)
庫存移動 60秒(1分鐘)
1人$35000/30/8=145.833
200筆花2HR*145.833=$292
可省一半的時間</t>
    </r>
    <phoneticPr fontId="76" type="noConversion"/>
  </si>
  <si>
    <t>ChiMing Chu</t>
    <phoneticPr fontId="76" type="noConversion"/>
  </si>
  <si>
    <t>Rita Chai</t>
    <phoneticPr fontId="76" type="noConversion"/>
  </si>
  <si>
    <t>無法處理，有違WMS規則</t>
  </si>
  <si>
    <t>CR200916001</t>
  </si>
  <si>
    <t>大同倉</t>
    <phoneticPr fontId="58" type="noConversion"/>
  </si>
  <si>
    <t>(auto send) LCT slow moving 報表開發</t>
  </si>
  <si>
    <t xml:space="preserve">"此報表需求為客戶發起，目的用於得知目前庫存內該品項之最早進貨日與最晚進貨日，以及近半年內出貨的數量，客戶希望藉由我們產出此報表，讓他們方便管理慢動庫存。
需要資料：Nak004 庫存報表==&gt; 取得好品倉""有庫存""之最早與最晚進貨日
          WMS020 出貨報表==&gt; 取得近半年出貨之數量
傳送頻率：每月月底發送"_x000D_
</t>
  </si>
  <si>
    <t xml:space="preserve">"1. 滿足客戶所需要的報表
2. 提升客戶清理慢動庫存之效率"_x000D_
</t>
  </si>
  <si>
    <t>Jiahan Yeh</t>
  </si>
  <si>
    <t>Bonnie Hsu</t>
  </si>
  <si>
    <t>AM處理需求中，暫不受理</t>
  </si>
  <si>
    <t>CR201008001</t>
  </si>
  <si>
    <t>大觀倉</t>
  </si>
  <si>
    <t>P&amp;G</t>
  </si>
  <si>
    <t>PNG089 報表更新</t>
  </si>
  <si>
    <t>1. PNG089 VAS analysis report 原為紀錄改包作業時間, 從而計算改包效率_x000D_
_x000D_
2. 應客戶 P&amp;G要求, 2020 發展改包效率的獎勵計畫, 重新review PNG089 VAS analysis report 需要IT協助藉由 PNG089 報表的基本資料開發以下兩個報表_x000D_
A. Idle report_x000D_
B. 改包效率 summay report_x000D_
_x000D_
3. WMS 材料表 (BOM) 增加 改包單價 (udf02) 及標準產能 (udf01),的輸入畫面</t>
  </si>
  <si>
    <t>Jreport</t>
  </si>
  <si>
    <t>1. 預計提升改包效率 10%_x000D_
2.節省10%人工小時, 一個月增加1,760 人工小時, 即可以增加收入, 換算成 5% LFL 利潤約 NT$113,080/月, (NT$1,356,960/年)</t>
  </si>
  <si>
    <t>Joyce Liao</t>
  </si>
  <si>
    <t>Tony</t>
  </si>
  <si>
    <t>需求為回覆，暫不受裡</t>
  </si>
  <si>
    <t>CR201117002</t>
  </si>
  <si>
    <t>KSW</t>
  </si>
  <si>
    <t>更改出貨單據列印排序規則</t>
  </si>
  <si>
    <t>更改撿貨單 &amp; 出貨單列印排序</t>
  </si>
  <si>
    <t>213 hr/year*210元/hr=44730元</t>
  </si>
  <si>
    <t>Cherry Liu</t>
  </si>
  <si>
    <t>Shihjou Ho</t>
  </si>
  <si>
    <t>CR201126003</t>
  </si>
  <si>
    <t>PMA</t>
  </si>
  <si>
    <t>PMA EDI datastream 4110 修改</t>
  </si>
  <si>
    <t xml:space="preserve"> datastream 4110  EDI上線後，客戶通知加入新的EDI欄位(WMS表頭"備註"欄位=SAP"BONNUMMER"）</t>
  </si>
  <si>
    <t>EDI</t>
  </si>
  <si>
    <t>主要效益：
 確認入帳倉別，驗收入帳正確</t>
  </si>
  <si>
    <t>CR201126001</t>
  </si>
  <si>
    <t>PMA祥億地址貼新增站別代碼QR code</t>
  </si>
  <si>
    <t>因祥億貨運開始進行機器分貨，需要客戶配合更改外箱地址貼條加上QR code，目前水源一、二倉皆已完成，為避免人工分貨錯誤，導致客訴，提出需求。</t>
  </si>
  <si>
    <t>主要效益：
為避免人工分貨錯誤，導致客訴，KPI達標</t>
  </si>
  <si>
    <t>CR201215001</t>
  </si>
  <si>
    <t>PEC</t>
  </si>
  <si>
    <t>PEC CO2 Report</t>
  </si>
  <si>
    <t>客戶提出報表需求，因目前PMA有提供出貨商品的CO2 REPORT，PEC也由利豐倉庫出貨需要提供CO2 REPORT，原PMA 商品主檔已有維護毛重、淨重、長、寬、高，
PEC 商品主檔並未維護，所以報表必需連結PMA 商品主檔才能產生CO2 REPORT。以利客戶繳交報告。</t>
  </si>
  <si>
    <t>主要效益：
不需人工撈商品主檔、出貨檔案、公式換算
預計每年節省預估目前每月16HR*12個月*265元=NT50,800</t>
  </si>
  <si>
    <t>2 - 分析</t>
    <phoneticPr fontId="58" type="noConversion"/>
  </si>
  <si>
    <t>3 - 程式設計開發</t>
    <phoneticPr fontId="58" type="noConversion"/>
  </si>
  <si>
    <t>4a - 系統測試</t>
    <phoneticPr fontId="58" type="noConversion"/>
  </si>
  <si>
    <t>4b - 使用者測試</t>
    <phoneticPr fontId="58" type="noConversion"/>
  </si>
  <si>
    <t>4c - 使用者測試-修改需求</t>
    <phoneticPr fontId="58" type="noConversion"/>
  </si>
  <si>
    <t>4d - 使用者測試-使用者暫停需求</t>
    <phoneticPr fontId="58" type="noConversion"/>
  </si>
  <si>
    <t>5 - 結案</t>
    <phoneticPr fontId="58" type="noConversion"/>
  </si>
  <si>
    <t>7 - 等候處理</t>
    <phoneticPr fontId="58" type="noConversion"/>
  </si>
  <si>
    <t>開發類型</t>
    <phoneticPr fontId="58" type="noConversion"/>
  </si>
  <si>
    <t>OMS</t>
    <phoneticPr fontId="58" type="noConversion"/>
  </si>
  <si>
    <t>OTM</t>
    <phoneticPr fontId="58" type="noConversion"/>
  </si>
  <si>
    <t>Tableau</t>
    <phoneticPr fontId="58" type="noConversion"/>
  </si>
  <si>
    <t>SQL Report</t>
    <phoneticPr fontId="58" type="noConversion"/>
  </si>
  <si>
    <t>瑞芳倉</t>
    <phoneticPr fontId="58" type="noConversion"/>
  </si>
  <si>
    <t>遠翔倉</t>
    <phoneticPr fontId="58" type="noConversion"/>
  </si>
  <si>
    <t>大觀倉</t>
    <phoneticPr fontId="58" type="noConversion"/>
  </si>
  <si>
    <t>園航倉</t>
    <phoneticPr fontId="58" type="noConversion"/>
  </si>
  <si>
    <t>水源Ⅰ倉</t>
    <phoneticPr fontId="58" type="noConversion"/>
  </si>
  <si>
    <t>運輸部</t>
    <phoneticPr fontId="58" type="noConversion"/>
  </si>
  <si>
    <t>管理部</t>
    <phoneticPr fontId="58" type="noConversion"/>
  </si>
  <si>
    <t>OE部</t>
    <phoneticPr fontId="58" type="noConversion"/>
  </si>
  <si>
    <t>財務部</t>
    <phoneticPr fontId="58" type="noConversion"/>
  </si>
  <si>
    <t>人事部</t>
    <phoneticPr fontId="58" type="noConversion"/>
  </si>
  <si>
    <t>列標籤</t>
  </si>
  <si>
    <t>PMI</t>
  </si>
  <si>
    <t>(空白)</t>
  </si>
  <si>
    <t>總計</t>
  </si>
  <si>
    <r>
      <t xml:space="preserve">LFL Taiwan IT Request - </t>
    </r>
    <r>
      <rPr>
        <b/>
        <u/>
        <sz val="16"/>
        <rFont val="新細明體"/>
        <family val="2"/>
        <charset val="136"/>
      </rPr>
      <t>有效清單</t>
    </r>
    <phoneticPr fontId="58" type="noConversion"/>
  </si>
  <si>
    <t>FBR#</t>
  </si>
  <si>
    <t>預計完成時間</t>
    <phoneticPr fontId="58" type="noConversion"/>
  </si>
  <si>
    <t>節省金額(年)</t>
    <phoneticPr fontId="58" type="noConversion"/>
  </si>
  <si>
    <t>CR200109001</t>
  </si>
  <si>
    <t>5 - 結案</t>
  </si>
  <si>
    <t>黑貓託運單報表自動發送</t>
  </si>
  <si>
    <t>提供訂單的託運單號相關資訊給客戶，客戶需求是放置FTP，但因目前資訊不足，先讓報表自動發送至客戶MAIL與負責窗口</t>
  </si>
  <si>
    <t>減少人力等待與手動抓報表發送MAIL的時間。</t>
  </si>
  <si>
    <t>David Tao</t>
  </si>
  <si>
    <t>Vivian Pan</t>
  </si>
  <si>
    <t>Jacky Hsu</t>
  </si>
  <si>
    <t>CR200110001</t>
  </si>
  <si>
    <t>WMS-11784</t>
  </si>
  <si>
    <t>Consingee sku 更改回壓邏輯</t>
  </si>
  <si>
    <t>當客戶指定出貨效期&amp; Hostwhcode 1000以外的出貨效期較短,回壓貨主Consignee sku-Userdefine01欄位錯誤</t>
  </si>
  <si>
    <t>每天行政檢查修正consignee sku可能產生工時1.5小時*200=300元.如果效期錯誤,會產生罰款，客戶通知如煙草專賣局訂單一天可能產生200萬罰款</t>
  </si>
  <si>
    <t>Emy Yin</t>
  </si>
  <si>
    <t>使用者沒有時間測試-2020.02.5</t>
  </si>
  <si>
    <t>CR200113001</t>
  </si>
  <si>
    <t>WMS-11830</t>
  </si>
  <si>
    <t>調整進貨棧板貼紙</t>
  </si>
  <si>
    <t>為符合自動訂單配置策略,將客戶產品類別從lottable03調整為lottable02</t>
  </si>
  <si>
    <t>現場也可以清楚在棧板貼紙上看到產品類別_x000D_
調整完成,daily所有報表J0005,J0006,J0007,J0008,J0009需要將原來欄位lottable03變更為lottable02</t>
  </si>
  <si>
    <t>CR200115001</t>
  </si>
  <si>
    <t>J0006改為近60天歷史資料</t>
  </si>
  <si>
    <t>客戶需要以60天纍進式的方式呈現,避免每天需要時發出mail,行政再寫需求,IT跑資料</t>
  </si>
  <si>
    <t>預計節省每日0.5小時*200元=NT$100元</t>
  </si>
  <si>
    <t>Louis Yu</t>
  </si>
  <si>
    <t>需求者休假延後上線</t>
  </si>
  <si>
    <t>CR200116001</t>
  </si>
  <si>
    <t>LVS, POI, PEC, QKS, JET</t>
  </si>
  <si>
    <t>Task/ Zone Picking 之任務釋出順序邏輯優化</t>
  </si>
  <si>
    <t>目前的任務釋出順序邏輯為先考量訂單被配置的Pick Zone數量，再考量走道數量，然後才是Pick Zone的名稱，然而這樣的邏輯無法達到真正Zone Picking的目的，因此需要更改邏輯順序。</t>
  </si>
  <si>
    <r>
      <rPr>
        <sz val="10"/>
        <rFont val="微軟正黑體"/>
        <family val="2"/>
        <charset val="136"/>
      </rPr>
      <t>節省現場跨</t>
    </r>
    <r>
      <rPr>
        <sz val="10"/>
        <rFont val="Arial"/>
        <family val="2"/>
      </rPr>
      <t>Zone</t>
    </r>
    <r>
      <rPr>
        <sz val="10"/>
        <rFont val="微軟正黑體"/>
        <family val="2"/>
        <charset val="136"/>
      </rPr>
      <t xml:space="preserve">揀貨的機會，以提升整體揀貨產能
預估節省金額：
</t>
    </r>
    <r>
      <rPr>
        <sz val="10"/>
        <rFont val="Arial"/>
        <family val="2"/>
      </rPr>
      <t>0.02hr per line (current time spent) *15% ( productivity saving)  * 2.5 line per order * 12,000 orders per month in YHDC * 12 months per year /6 (trolley picking, 6 orders per pick task) *210 (hourly rate)= $37,800 annually</t>
    </r>
    <phoneticPr fontId="58" type="noConversion"/>
  </si>
  <si>
    <t>Kevin Forman</t>
  </si>
  <si>
    <t>與使用者溝通邏輯-2020-02-05  使用者需要更多時間進行大量訂單模擬，且測試邏輯 2020-03-03</t>
  </si>
  <si>
    <t>CR200120001</t>
  </si>
  <si>
    <t>WMS-12278</t>
  </si>
  <si>
    <t>PEC退貨使用RDT523上架</t>
  </si>
  <si>
    <t xml:space="preserve">PEC 原訂為RDT 513上架，因PMA大倉為RDT 523上架需要key入的畫面較少，所以PEC想修改為RDT 523上架
</t>
  </si>
  <si>
    <t>RDT</t>
  </si>
  <si>
    <t>節省現場上架工時，以提升整體揀貨產能</t>
    <phoneticPr fontId="58" type="noConversion"/>
  </si>
  <si>
    <t>準備FBR-2020-02-05
確認EXCEED設定是否可符合現有需求2020-02-06
送出FBR 2020-02-25
設定置測試區進行使用者測試 2020-03-02</t>
  </si>
  <si>
    <t>CR200206001</t>
  </si>
  <si>
    <t>ECCO</t>
  </si>
  <si>
    <t>ECCO 檢視報表(ECCO08)新增欄位</t>
  </si>
  <si>
    <t>在檢視報表(ECCO08)新增一個欄位"Loc"，目的用於改善目前越庫揀貨單的排序，舊有的是照著店家排序，但人員實際撿貨時儲位則是會跳來跳去不會該排揀完才換排，因此希望在檢視報表(ECCO08)中，新增"LOC"此欄位並依此欄位做排序。</t>
  </si>
  <si>
    <t>撿貨動線更流暢</t>
  </si>
  <si>
    <t>Hedy Hsu</t>
  </si>
  <si>
    <t>CR200206002</t>
  </si>
  <si>
    <t>DIS</t>
  </si>
  <si>
    <t>DIS  RDT收貨Fn598開通頁面(st5)</t>
  </si>
  <si>
    <t>因應客戶要求希望我們可以在收貨的時候多開一個欄位讓他們可以做序號的控管，於是經由討論，決定將序號維護在lot 06，用於讓客戶在貨品有異常發生時可以做交叉比對，並補足之前該品牌一進來後規劃不足的地方。</t>
  </si>
  <si>
    <t>DIS收貨流暢度提升，減少行政端2工的時間。</t>
  </si>
  <si>
    <t>Ivy Huang</t>
  </si>
  <si>
    <t>Jacky Hsu</t>
    <phoneticPr fontId="58" type="noConversion"/>
  </si>
  <si>
    <t>RDT作業邏輯已設定於測試區 2020-02-27
使用者測試完成並上置正試區2020-03-02</t>
  </si>
  <si>
    <t>CR200211001</t>
  </si>
  <si>
    <t>WMS-12350</t>
  </si>
  <si>
    <t xml:space="preserve">PEC </t>
  </si>
  <si>
    <t>PEC 出貨使用安排裝載列印出貨單(裝箱明細)</t>
  </si>
  <si>
    <t>PEC 設定為Zone Picking揀貨，分為一單多件及單單品，但因上線後只有一台揀貨車不敷使用及Bartender Server 當機無法列印標籤，所以需要由安排裝載直列印出貨單（裝箱明細)</t>
  </si>
  <si>
    <t xml:space="preserve">主要效益：
訂單量大的可安排多人揀貨，不需等待揀貨車
在等待修復Bartender Server時，也可以揀貨
</t>
  </si>
  <si>
    <t>CR200219001</t>
  </si>
  <si>
    <t>OMS-509</t>
  </si>
  <si>
    <t xml:space="preserve">OMS Base Return 新增欄位: TS 單號_x000D_
</t>
  </si>
  <si>
    <t>目前在OMS Base Return裡，沒有91app 官網的 TS Code 可供客戶查詢，因此Puma 提出需求預期能新增TS 單號的欄位，以方便有更完整的資訊</t>
  </si>
  <si>
    <t>OMS</t>
  </si>
  <si>
    <t xml:space="preserve">1. 客戶滿意度將提升
2. OMS 服務更加完整"
</t>
  </si>
  <si>
    <t>Ovid Lu</t>
    <phoneticPr fontId="58" type="noConversion"/>
  </si>
  <si>
    <t>已於2020-04-30結案</t>
  </si>
  <si>
    <t>CR200219002</t>
    <phoneticPr fontId="58" type="noConversion"/>
  </si>
  <si>
    <t>POI, QKS, JET, URS</t>
  </si>
  <si>
    <t xml:space="preserve">宅配通 RDT Scan to Pallet 刷單號時除去末三碼 </t>
  </si>
  <si>
    <t>目前由工作產出之宅配通託運單上的託運單號條碼，與WMS的 Tracking No. 對不上。產出之託運單上的條碼會比WMS的多出三碼 (001)，導致使用RDT Fn 1663 刷入條碼時，系統無法辨認單號。 (可參考分頁 'Sceenshot')_x000D_
_x000D_
此需求及流程可比照現行Storerkey=PEC的流程進行修改</t>
  </si>
  <si>
    <t>1. 現場可使用Scan to Pallet 點件數，使用系統輔助，避免人工計算錯誤，增加確認件數之準確性
2. 有助於使用後續Scan to Container 由RDT扣帳的流程</t>
  </si>
  <si>
    <t>Ted</t>
  </si>
  <si>
    <t>Leo Huang</t>
    <phoneticPr fontId="58" type="noConversion"/>
  </si>
  <si>
    <t>CR200219003</t>
  </si>
  <si>
    <t>POI, QKS, JET, URS, LVS, IDP</t>
  </si>
  <si>
    <t xml:space="preserve">RDT 扣帳 Fn1637 功能設定_x000D_
</t>
  </si>
  <si>
    <t>針對園航倉EC Orders，由原本行政在Exceed建立主提單扣帳改為現場使用RDT Fn1637 Scan to Container扣帳，節省整體作業時間，增加準確性以及達到倉庫作業透明化及實時化的目的。_x000D_
_x000D_
設定可比照Storerkey=PEC之現行流程</t>
  </si>
  <si>
    <t>1. 行政等待扣帳的時間
2. 避免因為扣帳時間延遲導致後續產生的Issue發生 ( POD產生時間，超取到店簡訊通知發送、客戶投訴等等) 
3. 倉庫作業實時化"</t>
  </si>
  <si>
    <t>已於2020-03-16完成</t>
  </si>
  <si>
    <t>CR200226002</t>
  </si>
  <si>
    <t>黑貓託運單格式修改</t>
  </si>
  <si>
    <t>TCAT託運單列印格式與API串接修改</t>
  </si>
  <si>
    <t>Null</t>
  </si>
  <si>
    <t>Ted Peng</t>
  </si>
  <si>
    <r>
      <rPr>
        <sz val="10"/>
        <rFont val="微軟正黑體"/>
        <family val="2"/>
        <charset val="136"/>
      </rPr>
      <t>標籤測試已完成</t>
    </r>
    <r>
      <rPr>
        <sz val="10"/>
        <rFont val="Arial"/>
        <family val="2"/>
      </rPr>
      <t xml:space="preserve"> 2020-03-19
</t>
    </r>
    <r>
      <rPr>
        <sz val="10"/>
        <rFont val="微軟正黑體"/>
        <family val="2"/>
        <charset val="136"/>
      </rPr>
      <t>待</t>
    </r>
    <r>
      <rPr>
        <sz val="10"/>
        <rFont val="Arial"/>
        <family val="2"/>
      </rPr>
      <t>ECOM EDI</t>
    </r>
    <r>
      <rPr>
        <sz val="10"/>
        <rFont val="微軟正黑體"/>
        <family val="2"/>
        <charset val="136"/>
      </rPr>
      <t>正規化完成測試</t>
    </r>
    <r>
      <rPr>
        <sz val="10"/>
        <rFont val="Arial"/>
        <family val="2"/>
      </rPr>
      <t xml:space="preserve"> 2020-04-15
WMS-12620
WMS-12619</t>
    </r>
    <phoneticPr fontId="58" type="noConversion"/>
  </si>
  <si>
    <t>CR200227001</t>
  </si>
  <si>
    <t>WMS-12614</t>
  </si>
  <si>
    <t>EAT</t>
  </si>
  <si>
    <t>RDT收貨 批號邏輯新增</t>
  </si>
  <si>
    <t xml:space="preserve">舊有的批號邏輯自動換算為使用Fn598在驗收時輸入lot02(批號)會自動換算出lot04(到期日)，但因為有新的批號邏輯加入，所以希望可以再增加一個批號邏輯的判讀並可以自動換算製造日(lot03) &amp; 到期日(lot04)
</t>
  </si>
  <si>
    <t>更新批號邏輯目的為節省現場將批號抄在紙上後再讓行政從WMS進行維護。</t>
  </si>
  <si>
    <t>Ovid Lu</t>
  </si>
  <si>
    <t>FBR已送出2020-03-23
結案 2020-03-31</t>
  </si>
  <si>
    <t>CR200304001</t>
  </si>
  <si>
    <t>Lottable 03產品類別代碼改成Lottable 02, 每日早上自動Jreport變更欄位</t>
  </si>
  <si>
    <t xml:space="preserve">"1.為符合自動訂單配置策略,將客戶產品類別從lottable03調整為lottable02
2.系統調整庫存欄位從lottable03調整為lottable02
3.daily所有報表J0005,J0006,J0007,J0008,J0009需要將原來欄位lottable03變更為lottable02
"_x000D_
</t>
  </si>
  <si>
    <r>
      <rPr>
        <sz val="10"/>
        <rFont val="微軟正黑體"/>
        <family val="2"/>
        <charset val="136"/>
      </rPr>
      <t>行政平均每日手動配置產品類別花費</t>
    </r>
    <r>
      <rPr>
        <sz val="10"/>
        <rFont val="Arial"/>
        <family val="2"/>
      </rPr>
      <t>1</t>
    </r>
    <r>
      <rPr>
        <sz val="10"/>
        <rFont val="微軟正黑體"/>
        <family val="2"/>
        <charset val="136"/>
      </rPr>
      <t>小時</t>
    </r>
    <r>
      <rPr>
        <sz val="10"/>
        <rFont val="Arial"/>
        <family val="2"/>
      </rPr>
      <t>*200</t>
    </r>
    <r>
      <rPr>
        <sz val="10"/>
        <rFont val="微軟正黑體"/>
        <family val="2"/>
        <charset val="136"/>
      </rPr>
      <t>元</t>
    </r>
    <r>
      <rPr>
        <sz val="10"/>
        <rFont val="Arial"/>
        <family val="2"/>
      </rPr>
      <t>=NT$200</t>
    </r>
    <r>
      <rPr>
        <sz val="10"/>
        <rFont val="微軟正黑體"/>
        <family val="2"/>
        <charset val="136"/>
      </rPr>
      <t>元</t>
    </r>
    <phoneticPr fontId="58" type="noConversion"/>
  </si>
  <si>
    <t>已修正完成 2020-03-04</t>
  </si>
  <si>
    <t>CR200309001</t>
  </si>
  <si>
    <t>WMS-12543
WMS-12544
WMS-12545
WMS-12619
WMS-12620
WMS-12775</t>
  </si>
  <si>
    <t>IT</t>
  </si>
  <si>
    <t>IDP,POI,SKX,VFEC,LVS,URS,JET,PEC,LGB,LCT,QKS,KSW,LOR</t>
  </si>
  <si>
    <t>EC宅配商系統欄位規格標準化</t>
  </si>
  <si>
    <t>目前WMS有串接Pelican 以及 TCAT 兩家宅配貨運商，但所使用的欄位並未統一標準，提此CR修改欄位。</t>
  </si>
  <si>
    <t>David Chang CC</t>
  </si>
  <si>
    <t>MIndy Lin Hm</t>
  </si>
  <si>
    <t>FBR已送出2020-03-19</t>
  </si>
  <si>
    <t>CR200317001</t>
  </si>
  <si>
    <t>PEC OMS Report</t>
  </si>
  <si>
    <t>客戶使用LF OMS系統，因需要統計KPI，提出報表需求。</t>
  </si>
  <si>
    <t xml:space="preserve">主要效益：
KPI 統計能夠正確及數據量完整。
</t>
  </si>
  <si>
    <t>CR200317002</t>
  </si>
  <si>
    <t>PEC / MLB</t>
  </si>
  <si>
    <t>PEC / MLB QR code</t>
  </si>
  <si>
    <t>客戶提出在EC出貨單上顯示QR code</t>
  </si>
  <si>
    <t>主要效益：
使消費者更容易至平台上購物及退貨，增加倉庫收益。</t>
  </si>
  <si>
    <t>CR200319001</t>
  </si>
  <si>
    <t>節省金額:NT$20,000
業務人員更清楚庫存狀況,降低溝通成本,減少訂單數量異常</t>
  </si>
  <si>
    <t>Teresa Chueh</t>
  </si>
  <si>
    <t>CR200320001</t>
  </si>
  <si>
    <t>ENG(舒適)</t>
  </si>
  <si>
    <t>Hyperion  DAT066_DTDC_COSMED_cartonlabel 新增欄位 &amp; mapping</t>
  </si>
  <si>
    <t>因應客戶端需求，因Cosmed出貨時所貼的麥頭，必須與Cosmed通路所建檔的品名相同，所以我們必須改變中文名稱欄位的mapping，讓貨可以順利交進Cosmed並且在現場點貨與司機對點時也可以順利地看到中文名+規格。</t>
  </si>
  <si>
    <t xml:space="preserve">1.防止與司機對點時，因只看的到品名而導致點貨效率降低。
2.麥頭資訊正確，讓Cosmed的貨物可以順利交貨。
3.降低被罰款的風險。
</t>
  </si>
  <si>
    <t>Sunny Lu</t>
  </si>
  <si>
    <t>Ted</t>
    <phoneticPr fontId="58" type="noConversion"/>
  </si>
  <si>
    <t>修改DAT066的mapping，以及導正user 維護ConsigneeSKU的規則。</t>
  </si>
  <si>
    <t>CR200324001</t>
  </si>
  <si>
    <t>水源Ⅱ倉</t>
  </si>
  <si>
    <t>IMX</t>
  </si>
  <si>
    <t>修改Hyperion-ALB003庫存報表</t>
  </si>
  <si>
    <t>依客戶庫存報表需求，參考ALB003庫存報表(Hyperion-ALB003)，並依據客戶Host WH Code區分"良品倉", "瑕疵倉", "短效倉"，使得報表產出時不同倉別已分類於Excel中的不同分頁；
良品倉: &lt;BLANK&gt;
瑕疵倉: DAMAGE
短效倉: EXPIRED</t>
  </si>
  <si>
    <t>1.減少行政執行庫存報表後進行資料篩選時間</t>
  </si>
  <si>
    <t>Sean Huang</t>
  </si>
  <si>
    <t>CR200330001</t>
    <phoneticPr fontId="58" type="noConversion"/>
  </si>
  <si>
    <t>WMS-12663</t>
  </si>
  <si>
    <t>QKS,LOR</t>
  </si>
  <si>
    <t>EC 出貨標籤備援方案</t>
    <phoneticPr fontId="58" type="noConversion"/>
  </si>
  <si>
    <t>修改CVS &amp; Pelican 出貨標籤，拿掉PackHeader 的table join，可以直接使用593列印，作為備援方案。</t>
    <phoneticPr fontId="58" type="noConversion"/>
  </si>
  <si>
    <t>CR200330002</t>
  </si>
  <si>
    <t>L’OREAL ESL BCP修改出貨單</t>
  </si>
  <si>
    <t xml:space="preserve">當BCP啓動時，需列印出貨單進行出貨,出貨單須與帝商產出出貨標籤同(單價/金額/運費等,如附件版本。
1.需申請事務機1台
2.小白盒分享器
3.PC43t設定
</t>
  </si>
  <si>
    <t xml:space="preserve">Jeff </t>
  </si>
  <si>
    <t>CR200331001</t>
  </si>
  <si>
    <t>WMS-12671
WMS-12742
WMS-12596</t>
  </si>
  <si>
    <t>LOR,SHDEC</t>
  </si>
  <si>
    <t>訂單配置策略，加強LOT01 &amp; Hostwhcode 對應規則</t>
  </si>
  <si>
    <t>1. 自動配置要參考訂單中的LOT資訊 (WMS-12596)
2. Pre-allocate 的 pickcode 要參考Orderdetail.LOT01 去找對應的Hostwhcode
3. Allocate 的 pickcode 要參考 Orderdetail.LOT01 去找對應的Hostwhcode</t>
  </si>
  <si>
    <t>pre-allocate pickcode = nspPRTW14 
allocate pickcode = nspALIDSE2, nsPALSTDE1</t>
  </si>
  <si>
    <t>CR200331002</t>
  </si>
  <si>
    <t>CNV</t>
  </si>
  <si>
    <t>SCNV009_Delivery_For_Customer report mail 新貨主</t>
  </si>
  <si>
    <t xml:space="preserve">1.依客戶出貨明細表需求(如工作表SCNV009)，請協助每日4:00自動發送給客戶(如工作表貨主)SUSR1:CONYY(寶原系列)，請先發送至公用outlook mail: LFLTWNWS2@LFLogistics.com， 主旨:SCNV009 寶原
2.請參考(Copy)SCNV009 報表(Hyperion→TW-SWDC→BCS→SCNV009→T-Reulsts)， 謝謝.
</t>
  </si>
  <si>
    <t>Betty Lai</t>
  </si>
  <si>
    <t>CR200408001</t>
  </si>
  <si>
    <t>新增BCS Report(參考Hyperion-SCNV009報表)</t>
  </si>
  <si>
    <t>依客戶出貨業務需求，採用系統BCS Report自動發送出貨單(參考Hyperion-SCNV009)，減少倉儲紙張時間及成本</t>
  </si>
  <si>
    <t>1.降低倉儲紙張成本
2.減少裝箱作業時間</t>
  </si>
  <si>
    <t>CR200409001</t>
  </si>
  <si>
    <t>ECOM Packing List Wording</t>
  </si>
  <si>
    <t>修改ECOM Packing List Wording</t>
  </si>
  <si>
    <t>CR200413001</t>
  </si>
  <si>
    <t>NIK</t>
  </si>
  <si>
    <t>修改BCS REPORT -SNIK021- PAU YUEN - Retail ASN 欄位的資訊</t>
  </si>
  <si>
    <t>依客戶需求修正報表內容，將原欄位Style及欄位Color合併成一個儲存格Style-Color。</t>
  </si>
  <si>
    <t>符合客戶需求。</t>
  </si>
  <si>
    <t>Sandy Tsai</t>
  </si>
  <si>
    <t>2020-04-15
JReport已上線觀察一周</t>
  </si>
  <si>
    <t>CR200413002</t>
  </si>
  <si>
    <t>ECO</t>
  </si>
  <si>
    <t>ECO-EC auto send 報表開發、修改</t>
  </si>
  <si>
    <t>1.修改SECO002_ECCO TW Repeat Inventory Report此支報表篩選條件原為Storerkey:ECO、Lot03=TW，when V_Loc.Locationflag='NONE' Then 'REPEAT'when V_Loc.Locationflag='HOLD' and V_Loc.Hostwhcode='RA' then 'Damage'，多一個篩選條件Lot02=83 &amp; 84。
2.新增一支依SECO002_ECCO TW Repeat Inventory Report為基礎的報表判別邏輯為Storerkey:ECO、Lot02=88，when V_Loc.Locationflag='NONE' Then 'REPEAT'when V_Loc.Locationflag='HOLD' and V_Loc.Hostwhcode='RA' then 'Damage'刪去Lot03=TW，並以Lot02=88為篩選條件</t>
  </si>
  <si>
    <t>提供正確的庫存報表給客戶</t>
  </si>
  <si>
    <t>Susan Cheng</t>
  </si>
  <si>
    <t>CR200416001</t>
  </si>
  <si>
    <t xml:space="preserve">WMS-12868
</t>
  </si>
  <si>
    <t>揀貨單用putaway zone分頁</t>
  </si>
  <si>
    <t xml:space="preserve">現行作業並未將揀儲及重板區區分2 zone,以至於檢貨單及放貨單未分頁,現場需求將zone分區方便現場分區揀貨,放貨表dw:(r_dw_print_wave_pickslip_04)
</t>
  </si>
  <si>
    <t>提高放效率</t>
  </si>
  <si>
    <t>GIT回覆目前頁數錯誤狀況為程式架構造成的BUG 目前無法解決20200429
解決方式待討論
1.頁數遞增
2.放貨單、揀貨單顛倒列印 
3.分開兩個RCMReport列印
後續決定以第一方案進行
已於5/12日測試完成 
使用者提出延後至7/14日上線</t>
  </si>
  <si>
    <t>CR200420001</t>
  </si>
  <si>
    <t>Create Wms View Report</t>
  </si>
  <si>
    <t xml:space="preserve">新增WMS P&amp;G盤點報表
P&amp;G倉盤點單格式需更改為批號前四碼為空白
</t>
  </si>
  <si>
    <t>增加庫存準確率及批號差異立即處理時效性</t>
  </si>
  <si>
    <t>Ray</t>
  </si>
  <si>
    <t>Leo Huang</t>
  </si>
  <si>
    <t>CR200421001</t>
  </si>
  <si>
    <t>WMS-13685</t>
    <phoneticPr fontId="58" type="noConversion"/>
  </si>
  <si>
    <t>TBLTW</t>
  </si>
  <si>
    <t>TBLTW Cycel count L2/L3鎖定</t>
  </si>
  <si>
    <t xml:space="preserve">WMS Cycel Count在結束盤點單時，若L2/L3為空白時，跳出警告訊息，並無法結束
</t>
  </si>
  <si>
    <t>1.455(假日工時)*4人*4H=7280
2.避免EDI異常，減少客訴</t>
  </si>
  <si>
    <r>
      <rPr>
        <sz val="10"/>
        <rFont val="微軟正黑體"/>
        <family val="2"/>
        <charset val="136"/>
      </rPr>
      <t>新增</t>
    </r>
    <r>
      <rPr>
        <sz val="10"/>
        <rFont val="Arial"/>
        <family val="2"/>
      </rPr>
      <t xml:space="preserve">RDT 732 </t>
    </r>
    <r>
      <rPr>
        <sz val="10"/>
        <rFont val="微軟正黑體"/>
        <family val="2"/>
        <charset val="136"/>
      </rPr>
      <t>簡易盤點的邏輯，在新增一筆庫存紀錄時，自動增加</t>
    </r>
    <r>
      <rPr>
        <sz val="10"/>
        <rFont val="Arial"/>
        <family val="2"/>
      </rPr>
      <t>LOT02 &amp; 03</t>
    </r>
    <r>
      <rPr>
        <sz val="10"/>
        <rFont val="微軟正黑體"/>
        <family val="2"/>
        <charset val="136"/>
      </rPr>
      <t>。</t>
    </r>
    <r>
      <rPr>
        <sz val="10"/>
        <rFont val="Arial"/>
        <family val="2"/>
      </rPr>
      <t xml:space="preserve">
6/1 : </t>
    </r>
    <r>
      <rPr>
        <sz val="10"/>
        <rFont val="細明體"/>
        <family val="2"/>
        <charset val="136"/>
      </rPr>
      <t>由於無法建立有效且明確的</t>
    </r>
    <r>
      <rPr>
        <sz val="10"/>
        <rFont val="Arial"/>
        <family val="2"/>
      </rPr>
      <t>RDT</t>
    </r>
    <r>
      <rPr>
        <sz val="10"/>
        <rFont val="細明體"/>
        <family val="2"/>
        <charset val="136"/>
      </rPr>
      <t>批號規則，因此還是要改回</t>
    </r>
    <r>
      <rPr>
        <sz val="10"/>
        <rFont val="Arial"/>
        <family val="2"/>
      </rPr>
      <t>Exceed Extended Validation</t>
    </r>
    <r>
      <rPr>
        <sz val="10"/>
        <rFont val="細明體"/>
        <family val="2"/>
        <charset val="136"/>
      </rPr>
      <t>。</t>
    </r>
    <phoneticPr fontId="58" type="noConversion"/>
  </si>
  <si>
    <t>CR200421002</t>
  </si>
  <si>
    <t>WMS-13556
WMS-13616</t>
  </si>
  <si>
    <t>PMA 新增的IDOC TYPE Part 1</t>
  </si>
  <si>
    <t xml:space="preserve">由於POS單號的關係， STO仍需保留現有的IDOC TYPE，而新增的IDOC TYPE則是給8S09/8S05 to 8S08使用。
主要的 concern在於 8S09 將來退回 8S08 的 transaction 會不少，如果按照現行的 STO GR 通知給 8S08，要考量 STO GR 通知內容可能 &lt;&gt; 8S09 的 GI 內容。而且系統不會自動拋 STO GR給 8S08，需要人為介入，我們新的設計，在於 8S09 GI 於 SAP發生後，SAP 立馬會 trigger 8S08 GR 通知給 LF。
A.新增 004(New) idoc (Transfer-in 通知)
</t>
  </si>
  <si>
    <t>主要效益：
 8S09 GI 於 SAP發生後, SAP 立馬會 trigger 8S08 GR 通知給 LF.</t>
  </si>
  <si>
    <t>Part 1 ANS單已完成
待Part 2 ANS 回檔於2020/07/07 新增需求 完成</t>
  </si>
  <si>
    <t>CR200421003</t>
  </si>
  <si>
    <t>VFEC Return Get TrackingNo</t>
  </si>
  <si>
    <t>The Trigger point for Storerkey VFEC
when insert Receipt with bellow condition  
receipt.doctype=’R’ 
receipt.Placeofdelivery=’TCAT’
1.當91app提供PENDING CANC EDI時，又會再次觸發取號條件，
  請協助修改只有當Status為OPEN時，Get TrackingNo
2.當Status為OPEN時，觸發退貨訂單確認EDI資料給TCAT</t>
  </si>
  <si>
    <t>Mark Lee</t>
  </si>
  <si>
    <t>CR200424001</t>
  </si>
  <si>
    <t>CNK</t>
  </si>
  <si>
    <t>RDT Fn557新增板號欄位</t>
  </si>
  <si>
    <t>因CNK 進貨區別如下,請協助在RDT FN557 新增板號 UCC Userdefined01,以利現場人員即時依板號分貨
1.越庫分週分店點疊板
2.留倉轉越庫依週數分店點疊板
3.留倉依型號疊板
4.留倉優先入庫獨立分板
CNV RDT 也需增加此欄位,謝謝.</t>
  </si>
  <si>
    <t>每個櫃子可省人力費用2000元/8H,每月平均4櫃一年可省10,4000元</t>
  </si>
  <si>
    <t>BettyLai</t>
  </si>
  <si>
    <t>4/24: 需求不明確沒有效益評估，待使用者補足資料，再進行評估
4/30: 依Nike的RDT Storerconfig設定將CNV的UDF01顯示在RDT螢幕上</t>
  </si>
  <si>
    <t>CR200424002</t>
  </si>
  <si>
    <t>Prifzr</t>
  </si>
  <si>
    <t>新增Plan code(TW21)、每日庫存庫存報表</t>
  </si>
  <si>
    <t>Prifzr此客戶因近期公司有大變動，因此需要在我們系統中建立一個Plan code=TW21來配合他們公司的變動，並根據TW21做一支每日庫存報表以EDI的方式寄給Prifzr。
測試內容：從庫存於TW06到TW21之間進出退貨的測試
於4/27-30日於測試環境做測試=&gt;測試報表室否正常
系統於6/29日正式上線(但此報表從八月開始正式寄送)
新商業模式於8/24正式啟用</t>
  </si>
  <si>
    <t>IT成本：5400USD-已報價</t>
  </si>
  <si>
    <t>CR200427001</t>
  </si>
  <si>
    <t>WMS-12983</t>
  </si>
  <si>
    <t>SKX</t>
  </si>
  <si>
    <t>SKX 出貨單修改</t>
  </si>
  <si>
    <t xml:space="preserve">因原先專案流程中,更改訂單匯入檔( Order ASN),新增dudef02 配比欄位後,
發生出貨單因dudef02欄位數字不同,而產生同型號拆成上下兩條line.
</t>
  </si>
  <si>
    <t>原先提供給SKX出貨單,同型號就應是列在同一排,以利店櫃人員點收,此次因
新增dudef02 配比欄位,而造成報表錯位,故提出修改</t>
  </si>
  <si>
    <t>李佳真 ShellyLee</t>
  </si>
  <si>
    <t>FBR已完成20200421
FBR上線20200504</t>
  </si>
  <si>
    <t>CR200504001</t>
  </si>
  <si>
    <t>SDIS001 每日庫存報表新增欄位&amp;修改</t>
  </si>
  <si>
    <t>每日所提供之庫存報表，因目前的報表在當初設計時，倉別對應得部分沒有很清楚，導致LFL與DIS對帳時，總量對但是細對各倉別貨物時發現會有落差，於是請我們蒐集資料後重新定義報表庫存的顯示。
1.新增一欄"LFL WHCode"
2.新增當LFL WHCode=O6時 ，Storage Location會=Vender
3. 修改庫存放在Unrestricted與Blocked欄位的判斷邏輯</t>
  </si>
  <si>
    <t>1.重新定義倉別庫存之顯示，減少帳差之風險。
2.滿足顧客的需求，提供客戶所需的報表。</t>
  </si>
  <si>
    <t>CR200504002</t>
  </si>
  <si>
    <t>補貨測略更改</t>
  </si>
  <si>
    <t xml:space="preserve">1.重型料架一樓設置倉別為1000揀貨儲位
2.倉別1000啟動自動補貨
3.倉別非1000不啟動自動補貨
</t>
  </si>
  <si>
    <t>行政手動選擇倉別1000的補貨作業,1000以外倉別訂單手動配置,產生工時平均1小時*200=200元/每天.</t>
  </si>
  <si>
    <t>請協助修改補貨邏輯，fromloc.hostwhcode=toloc.hostwhcode才可進行補貨動作</t>
  </si>
  <si>
    <t>CR200505001</t>
  </si>
  <si>
    <t>VAS dash board , Brio PNG089 修改</t>
  </si>
  <si>
    <t>由於寶僑的要求, 我們需要修改
1. VAS 的dash board, 修改畫面如新的輸出, 增加標準效率及實際效率的欄位
2. 我們需要再WMS材料表增加欄位輸入標準效率, 例如 300 (it / hr)
3. 我們需要修改Brio Report PNG089 VAS Analysis. 新增加 Std productivity, Act productivity, 及 Act vs Std % 三個欄位.</t>
  </si>
  <si>
    <t>SQL Report</t>
  </si>
  <si>
    <t>關於修改dashboard 及 PNG089 報表, 改包每年增加約NT$20萬 效益</t>
  </si>
  <si>
    <t>CR200505002</t>
  </si>
  <si>
    <t>OMS-511
OMS-512</t>
  </si>
  <si>
    <t>修改OMS自動回傳SAP的銷售資料欄位 (訂單 &amp; 退貨單)</t>
  </si>
  <si>
    <t>PUMA通知需要修改OMS自動回傳SAP的銷售資料欄位 (訂單 &amp; 退貨單)</t>
  </si>
  <si>
    <t>主要效益：
客戶使用我們的OMS系統，有付費</t>
  </si>
  <si>
    <t>修改OMS to SAP的 daily EDI 的欄位</t>
  </si>
  <si>
    <t>CR200515001</t>
  </si>
  <si>
    <t>L’OREAL新增類EC通路(ESL出貨系統)出貨簽單</t>
  </si>
  <si>
    <t>ESL上線(B2C)後，因欄位和B2B不同，在製作簽單時，會無法顯示該有的資訊</t>
  </si>
  <si>
    <t>Hyperion</t>
  </si>
  <si>
    <t>新增B2C業務需新增出貨對點簽單</t>
  </si>
  <si>
    <t>Chiming Chu</t>
  </si>
  <si>
    <t>Jeff Chang</t>
  </si>
  <si>
    <t>CR200521001</t>
  </si>
  <si>
    <t>WMS-13672
WMS-13670</t>
  </si>
  <si>
    <t>FRR, MHT, RMY</t>
  </si>
  <si>
    <t>只接收客戶新的 Item Master</t>
  </si>
  <si>
    <t>節省金額:NT$35,000_x000D_
改善現場人員撿錯貨的異常_x000D_
改善客戶PO無法進WMS系統</t>
  </si>
  <si>
    <t>Megan Huang, David Tao</t>
  </si>
  <si>
    <t>CR200527001</t>
  </si>
  <si>
    <t>JET, LVS, MLB, QKS, TMG, PMA</t>
  </si>
  <si>
    <t>園航行政流程簡化1-路線貨運系統報表發送</t>
  </si>
  <si>
    <t xml:space="preserve">
由系統自動發送「每日出貨明細報表」給路線貨運公司，取代現行行政手動跑報表後，發送給路線貨運公司</t>
  </si>
  <si>
    <r>
      <rPr>
        <sz val="10"/>
        <rFont val="微軟正黑體"/>
        <family val="2"/>
        <charset val="136"/>
      </rPr>
      <t>效益評估</t>
    </r>
    <r>
      <rPr>
        <sz val="10"/>
        <rFont val="Arial"/>
        <family val="2"/>
      </rPr>
      <t xml:space="preserve">:
1. </t>
    </r>
    <r>
      <rPr>
        <sz val="10"/>
        <rFont val="微軟正黑體"/>
        <family val="2"/>
        <charset val="136"/>
      </rPr>
      <t xml:space="preserve">節省行政每日手動跑報表及寄送報表給路線貨運公司的時間
</t>
    </r>
    <r>
      <rPr>
        <sz val="10"/>
        <rFont val="Arial"/>
        <family val="2"/>
      </rPr>
      <t xml:space="preserve">2. </t>
    </r>
    <r>
      <rPr>
        <sz val="10"/>
        <rFont val="微軟正黑體"/>
        <family val="2"/>
        <charset val="136"/>
      </rPr>
      <t xml:space="preserve">節省行政因為等待現場加班進行出貨作業增加的行政加班工時
</t>
    </r>
    <r>
      <rPr>
        <sz val="10"/>
        <rFont val="Arial"/>
        <family val="2"/>
      </rPr>
      <t xml:space="preserve">3. </t>
    </r>
    <r>
      <rPr>
        <sz val="10"/>
        <rFont val="微軟正黑體"/>
        <family val="2"/>
        <charset val="136"/>
      </rPr>
      <t>節省手動行政作業，以利日後自動化作業的可能性
預估節省金額：
每個</t>
    </r>
    <r>
      <rPr>
        <sz val="10"/>
        <rFont val="Arial"/>
        <family val="2"/>
      </rPr>
      <t xml:space="preserve">Account per </t>
    </r>
    <r>
      <rPr>
        <sz val="10"/>
        <rFont val="微軟正黑體"/>
        <family val="2"/>
        <charset val="136"/>
      </rPr>
      <t>貨運行以每日節省</t>
    </r>
    <r>
      <rPr>
        <sz val="10"/>
        <rFont val="Arial"/>
        <family val="2"/>
      </rPr>
      <t>15</t>
    </r>
    <r>
      <rPr>
        <sz val="10"/>
        <rFont val="微軟正黑體"/>
        <family val="2"/>
        <charset val="136"/>
      </rPr>
      <t xml:space="preserve">分鐘計算
</t>
    </r>
    <r>
      <rPr>
        <sz val="10"/>
        <rFont val="Arial"/>
        <family val="2"/>
      </rPr>
      <t>8</t>
    </r>
    <r>
      <rPr>
        <sz val="10"/>
        <rFont val="微軟正黑體"/>
        <family val="2"/>
        <charset val="136"/>
      </rPr>
      <t>個</t>
    </r>
    <r>
      <rPr>
        <sz val="10"/>
        <rFont val="Arial"/>
        <family val="2"/>
      </rPr>
      <t xml:space="preserve">Account </t>
    </r>
    <r>
      <rPr>
        <sz val="10"/>
        <rFont val="微軟正黑體"/>
        <family val="2"/>
        <charset val="136"/>
      </rPr>
      <t>貨運行</t>
    </r>
    <r>
      <rPr>
        <sz val="10"/>
        <rFont val="Arial"/>
        <family val="2"/>
      </rPr>
      <t>*15(</t>
    </r>
    <r>
      <rPr>
        <sz val="10"/>
        <rFont val="微軟正黑體"/>
        <family val="2"/>
        <charset val="136"/>
      </rPr>
      <t>分鐘</t>
    </r>
    <r>
      <rPr>
        <sz val="10"/>
        <rFont val="Arial"/>
        <family val="2"/>
      </rPr>
      <t>)/60(</t>
    </r>
    <r>
      <rPr>
        <sz val="10"/>
        <rFont val="微軟正黑體"/>
        <family val="2"/>
        <charset val="136"/>
      </rPr>
      <t>小時</t>
    </r>
    <r>
      <rPr>
        <sz val="10"/>
        <rFont val="Arial"/>
        <family val="2"/>
      </rPr>
      <t>)*22(</t>
    </r>
    <r>
      <rPr>
        <sz val="10"/>
        <rFont val="微軟正黑體"/>
        <family val="2"/>
        <charset val="136"/>
      </rPr>
      <t>一個月工作天</t>
    </r>
    <r>
      <rPr>
        <sz val="10"/>
        <rFont val="Arial"/>
        <family val="2"/>
      </rPr>
      <t>)*12(</t>
    </r>
    <r>
      <rPr>
        <sz val="10"/>
        <rFont val="微軟正黑體"/>
        <family val="2"/>
        <charset val="136"/>
      </rPr>
      <t>月</t>
    </r>
    <r>
      <rPr>
        <sz val="10"/>
        <rFont val="Arial"/>
        <family val="2"/>
      </rPr>
      <t>)*220 (HourlyRate)= NTD $86,400</t>
    </r>
    <phoneticPr fontId="58" type="noConversion"/>
  </si>
  <si>
    <t>Mindy Lin</t>
  </si>
  <si>
    <t>CR200527002</t>
  </si>
  <si>
    <t>MLB</t>
  </si>
  <si>
    <t>MLB ASN新增行數時需複製原批號特性</t>
  </si>
  <si>
    <t>MLB 進行收貨作業時，現場使用FN608 By Piece 做Scanning，然而針對EC的收貨，若帶上可移動單位造成系統需要新增行數時，該新增的行數不會自動帶上Lottable02=ECOM，造成驗收時可能誤將EC倉的庫存收成大倉的庫存。</t>
  </si>
  <si>
    <t xml:space="preserve">效益評估:
1. 節省誤將EC的庫存收成大倉 (因為沒有複製原行數之批號特性)
2. 節省與客戶解釋溝通及道歉的時間
3. 提高庫存準確度
4. 增加利豐物流專業的物流形象
</t>
  </si>
  <si>
    <t>設定：SELECT *  FROM RDT.RDTLOTTABLECODE(NOLOCK) WHERE FUNCTION_ID='608' and storerkey in('MLB') and description='Lottable02:'
前提：一張收/退貨單的Lottable02只能有一個，若有一個以上，系統會以Lottable02排序抓第一筆 （rdt_LottableProcess_DefaultLottable）</t>
  </si>
  <si>
    <t>CR200529001</t>
  </si>
  <si>
    <t>大園倉</t>
  </si>
  <si>
    <t>CJ3MM</t>
  </si>
  <si>
    <t>訂單控管</t>
  </si>
  <si>
    <t xml:space="preserve">Dear IT Team：
        CR申請表、倉庫經理Approval mail如附檔；預期輸出範例請見CR申請表 SHEET Sample_Result
開發客戶訂單報表通知
"1.OrderDate
2.OBD NO
3.Order NO
4.Customer Name
5.Material(SKU)
6.Description
7.Quantity
8.Customer address
9.Remarks
"
</t>
  </si>
  <si>
    <t>3M wants to control the shipment of specific products</t>
  </si>
  <si>
    <t>WinnieChien</t>
  </si>
  <si>
    <t>Rebecca Nieh / Winnie Chien</t>
  </si>
  <si>
    <t>Carrie Huang</t>
  </si>
  <si>
    <t>CR200605002</t>
  </si>
  <si>
    <t>WMS-13827
WMS-13828</t>
  </si>
  <si>
    <t>PUMA 客戶主檔EDI</t>
  </si>
  <si>
    <t>客戶提出客戶主檔EDI之需求</t>
  </si>
  <si>
    <t>主要效益：
正確的提供客戶電話及地址，不因為漏通知而出貨後才更改地址，增加出貨費用。
退貨入帳的正確性，不因經銷商填錯客代，造成誤入不可收退之經銷商或退錯退貨費用給其他經銷商。</t>
  </si>
  <si>
    <t>CR200608001</t>
    <phoneticPr fontId="58" type="noConversion"/>
  </si>
  <si>
    <t>WMS-13814</t>
    <phoneticPr fontId="58" type="noConversion"/>
  </si>
  <si>
    <t>RDT-退貨效期變更</t>
  </si>
  <si>
    <t>萊雅因減少產品銷毀,調整效期驗收倉別此次針對LPD修改
-LUXE FG未來2-15個月效期的品項，都歸入SL95U做為日後特賣或是捐贈。
-LUXE FG &lt;=1個月效期入SL97Q銷毀
如附件一</t>
  </si>
  <si>
    <t xml:space="preserve">LPD驗收1人*$236(一日工作28,800秒/驗收動作3秒)/日薪1888元*1人=操作動作5元
平均一天驗收500pcs*5元=2500可節省
</t>
  </si>
  <si>
    <t>CR200610001</t>
  </si>
  <si>
    <t>HHT</t>
  </si>
  <si>
    <t>(Briom)NAK015報表修改</t>
  </si>
  <si>
    <t>客戶HHT告知因法規規定，牙膏類之產品出貨都需要紀錄批號，需要紀錄批號之產品皆維護在lot02，但是當遇到組合類型之產品(1+1)兩個品項lot02卻只能維護一個批號，所以在WMS上我們將第二個品項的產品批號維護在lot07，需求如下：
1.新增lottable07欄位於主表、及for HHT的三個Table
2.客戶反映希望將lot02、03、05、07之欄位可以翻譯成中文
3.將分表三個TABLE之short、long欄位移除</t>
  </si>
  <si>
    <t xml:space="preserve">1.滿足顧客需求
2.減少行政抓取報表後還需要花時間更改欄位名稱
</t>
  </si>
  <si>
    <t>2020/06/19</t>
  </si>
  <si>
    <t>CR200610002</t>
  </si>
  <si>
    <t>PEC, MLB</t>
  </si>
  <si>
    <t>園航EC退貨流程優化—宅配回倉確認 Fn606</t>
  </si>
  <si>
    <t>由於EC消費者退貨由宅配送回倉至實際現場驗收完畢有時間差，Operations目前碰到的困難點：
1. EC消費者退貨驗收完之前，從WMS無法得知退貨是否已回倉
2. 客戶若追問驗收進度，無法立即答覆
因此倉庫提出是否EC的流程可比照大倉退貨分單模組RDT FN606 進行回倉確認，將貨件的回倉資訊紀錄在WMS中，並可使用報表查詢相關的驗收進度。</t>
  </si>
  <si>
    <t>效益評估:
1. 節省現場使用EXCEL維護宅配單號的時間
2. 增加行政與客戶回覆驗收進度的效率
3. 增加退單進度的準確性以及即時性，利日後自動化作業的可能性
4. 園航一倉EC作業流程標準化
預估節省金額：
每個Account 每日節省20分鐘計算
8個Account *20(分鐘)/60(小時)*22(一個月工作天)*12(月)*220 (HourlyRate)= NTD $115200</t>
  </si>
  <si>
    <t>7/24: 只設定Fn606給PEC,MLB的宅配退貨使用。</t>
  </si>
  <si>
    <t>CR200610003</t>
  </si>
  <si>
    <t>JET, LVS, MLB, QKS, TMG, PEC, URS, TMG, PMA, POI</t>
  </si>
  <si>
    <t>園航行政流程簡化2-RDT Fn1637 列印出貨總表</t>
  </si>
  <si>
    <t>結合RDT Fn1637 Scan to Container，於扣帳時列印出貨裝箱總表</t>
  </si>
  <si>
    <t>效益評估:
1. 節省行政每日手動跑報表及列印出貨總表的時間
2. 節省行政因為等待現場加班進行出貨作業增加的行政加班工時
3. 節省手動行政作業，以利日後自動化作業的可能性
4. 園航一倉做一流程標準化
預估節省金額：
每個Account per 貨運行以每日節省15分鐘計算
8個Account 貨運行*15(分鐘)/60(小時)*22(一個月工作天)*12(月)*220 (HourlyRate)= NTD $86,400</t>
  </si>
  <si>
    <t>CR200612001</t>
  </si>
  <si>
    <t>SKX 每日庫存發送</t>
  </si>
  <si>
    <t xml:space="preserve">新增SKX 每日庫存報表發送至公用帳號 
1. LFLTWNJTI@LFLogistics.com
2. ShellyLee@lflogistics.com  (於6/30停止)
</t>
  </si>
  <si>
    <t>李佳真 Shelly Lee</t>
  </si>
  <si>
    <t>隆志忠 Deagon Lung / 李佳真 Shelly Lee</t>
  </si>
  <si>
    <t>CR200615001</t>
  </si>
  <si>
    <t>HOM</t>
  </si>
  <si>
    <t>HOM退貨上架需要建議儲位</t>
  </si>
  <si>
    <t>RDT-FN523退貨上架時需要系統提供建議儲位。
建議邏輯為庫存內相同型號+庫存量最小為條件。</t>
  </si>
  <si>
    <t>設定CODELKUP  Listname = 'PUTHOSTWH'  
2020-07-01 User測試完成 已將CODELKUP部屬至正是區。</t>
  </si>
  <si>
    <t>CR200615002</t>
    <phoneticPr fontId="58" type="noConversion"/>
  </si>
  <si>
    <t>PEC</t>
    <phoneticPr fontId="58" type="noConversion"/>
  </si>
  <si>
    <r>
      <t xml:space="preserve">FOM and LF OMS </t>
    </r>
    <r>
      <rPr>
        <sz val="10"/>
        <rFont val="細明體"/>
        <family val="2"/>
        <charset val="136"/>
      </rPr>
      <t>的</t>
    </r>
    <r>
      <rPr>
        <sz val="10"/>
        <rFont val="Arial"/>
        <family val="2"/>
      </rPr>
      <t xml:space="preserve">On-Line Interface </t>
    </r>
    <r>
      <rPr>
        <sz val="10"/>
        <rFont val="細明體"/>
        <family val="2"/>
        <charset val="136"/>
      </rPr>
      <t>目前有透過</t>
    </r>
    <r>
      <rPr>
        <sz val="10"/>
        <rFont val="Arial"/>
        <family val="2"/>
      </rPr>
      <t>GIS</t>
    </r>
    <r>
      <rPr>
        <sz val="10"/>
        <rFont val="細明體"/>
        <family val="2"/>
        <charset val="136"/>
      </rPr>
      <t>進行</t>
    </r>
    <r>
      <rPr>
        <sz val="10"/>
        <rFont val="Arial"/>
        <family val="2"/>
      </rPr>
      <t xml:space="preserve">re-direct.
</t>
    </r>
    <r>
      <rPr>
        <sz val="10"/>
        <rFont val="細明體"/>
        <family val="2"/>
        <charset val="136"/>
      </rPr>
      <t>未來要轉換成APIGEE 以取代GIS。</t>
    </r>
    <phoneticPr fontId="58" type="noConversion"/>
  </si>
  <si>
    <t>Ted Peng</t>
    <phoneticPr fontId="58" type="noConversion"/>
  </si>
  <si>
    <r>
      <t xml:space="preserve">FOM team </t>
    </r>
    <r>
      <rPr>
        <sz val="10"/>
        <rFont val="細明體"/>
        <family val="2"/>
        <charset val="136"/>
      </rPr>
      <t>資源不足，延後開發。</t>
    </r>
    <phoneticPr fontId="58" type="noConversion"/>
  </si>
  <si>
    <t>CR200617001</t>
  </si>
  <si>
    <t>WMS-14180</t>
    <phoneticPr fontId="58" type="noConversion"/>
  </si>
  <si>
    <t>調整SHDEC超取標籤</t>
  </si>
  <si>
    <t>資生堂EC OMS系統發送給便利達康所傳送的訂單編號為OMS訂單編號並非WMS託運單號，導致便利達康無法刷取超取標籤；
修改便利達康標籤，將客製標籤以OMS 訂單編號計算條碼並EDI回傳至OMS</t>
  </si>
  <si>
    <t>1.減少行政由客戶後台列印標籤工時</t>
  </si>
  <si>
    <t>CR200623001</t>
  </si>
  <si>
    <t>WMS-14227</t>
  </si>
  <si>
    <t>KSW出貨單改由工作站列印</t>
  </si>
  <si>
    <t>KSW出貨單在Normal Packing &amp;紅綠燈下刷貨完成,confirm訂單,直接列印出貨單</t>
  </si>
  <si>
    <t>預計節省每日行政裝訂出貨單1.5小時*200元=NT$300元</t>
  </si>
  <si>
    <t>CR200624001</t>
  </si>
  <si>
    <t>POI, PMA, JET, LVS, QKS, MLB, TMG</t>
  </si>
  <si>
    <t>RDT1663 刷讀大倉箱號需檢核是否有包裝明細</t>
  </si>
  <si>
    <t>Fn1663(Scan to Pallet) 導入大倉後，發現有以下的異常：
現場在畫面Fn1663-St3 所刷入的箱號不代表該箱真實存在。經實際操作後，發現系統只會檢核揀貨單號(十碼)，而非箱號(十一碼)
因此倉庫提出需檢核到箱號的層級，確認刷讀到的箱號必須有pack detail。</t>
  </si>
  <si>
    <t>1. 現場可使用Scan to Pallet 點件數，使用系統輔助，避免人工計算錯誤，增加確認件數之準確性
2. 有助於使用後續Scan to Container 由RDT扣帳的流程
3. 有助於加速異常排除的工時
4. 園航一倉流程標準化</t>
  </si>
  <si>
    <t xml:space="preserve">Jerry Yu </t>
  </si>
  <si>
    <t>2020/07/29 confirm CR request</t>
  </si>
  <si>
    <t>CR200624002</t>
  </si>
  <si>
    <t>LVS</t>
  </si>
  <si>
    <t>修正LVS MOMO 7-11 託運單號 EDI欄位</t>
  </si>
  <si>
    <t>LVS EC MOMO 7-11 由OMS提供的EDI原檔中託運單號為23碼，但WMS只抓20碼，導致RDT Fn1663無法正常使用。
LVS OMS提供的EDI原檔請參考分頁</t>
  </si>
  <si>
    <t>效益評估:
1. 節省現場人員每日手動計算出貨件數的時間
2. 減少人工計算件數錯誤率
3. 節省行政與現場對點作業，以利日後自動化作業的可能性
預估節省金額：
以每日節省20分鐘計算
20(分鐘)/60(小時)*22(一個月工作天)*12(月)*220 (HourlyRate)= NTD $19,360</t>
  </si>
  <si>
    <t>Debbie Chen</t>
  </si>
  <si>
    <t>Amber Wu / Jerry Yu</t>
  </si>
  <si>
    <t>CR200630001</t>
  </si>
  <si>
    <t>SHDEC- Multiple sku had same barcode</t>
  </si>
  <si>
    <t>資生堂EC使用RDT Fn.598,607,808,830發現，刷取品項的國際條碼時會因一個國際條碼對應多個SKU而無法順利讀取；擬開通RDT功能當刷取國際條碼時會辨識此訂單/進貨單內存在有此國際條碼的SKU資料</t>
  </si>
  <si>
    <t>1.提升現場RDT作業效率</t>
  </si>
  <si>
    <t>CR200701001</t>
  </si>
  <si>
    <t>WMS-15016</t>
  </si>
  <si>
    <t>Scan &amp; Pack 模組需排除無包裝明細的箱數</t>
  </si>
  <si>
    <t>現場刷貨若跳箱時會計算到沒有包裝明細的箱數，導致貨運自動報表箱數與實際不符。因此WMS Scan &amp; Pack 模組，當程式進行Pack Confirm時，需將SKU為空的資料行刪除，並重算總箱數。</t>
  </si>
  <si>
    <t>1. 貨運自動報表箱數與實際相符合_x000D_
2. 有助於加速異常排除的工時_x000D_
3. 提升出貨資料產出準確性</t>
  </si>
  <si>
    <t>CR200702001</t>
  </si>
  <si>
    <t>Online EDI 錯誤自動回拋</t>
  </si>
  <si>
    <t>Order MBOL後EDI回傳SAP，經常性有報錯無法順利POSTING的問題，歸類報錯原因挑其大宗且符合重送有效原則，請系統自動重拋。</t>
  </si>
  <si>
    <t>減少行政與IT人工解決同類型問題的工時。
每月發生20次；每次花10分鐘溝通及發HD；200min/月。
200minx12月=2400min=40H。
40HX290元/H=11,600元。</t>
  </si>
  <si>
    <t>CR200707001</t>
  </si>
  <si>
    <t>WMS-14313
WMS-14314</t>
  </si>
  <si>
    <t>PMA 新增的IDOC TYPE Part 2</t>
  </si>
  <si>
    <t xml:space="preserve">由於POS單號的關係， STO仍需保留現有的IDOC TYPE，而新增的IDOC TYPE則是給8S09/8S05 to 8S08使用。
主要的 concern在於 8S09 將來退回 8S08 的 transaction 會不少，如果按照現行的 STO GR 通知給 8S08，要考量 STO GR 通知內容可能 &lt;&gt; 8S09 的 GI 內容。而且系統不會自動拋 STO GR給 8S08，需要人為介入，我們新的設計，在於 8S09 GI 於 SAP發生後，SAP 立馬會 trigger 8S08 GR 通知給 LF。
A.新增 004(New) idoc (Transfer-in 通知)
B.新增006(New) idoc. Transfer-in GR 回拋 (20200707新增)
</t>
  </si>
  <si>
    <t>CR200707002</t>
  </si>
  <si>
    <t>ECOM Packing List Contact information by Platform and Brand</t>
  </si>
  <si>
    <t>由於外平台(MOMO)的貨量變多，導致消費者進行退貨的時候會依據Packing List的資訊撥打客服專線，詢問MOMO退貨申請操作，當91APP導引消費者改撥MOMO客服專線時，部份消費者不接受且產生情緒反應，故會提出希望修改依照不同的平台Platform，而有不同的克服電話代表號聯繫方式，以避免後續爭議。</t>
  </si>
  <si>
    <t>-</t>
  </si>
  <si>
    <t>2020-07--08 請user進行效益評估</t>
  </si>
  <si>
    <t>CR200708001</t>
  </si>
  <si>
    <t>WMS-15203</t>
  </si>
  <si>
    <t>IMX - 揀貨單單位換算公式調整</t>
  </si>
  <si>
    <t>貨主IMX使用揀貨單(Datawindow: r_dw_print_pickorder06)進行揀貨時發現揀貨UOM計算錯誤，與出貨Total Pcs依據包裝主檔所維護的Carton/Inner換算出來的揀貨數量不符，初步發現此呈現結果為現有計算邏輯，因此擬修改出貨單位換算邏輯</t>
  </si>
  <si>
    <t>1.降低現場揀貨人員揀貨錯誤率</t>
  </si>
  <si>
    <t>CR200708002</t>
  </si>
  <si>
    <t>修改進貨檢視報表急貨顯示問題</t>
  </si>
  <si>
    <t>在EXCEED 裡面列印 Loreal RDT Receiving Report 時.改包企劃有押急貨的品項
可以在報表裡面的急貨欄位顯示出來</t>
  </si>
  <si>
    <t>Vicky Cheng</t>
  </si>
  <si>
    <t>CR200717001</t>
  </si>
  <si>
    <t>WMS/RDT-拒收/退貨LOC變更</t>
  </si>
  <si>
    <t xml:space="preserve">A1為大觀代碼 請協助改為H1園航代碼  </t>
  </si>
  <si>
    <t>CR200729001</t>
  </si>
  <si>
    <t>WMS-14531</t>
  </si>
  <si>
    <t>園航二倉補貨作業優化</t>
  </si>
  <si>
    <t xml:space="preserve">目前的補貨報表中(附件一)，無法區分是為了滿足揀貨儲位的MAX數量而產生的補貨，亦或是配置到揀儲不足而產生的補貨，因此，提出將配置到揀儲不足數量時而產生的補貨，在貨號前面加上@符號(附件二)，以便現場能更依照出貨需求補貨
</t>
  </si>
  <si>
    <t>流線型的作業流程及優化補貨效率</t>
  </si>
  <si>
    <t>2020/08/03</t>
  </si>
  <si>
    <t>CR200729002</t>
  </si>
  <si>
    <t>PEC, MLB, LVS, QKS, POI, JET</t>
  </si>
  <si>
    <t>園航可視化提升_現場EC出貨儀表板</t>
  </si>
  <si>
    <t>為提升現場作業可視化及作業進度實時化，園航將於現場架設新的螢幕，並投放EC包裝進度的儀表板。</t>
  </si>
  <si>
    <t>效益評估:
1. 節省與行政對點件數的時間
2. 節省跑報表確認件數的時間
3. 由於現場進度將更透明化，預期產能將提升
4. 園航一倉EC作業流程標準化及現代化
預估節省金額：
每個Account 每日節省20分鐘計算
6個Account *20(分鐘)/60(小時)*22(一個月工作天)*12(月)*220 (HourlyRate)= NTD $86400</t>
  </si>
  <si>
    <t>CR200731001</t>
  </si>
  <si>
    <t xml:space="preserve">WGS  </t>
  </si>
  <si>
    <t>WGS  SNAK045 Autosend 報表格式修改</t>
  </si>
  <si>
    <t>此報表為查看訂單裝載之相關訊息，不過現在目前的版面設定若訂單量較大時則會導致部分訂單會跑不出來(因超過橫向欄位的最大值)，於是提出此CR將此報表之資料都放置列的方式來解決欄位不足之問題(成品如表"未來圖表")。</t>
  </si>
  <si>
    <t xml:space="preserve">1.避免訂單較多資訊顯示不出來之資料狀況
</t>
  </si>
  <si>
    <t>Vera Tsai</t>
  </si>
  <si>
    <t>CR200807001</t>
  </si>
  <si>
    <t xml:space="preserve">	WMS-15067</t>
  </si>
  <si>
    <t>JET</t>
  </si>
  <si>
    <t>變更Yahoo超級商城收件人手機號碼至WMS Orders.C_Phone1</t>
  </si>
  <si>
    <t>1. 目前EDI給宅配通收件人電話為WMS的欄位 Orders.C_Phone1
2. 目前雅虎超級商城Mapping進OMS再到WMS的欄位設計，手機號碼在Orders.C_Phone2,家電號碼在Orders.C_Phone1
3. 基於第二點的Mapping設計，導致只要是雅虎超級商城的訂單，宅配通只能收到消費者的家電，而非手機號碼，因此貨件配送時經常聯絡不到消費者
4. 變更需求：將手機號碼與家電號碼的Mapping欄位做對調</t>
  </si>
  <si>
    <t xml:space="preserve">減少異常發生的可能，讓宅配通在第一時間EDI拿到的是消費者手機，而非家用電話
</t>
  </si>
  <si>
    <t>可參考 leaf-55 (G:\Public_Resource\IT-Public_Resource\_Project Folder\_History Project\2017\LFPM-201 E-LAND ECOM EDI with Yahoo Super Mall\3 - Desing And Build\FBR\06.ReturnGet)</t>
  </si>
  <si>
    <t>CR200810001</t>
  </si>
  <si>
    <t>園航二倉WMS-Picking模組修改</t>
  </si>
  <si>
    <t>Current : LOR Normal Packing 只要輸入pickslipno Orders狀態更新成5
Futrue : LOR Normal Packing 只要輸入pickslipno Orders狀態更新成3
狀態為5以後，無法再進行修正</t>
  </si>
  <si>
    <t>流線型的作業流程</t>
  </si>
  <si>
    <t>update storerconfig set svalue=0 where CONFIGKEY='AutoScanOutWhenPack' and storerkey='LOR'
update TWWMS..STORERCONFIG SET svalue='0' WHERE STORERKEY='LOR' AND CONFIGKEY='CheckPickB4Pack'</t>
  </si>
  <si>
    <t>CR200810002</t>
  </si>
  <si>
    <t>WMS-14667</t>
  </si>
  <si>
    <t>園航二倉新增訂單匯入貨運行判斷</t>
  </si>
  <si>
    <r>
      <rPr>
        <sz val="10"/>
        <rFont val="微軟正黑體"/>
        <family val="2"/>
        <charset val="136"/>
      </rPr>
      <t>目前現有的訂單，有太多人工作業區分貨運行並加以修正系統，因此增加判斷邏輯來減少人工作業
訂單</t>
    </r>
    <r>
      <rPr>
        <sz val="10"/>
        <rFont val="Arial"/>
        <family val="2"/>
      </rPr>
      <t>EDI</t>
    </r>
    <r>
      <rPr>
        <sz val="10"/>
        <rFont val="微軟正黑體"/>
        <family val="2"/>
        <charset val="136"/>
      </rPr>
      <t>匯入</t>
    </r>
    <r>
      <rPr>
        <sz val="10"/>
        <rFont val="Arial"/>
        <family val="2"/>
      </rPr>
      <t>WMS</t>
    </r>
    <r>
      <rPr>
        <sz val="10"/>
        <rFont val="微軟正黑體"/>
        <family val="2"/>
        <charset val="136"/>
      </rPr>
      <t>時</t>
    </r>
    <r>
      <rPr>
        <sz val="10"/>
        <rFont val="Arial"/>
        <family val="2"/>
      </rPr>
      <t xml:space="preserve"> (0049)</t>
    </r>
    <r>
      <rPr>
        <sz val="10"/>
        <rFont val="微軟正黑體"/>
        <family val="2"/>
        <charset val="136"/>
      </rPr>
      <t>，先依據</t>
    </r>
    <r>
      <rPr>
        <sz val="10"/>
        <rFont val="Arial"/>
        <family val="2"/>
      </rPr>
      <t xml:space="preserve">L’OREAL </t>
    </r>
    <r>
      <rPr>
        <sz val="10"/>
        <rFont val="微軟正黑體"/>
        <family val="2"/>
        <charset val="136"/>
      </rPr>
      <t>客代</t>
    </r>
    <r>
      <rPr>
        <sz val="10"/>
        <rFont val="Arial"/>
        <family val="2"/>
      </rPr>
      <t xml:space="preserve"> (ORDERS.DOOR)</t>
    </r>
    <r>
      <rPr>
        <sz val="10"/>
        <rFont val="微軟正黑體"/>
        <family val="2"/>
        <charset val="136"/>
      </rPr>
      <t>去判斷預設的運輸公司</t>
    </r>
    <r>
      <rPr>
        <sz val="10"/>
        <rFont val="Arial"/>
        <family val="2"/>
      </rPr>
      <t>(ORDERS.CONTAINERTYPE)</t>
    </r>
    <phoneticPr fontId="58" type="noConversion"/>
  </si>
  <si>
    <t>已於10/06上線</t>
  </si>
  <si>
    <t>CR200810003</t>
  </si>
  <si>
    <t>園航二倉PICKING完成系統作業</t>
  </si>
  <si>
    <r>
      <rPr>
        <sz val="10"/>
        <rFont val="微軟正黑體"/>
        <family val="2"/>
        <charset val="136"/>
      </rPr>
      <t>新增</t>
    </r>
    <r>
      <rPr>
        <sz val="10"/>
        <rFont val="Arial"/>
        <family val="2"/>
      </rPr>
      <t xml:space="preserve">Storer Configure (AUTOCFMPACK)
</t>
    </r>
    <r>
      <rPr>
        <sz val="10"/>
        <rFont val="微軟正黑體"/>
        <family val="2"/>
        <charset val="136"/>
      </rPr>
      <t>當訂單的最後</t>
    </r>
    <r>
      <rPr>
        <sz val="10"/>
        <rFont val="Arial"/>
        <family val="2"/>
      </rPr>
      <t>1pcs</t>
    </r>
    <r>
      <rPr>
        <sz val="10"/>
        <rFont val="微軟正黑體"/>
        <family val="2"/>
        <charset val="136"/>
      </rPr>
      <t>會刷入系統後，系統會自動</t>
    </r>
    <r>
      <rPr>
        <sz val="10"/>
        <rFont val="Arial"/>
        <family val="2"/>
      </rPr>
      <t>Confirm</t>
    </r>
    <r>
      <rPr>
        <sz val="10"/>
        <rFont val="微軟正黑體"/>
        <family val="2"/>
        <charset val="136"/>
      </rPr>
      <t>此筆揀貨單，此時會將總箱數</t>
    </r>
    <r>
      <rPr>
        <sz val="10"/>
        <rFont val="Arial"/>
        <family val="2"/>
      </rPr>
      <t>(PACKHEADER.TTLCNTS)</t>
    </r>
    <r>
      <rPr>
        <sz val="10"/>
        <rFont val="微軟正黑體"/>
        <family val="2"/>
        <charset val="136"/>
      </rPr>
      <t>寫入訂單模組</t>
    </r>
    <r>
      <rPr>
        <sz val="10"/>
        <rFont val="Arial"/>
        <family val="2"/>
      </rPr>
      <t>(ORDERS.CONTAINERQTY)</t>
    </r>
    <phoneticPr fontId="58" type="noConversion"/>
  </si>
  <si>
    <t xml:space="preserve">自動confirm功能已存在，須修正計算運費相關報表
設定storerconfig configkey = 'PackAutoConfirm'
</t>
  </si>
  <si>
    <t>CR200810004</t>
  </si>
  <si>
    <t>WMS14755</t>
  </si>
  <si>
    <t>園航二倉WMS客制箱號編號 - Follow 目前萊雅的箱編設定</t>
  </si>
  <si>
    <t>箱編碼規則：IF  Orders.Containertype = C  (C = 波特力)
     	     Barcode = Orders.userdefine03 + substring(Packheader.Pickslipno,4,7) 
    	    + RIGHT('00'+ convert(varchar, substring(Packheader.pickslipno,11,3) ), 3)
	ELSE
     	    Barcode = substring(Packheader.pickslipno,4,7) 
    	   + RIGHT(‘00’+ convert(varchar, substring(Packheader.pickslipno,11,3) ), 3)</t>
  </si>
  <si>
    <t>CR200810005</t>
  </si>
  <si>
    <t>WMS14756</t>
  </si>
  <si>
    <t>園航二倉WMS-新增UCC-label</t>
  </si>
  <si>
    <t xml:space="preserve">新增UCCLABEL (將目前的CarrierLabel移到UCCLabel)
Bartender Label: 
箱條碼改成PACKDETAIL.LABELNO判斷式
Carton: 1/1 改成 Carton:1
當此箱數為最後一箱，則需印出：共X箱 </t>
  </si>
  <si>
    <t>CR200810006</t>
  </si>
  <si>
    <t>WMS15186</t>
  </si>
  <si>
    <t>園航二倉scan to pallet</t>
  </si>
  <si>
    <t>設定RDT FN1663
檢查每一板的Orders.ContainerType （ORDERS.TYPE&lt;&gt;ECOM)要一致, ORDERS.TYPE=ECOM則Orders.Shipperkey要一致</t>
  </si>
  <si>
    <t>CR200810007</t>
  </si>
  <si>
    <t>WMS15187</t>
  </si>
  <si>
    <t>園航二倉scan to container</t>
  </si>
  <si>
    <t>設定RDT FN1637
檢查每板裡的訂單狀態是否全數到5，若未到5，則需跳出錯誤訊息不可出貨，刷取交完貨運行後，即可sihpped</t>
  </si>
  <si>
    <t>CR200811001</t>
  </si>
  <si>
    <t>WMS-15160</t>
  </si>
  <si>
    <t>SHDEC- 外網MOMO訂單配置邏輯調整</t>
  </si>
  <si>
    <t>資生堂EC MOMO出貨訂單配置邏輯需符合以下條件:
1. 保存期限(總效期)1/3以上
2. 單一品項出貨符合單一效期(相同月份)
(Eg. AA SKU庫存效期包含&gt;&gt;2022/8/9, 2022/8/20, 2022/10/23，允出效期包含2022/8/9, 2022/8/20，因效期月份均為8月)
3. 同品項出貨效期不可低於上次出貨效期
(Eg. 2020/8/9出貨 AA SKU-效期:2022/8/9, 2020/8/11出貨 AA SKU-效期不可低於:2022/8/9)
目前在WMS以滿足第一點"保存期限(總效期)1/3以上"，希望補充第二、三點需求</t>
  </si>
  <si>
    <t xml:space="preserve">
1.降低行政WMS配置訂單後手動調整效期時間
2.降低出貨後因效期異常造成退貨，現場、行政重工時間</t>
  </si>
  <si>
    <t>CR200812001</t>
  </si>
  <si>
    <t>WMS-14745</t>
  </si>
  <si>
    <t>SHDEC- 超取出貨訂單流程改善</t>
  </si>
  <si>
    <r>
      <t xml:space="preserve">1. </t>
    </r>
    <r>
      <rPr>
        <sz val="10"/>
        <rFont val="微軟正黑體"/>
        <family val="2"/>
        <charset val="136"/>
      </rPr>
      <t>資生堂</t>
    </r>
    <r>
      <rPr>
        <sz val="10"/>
        <rFont val="Arial"/>
        <family val="2"/>
      </rPr>
      <t>EC</t>
    </r>
    <r>
      <rPr>
        <sz val="10"/>
        <rFont val="微軟正黑體"/>
        <family val="2"/>
        <charset val="136"/>
      </rPr>
      <t>超取訂單已開發系統，轉換</t>
    </r>
    <r>
      <rPr>
        <sz val="10"/>
        <rFont val="Arial"/>
        <family val="2"/>
      </rPr>
      <t>WMS</t>
    </r>
    <r>
      <rPr>
        <sz val="10"/>
        <rFont val="微軟正黑體"/>
        <family val="2"/>
        <charset val="136"/>
      </rPr>
      <t>託運單號成</t>
    </r>
    <r>
      <rPr>
        <sz val="10"/>
        <rFont val="Arial"/>
        <family val="2"/>
      </rPr>
      <t>OMS</t>
    </r>
    <r>
      <rPr>
        <sz val="10"/>
        <rFont val="微軟正黑體"/>
        <family val="2"/>
        <charset val="136"/>
      </rPr>
      <t>取貨單號；但因客戶有刪除訂單需求，當超取訂單由</t>
    </r>
    <r>
      <rPr>
        <sz val="10"/>
        <rFont val="Arial"/>
        <family val="2"/>
      </rPr>
      <t>OMS</t>
    </r>
    <r>
      <rPr>
        <sz val="10"/>
        <rFont val="微軟正黑體"/>
        <family val="2"/>
        <charset val="136"/>
      </rPr>
      <t>拋送至</t>
    </r>
    <r>
      <rPr>
        <sz val="10"/>
        <rFont val="Arial"/>
        <family val="2"/>
      </rPr>
      <t>WMS</t>
    </r>
    <r>
      <rPr>
        <sz val="10"/>
        <rFont val="微軟正黑體"/>
        <family val="2"/>
        <charset val="136"/>
      </rPr>
      <t>時系統已抓取託運單號並轉換成</t>
    </r>
    <r>
      <rPr>
        <sz val="10"/>
        <rFont val="Arial"/>
        <family val="2"/>
      </rPr>
      <t>OMS</t>
    </r>
    <r>
      <rPr>
        <sz val="10"/>
        <rFont val="微軟正黑體"/>
        <family val="2"/>
        <charset val="136"/>
      </rPr>
      <t>取貨單號且紀錄於</t>
    </r>
    <r>
      <rPr>
        <sz val="10"/>
        <rFont val="Arial"/>
        <family val="2"/>
      </rPr>
      <t>Carton Track Table</t>
    </r>
    <r>
      <rPr>
        <sz val="10"/>
        <rFont val="微軟正黑體"/>
        <family val="2"/>
        <charset val="136"/>
      </rPr>
      <t>，會造成在</t>
    </r>
    <r>
      <rPr>
        <sz val="10"/>
        <rFont val="Arial"/>
        <family val="2"/>
      </rPr>
      <t>WMS</t>
    </r>
    <r>
      <rPr>
        <sz val="10"/>
        <rFont val="微軟正黑體"/>
        <family val="2"/>
        <charset val="136"/>
      </rPr>
      <t>刪除訂單時</t>
    </r>
    <r>
      <rPr>
        <sz val="10"/>
        <rFont val="Arial"/>
        <family val="2"/>
      </rPr>
      <t>Carton Track Table</t>
    </r>
    <r>
      <rPr>
        <sz val="10"/>
        <rFont val="微軟正黑體"/>
        <family val="2"/>
        <charset val="136"/>
      </rPr>
      <t>內的取貨號碼資訊無法同時被刪除，進而影響</t>
    </r>
    <r>
      <rPr>
        <sz val="10"/>
        <rFont val="Arial"/>
        <family val="2"/>
      </rPr>
      <t>OMS</t>
    </r>
    <r>
      <rPr>
        <sz val="10"/>
        <rFont val="微軟正黑體"/>
        <family val="2"/>
        <charset val="136"/>
      </rPr>
      <t xml:space="preserve">重拋訂單時無法拋送成功
</t>
    </r>
    <r>
      <rPr>
        <sz val="10"/>
        <rFont val="Arial"/>
        <family val="2"/>
      </rPr>
      <t>2.</t>
    </r>
    <r>
      <rPr>
        <sz val="10"/>
        <rFont val="微軟正黑體"/>
        <family val="2"/>
        <charset val="136"/>
      </rPr>
      <t>資生堂</t>
    </r>
    <r>
      <rPr>
        <sz val="10"/>
        <rFont val="Arial"/>
        <family val="2"/>
      </rPr>
      <t>EC OMS</t>
    </r>
    <r>
      <rPr>
        <sz val="10"/>
        <rFont val="微軟正黑體"/>
        <family val="2"/>
        <charset val="136"/>
      </rPr>
      <t>系統</t>
    </r>
    <r>
      <rPr>
        <sz val="10"/>
        <rFont val="Arial"/>
        <family val="2"/>
      </rPr>
      <t xml:space="preserve"> EDI</t>
    </r>
    <r>
      <rPr>
        <sz val="10"/>
        <rFont val="微軟正黑體"/>
        <family val="2"/>
        <charset val="136"/>
      </rPr>
      <t>至</t>
    </r>
    <r>
      <rPr>
        <sz val="10"/>
        <rFont val="Arial"/>
        <family val="2"/>
      </rPr>
      <t xml:space="preserve"> WMS</t>
    </r>
    <r>
      <rPr>
        <sz val="10"/>
        <rFont val="微軟正黑體"/>
        <family val="2"/>
        <charset val="136"/>
      </rPr>
      <t>無串接金額欄位，導致超取標籤無法帶出取貨付款所需之金額資訊條碼欄；
擬新增</t>
    </r>
    <r>
      <rPr>
        <sz val="10"/>
        <rFont val="Arial"/>
        <family val="2"/>
      </rPr>
      <t>EDI</t>
    </r>
    <r>
      <rPr>
        <sz val="10"/>
        <rFont val="微軟正黑體"/>
        <family val="2"/>
        <charset val="136"/>
      </rPr>
      <t>串接欄位，未來超商取貨付款標籤可由</t>
    </r>
    <r>
      <rPr>
        <sz val="10"/>
        <rFont val="Arial"/>
        <family val="2"/>
      </rPr>
      <t>LF</t>
    </r>
    <r>
      <rPr>
        <sz val="10"/>
        <rFont val="微軟正黑體"/>
        <family val="2"/>
        <charset val="136"/>
      </rPr>
      <t>產出</t>
    </r>
    <phoneticPr fontId="58" type="noConversion"/>
  </si>
  <si>
    <t>1.降低行政/IT部門刪除訂單作業時間處理
2.提升超取訂單出貨作業效率</t>
  </si>
  <si>
    <t xml:space="preserve">Sean Huang_x000D_
</t>
  </si>
  <si>
    <t>CR200817001</t>
  </si>
  <si>
    <t>WMS-14843</t>
  </si>
  <si>
    <t>修改VFEC訂單匯入的EDI，將訂單的DOCTYPE從N改為E</t>
  </si>
  <si>
    <t xml:space="preserve">1.Storekey:TBLTW 訂單Doctype=N回傳給SAP_x000D_
2.Storekey:VFEC 訂單DOCTYPE也是N,如果one inventory回傳給SAP會有問題_x000D_
3.修改VFEC訂單匯入的EDI，將訂單的DOCTYPE從N改為E,這樣之後如果確定VF one inventory要併回TBLTW這個貨主，比較不會有問題_x000D_
</t>
  </si>
  <si>
    <t>待補</t>
  </si>
  <si>
    <t>Ted Pegn</t>
  </si>
  <si>
    <t>CR200817002</t>
    <phoneticPr fontId="58" type="noConversion"/>
  </si>
  <si>
    <t>WMS-14835
WMS-14836
WMS-14837
WMS-15159</t>
    <phoneticPr fontId="58" type="noConversion"/>
  </si>
  <si>
    <t>新增SHDEC 將WMS的訂單狀態(Status=2, 3, 5)回傳給OMS</t>
  </si>
  <si>
    <t>資生堂EC OMS系統 EDI至 WMS第一階段僅串接訂單接收(WMS status=0)及完成出貨(WMS status=9)，客戶SHDEC提出需求擬補充WMS Status=2(Allocated),3(Picked),5 (Packed) 等狀態 EDI回傳OMS；</t>
  </si>
  <si>
    <t>提供客戶SHDEC更即時訂單出貨狀態更新</t>
  </si>
  <si>
    <t>CR200821001</t>
  </si>
  <si>
    <t>PHC</t>
  </si>
  <si>
    <t>新增Brio Report-PHC Posm Transactiondetail Report</t>
  </si>
  <si>
    <t>新增報表:PHC Posm Transactiondetail Report,
客戶PHC 的Posm在客戶家的系統無列帳管理,只在WMS系統列帳管理.固而需要知道每天的交易記錄.</t>
  </si>
  <si>
    <t>節省金額:NT$10,000
目前行政人員每天早上花時間跑報表送給客戶,節省行政人員跑報表的時間</t>
  </si>
  <si>
    <t>CR200821002</t>
  </si>
  <si>
    <t>MHT</t>
  </si>
  <si>
    <t>Brio Report-CC014_Stockagereport_RMT180增加一欄產品進貨日</t>
  </si>
  <si>
    <t>現有報表:CC014_Stockagereport_RMT180每月底倉庫行政人員會發送報表給客戶,客戶需求需增加一欄產品進貨日,以瞭解產品進貨日期</t>
  </si>
  <si>
    <t>節省金額:NT$15,000
客戶更清楚庫存狀況,以降低儲存空間的成本,</t>
  </si>
  <si>
    <t>CR200821003</t>
  </si>
  <si>
    <t>WMS-15111</t>
  </si>
  <si>
    <t xml:space="preserve">目前的補貨報表中(附件一)，不論是依From Loc來排序，亦或To Loc來排序，皆無法將有@的排序再最前面，讓現場能依序進行優先補貨，因此提出將含有@的貨號排至最前，爾後才排序無@的排至後面
</t>
  </si>
  <si>
    <t>報表排序已修正但操作Exceed排序(from loc ,to Loc)無法由報表修正，因次須確認是否繼續此需求。
已於10/07日確認取消</t>
  </si>
  <si>
    <t>CR200831001</t>
  </si>
  <si>
    <t>VFEC、KSW</t>
  </si>
  <si>
    <t>1PCS Single Order</t>
  </si>
  <si>
    <t>1.當訂單為Single order時，使用ECOM Packing
2.在Build Load 產生Loadkey後可直接列印出Single Order的撿貨總表(詳Sheet'檢貨總表')
3.有檢視報表可以列印Single Order撿貨總表(補印)
4.現場可於Ecom Packing中選擇包材，並同時列印Packing List與Carton Lable(需要補印功能)</t>
  </si>
  <si>
    <t>250H/年</t>
  </si>
  <si>
    <t>Cherry Liu / Peipei Guo</t>
  </si>
  <si>
    <t>CR200902002</t>
  </si>
  <si>
    <t>WMS-15206</t>
  </si>
  <si>
    <t>VFEC Picking List新增設定成Packing List</t>
  </si>
  <si>
    <t>將現行VFEC Picking List樣式 新增成Packing List</t>
  </si>
  <si>
    <t>CR200911001</t>
  </si>
  <si>
    <t>LOR RDT-退貨效期變更</t>
  </si>
  <si>
    <t>萊雅因減少產品銷毀,調整效期驗收倉別此次針對ACP/LPD修改_x000D_
先行針對SKU庫存類別判斷(BUSR6) MMPP&gt;=80以上請判斷到 Q倉=SL95-U _x000D_
Q倉 原因代碼 JR</t>
  </si>
  <si>
    <t xml:space="preserve">ACP/LPD驗收1人*$236(一日工作28,800秒/驗收動作3秒)/日薪1888元*1人=操作動作5元_x000D_
平均一天驗收500pcs*5元=2500可節省_x000D_
</t>
  </si>
  <si>
    <r>
      <rPr>
        <sz val="10"/>
        <rFont val="新細明體"/>
        <family val="2"/>
        <charset val="136"/>
      </rPr>
      <t>與</t>
    </r>
    <r>
      <rPr>
        <sz val="10"/>
        <rFont val="Arial"/>
        <family val="2"/>
      </rPr>
      <t>CR200608001</t>
    </r>
    <phoneticPr fontId="58" type="noConversion"/>
  </si>
  <si>
    <t>CR200917001</t>
  </si>
  <si>
    <t>SYDC1 VFEC IDST075檢視報表修改</t>
  </si>
  <si>
    <t>修改Window data"r_dw_batching_task_summary_04"
1.修改SKU欄位長度
2.EAN顯示國際條碼</t>
  </si>
  <si>
    <t>CR200921001</t>
  </si>
  <si>
    <t>NIK-UCC Maintenance 狀態6不允許繼續收貨</t>
  </si>
  <si>
    <r>
      <t>貨主</t>
    </r>
    <r>
      <rPr>
        <sz val="10"/>
        <rFont val="Arial"/>
        <family val="2"/>
      </rPr>
      <t>NIK</t>
    </r>
    <r>
      <rPr>
        <sz val="10"/>
        <rFont val="細明體"/>
        <family val="3"/>
        <charset val="136"/>
      </rPr>
      <t>提出</t>
    </r>
    <r>
      <rPr>
        <sz val="10"/>
        <rFont val="Arial"/>
        <family val="2"/>
      </rPr>
      <t>2020/09/01</t>
    </r>
    <r>
      <rPr>
        <sz val="10"/>
        <rFont val="細明體"/>
        <family val="3"/>
        <charset val="136"/>
      </rPr>
      <t>起啟動收貨超收功能，因採</t>
    </r>
    <r>
      <rPr>
        <sz val="10"/>
        <rFont val="Arial"/>
        <family val="2"/>
      </rPr>
      <t>UCC</t>
    </r>
    <r>
      <rPr>
        <sz val="10"/>
        <rFont val="細明體"/>
        <family val="3"/>
        <charset val="136"/>
      </rPr>
      <t>收貨，若狀態</t>
    </r>
    <r>
      <rPr>
        <sz val="10"/>
        <rFont val="Arial"/>
        <family val="2"/>
      </rPr>
      <t>6(</t>
    </r>
    <r>
      <rPr>
        <sz val="10"/>
        <rFont val="細明體"/>
        <family val="3"/>
        <charset val="136"/>
      </rPr>
      <t>已上架</t>
    </r>
    <r>
      <rPr>
        <sz val="10"/>
        <rFont val="Arial"/>
        <family val="2"/>
      </rPr>
      <t>)</t>
    </r>
    <r>
      <rPr>
        <sz val="10"/>
        <rFont val="細明體"/>
        <family val="3"/>
        <charset val="136"/>
      </rPr>
      <t>後還可以繼續收貨，會導致誤收的情形。</t>
    </r>
  </si>
  <si>
    <t>避免收貨錯誤。</t>
  </si>
  <si>
    <t>Jenny Lin</t>
    <phoneticPr fontId="58" type="noConversion"/>
  </si>
  <si>
    <t>Cora Lin</t>
  </si>
  <si>
    <t>CR201008002</t>
  </si>
  <si>
    <t>LFI-678</t>
  </si>
  <si>
    <t>PMA EDI datastream 4508</t>
  </si>
  <si>
    <t xml:space="preserve"> 1.datastream 4508  EDI上線後，發現若驗收數量為"0"，會造成sap卡單，無法正常進入sap，客戶提出需求，退貨的EDI將驗收數量為0的排除
2.加入新的EDI欄位(WMS表頭"備註"欄位=SAP"BONNUMMER"）</t>
  </si>
  <si>
    <t>主要效益：
 sap不會卡單，每日早上核對庫存後，能正常進行進/出/退作業，確認入帳倉別</t>
  </si>
  <si>
    <t xml:space="preserve"> Mindy</t>
  </si>
  <si>
    <t>CR201029001</t>
  </si>
  <si>
    <t>Brio Report-SCDC026_MHT Item Available增加二個欄位ID及ID Remark</t>
  </si>
  <si>
    <t>現有報表:SCDC026_MHT Item Available
每天發送庫存報表給客人及SOM,讓客人瞭解產品狀況,以整理銷售.
讓SOM KEY訂單時可以更清楚了解產品可出貨狀況</t>
  </si>
  <si>
    <t>節省金額:NT$25,000
客戶更清楚產品庫存狀況,以安排後續出貨與整理</t>
  </si>
  <si>
    <t>Ken Li</t>
  </si>
  <si>
    <t>CR201105001</t>
  </si>
  <si>
    <t>WMS-15694</t>
  </si>
  <si>
    <r>
      <rPr>
        <sz val="10"/>
        <rFont val="細明體"/>
        <family val="2"/>
        <charset val="136"/>
      </rPr>
      <t>園航二倉</t>
    </r>
    <r>
      <rPr>
        <sz val="10"/>
        <rFont val="Arial"/>
        <family val="2"/>
      </rPr>
      <t xml:space="preserve">UCC Label </t>
    </r>
    <r>
      <rPr>
        <sz val="10"/>
        <rFont val="細明體"/>
        <family val="2"/>
        <charset val="136"/>
      </rPr>
      <t>新增欄位</t>
    </r>
    <phoneticPr fontId="58" type="noConversion"/>
  </si>
  <si>
    <r>
      <rPr>
        <sz val="10"/>
        <rFont val="細明體"/>
        <family val="2"/>
        <charset val="136"/>
      </rPr>
      <t>新板</t>
    </r>
    <r>
      <rPr>
        <sz val="10"/>
        <rFont val="Arial"/>
        <family val="2"/>
      </rPr>
      <t>UCC Label</t>
    </r>
    <r>
      <rPr>
        <sz val="10"/>
        <rFont val="細明體"/>
        <family val="2"/>
        <charset val="136"/>
      </rPr>
      <t>經貨運行反應，他們會依照</t>
    </r>
    <r>
      <rPr>
        <sz val="10"/>
        <rFont val="Arial"/>
        <family val="2"/>
      </rPr>
      <t>ORDERS.C_Address3</t>
    </r>
    <r>
      <rPr>
        <sz val="10"/>
        <rFont val="細明體"/>
        <family val="2"/>
        <charset val="136"/>
      </rPr>
      <t>上的註記進行配送到百貨商管</t>
    </r>
    <r>
      <rPr>
        <sz val="10"/>
        <rFont val="Arial"/>
        <family val="2"/>
      </rPr>
      <t>/</t>
    </r>
    <r>
      <rPr>
        <sz val="10"/>
        <rFont val="細明體"/>
        <family val="2"/>
        <charset val="136"/>
      </rPr>
      <t>專櫃，但目前</t>
    </r>
    <r>
      <rPr>
        <sz val="10"/>
        <rFont val="Arial"/>
        <family val="2"/>
      </rPr>
      <t>UCC Label</t>
    </r>
    <r>
      <rPr>
        <sz val="10"/>
        <rFont val="細明體"/>
        <family val="2"/>
        <charset val="136"/>
      </rPr>
      <t>並無將此欄位放入地址標裡，因此提出新增</t>
    </r>
    <r>
      <rPr>
        <sz val="10"/>
        <rFont val="Arial"/>
        <family val="2"/>
      </rPr>
      <t>ORDERS.C_Address3</t>
    </r>
    <r>
      <rPr>
        <sz val="10"/>
        <rFont val="細明體"/>
        <family val="2"/>
        <charset val="136"/>
      </rPr>
      <t>在</t>
    </r>
    <r>
      <rPr>
        <sz val="10"/>
        <rFont val="Arial"/>
        <family val="2"/>
      </rPr>
      <t>ORDERS.C_Address1</t>
    </r>
    <r>
      <rPr>
        <sz val="10"/>
        <rFont val="細明體"/>
        <family val="2"/>
        <charset val="136"/>
      </rPr>
      <t>後方</t>
    </r>
    <phoneticPr fontId="58" type="noConversion"/>
  </si>
  <si>
    <r>
      <rPr>
        <sz val="10"/>
        <rFont val="細明體"/>
        <family val="2"/>
        <charset val="136"/>
      </rPr>
      <t>貨運可更準確送達各百貨商管</t>
    </r>
    <r>
      <rPr>
        <sz val="10"/>
        <rFont val="Arial"/>
        <family val="2"/>
      </rPr>
      <t>/</t>
    </r>
    <r>
      <rPr>
        <sz val="10"/>
        <rFont val="細明體"/>
        <family val="2"/>
        <charset val="136"/>
      </rPr>
      <t>專櫃</t>
    </r>
    <phoneticPr fontId="58" type="noConversion"/>
  </si>
  <si>
    <t>CR201112001</t>
  </si>
  <si>
    <t>WMS-15662</t>
  </si>
  <si>
    <t>SHDEC</t>
    <phoneticPr fontId="58" type="noConversion"/>
  </si>
  <si>
    <r>
      <t xml:space="preserve">SHDEC- </t>
    </r>
    <r>
      <rPr>
        <sz val="10"/>
        <rFont val="細明體"/>
        <family val="3"/>
        <charset val="136"/>
      </rPr>
      <t>自動配置邏輯改善</t>
    </r>
    <r>
      <rPr>
        <sz val="10"/>
        <rFont val="Arial"/>
        <family val="2"/>
      </rPr>
      <t>(</t>
    </r>
    <r>
      <rPr>
        <sz val="10"/>
        <rFont val="細明體"/>
        <family val="3"/>
        <charset val="136"/>
      </rPr>
      <t>需考慮</t>
    </r>
    <r>
      <rPr>
        <sz val="10"/>
        <rFont val="Arial"/>
        <family val="2"/>
      </rPr>
      <t>minshelflife)</t>
    </r>
  </si>
  <si>
    <r>
      <t>現行</t>
    </r>
    <r>
      <rPr>
        <sz val="10"/>
        <rFont val="Arial"/>
        <family val="2"/>
      </rPr>
      <t>WMS Build Load Plan</t>
    </r>
    <r>
      <rPr>
        <sz val="10"/>
        <rFont val="細明體"/>
        <family val="3"/>
        <charset val="136"/>
      </rPr>
      <t>自動配置邏輯無考量到</t>
    </r>
    <r>
      <rPr>
        <sz val="10"/>
        <rFont val="Arial"/>
        <family val="2"/>
      </rPr>
      <t>Minshelflife</t>
    </r>
    <r>
      <rPr>
        <sz val="10"/>
        <rFont val="細明體"/>
        <family val="3"/>
        <charset val="136"/>
      </rPr>
      <t>作為配置條件，以至於</t>
    </r>
    <r>
      <rPr>
        <sz val="10"/>
        <rFont val="Arial"/>
        <family val="2"/>
      </rPr>
      <t>SHDEC</t>
    </r>
    <r>
      <rPr>
        <sz val="10"/>
        <rFont val="細明體"/>
        <family val="3"/>
        <charset val="136"/>
      </rPr>
      <t>訂單會誤配置到短效庫存；擬改善自動配置邏輯，需考量</t>
    </r>
    <r>
      <rPr>
        <sz val="10"/>
        <rFont val="Arial"/>
        <family val="2"/>
      </rPr>
      <t>Minshelflife</t>
    </r>
    <r>
      <rPr>
        <sz val="10"/>
        <rFont val="細明體"/>
        <family val="3"/>
        <charset val="136"/>
      </rPr>
      <t>作為配置條件。</t>
    </r>
  </si>
  <si>
    <r>
      <t>1.</t>
    </r>
    <r>
      <rPr>
        <sz val="10"/>
        <rFont val="新細明體"/>
        <family val="2"/>
        <charset val="136"/>
      </rPr>
      <t>提升訂單自動配置時間</t>
    </r>
    <r>
      <rPr>
        <sz val="10"/>
        <rFont val="Arial"/>
        <family val="2"/>
      </rPr>
      <t xml:space="preserve">
2.</t>
    </r>
    <r>
      <rPr>
        <sz val="10"/>
        <rFont val="新細明體"/>
        <family val="2"/>
        <charset val="136"/>
      </rPr>
      <t>降低訂單配置錯誤手動修改時間</t>
    </r>
    <r>
      <rPr>
        <sz val="10"/>
        <rFont val="Arial"/>
        <family val="2"/>
      </rPr>
      <t xml:space="preserve">
Saving cost: 
200 (Average order per day) * 25% (</t>
    </r>
    <r>
      <rPr>
        <sz val="10"/>
        <rFont val="新細明體"/>
        <family val="2"/>
        <charset val="136"/>
      </rPr>
      <t>配置錯誤比例</t>
    </r>
    <r>
      <rPr>
        <sz val="10"/>
        <rFont val="Arial"/>
        <family val="2"/>
      </rPr>
      <t xml:space="preserve">)= 50 Order
</t>
    </r>
    <r>
      <rPr>
        <sz val="10"/>
        <rFont val="新細明體"/>
        <family val="2"/>
        <charset val="136"/>
      </rPr>
      <t>行政檢查效期並手動配置時間</t>
    </r>
    <r>
      <rPr>
        <sz val="10"/>
        <rFont val="Arial"/>
        <family val="2"/>
      </rPr>
      <t xml:space="preserve"> per order : 20 min 
</t>
    </r>
    <r>
      <rPr>
        <sz val="10"/>
        <rFont val="新細明體"/>
        <family val="2"/>
        <charset val="136"/>
      </rPr>
      <t>每日手動配置時間</t>
    </r>
    <r>
      <rPr>
        <sz val="10"/>
        <rFont val="Arial"/>
        <family val="2"/>
      </rPr>
      <t xml:space="preserve"> = 50*20=100min per day
</t>
    </r>
    <r>
      <rPr>
        <sz val="10"/>
        <rFont val="新細明體"/>
        <family val="2"/>
        <charset val="136"/>
      </rPr>
      <t>每月節省人力費用</t>
    </r>
    <r>
      <rPr>
        <sz val="10"/>
        <rFont val="Arial"/>
        <family val="2"/>
      </rPr>
      <t xml:space="preserve"> = 1.67(hr) * 250 * 22= NT$9,185</t>
    </r>
    <phoneticPr fontId="58" type="noConversion"/>
  </si>
  <si>
    <t>CR201112002</t>
  </si>
  <si>
    <t>Wave檢貨單lottable02欄位寬度調整</t>
  </si>
  <si>
    <t>在庫存管理中lottable02為HHT此客戶之批號，但因批號過長而導致從Wave產生檢貨單時候，會發生批號無法顯示完全之問題而產生以下需求：
1.調整Report Type ：Print Wave Pickslip中的Data Window：r_dw_print_wave_pickslip_04中的Lottable02 之欄位寬度(約16字元)。</t>
  </si>
  <si>
    <t>1.讓現場能有足夠資訊核對批號
2.滿足顧客對於在檢貨單上需顯示完整資訊需求</t>
  </si>
  <si>
    <t>CR201112003</t>
  </si>
  <si>
    <t>Brio Report-CC014_Stockagereport_RMT180新增加RUN POP報表</t>
  </si>
  <si>
    <t>新增報表:CC014_Stockagereport_RMT180_POP
每月底倉庫行政人員會發送報表給客戶,客戶需求此報表讓業務人員了解庫存狀況,以處理庫存</t>
  </si>
  <si>
    <t>節省金額:NT$25,000
客戶更清楚庫存狀況,以降低儲存空間的成本,</t>
  </si>
  <si>
    <t>CR201117001</t>
  </si>
  <si>
    <t>Brio Report-SCDC029_MHT Slow Moving Report增加一個欄位Hostwhcode</t>
  </si>
  <si>
    <t xml:space="preserve">現有報表:SCDC029_MHT Slow Moving Report
要分出倉別,客戶要整理庫存時需依倉別不同會有不同的處理方式.
</t>
  </si>
  <si>
    <t>節省金額:NT$15,000
客戶更清楚產品庫存狀況,以安排後續出貨與整理</t>
  </si>
  <si>
    <t>CR201117003</t>
  </si>
  <si>
    <t>TMG- inbound report by monthly</t>
  </si>
  <si>
    <t>客戶需求增設monthly inbound report 於每個月最後一天的11:55PM進行發送,
報表範圍：每月1- 30/31日
原日常報表不做變動(STMG001 - Taiwan Daily Inbound Report)</t>
  </si>
  <si>
    <t>2020/11/31</t>
  </si>
  <si>
    <t xml:space="preserve">滿足客戶需求減少客訴-減少人工作業增加正確性
人工作業加整理表格花費時間(外加需視系統是否正常運作)：0.5-1小時         </t>
  </si>
  <si>
    <t>Anita Chen</t>
  </si>
  <si>
    <t>CR201120001</t>
  </si>
  <si>
    <t>NTE</t>
  </si>
  <si>
    <t>Brio Report-SNTE002_INV增加二個欄位</t>
  </si>
  <si>
    <t xml:space="preserve">現有報表:SNTE002_INV
要增加進倉日期及批號特性01
</t>
  </si>
  <si>
    <t>節省金額:NT$0,000
客戶要瞭解產品進倉及庫存狀況,以安排後續出貨與整理</t>
  </si>
  <si>
    <t>CR201123002</t>
  </si>
  <si>
    <t>LFI-667
LFI-668</t>
  </si>
  <si>
    <t>SHDEC- 自動配置邏輯改善(原效期無庫存需自動配置下一個月份效期)</t>
  </si>
  <si>
    <t>因上一份CR-MOMO配置邏輯修改事前配置邏輯只允許配置單一月份，造成現行WMS內網訂單配置時會同樣停止於單一月份庫存，而不會尋找下個月份庫存以滿足訂單出貨量；擬改善自動配置邏輯，若單一月份庫存不足時會尋找下個月份可用庫存進行配置。</t>
  </si>
  <si>
    <t>1.提升訂單自動配置時間
2.降低訂單配置錯誤手動修改時間
Saving cost: 
200 (Average order per day) * 25% (配置不足比例)= 50 Order
行政檢查庫存效期並手動配置時間 per order : 20 min 
每日手動配置時間 = 50*20=100min per day
每月節省人力費用 = 1.67(hr) * 250 * 22= NT$9,185</t>
  </si>
  <si>
    <t>CR201123004</t>
  </si>
  <si>
    <t>WMS-15900</t>
  </si>
  <si>
    <t>DGE</t>
  </si>
  <si>
    <t>WMS-檢視報表_IDST047_DGE Delivery Notes列印資料作修改</t>
  </si>
  <si>
    <t xml:space="preserve">WMS_檢視報表:IDST047_DGE Delivery Notes( r_dw_delivery_order_tw01)
修改列印的資料,1.批號的欄位不印出.2.一個SKU只列印出一行,須按照訂單的SKU排序.
</t>
  </si>
  <si>
    <t>節省金額:NT$10,000
方便司機送貨的對點,節省紙張及列印時間</t>
  </si>
  <si>
    <t>CR201124001</t>
  </si>
  <si>
    <t>Levis Daily B2B Return Report</t>
  </si>
  <si>
    <t>1.因客戶需追蹤B2B退貨驗收資訊，因此要求每天發送B2B Return Report
2.報表條件為FinalizeDate=Today、RECEIPT.RECType = GRN</t>
  </si>
  <si>
    <t>1. 節省行政人工回填退貨報表時間
2. 節省現場回報退貨資訊時間
3. 降低未回報退貨進度而被客訴的機會
預估節省金額：
行政拉報表整理資料+現場回報退貨資訊時間 1.5(小時)*22(一個月工作天)*12(月)*265 (HourlyRate)= NTD $104,940</t>
  </si>
  <si>
    <t>CR201125001</t>
  </si>
  <si>
    <t>新增Jreport-庫存報表 for IMX new brand Augustinus Bader</t>
  </si>
  <si>
    <t>參考"J0035_IMX_Inventory Balance Reports"庫存報表，新增欄位Itemclass欄位於分頁"Blank", "Damage", "Expired"，請參考分頁"J0035-Blank","J0035-Damage","J0035-Expired"；
並針對分頁"Damage"再新增欄位"可移動單位"，請參考分頁"J0035-Damage"</t>
  </si>
  <si>
    <t>1.降低行政發送報表時間成本: 行政執行Brio報表-ALB003_InventoryBalanceReports，資料整理時間約15分鐘(包含樞紐需求欄位及切分HostWHcode於不同Excel Sheet)，預估節省人力時間成本NT$295(/hr)*0.25(hr)*22(工作天)*2 (2位行政for Brand of Apivita &amp; Augustinus Bader) = NT$3,245 / Month
*預估一年節省:NT$3,245*12=NT$38,940</t>
  </si>
  <si>
    <t>CR201125002</t>
  </si>
  <si>
    <t>新增BCS Report for new brand AU(參考J0037_IMX_Delivery For Customer報表)</t>
  </si>
  <si>
    <t>依客戶IMX新品牌Itemclass=AU出貨業務需求，採用系統BCS Report自動發送出貨單(參考J0037_IMX_Delivery For Customer報表)，減少倉儲紙張列印時間及成本</t>
  </si>
  <si>
    <t>CR201126002</t>
  </si>
  <si>
    <t>LFI-684</t>
  </si>
  <si>
    <t>PMA EDI datastream 4509 修改</t>
  </si>
  <si>
    <t>客戶主檔 datastream 4509，針對前次EDI上線做部份修改
1.經銷閉點通知Storerstatus=X 時，Company 店名後面直接代入(閉點，不可輸入退貨單)
2.直營(Secondary=0120)店名後面會產生(不可用於退貨單)，會造成EDI進來的退貨單KEY客代後無法存檔，請不要加上這段，並且狀態要=Active。</t>
  </si>
  <si>
    <t>異常管蹤</t>
  </si>
  <si>
    <t>Open</t>
  </si>
  <si>
    <t>In-Progress</t>
  </si>
  <si>
    <t>Testing</t>
  </si>
  <si>
    <t>Monitor</t>
  </si>
  <si>
    <t>Closed</t>
  </si>
  <si>
    <t>單據號碼</t>
  </si>
  <si>
    <t>JIRA</t>
  </si>
  <si>
    <t>狀態</t>
  </si>
  <si>
    <t>貨主</t>
  </si>
  <si>
    <t>需求主旨</t>
  </si>
  <si>
    <t>系統類型</t>
  </si>
  <si>
    <t>負責IT人員</t>
  </si>
  <si>
    <t>上線日期</t>
  </si>
  <si>
    <t>發生問題的項目</t>
  </si>
  <si>
    <t>異常原因</t>
  </si>
  <si>
    <t>解決辦法</t>
  </si>
  <si>
    <t>結案時間</t>
  </si>
  <si>
    <t>Remark</t>
  </si>
  <si>
    <t>IN_FILE=9, IN_LINE=9，但訂單匯入失敗</t>
  </si>
  <si>
    <t>訂單主檔匯入時，因StorerSoDefault.Door沒有設定，導致Orders.Door的值為null, 進而導致訂單匯入失敗（因為程式不允許Order.Door=null）。</t>
  </si>
  <si>
    <t xml:space="preserve">（1）將EDI回覆回前一個版本，讓今天的訂單可以順利匯入。_x000D_
（2）GIT已修覆程式，Jacky已於測試區進行測試（匯入今天的訂單）無誤。需與Jeff討論上線日期。_x000D_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</si>
</sst>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_(&quot;$&quot;* #,##0.00_);_(&quot;$&quot;* \(#,##0.00\);_(&quot;$&quot;* &quot;-&quot;??_);_(@_)"/>
    <numFmt numFmtId="177" formatCode="_(&quot;$&quot;* #,##0.0000_);_(&quot;$&quot;* \(#,##0.0000\);_(&quot;$&quot;* &quot;-&quot;??_);_(@_)"/>
    <numFmt numFmtId="178" formatCode="m&quot;月&quot;d&quot;日&quot;"/>
    <numFmt numFmtId="179" formatCode="#,##0_ "/>
  </numFmts>
  <fonts count="84" x14ac:knownFonts="1">
    <font>
      <sz val="10"/>
      <name val="Arial"/>
      <family val="2"/>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0"/>
      <name val="Arial"/>
      <family val="2"/>
    </font>
    <font>
      <sz val="10"/>
      <color theme="1"/>
      <name val="Arial"/>
      <family val="2"/>
      <charset val="136"/>
    </font>
    <font>
      <sz val="11"/>
      <color theme="1"/>
      <name val="新細明體"/>
      <family val="1"/>
      <charset val="136"/>
      <scheme val="minor"/>
    </font>
    <font>
      <u/>
      <sz val="11"/>
      <color theme="10"/>
      <name val="Calibri"/>
      <family val="2"/>
    </font>
    <font>
      <sz val="9"/>
      <name val="細明體"/>
      <family val="3"/>
      <charset val="136"/>
    </font>
    <font>
      <b/>
      <u/>
      <sz val="16"/>
      <name val="Calibri"/>
      <family val="2"/>
    </font>
    <font>
      <b/>
      <sz val="11"/>
      <color theme="1"/>
      <name val="微軟正黑體"/>
      <family val="2"/>
      <charset val="136"/>
    </font>
    <font>
      <sz val="11"/>
      <name val="微軟正黑體"/>
      <family val="2"/>
      <charset val="136"/>
    </font>
    <font>
      <sz val="10"/>
      <name val="細明體"/>
      <family val="2"/>
      <charset val="136"/>
    </font>
    <font>
      <sz val="9"/>
      <color indexed="81"/>
      <name val="Tahoma"/>
      <family val="2"/>
    </font>
    <font>
      <sz val="10"/>
      <name val="新細明體"/>
      <family val="2"/>
      <scheme val="minor"/>
    </font>
    <font>
      <b/>
      <u/>
      <sz val="16"/>
      <name val="新細明體"/>
      <family val="2"/>
      <charset val="136"/>
    </font>
    <font>
      <b/>
      <sz val="9"/>
      <color indexed="81"/>
      <name val="Tahoma"/>
      <family val="2"/>
    </font>
    <font>
      <sz val="9"/>
      <color indexed="81"/>
      <name val="細明體"/>
      <family val="3"/>
      <charset val="136"/>
    </font>
    <font>
      <u/>
      <sz val="10"/>
      <color theme="10"/>
      <name val="Arial"/>
      <family val="2"/>
    </font>
    <font>
      <b/>
      <sz val="11"/>
      <color theme="1"/>
      <name val="微軟正黑體"/>
      <family val="2"/>
    </font>
    <font>
      <b/>
      <u/>
      <sz val="16"/>
      <name val="新細明體"/>
      <family val="1"/>
      <charset val="136"/>
      <scheme val="minor"/>
    </font>
    <font>
      <sz val="10"/>
      <name val="Arial"/>
      <family val="2"/>
      <charset val="136"/>
    </font>
    <font>
      <sz val="10"/>
      <name val="微軟正黑體"/>
      <family val="2"/>
      <charset val="136"/>
    </font>
    <font>
      <sz val="10"/>
      <color rgb="FF000000"/>
      <name val="Arial"/>
      <family val="2"/>
    </font>
    <font>
      <sz val="10"/>
      <name val="細明體"/>
      <family val="3"/>
    </font>
    <font>
      <sz val="11"/>
      <color rgb="FF444444"/>
      <name val="Calibri"/>
      <family val="2"/>
      <charset val="1"/>
    </font>
    <font>
      <sz val="9"/>
      <name val="Arial"/>
      <family val="2"/>
      <charset val="136"/>
    </font>
    <font>
      <sz val="10"/>
      <name val="細明體"/>
      <family val="3"/>
      <charset val="136"/>
    </font>
    <font>
      <b/>
      <sz val="11"/>
      <color rgb="FF000000"/>
      <name val="微軟正黑體"/>
      <family val="2"/>
      <charset val="136"/>
    </font>
    <font>
      <sz val="10"/>
      <color rgb="FF444444"/>
      <name val="微軟正黑體"/>
      <family val="2"/>
      <charset val="136"/>
    </font>
    <font>
      <sz val="10"/>
      <color rgb="FF000000"/>
      <name val="微軟正黑體"/>
      <family val="2"/>
      <charset val="136"/>
    </font>
    <font>
      <sz val="10"/>
      <name val="新細明體"/>
      <family val="2"/>
      <charset val="136"/>
    </font>
    <font>
      <b/>
      <u/>
      <sz val="16"/>
      <name val="微軟正黑體"/>
      <family val="2"/>
      <charset val="136"/>
    </font>
    <font>
      <sz val="12"/>
      <name val="微軟正黑體"/>
      <family val="2"/>
      <charset val="136"/>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FFFF"/>
        <bgColor indexed="64"/>
      </patternFill>
    </fill>
    <fill>
      <patternFill patternType="solid">
        <fgColor rgb="FFFCD5B4"/>
        <bgColor rgb="FF000000"/>
      </patternFill>
    </fill>
    <fill>
      <patternFill patternType="solid">
        <fgColor rgb="FFCCC0DA"/>
        <bgColor rgb="FF000000"/>
      </patternFill>
    </fill>
    <fill>
      <patternFill patternType="solid">
        <fgColor rgb="FFE2EFDA"/>
        <bgColor rgb="FF000000"/>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9">
    <xf numFmtId="0" fontId="0" fillId="0" borderId="0"/>
    <xf numFmtId="0" fontId="53" fillId="0" borderId="0"/>
    <xf numFmtId="0" fontId="52" fillId="0" borderId="0"/>
    <xf numFmtId="0" fontId="51" fillId="0" borderId="0"/>
    <xf numFmtId="43" fontId="51" fillId="0" borderId="0" applyFont="0" applyFill="0" applyBorder="0" applyAlignment="0" applyProtection="0"/>
    <xf numFmtId="0" fontId="50" fillId="0" borderId="0"/>
    <xf numFmtId="0" fontId="54" fillId="0" borderId="0"/>
    <xf numFmtId="0" fontId="50" fillId="0" borderId="0"/>
    <xf numFmtId="0" fontId="50" fillId="0" borderId="0"/>
    <xf numFmtId="0" fontId="50" fillId="0" borderId="0"/>
    <xf numFmtId="43" fontId="50" fillId="0" borderId="0" applyFont="0" applyFill="0" applyBorder="0" applyAlignment="0" applyProtection="0"/>
    <xf numFmtId="0" fontId="55" fillId="0" borderId="0">
      <alignment vertical="center"/>
    </xf>
    <xf numFmtId="0" fontId="49" fillId="0" borderId="0"/>
    <xf numFmtId="0" fontId="54" fillId="0" borderId="0"/>
    <xf numFmtId="0" fontId="48" fillId="0" borderId="0"/>
    <xf numFmtId="0" fontId="47" fillId="0" borderId="0"/>
    <xf numFmtId="0" fontId="46" fillId="0" borderId="0"/>
    <xf numFmtId="0" fontId="45" fillId="0" borderId="0"/>
    <xf numFmtId="0" fontId="44" fillId="0" borderId="0"/>
    <xf numFmtId="0" fontId="44" fillId="0" borderId="0"/>
    <xf numFmtId="0" fontId="43" fillId="0" borderId="0"/>
    <xf numFmtId="0" fontId="42" fillId="0" borderId="0"/>
    <xf numFmtId="0" fontId="42" fillId="0" borderId="0"/>
    <xf numFmtId="0" fontId="56" fillId="0" borderId="0"/>
    <xf numFmtId="0" fontId="57" fillId="0" borderId="0" applyNumberFormat="0" applyFill="0" applyBorder="0" applyAlignment="0" applyProtection="0">
      <alignment vertical="top"/>
      <protection locked="0"/>
    </xf>
    <xf numFmtId="0" fontId="42" fillId="0" borderId="0"/>
    <xf numFmtId="0" fontId="56" fillId="0" borderId="0"/>
    <xf numFmtId="0" fontId="41" fillId="0" borderId="0"/>
    <xf numFmtId="0" fontId="41" fillId="0" borderId="0"/>
    <xf numFmtId="0" fontId="40" fillId="0" borderId="0"/>
    <xf numFmtId="0" fontId="40" fillId="0" borderId="0"/>
    <xf numFmtId="0" fontId="39" fillId="0" borderId="0"/>
    <xf numFmtId="0" fontId="38" fillId="0" borderId="0"/>
    <xf numFmtId="0" fontId="37" fillId="0" borderId="0"/>
    <xf numFmtId="0" fontId="37"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6" fillId="0" borderId="0"/>
    <xf numFmtId="0" fontId="15" fillId="0" borderId="0"/>
    <xf numFmtId="0" fontId="14" fillId="0" borderId="0"/>
    <xf numFmtId="0" fontId="13" fillId="0" borderId="0"/>
    <xf numFmtId="0" fontId="12"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176" fontId="54" fillId="0" borderId="0" applyFont="0" applyFill="0" applyBorder="0" applyAlignment="0" applyProtection="0"/>
    <xf numFmtId="0" fontId="4" fillId="0" borderId="0"/>
    <xf numFmtId="0" fontId="3" fillId="0" borderId="0"/>
    <xf numFmtId="0" fontId="2" fillId="0" borderId="0"/>
    <xf numFmtId="0" fontId="1" fillId="0" borderId="0"/>
    <xf numFmtId="0" fontId="68" fillId="0" borderId="0" applyNumberFormat="0" applyFill="0" applyBorder="0" applyAlignment="0" applyProtection="0"/>
    <xf numFmtId="0" fontId="68" fillId="0" borderId="0" applyNumberFormat="0" applyFill="0" applyBorder="0" applyAlignment="0" applyProtection="0"/>
  </cellStyleXfs>
  <cellXfs count="81">
    <xf numFmtId="0" fontId="0" fillId="0" borderId="0" xfId="0"/>
    <xf numFmtId="0" fontId="0" fillId="0" borderId="0" xfId="0" applyAlignment="1">
      <alignment horizontal="center" vertical="center"/>
    </xf>
    <xf numFmtId="0" fontId="61" fillId="0" borderId="0" xfId="0" applyFont="1" applyAlignment="1">
      <alignment horizontal="center" vertical="center"/>
    </xf>
    <xf numFmtId="0" fontId="62" fillId="0" borderId="0" xfId="0" applyFont="1"/>
    <xf numFmtId="0" fontId="0" fillId="0" borderId="0" xfId="0" applyAlignment="1">
      <alignment vertical="center"/>
    </xf>
    <xf numFmtId="0" fontId="64" fillId="0" borderId="0" xfId="0" applyFont="1"/>
    <xf numFmtId="0" fontId="60" fillId="2" borderId="1" xfId="0" applyFont="1" applyFill="1" applyBorder="1" applyAlignment="1">
      <alignment horizontal="center" vertical="center" wrapText="1"/>
    </xf>
    <xf numFmtId="14" fontId="60" fillId="2" borderId="1" xfId="0" applyNumberFormat="1" applyFont="1" applyFill="1" applyBorder="1" applyAlignment="1">
      <alignment horizontal="center" vertical="center" wrapText="1"/>
    </xf>
    <xf numFmtId="0" fontId="60" fillId="3" borderId="1" xfId="0" applyFont="1" applyFill="1" applyBorder="1" applyAlignment="1">
      <alignment horizontal="center" vertical="center" wrapText="1"/>
    </xf>
    <xf numFmtId="1" fontId="60" fillId="3" borderId="1" xfId="0" applyNumberFormat="1" applyFont="1" applyFill="1" applyBorder="1" applyAlignment="1">
      <alignment horizontal="center" vertical="center" wrapText="1"/>
    </xf>
    <xf numFmtId="0" fontId="60" fillId="4" borderId="1" xfId="0" applyFont="1" applyFill="1" applyBorder="1" applyAlignment="1">
      <alignment horizontal="center" vertical="center" wrapText="1"/>
    </xf>
    <xf numFmtId="0" fontId="60" fillId="5" borderId="1" xfId="0" applyFont="1" applyFill="1" applyBorder="1" applyAlignment="1">
      <alignment horizontal="center" vertical="center" wrapText="1"/>
    </xf>
    <xf numFmtId="177" fontId="60" fillId="5" borderId="1" xfId="72" applyNumberFormat="1" applyFont="1" applyFill="1" applyBorder="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wrapText="1"/>
    </xf>
    <xf numFmtId="14" fontId="0" fillId="0" borderId="0" xfId="0" applyNumberFormat="1" applyAlignment="1">
      <alignment horizontal="center" vertical="center"/>
    </xf>
    <xf numFmtId="14" fontId="0" fillId="0" borderId="0" xfId="0" applyNumberFormat="1"/>
    <xf numFmtId="0" fontId="69" fillId="2" borderId="1" xfId="0" applyFont="1" applyFill="1" applyBorder="1" applyAlignment="1">
      <alignment horizontal="center" vertical="center" wrapText="1"/>
    </xf>
    <xf numFmtId="0" fontId="0" fillId="6" borderId="0" xfId="0" applyFill="1" applyAlignment="1">
      <alignment vertical="center" wrapText="1"/>
    </xf>
    <xf numFmtId="0" fontId="70" fillId="0" borderId="0" xfId="0" applyFont="1" applyAlignment="1">
      <alignment vertical="center" wrapText="1"/>
    </xf>
    <xf numFmtId="0" fontId="68" fillId="0" borderId="0" xfId="77" applyAlignment="1">
      <alignment horizontal="center" vertical="center"/>
    </xf>
    <xf numFmtId="0" fontId="72" fillId="0" borderId="0" xfId="0" applyFont="1" applyAlignment="1">
      <alignment vertical="center"/>
    </xf>
    <xf numFmtId="178" fontId="0" fillId="0" borderId="0" xfId="0" applyNumberFormat="1" applyAlignment="1">
      <alignment horizontal="center" vertical="center"/>
    </xf>
    <xf numFmtId="0" fontId="0" fillId="0" borderId="0" xfId="0" applyAlignment="1">
      <alignment horizontal="center" wrapText="1"/>
    </xf>
    <xf numFmtId="0" fontId="73" fillId="0" borderId="0" xfId="0" applyFont="1" applyAlignment="1">
      <alignment horizontal="center" vertical="center"/>
    </xf>
    <xf numFmtId="0" fontId="73" fillId="0" borderId="0" xfId="0" applyFont="1" applyAlignment="1">
      <alignment horizontal="center" vertical="center" wrapText="1"/>
    </xf>
    <xf numFmtId="0" fontId="0" fillId="0" borderId="0" xfId="0" applyAlignment="1">
      <alignment wrapText="1"/>
    </xf>
    <xf numFmtId="0" fontId="68" fillId="0" borderId="0" xfId="77" applyAlignment="1">
      <alignment horizontal="center" vertical="center" wrapText="1"/>
    </xf>
    <xf numFmtId="14" fontId="0" fillId="0" borderId="0" xfId="0" applyNumberFormat="1" applyAlignment="1">
      <alignment vertical="center" wrapText="1"/>
    </xf>
    <xf numFmtId="0" fontId="71" fillId="0" borderId="0" xfId="0" applyFont="1" applyAlignment="1">
      <alignment vertical="center" wrapText="1"/>
    </xf>
    <xf numFmtId="0" fontId="68" fillId="0" borderId="0" xfId="77" applyFill="1" applyAlignment="1">
      <alignment horizontal="center" vertical="center"/>
    </xf>
    <xf numFmtId="0" fontId="74" fillId="0" borderId="0" xfId="0" applyFont="1"/>
    <xf numFmtId="0" fontId="68" fillId="0" borderId="0" xfId="78" applyAlignment="1">
      <alignment horizontal="center" vertical="center"/>
    </xf>
    <xf numFmtId="0" fontId="0" fillId="0" borderId="0" xfId="0" applyAlignment="1">
      <alignment horizontal="center" vertical="center" wrapText="1"/>
    </xf>
    <xf numFmtId="17" fontId="0" fillId="0" borderId="0" xfId="0" quotePrefix="1" applyNumberFormat="1" applyAlignment="1">
      <alignment horizontal="center" vertical="center"/>
    </xf>
    <xf numFmtId="0" fontId="71" fillId="0" borderId="0" xfId="0" applyFont="1" applyAlignment="1">
      <alignment horizontal="left" vertical="center" wrapText="1"/>
    </xf>
    <xf numFmtId="0" fontId="68" fillId="7" borderId="0" xfId="77" applyFill="1" applyAlignment="1">
      <alignment horizontal="center" vertical="center" wrapText="1"/>
    </xf>
    <xf numFmtId="0" fontId="78" fillId="8" borderId="1" xfId="0" applyFont="1" applyFill="1" applyBorder="1" applyAlignment="1">
      <alignment horizontal="center" vertical="center" wrapText="1"/>
    </xf>
    <xf numFmtId="0" fontId="78" fillId="8" borderId="2" xfId="0" applyFont="1" applyFill="1" applyBorder="1" applyAlignment="1">
      <alignment horizontal="center" vertical="center" wrapText="1"/>
    </xf>
    <xf numFmtId="0" fontId="78" fillId="9" borderId="2" xfId="0" applyFont="1" applyFill="1" applyBorder="1" applyAlignment="1">
      <alignment horizontal="center" vertical="center" wrapText="1"/>
    </xf>
    <xf numFmtId="0" fontId="78" fillId="10" borderId="3" xfId="0" applyFont="1" applyFill="1" applyBorder="1" applyAlignment="1">
      <alignment horizontal="center" vertical="center" wrapText="1"/>
    </xf>
    <xf numFmtId="0" fontId="79" fillId="0" borderId="0" xfId="0" applyFont="1" applyAlignment="1">
      <alignment vertical="center"/>
    </xf>
    <xf numFmtId="0" fontId="80" fillId="0" borderId="0" xfId="0" applyFont="1" applyAlignment="1">
      <alignment vertical="center"/>
    </xf>
    <xf numFmtId="14" fontId="80" fillId="0" borderId="0" xfId="0" applyNumberFormat="1" applyFont="1" applyAlignment="1">
      <alignment vertical="center"/>
    </xf>
    <xf numFmtId="14" fontId="78" fillId="10" borderId="2" xfId="0" applyNumberFormat="1" applyFont="1" applyFill="1" applyBorder="1" applyAlignment="1">
      <alignment horizontal="center" vertical="center" wrapText="1"/>
    </xf>
    <xf numFmtId="0" fontId="78" fillId="10" borderId="2" xfId="0" applyFont="1" applyFill="1" applyBorder="1" applyAlignment="1">
      <alignment horizontal="center" vertical="center"/>
    </xf>
    <xf numFmtId="0" fontId="80" fillId="0" borderId="0" xfId="0" applyFont="1" applyAlignment="1">
      <alignment vertical="center" wrapText="1"/>
    </xf>
    <xf numFmtId="14" fontId="72" fillId="0" borderId="0" xfId="0" applyNumberFormat="1" applyFont="1" applyAlignment="1">
      <alignment horizontal="center" vertical="center"/>
    </xf>
    <xf numFmtId="0" fontId="71" fillId="0" borderId="0" xfId="0" applyFont="1" applyAlignment="1">
      <alignment horizontal="left" vertical="center"/>
    </xf>
    <xf numFmtId="0" fontId="77" fillId="0" borderId="0" xfId="0" applyFont="1" applyAlignment="1">
      <alignment vertical="center" wrapText="1"/>
    </xf>
    <xf numFmtId="0" fontId="72" fillId="0" borderId="0" xfId="0" applyFont="1" applyAlignment="1">
      <alignment vertical="center" wrapText="1"/>
    </xf>
    <xf numFmtId="0" fontId="68" fillId="0" borderId="0" xfId="77" applyFill="1" applyAlignment="1">
      <alignment horizontal="center"/>
    </xf>
    <xf numFmtId="0" fontId="72" fillId="0" borderId="0" xfId="0" applyFont="1" applyAlignment="1">
      <alignment horizontal="center" vertical="center"/>
    </xf>
    <xf numFmtId="0" fontId="0" fillId="0" borderId="0" xfId="0" applyAlignment="1">
      <alignment horizontal="center"/>
    </xf>
    <xf numFmtId="0" fontId="70" fillId="0" borderId="0" xfId="0" applyFont="1" applyAlignment="1">
      <alignment horizontal="center" vertical="center"/>
    </xf>
    <xf numFmtId="178" fontId="0" fillId="0" borderId="0" xfId="0" applyNumberFormat="1" applyAlignment="1">
      <alignment horizontal="center"/>
    </xf>
    <xf numFmtId="14" fontId="0" fillId="0" borderId="0" xfId="0" applyNumberFormat="1" applyAlignment="1">
      <alignment horizontal="center"/>
    </xf>
    <xf numFmtId="38" fontId="60" fillId="4" borderId="1" xfId="0" applyNumberFormat="1" applyFont="1" applyFill="1" applyBorder="1" applyAlignment="1">
      <alignment horizontal="center" vertical="center" wrapText="1"/>
    </xf>
    <xf numFmtId="38" fontId="0" fillId="0" borderId="0" xfId="0" applyNumberFormat="1" applyAlignment="1">
      <alignment horizontal="right" vertical="center"/>
    </xf>
    <xf numFmtId="0" fontId="72" fillId="0" borderId="0" xfId="0" applyFont="1" applyAlignment="1">
      <alignment horizontal="left" vertical="center" wrapText="1"/>
    </xf>
    <xf numFmtId="0" fontId="75" fillId="0" borderId="0" xfId="0" applyFont="1" applyAlignment="1">
      <alignment horizontal="left" vertical="center"/>
    </xf>
    <xf numFmtId="38" fontId="0" fillId="11" borderId="0" xfId="0" applyNumberFormat="1" applyFill="1" applyAlignment="1">
      <alignment horizontal="right" vertical="center"/>
    </xf>
    <xf numFmtId="38" fontId="62" fillId="11" borderId="0" xfId="0" applyNumberFormat="1" applyFont="1" applyFill="1" applyAlignment="1">
      <alignment horizontal="right" vertical="center"/>
    </xf>
    <xf numFmtId="38" fontId="71" fillId="0" borderId="0" xfId="0" applyNumberFormat="1" applyFont="1" applyAlignment="1">
      <alignment horizontal="right" vertical="center"/>
    </xf>
    <xf numFmtId="0" fontId="68" fillId="0" borderId="0" xfId="78" applyFill="1" applyAlignment="1">
      <alignment horizontal="center"/>
    </xf>
    <xf numFmtId="0" fontId="68" fillId="0" borderId="0" xfId="77" applyAlignment="1">
      <alignment horizontal="center"/>
    </xf>
    <xf numFmtId="179" fontId="0" fillId="0" borderId="0" xfId="0" applyNumberFormat="1" applyAlignment="1">
      <alignment vertical="center"/>
    </xf>
    <xf numFmtId="0" fontId="82" fillId="0" borderId="0" xfId="0" applyFont="1" applyAlignment="1">
      <alignment vertical="center"/>
    </xf>
    <xf numFmtId="0" fontId="72" fillId="0" borderId="0" xfId="0" applyFont="1"/>
    <xf numFmtId="0" fontId="72" fillId="0" borderId="0" xfId="0" applyFont="1" applyAlignment="1">
      <alignment horizontal="left" vertical="center"/>
    </xf>
    <xf numFmtId="0" fontId="72" fillId="0" borderId="0" xfId="0" applyFont="1" applyAlignment="1">
      <alignment wrapText="1"/>
    </xf>
    <xf numFmtId="0" fontId="72" fillId="0" borderId="0" xfId="0" applyFont="1" applyAlignment="1">
      <alignment horizontal="center"/>
    </xf>
    <xf numFmtId="14" fontId="73" fillId="0" borderId="0" xfId="0" applyNumberFormat="1" applyFont="1"/>
    <xf numFmtId="14" fontId="0" fillId="0" borderId="0" xfId="0" applyNumberFormat="1" applyAlignment="1">
      <alignment vertical="center"/>
    </xf>
    <xf numFmtId="0" fontId="82" fillId="0" borderId="0" xfId="0" applyFont="1" applyAlignment="1">
      <alignment horizontal="left" vertical="center"/>
    </xf>
    <xf numFmtId="0" fontId="59" fillId="0" borderId="0" xfId="0" applyFont="1" applyAlignment="1">
      <alignment horizontal="left" vertical="center"/>
    </xf>
    <xf numFmtId="0" fontId="59" fillId="0" borderId="0" xfId="0" applyFont="1" applyAlignment="1">
      <alignment horizontal="center" vertical="center"/>
    </xf>
    <xf numFmtId="0" fontId="59" fillId="0" borderId="0" xfId="0" applyFont="1" applyAlignment="1">
      <alignment horizontal="center" vertical="center" wrapText="1"/>
    </xf>
  </cellXfs>
  <cellStyles count="79">
    <cellStyle name="Comma 2" xfId="4" xr:uid="{00000000-0005-0000-0000-000000000000}"/>
    <cellStyle name="Comma 2 2" xfId="10" xr:uid="{00000000-0005-0000-0000-000001000000}"/>
    <cellStyle name="Hyperlink" xfId="77" xr:uid="{00000000-000B-0000-0000-000008000000}"/>
    <cellStyle name="Hyperlink 2" xfId="24" xr:uid="{00000000-0005-0000-0000-000004000000}"/>
    <cellStyle name="Normal 10" xfId="27" xr:uid="{00000000-0005-0000-0000-000006000000}"/>
    <cellStyle name="Normal 11" xfId="29" xr:uid="{00000000-0005-0000-0000-000007000000}"/>
    <cellStyle name="Normal 12" xfId="32" xr:uid="{00000000-0005-0000-0000-000008000000}"/>
    <cellStyle name="Normal 13" xfId="37" xr:uid="{00000000-0005-0000-0000-000009000000}"/>
    <cellStyle name="Normal 14" xfId="46" xr:uid="{00000000-0005-0000-0000-00000A000000}"/>
    <cellStyle name="Normal 15" xfId="54" xr:uid="{00000000-0005-0000-0000-00000B000000}"/>
    <cellStyle name="Normal 16" xfId="57" xr:uid="{00000000-0005-0000-0000-00000C000000}"/>
    <cellStyle name="Normal 17" xfId="62" xr:uid="{00000000-0005-0000-0000-00000D000000}"/>
    <cellStyle name="Normal 18" xfId="64" xr:uid="{00000000-0005-0000-0000-00000E000000}"/>
    <cellStyle name="Normal 19" xfId="69" xr:uid="{00000000-0005-0000-0000-00000F000000}"/>
    <cellStyle name="Normal 2" xfId="1" xr:uid="{00000000-0005-0000-0000-000010000000}"/>
    <cellStyle name="Normal 2 10" xfId="22" xr:uid="{00000000-0005-0000-0000-000011000000}"/>
    <cellStyle name="Normal 2 11" xfId="26" xr:uid="{00000000-0005-0000-0000-000012000000}"/>
    <cellStyle name="Normal 2 12" xfId="28" xr:uid="{00000000-0005-0000-0000-000013000000}"/>
    <cellStyle name="Normal 2 13" xfId="30" xr:uid="{00000000-0005-0000-0000-000014000000}"/>
    <cellStyle name="Normal 2 14" xfId="31" xr:uid="{00000000-0005-0000-0000-000015000000}"/>
    <cellStyle name="Normal 2 15" xfId="33" xr:uid="{00000000-0005-0000-0000-000016000000}"/>
    <cellStyle name="Normal 2 16" xfId="36" xr:uid="{00000000-0005-0000-0000-000017000000}"/>
    <cellStyle name="Normal 2 17" xfId="38" xr:uid="{00000000-0005-0000-0000-000018000000}"/>
    <cellStyle name="Normal 2 18" xfId="39" xr:uid="{00000000-0005-0000-0000-000019000000}"/>
    <cellStyle name="Normal 2 19" xfId="40" xr:uid="{00000000-0005-0000-0000-00001A000000}"/>
    <cellStyle name="Normal 2 2" xfId="2" xr:uid="{00000000-0005-0000-0000-00001B000000}"/>
    <cellStyle name="Normal 2 2 2" xfId="8" xr:uid="{00000000-0005-0000-0000-00001C000000}"/>
    <cellStyle name="Normal 2 20" xfId="41" xr:uid="{00000000-0005-0000-0000-00001D000000}"/>
    <cellStyle name="Normal 2 21" xfId="42" xr:uid="{00000000-0005-0000-0000-00001E000000}"/>
    <cellStyle name="Normal 2 22" xfId="43" xr:uid="{00000000-0005-0000-0000-00001F000000}"/>
    <cellStyle name="Normal 2 23" xfId="44" xr:uid="{00000000-0005-0000-0000-000020000000}"/>
    <cellStyle name="Normal 2 24" xfId="45" xr:uid="{00000000-0005-0000-0000-000021000000}"/>
    <cellStyle name="Normal 2 25" xfId="47" xr:uid="{00000000-0005-0000-0000-000022000000}"/>
    <cellStyle name="Normal 2 26" xfId="48" xr:uid="{00000000-0005-0000-0000-000023000000}"/>
    <cellStyle name="Normal 2 27" xfId="49" xr:uid="{00000000-0005-0000-0000-000024000000}"/>
    <cellStyle name="Normal 2 28" xfId="50" xr:uid="{00000000-0005-0000-0000-000025000000}"/>
    <cellStyle name="Normal 2 29" xfId="51" xr:uid="{00000000-0005-0000-0000-000026000000}"/>
    <cellStyle name="Normal 2 3" xfId="7" xr:uid="{00000000-0005-0000-0000-000027000000}"/>
    <cellStyle name="Normal 2 30" xfId="52" xr:uid="{00000000-0005-0000-0000-000028000000}"/>
    <cellStyle name="Normal 2 31" xfId="53" xr:uid="{00000000-0005-0000-0000-000029000000}"/>
    <cellStyle name="Normal 2 32" xfId="55" xr:uid="{00000000-0005-0000-0000-00002A000000}"/>
    <cellStyle name="Normal 2 33" xfId="56" xr:uid="{00000000-0005-0000-0000-00002B000000}"/>
    <cellStyle name="Normal 2 34" xfId="58" xr:uid="{00000000-0005-0000-0000-00002C000000}"/>
    <cellStyle name="Normal 2 35" xfId="59" xr:uid="{00000000-0005-0000-0000-00002D000000}"/>
    <cellStyle name="Normal 2 36" xfId="60" xr:uid="{00000000-0005-0000-0000-00002E000000}"/>
    <cellStyle name="Normal 2 37" xfId="61" xr:uid="{00000000-0005-0000-0000-00002F000000}"/>
    <cellStyle name="Normal 2 38" xfId="63" xr:uid="{00000000-0005-0000-0000-000030000000}"/>
    <cellStyle name="Normal 2 39" xfId="65" xr:uid="{00000000-0005-0000-0000-000031000000}"/>
    <cellStyle name="Normal 2 4" xfId="12" xr:uid="{00000000-0005-0000-0000-000032000000}"/>
    <cellStyle name="Normal 2 40" xfId="66" xr:uid="{00000000-0005-0000-0000-000033000000}"/>
    <cellStyle name="Normal 2 41" xfId="67" xr:uid="{00000000-0005-0000-0000-000034000000}"/>
    <cellStyle name="Normal 2 42" xfId="68" xr:uid="{00000000-0005-0000-0000-000035000000}"/>
    <cellStyle name="Normal 2 43" xfId="70" xr:uid="{00000000-0005-0000-0000-000036000000}"/>
    <cellStyle name="Normal 2 44" xfId="71" xr:uid="{00000000-0005-0000-0000-000037000000}"/>
    <cellStyle name="Normal 2 45" xfId="73" xr:uid="{00000000-0005-0000-0000-000001000000}"/>
    <cellStyle name="Normal 2 46" xfId="74" xr:uid="{00000000-0005-0000-0000-000001000000}"/>
    <cellStyle name="Normal 2 47" xfId="75" xr:uid="{00000000-0005-0000-0000-000001000000}"/>
    <cellStyle name="Normal 2 48" xfId="76" xr:uid="{00000000-0005-0000-0000-000001000000}"/>
    <cellStyle name="Normal 2 5" xfId="14" xr:uid="{00000000-0005-0000-0000-000038000000}"/>
    <cellStyle name="Normal 2 6" xfId="15" xr:uid="{00000000-0005-0000-0000-000039000000}"/>
    <cellStyle name="Normal 2 7" xfId="16" xr:uid="{00000000-0005-0000-0000-00003A000000}"/>
    <cellStyle name="Normal 2 8" xfId="17" xr:uid="{00000000-0005-0000-0000-00003B000000}"/>
    <cellStyle name="Normal 2 9" xfId="18" xr:uid="{00000000-0005-0000-0000-00003C000000}"/>
    <cellStyle name="Normal 3" xfId="3" xr:uid="{00000000-0005-0000-0000-00003D000000}"/>
    <cellStyle name="Normal 3 2" xfId="9" xr:uid="{00000000-0005-0000-0000-00003E000000}"/>
    <cellStyle name="Normal 3 3" xfId="13" xr:uid="{00000000-0005-0000-0000-00003F000000}"/>
    <cellStyle name="Normal 3 4" xfId="25" xr:uid="{00000000-0005-0000-0000-000040000000}"/>
    <cellStyle name="Normal 3 5" xfId="34" xr:uid="{00000000-0005-0000-0000-000041000000}"/>
    <cellStyle name="Normal 4" xfId="6" xr:uid="{00000000-0005-0000-0000-000042000000}"/>
    <cellStyle name="Normal 4 2" xfId="19" xr:uid="{00000000-0005-0000-0000-000043000000}"/>
    <cellStyle name="Normal 4 3" xfId="35" xr:uid="{00000000-0005-0000-0000-000044000000}"/>
    <cellStyle name="Normal 5" xfId="5" xr:uid="{00000000-0005-0000-0000-000045000000}"/>
    <cellStyle name="Normal 6" xfId="11" xr:uid="{00000000-0005-0000-0000-000046000000}"/>
    <cellStyle name="Normal 7" xfId="20" xr:uid="{00000000-0005-0000-0000-000047000000}"/>
    <cellStyle name="Normal 8" xfId="21" xr:uid="{00000000-0005-0000-0000-000048000000}"/>
    <cellStyle name="Normal 9" xfId="23" xr:uid="{00000000-0005-0000-0000-000049000000}"/>
    <cellStyle name="一般" xfId="0" builtinId="0"/>
    <cellStyle name="貨幣" xfId="72" builtinId="4"/>
    <cellStyle name="超連結" xfId="78"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indy Lin HM" id="{2C8420CF-96D4-4CFF-AF60-601C033E905C}" userId="S::mindylinhm@lflogistics.com::2548415b-b88f-422e-a385-fde98daa895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Forman" refreshedDate="43844.414298611111" createdVersion="6" refreshedVersion="6" minRefreshableVersion="3" recordCount="4" xr:uid="{304C5DF5-2A24-48AB-A572-3FD09FAD938A}">
  <cacheSource type="worksheet">
    <worksheetSource ref="E3" sheet="有效需求清單 (2020)"/>
  </cacheSource>
  <cacheFields count="1">
    <cacheField name="貨主" numFmtId="0">
      <sharedItems containsBlank="1" count="3">
        <s v="LCT"/>
        <s v="PMI"/>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41BF3-2273-41F1-9268-888D08D0DE69}" name="樞紐分析表1" cacheId="11"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A1:A5" firstHeaderRow="1" firstDataRow="1" firstDataCol="1"/>
  <pivotFields count="1">
    <pivotField axis="axisRow" showAll="0">
      <items count="4">
        <item x="0"/>
        <item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9" dT="2020-02-07T01:20:17.62" personId="{2C8420CF-96D4-4CFF-AF60-601C033E905C}" id="{49741508-EDF6-483E-9A57-A6F43EA22161}">
    <text xml:space="preserve">包含測試天數
</text>
  </threadedComment>
  <threadedComment ref="Q10" dT="2020-02-07T01:24:50.93" personId="{2C8420CF-96D4-4CFF-AF60-601C033E905C}" id="{5C26BE7E-D43A-4C35-9A0F-40B506D73009}">
    <text xml:space="preserve">包含測試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teams.microsoft.com/_" TargetMode="External"/><Relationship Id="rId13" Type="http://schemas.openxmlformats.org/officeDocument/2006/relationships/hyperlink" Target="../../../../../:f:/r/sites/TWITSOSCRPLATFORM/Shared%20Documents/General/CR/2020/11.Nov/CR201117002?csf=1&amp;web=1&amp;e=nnXubV" TargetMode="External"/><Relationship Id="rId18" Type="http://schemas.openxmlformats.org/officeDocument/2006/relationships/comments" Target="../comments1.xml"/><Relationship Id="rId3" Type="http://schemas.openxmlformats.org/officeDocument/2006/relationships/hyperlink" Target="https://teams.microsoft.com/_" TargetMode="External"/><Relationship Id="rId7" Type="http://schemas.openxmlformats.org/officeDocument/2006/relationships/hyperlink" Target="https://teams.microsoft.com/_" TargetMode="External"/><Relationship Id="rId12" Type="http://schemas.openxmlformats.org/officeDocument/2006/relationships/hyperlink" Target="../CR201008001" TargetMode="External"/><Relationship Id="rId17" Type="http://schemas.openxmlformats.org/officeDocument/2006/relationships/vmlDrawing" Target="../drawings/vmlDrawing1.vml"/><Relationship Id="rId2" Type="http://schemas.openxmlformats.org/officeDocument/2006/relationships/hyperlink" Target="../../../../../:f:/r/sites/TWITSOSCRPLATFORM/Shared%20Documents/General/CR/2020/CR200211003?csf=1&amp;e=OFzptc" TargetMode="External"/><Relationship Id="rId16" Type="http://schemas.openxmlformats.org/officeDocument/2006/relationships/hyperlink" Target="../../../../../:f:/r/sites/TWITSOSCRPLATFORM/Shared%20Documents/General/CR/2020/12.Dec/CR201215001?csf=1&amp;web=1&amp;e=ATqYh3" TargetMode="External"/><Relationship Id="rId1" Type="http://schemas.openxmlformats.org/officeDocument/2006/relationships/hyperlink" Target="../../../../../:f:/r/sites/TWITSOSCRPLATFORM/Shared%20Documents/General/CR/2020/CR200115002?csf=1&amp;e=1QZXld" TargetMode="External"/><Relationship Id="rId6" Type="http://schemas.openxmlformats.org/officeDocument/2006/relationships/hyperlink" Target="https://teams.microsoft.com/_" TargetMode="External"/><Relationship Id="rId11" Type="http://schemas.openxmlformats.org/officeDocument/2006/relationships/hyperlink" Target="../../../../../:f:/r/sites/TWITSOSCRPLATFORM/Shared%20Documents/General/CR/2020/09.%20Sep/CR200916001?csf=1&amp;web=1&amp;e=QtZaiG" TargetMode="External"/><Relationship Id="rId5" Type="http://schemas.openxmlformats.org/officeDocument/2006/relationships/hyperlink" Target="https://teams.microsoft.com/_" TargetMode="External"/><Relationship Id="rId15" Type="http://schemas.openxmlformats.org/officeDocument/2006/relationships/hyperlink" Target="../../../../../:f:/r/sites/TWITSOSCRPLATFORM/Shared%20Documents/General/CR/2020/11.Nov/CR201126001?csf=1&amp;web=1&amp;e=IDMRYC" TargetMode="External"/><Relationship Id="rId10" Type="http://schemas.openxmlformats.org/officeDocument/2006/relationships/hyperlink" Target="../../../../../:f:/r/sites/TWITSOSCRPLATFORM/Shared%20Documents/General/CR/2020/09.%20Sep/CR200915001?csf=1&amp;web=1&amp;e=zoxtN5" TargetMode="External"/><Relationship Id="rId4" Type="http://schemas.openxmlformats.org/officeDocument/2006/relationships/hyperlink" Target="https://teams.microsoft.com/_" TargetMode="External"/><Relationship Id="rId9"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02001" TargetMode="External"/><Relationship Id="rId14" Type="http://schemas.openxmlformats.org/officeDocument/2006/relationships/hyperlink" Target="../../../../../:f:/r/sites/TWITSOSCRPLATFORM/Shared%20Documents/General/CR/2020/11.Nov/CR201126003?csf=1&amp;web=1&amp;e=KLYPQh"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6" Type="http://schemas.openxmlformats.org/officeDocument/2006/relationships/hyperlink" Target="https://jiralfl.atlassian.net/browse/WMS-12742" TargetMode="External"/><Relationship Id="rId117" Type="http://schemas.openxmlformats.org/officeDocument/2006/relationships/hyperlink" Target="../../../../../:f:/r/sites/TWITSOSCRPLATFORM/Shared%20Documents/General/CR/2020/11.Nov/CR201126002?csf=1&amp;web=1&amp;e=69zk4h" TargetMode="External"/><Relationship Id="rId21" Type="http://schemas.openxmlformats.org/officeDocument/2006/relationships/hyperlink" Target="https://teams.microsoft.com/_" TargetMode="External"/><Relationship Id="rId42" Type="http://schemas.openxmlformats.org/officeDocument/2006/relationships/hyperlink" Target="https://teams.microsoft.com/_" TargetMode="External"/><Relationship Id="rId47" Type="http://schemas.openxmlformats.org/officeDocument/2006/relationships/hyperlink" Target="https://teams.microsoft.com/_" TargetMode="External"/><Relationship Id="rId63" Type="http://schemas.openxmlformats.org/officeDocument/2006/relationships/hyperlink" Target="https://teams.microsoft.com/_" TargetMode="External"/><Relationship Id="rId68" Type="http://schemas.openxmlformats.org/officeDocument/2006/relationships/hyperlink" Target="https://teams.microsoft.com/_" TargetMode="External"/><Relationship Id="rId84" Type="http://schemas.openxmlformats.org/officeDocument/2006/relationships/hyperlink" Target="https://teams.microsoft.com/_" TargetMode="External"/><Relationship Id="rId89" Type="http://schemas.openxmlformats.org/officeDocument/2006/relationships/hyperlink" Target="https://teams.microsoft.com/_" TargetMode="External"/><Relationship Id="rId112" Type="http://schemas.openxmlformats.org/officeDocument/2006/relationships/hyperlink" Target="../../../../../:f:/r/sites/TWITSOSCRPLATFORM/Shared%20Documents/General/CR/2020/11.Nov/CR201123002?csf=1&amp;web=1&amp;e=PDjHNW" TargetMode="External"/><Relationship Id="rId16" Type="http://schemas.openxmlformats.org/officeDocument/2006/relationships/hyperlink" Target="../../../../../:f:/r/sites/TWITSOSCRPLATFORM/Shared%20Documents/General/CR/2020/CR200227001?csf=1&amp;e=jqECOh" TargetMode="External"/><Relationship Id="rId107" Type="http://schemas.openxmlformats.org/officeDocument/2006/relationships/hyperlink" Target="../../../../../:f:/r/sites/TWITSOSCRPLATFORM/Shared%20Documents/General/CR/2020/11.Nov/CR201112003?csf=1&amp;web=1&amp;e=ItO0c3" TargetMode="External"/><Relationship Id="rId11" Type="http://schemas.openxmlformats.org/officeDocument/2006/relationships/hyperlink" Target="https://teams.microsoft.com/_" TargetMode="External"/><Relationship Id="rId32" Type="http://schemas.openxmlformats.org/officeDocument/2006/relationships/hyperlink" Target="https://teams.microsoft.com/_" TargetMode="External"/><Relationship Id="rId37" Type="http://schemas.openxmlformats.org/officeDocument/2006/relationships/hyperlink" Target="https://teams.microsoft.com/_" TargetMode="External"/><Relationship Id="rId53" Type="http://schemas.openxmlformats.org/officeDocument/2006/relationships/hyperlink" Target="https://teams.microsoft.com/_" TargetMode="External"/><Relationship Id="rId58" Type="http://schemas.openxmlformats.org/officeDocument/2006/relationships/hyperlink" Target="https://teams.microsoft.com/_" TargetMode="External"/><Relationship Id="rId74" Type="http://schemas.openxmlformats.org/officeDocument/2006/relationships/hyperlink" Target="https://teams.microsoft.com/_" TargetMode="External"/><Relationship Id="rId79" Type="http://schemas.openxmlformats.org/officeDocument/2006/relationships/hyperlink" Target="https://teams.microsoft.com/_" TargetMode="External"/><Relationship Id="rId102" Type="http://schemas.openxmlformats.org/officeDocument/2006/relationships/hyperlink" Target="../../../../../:f:/r/sites/TWITSOSCRPLATFORM/Shared%20Documents/General/CR/2020/10.Oct/CR201008002?csf=1&amp;web=1&amp;e=VvbxrY" TargetMode="External"/><Relationship Id="rId123" Type="http://schemas.openxmlformats.org/officeDocument/2006/relationships/comments" Target="../comments2.xml"/><Relationship Id="rId5" Type="http://schemas.openxmlformats.org/officeDocument/2006/relationships/hyperlink" Target="https://jiralfl.atlassian.net/browse/WMS-11830" TargetMode="External"/><Relationship Id="rId90"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7001" TargetMode="External"/><Relationship Id="rId95" Type="http://schemas.openxmlformats.org/officeDocument/2006/relationships/hyperlink" Target="https://teams.microsoft.com/_" TargetMode="External"/><Relationship Id="rId22" Type="http://schemas.openxmlformats.org/officeDocument/2006/relationships/hyperlink" Target="https://teams.microsoft.com/_" TargetMode="External"/><Relationship Id="rId27" Type="http://schemas.openxmlformats.org/officeDocument/2006/relationships/hyperlink" Target="https://teams.microsoft.com/_" TargetMode="External"/><Relationship Id="rId43" Type="http://schemas.openxmlformats.org/officeDocument/2006/relationships/hyperlink" Target="https://jiralfl.atlassian.net/browse/WMS-12983" TargetMode="External"/><Relationship Id="rId48" Type="http://schemas.openxmlformats.org/officeDocument/2006/relationships/hyperlink" Target="https://jiralfl.atlassian.net/browse/OMS-511" TargetMode="External"/><Relationship Id="rId64" Type="http://schemas.openxmlformats.org/officeDocument/2006/relationships/hyperlink" Target="https://teams.microsoft.com/_" TargetMode="External"/><Relationship Id="rId69" Type="http://schemas.openxmlformats.org/officeDocument/2006/relationships/hyperlink" Target="../../Forms/AllItems.aspx?FolderCTID=0x012000C91A3B17198C0748ABDCECE3D9623907&amp;viewid=cdf2983f%2Dc592%2D4e3f%2Db89b%2D017dfda13e3e&amp;id=%2Fsites%2FTWITSOSCRPLATFORM%2FShared%20Documents%2FGeneral%2FCR%2F2020%2F07%2E%20Jul%2FCR200701001" TargetMode="External"/><Relationship Id="rId113" Type="http://schemas.openxmlformats.org/officeDocument/2006/relationships/hyperlink" Target="../../../../../:f:/r/sites/TWITSOSCRPLATFORM/Shared%20Documents/General/CR/2020/11.Nov/CR201123004?csf=1&amp;web=1&amp;e=UB4YDf" TargetMode="External"/><Relationship Id="rId118" Type="http://schemas.openxmlformats.org/officeDocument/2006/relationships/hyperlink" Target="https://jiralfl.atlassian.net/browse/LFI-684" TargetMode="External"/><Relationship Id="rId80" Type="http://schemas.openxmlformats.org/officeDocument/2006/relationships/hyperlink" Target="https://teams.microsoft.com/_" TargetMode="External"/><Relationship Id="rId85" Type="http://schemas.openxmlformats.org/officeDocument/2006/relationships/hyperlink" Target="https://teams.microsoft.com/_" TargetMode="External"/><Relationship Id="rId12" Type="http://schemas.openxmlformats.org/officeDocument/2006/relationships/hyperlink" Target="https://teams.microsoft.com/_" TargetMode="External"/><Relationship Id="rId17" Type="http://schemas.openxmlformats.org/officeDocument/2006/relationships/hyperlink" Target="../../../../../:f:/r/sites/TWITSOSCRPLATFORM/Shared%20Documents/General/CR/2020/CR200304001?csf=1&amp;e=Xi3aqu" TargetMode="External"/><Relationship Id="rId33" Type="http://schemas.openxmlformats.org/officeDocument/2006/relationships/hyperlink" Target="https://jiralfl.atlassian.net/browse/WMS-12663" TargetMode="External"/><Relationship Id="rId38" Type="http://schemas.openxmlformats.org/officeDocument/2006/relationships/hyperlink" Target="../../Forms/AllItems.aspx?viewid=cdf2983f%2Dc592%2D4e3f%2Db89b%2D017dfda13e3e&amp;id=%2Fsites%2FTWITSOSCRPLATFORM%2FShared%20Documents%2FGeneral%2FCR%2F2020%2F04%2EApril%2FCR200421002" TargetMode="External"/><Relationship Id="rId59" Type="http://schemas.openxmlformats.org/officeDocument/2006/relationships/hyperlink" Target="https://teams.microsoft.com/_" TargetMode="External"/><Relationship Id="rId103" Type="http://schemas.openxmlformats.org/officeDocument/2006/relationships/hyperlink" Target="../CR/2020/10.Oct/CR201029001" TargetMode="External"/><Relationship Id="rId108" Type="http://schemas.openxmlformats.org/officeDocument/2006/relationships/hyperlink" Target="https://jiralfl.atlassian.net/browse/WMS-15662" TargetMode="External"/><Relationship Id="rId124" Type="http://schemas.microsoft.com/office/2017/10/relationships/threadedComment" Target="../threadedComments/threadedComment1.xml"/><Relationship Id="rId54" Type="http://schemas.openxmlformats.org/officeDocument/2006/relationships/hyperlink" Target="https://jiralfl.atlassian.net/browse/WMS-13556" TargetMode="External"/><Relationship Id="rId70" Type="http://schemas.openxmlformats.org/officeDocument/2006/relationships/hyperlink" Target="https://teams.microsoft.com/_" TargetMode="External"/><Relationship Id="rId75" Type="http://schemas.openxmlformats.org/officeDocument/2006/relationships/hyperlink" Target="../../Forms/AllItems.aspx?viewid=cdf2983f%2Dc592%2D4e3f%2Db89b%2D017dfda13e3e&amp;id=%2Fsites%2FTWITSOSCRPLATFORM%2FShared%20Documents%2FGeneral%2FCR%2F2020%2F07%2E%20Jul%2FCR200717001" TargetMode="External"/><Relationship Id="rId91"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7002" TargetMode="External"/><Relationship Id="rId96"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02002" TargetMode="External"/><Relationship Id="rId1" Type="http://schemas.openxmlformats.org/officeDocument/2006/relationships/hyperlink" Target="../../Forms/AllItems.aspx?FolderCTID=0x012000C91A3B17198C0748ABDCECE3D9623907&amp;id=%2Fsites%2FTWITSOSCRPLATFORM%2FShared%20Documents%2FGeneral%2FCR%2F2020%2FCR200109001&amp;viewid=cdf2983f%2Dc592%2D4e3f%2Db89b%2D017dfda13e3e" TargetMode="External"/><Relationship Id="rId6" Type="http://schemas.openxmlformats.org/officeDocument/2006/relationships/hyperlink" Target="../../../../../:f:/r/sites/TWITSOSCRPLATFORM/Shared%20Documents/General/CR/2020/CR200115001?csf=1&amp;e=JSpnRG" TargetMode="External"/><Relationship Id="rId23" Type="http://schemas.openxmlformats.org/officeDocument/2006/relationships/hyperlink" Target="https://teams.microsoft.com/_" TargetMode="External"/><Relationship Id="rId28" Type="http://schemas.openxmlformats.org/officeDocument/2006/relationships/hyperlink" Target="https://teams.microsoft.com/_" TargetMode="External"/><Relationship Id="rId49" Type="http://schemas.openxmlformats.org/officeDocument/2006/relationships/hyperlink" Target="../../../../../:f:/r/sites/TWITSOSCRPLATFORM/Shared%20Documents/General/CR/2020/05.May/CR200515001?csf=1&amp;web=1&amp;e=q45SkM" TargetMode="External"/><Relationship Id="rId114" Type="http://schemas.openxmlformats.org/officeDocument/2006/relationships/hyperlink" Target="../../../../../:f:/r/sites/TWITSOSCRPLATFORM/Shared%20Documents/General/CR/2020/11.Nov/CR201124001?csf=1&amp;web=1&amp;e=AclK1a" TargetMode="External"/><Relationship Id="rId119" Type="http://schemas.openxmlformats.org/officeDocument/2006/relationships/hyperlink" Target="https://jiralfl.atlassian.net/browse/LFI-678" TargetMode="External"/><Relationship Id="rId44" Type="http://schemas.openxmlformats.org/officeDocument/2006/relationships/hyperlink" Target="https://teams.microsoft.com/_" TargetMode="External"/><Relationship Id="rId60" Type="http://schemas.openxmlformats.org/officeDocument/2006/relationships/hyperlink" Target="https://teams.microsoft.com/_" TargetMode="External"/><Relationship Id="rId65" Type="http://schemas.openxmlformats.org/officeDocument/2006/relationships/hyperlink" Target="../../Forms/AllItems.aspx?FolderCTID=0x012000C91A3B17198C0748ABDCECE3D9623907&amp;viewid=cdf2983f%2Dc592%2D4e3f%2Db89b%2D017dfda13e3e&amp;id=%2Fsites%2FTWITSOSCRPLATFORM%2FShared%20Documents%2FGeneral%2FCR%2F2020%2F06%2EJune%2FCR200623001" TargetMode="External"/><Relationship Id="rId81" Type="http://schemas.openxmlformats.org/officeDocument/2006/relationships/hyperlink" Target="https://teams.microsoft.com/_" TargetMode="External"/><Relationship Id="rId86" Type="http://schemas.openxmlformats.org/officeDocument/2006/relationships/hyperlink" Target="https://teams.microsoft.com/_" TargetMode="External"/><Relationship Id="rId4" Type="http://schemas.openxmlformats.org/officeDocument/2006/relationships/hyperlink" Target="https://teams.microsoft.com/_" TargetMode="External"/><Relationship Id="rId9" Type="http://schemas.openxmlformats.org/officeDocument/2006/relationships/hyperlink" Target="https://teams.microsoft.com/_" TargetMode="External"/><Relationship Id="rId13" Type="http://schemas.openxmlformats.org/officeDocument/2006/relationships/hyperlink" Target="https://jiralfl.atlassian.net/browse/WMS-12278" TargetMode="External"/><Relationship Id="rId18" Type="http://schemas.openxmlformats.org/officeDocument/2006/relationships/hyperlink" Target="../../../../../:f:/r/sites/TWITSOSCRPLATFORM/Shared%20Documents/General/CR/2020/CR200309001?csf=1&amp;e=IKoTlu" TargetMode="External"/><Relationship Id="rId39" Type="http://schemas.openxmlformats.org/officeDocument/2006/relationships/hyperlink" Target="../../Forms/AllItems.aspx?viewid=cdf2983f%2Dc592%2D4e3f%2Db89b%2D017dfda13e3e&amp;id=%2Fsites%2FTWITSOSCRPLATFORM%2FShared%20Documents%2FGeneral%2FCR%2F2020%2F04%2EApril%2FCR200421003" TargetMode="External"/><Relationship Id="rId109" Type="http://schemas.openxmlformats.org/officeDocument/2006/relationships/hyperlink" Target="../../../../../:f:/r/sites/TWITSOSCRPLATFORM/Shared%20Documents/General/CR/2020/11.Nov/CR201117001?csf=1&amp;web=1&amp;e=fZUwCi" TargetMode="External"/><Relationship Id="rId34" Type="http://schemas.openxmlformats.org/officeDocument/2006/relationships/hyperlink" Target="https://teams.microsoft.com/_" TargetMode="External"/><Relationship Id="rId50" Type="http://schemas.openxmlformats.org/officeDocument/2006/relationships/hyperlink" Target="../../Forms/AllItems.aspx?FolderCTID=0x012000C91A3B17198C0748ABDCECE3D9623907&amp;viewid=cdf2983f%2Dc592%2D4e3f%2Db89b%2D017dfda13e3e&amp;id=%2Fsites%2FTWITSOSCRPLATFORM%2FShared%20Documents%2FGeneral%2FCR%2F2020%2F05%2EMay%2FCR200521001" TargetMode="External"/><Relationship Id="rId55" Type="http://schemas.openxmlformats.org/officeDocument/2006/relationships/hyperlink" Target="https://teams.microsoft.com/_" TargetMode="External"/><Relationship Id="rId76" Type="http://schemas.openxmlformats.org/officeDocument/2006/relationships/hyperlink" Target="https://teams.microsoft.com/_" TargetMode="External"/><Relationship Id="rId97"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11001" TargetMode="External"/><Relationship Id="rId104" Type="http://schemas.openxmlformats.org/officeDocument/2006/relationships/hyperlink" Target="../../../../../:f:/r/sites/TWITSOSCRPLATFORM/Shared%20Documents/General/CR/2020/11.Nov/CR201105001?csf=1&amp;web=1&amp;e=MeVmpI" TargetMode="External"/><Relationship Id="rId120" Type="http://schemas.openxmlformats.org/officeDocument/2006/relationships/hyperlink" Target="https://jiralfl.atlassian.net/browse/WMS-15900" TargetMode="External"/><Relationship Id="rId7" Type="http://schemas.openxmlformats.org/officeDocument/2006/relationships/hyperlink" Target="../../Forms/AllItems.aspx?FolderCTID=0x012000C91A3B17198C0748ABDCECE3D9623907&amp;viewid=cdf2983f%2Dc592%2D4e3f%2Db89b%2D017dfda13e3e&amp;id=%2Fsites%2FTWITSOSCRPLATFORM%2FShared%20Documents%2FGeneral%2FCR%2F2020%2FCR200120001" TargetMode="External"/><Relationship Id="rId71" Type="http://schemas.openxmlformats.org/officeDocument/2006/relationships/hyperlink" Target="https://teams.microsoft.com/_" TargetMode="External"/><Relationship Id="rId92" Type="http://schemas.openxmlformats.org/officeDocument/2006/relationships/hyperlink" Target="https://teams.microsoft.com/_" TargetMode="External"/><Relationship Id="rId2" Type="http://schemas.openxmlformats.org/officeDocument/2006/relationships/hyperlink" Target="../../Forms/AllItems.aspx?RootFolder=%2Fsites%2FTWITSOSCRPLATFORM%2FShared%20Documents%2FGeneral%2FCR%2F2020%2FCR200110001&amp;FolderCTID=0x012000C91A3B17198C0748ABDCECE3D9623907" TargetMode="External"/><Relationship Id="rId29" Type="http://schemas.openxmlformats.org/officeDocument/2006/relationships/hyperlink" Target="https://jiralfl.atlassian.net/browse/OMS-509" TargetMode="External"/><Relationship Id="rId24" Type="http://schemas.openxmlformats.org/officeDocument/2006/relationships/hyperlink" Target="https://teams.microsoft.com/_" TargetMode="External"/><Relationship Id="rId40" Type="http://schemas.openxmlformats.org/officeDocument/2006/relationships/hyperlink" Target="https://teams.microsoft.com/_" TargetMode="External"/><Relationship Id="rId45" Type="http://schemas.openxmlformats.org/officeDocument/2006/relationships/hyperlink" Target="https://teams.microsoft.com/_" TargetMode="External"/><Relationship Id="rId66" Type="http://schemas.openxmlformats.org/officeDocument/2006/relationships/hyperlink" Target="https://teams.microsoft.com/_" TargetMode="External"/><Relationship Id="rId87" Type="http://schemas.openxmlformats.org/officeDocument/2006/relationships/hyperlink" Target="https://jiralfl.atlassian.net/browse/WMS-14531" TargetMode="External"/><Relationship Id="rId110" Type="http://schemas.openxmlformats.org/officeDocument/2006/relationships/hyperlink" Target="../../../../../:f:/r/sites/TWITSOSCRPLATFORM/Shared%20Documents/General/CR/2020/11.Nov/CR201117003?csf=1&amp;web=1&amp;e=Pnkejr" TargetMode="External"/><Relationship Id="rId115" Type="http://schemas.openxmlformats.org/officeDocument/2006/relationships/hyperlink" Target="../../../../../:f:/r/sites/TWITSOSCRPLATFORM/Shared%20Documents/General/CR/2020/11.Nov/CR201125001?csf=1&amp;web=1&amp;e=G9CYfj" TargetMode="External"/><Relationship Id="rId61" Type="http://schemas.openxmlformats.org/officeDocument/2006/relationships/hyperlink" Target="https://teams.microsoft.com/_" TargetMode="External"/><Relationship Id="rId82" Type="http://schemas.openxmlformats.org/officeDocument/2006/relationships/hyperlink" Target="https://teams.microsoft.com/_" TargetMode="External"/><Relationship Id="rId19" Type="http://schemas.openxmlformats.org/officeDocument/2006/relationships/hyperlink" Target="https://teams.microsoft.com/_" TargetMode="External"/><Relationship Id="rId14" Type="http://schemas.openxmlformats.org/officeDocument/2006/relationships/hyperlink" Target="https://teams.microsoft.com/_" TargetMode="External"/><Relationship Id="rId30" Type="http://schemas.openxmlformats.org/officeDocument/2006/relationships/hyperlink" Target="https://jiralfl.atlassian.net/browse/WMS-12614" TargetMode="External"/><Relationship Id="rId35" Type="http://schemas.openxmlformats.org/officeDocument/2006/relationships/hyperlink" Target="https://teams.microsoft.com/_" TargetMode="External"/><Relationship Id="rId56" Type="http://schemas.openxmlformats.org/officeDocument/2006/relationships/hyperlink" Target="https://jiralfl.atlassian.net/browse/WMS-13685" TargetMode="External"/><Relationship Id="rId77" Type="http://schemas.openxmlformats.org/officeDocument/2006/relationships/hyperlink" Target="https://teams.microsoft.com/_" TargetMode="External"/><Relationship Id="rId100" Type="http://schemas.openxmlformats.org/officeDocument/2006/relationships/hyperlink" Target="../CR/2020/09.%20Sep/CR200917001" TargetMode="External"/><Relationship Id="rId105" Type="http://schemas.openxmlformats.org/officeDocument/2006/relationships/hyperlink" Target="../../../../../:f:/r/sites/TWITSOSCRPLATFORM/Shared%20Documents/General/CR/2020/11.Nov/CR201112001?csf=1&amp;web=1&amp;e=50MI00" TargetMode="External"/><Relationship Id="rId8" Type="http://schemas.openxmlformats.org/officeDocument/2006/relationships/hyperlink" Target="../../Forms/AllItems.aspx?id=%2Fsites%2FTWITSOSCRPLATFORM%2FShared%20Documents%2FGeneral%2FCR%2F2020%2FCR200206001" TargetMode="External"/><Relationship Id="rId51" Type="http://schemas.openxmlformats.org/officeDocument/2006/relationships/hyperlink" Target="https://teams.microsoft.com/_" TargetMode="External"/><Relationship Id="rId72" Type="http://schemas.openxmlformats.org/officeDocument/2006/relationships/hyperlink" Target="https://teams.microsoft.com/_" TargetMode="External"/><Relationship Id="rId93" Type="http://schemas.openxmlformats.org/officeDocument/2006/relationships/hyperlink" Target="https://teams.microsoft.com/_" TargetMode="External"/><Relationship Id="rId98" Type="http://schemas.openxmlformats.org/officeDocument/2006/relationships/hyperlink" Target="https://jiralfl.atlassian.net/browse/WMS-15203" TargetMode="External"/><Relationship Id="rId121" Type="http://schemas.openxmlformats.org/officeDocument/2006/relationships/printerSettings" Target="../printerSettings/printerSettings1.bin"/><Relationship Id="rId3" Type="http://schemas.openxmlformats.org/officeDocument/2006/relationships/hyperlink" Target="https://jiralfl.atlassian.net/browse/WMS-11784" TargetMode="External"/><Relationship Id="rId25" Type="http://schemas.openxmlformats.org/officeDocument/2006/relationships/hyperlink" Target="https://teams.microsoft.com/_" TargetMode="External"/><Relationship Id="rId46" Type="http://schemas.openxmlformats.org/officeDocument/2006/relationships/hyperlink" Target="https://teams.microsoft.com/_" TargetMode="External"/><Relationship Id="rId67" Type="http://schemas.openxmlformats.org/officeDocument/2006/relationships/hyperlink" Target="https://teams.microsoft.com/_" TargetMode="External"/><Relationship Id="rId116" Type="http://schemas.openxmlformats.org/officeDocument/2006/relationships/hyperlink" Target="../../../../../:f:/r/sites/TWITSOSCRPLATFORM/Shared%20Documents/General/CR/2020/11.Nov/CR201125002?csf=1&amp;web=1&amp;e=xpqKmc" TargetMode="External"/><Relationship Id="rId20" Type="http://schemas.openxmlformats.org/officeDocument/2006/relationships/hyperlink" Target="https://teams.microsoft.com/_" TargetMode="External"/><Relationship Id="rId41" Type="http://schemas.openxmlformats.org/officeDocument/2006/relationships/hyperlink" Target="https://teams.microsoft.com/_" TargetMode="External"/><Relationship Id="rId62" Type="http://schemas.openxmlformats.org/officeDocument/2006/relationships/hyperlink" Target="https://teams.microsoft.com/_" TargetMode="External"/><Relationship Id="rId83" Type="http://schemas.openxmlformats.org/officeDocument/2006/relationships/hyperlink" Target="https://teams.microsoft.com/_" TargetMode="External"/><Relationship Id="rId88"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1001" TargetMode="External"/><Relationship Id="rId111" Type="http://schemas.openxmlformats.org/officeDocument/2006/relationships/hyperlink" Target="../../../../../:f:/r/sites/TWITSOSCRPLATFORM/Shared%20Documents/General/CR/2020/11.Nov/CR201120001?csf=1&amp;web=1&amp;e=OU4RDp" TargetMode="External"/><Relationship Id="rId15" Type="http://schemas.openxmlformats.org/officeDocument/2006/relationships/hyperlink" Target="https://jiralfl.atlassian.net/browse/WMS-12350" TargetMode="External"/><Relationship Id="rId36" Type="http://schemas.openxmlformats.org/officeDocument/2006/relationships/hyperlink" Target="https://jiralfl.atlassian.net/browse/WMS-12868" TargetMode="External"/><Relationship Id="rId57" Type="http://schemas.openxmlformats.org/officeDocument/2006/relationships/hyperlink" Target="https://teams.microsoft.com/_" TargetMode="External"/><Relationship Id="rId106" Type="http://schemas.openxmlformats.org/officeDocument/2006/relationships/hyperlink" Target="../../../../../:f:/r/sites/TWITSOSCRPLATFORM/Shared%20Documents/General/CR/2020/11.Nov/CR201112002?csf=1&amp;web=1&amp;e=1oxLmU" TargetMode="External"/><Relationship Id="rId10" Type="http://schemas.openxmlformats.org/officeDocument/2006/relationships/hyperlink" Target="../../../../../:f:/r/sites/TWITSOSCRPLATFORM/Shared%20Documents/General/CR/2020/CR200211001?csf=1&amp;e=M1C1Xx" TargetMode="External"/><Relationship Id="rId31" Type="http://schemas.openxmlformats.org/officeDocument/2006/relationships/hyperlink" Target="https://teams.microsoft.com/_" TargetMode="External"/><Relationship Id="rId52" Type="http://schemas.openxmlformats.org/officeDocument/2006/relationships/hyperlink" Target="https://teams.microsoft.com/_" TargetMode="External"/><Relationship Id="rId73" Type="http://schemas.openxmlformats.org/officeDocument/2006/relationships/hyperlink" Target="https://teams.microsoft.com/_" TargetMode="External"/><Relationship Id="rId78" Type="http://schemas.openxmlformats.org/officeDocument/2006/relationships/hyperlink" Target="https://teams.microsoft.com/_" TargetMode="External"/><Relationship Id="rId94" Type="http://schemas.openxmlformats.org/officeDocument/2006/relationships/hyperlink" Target="https://teams.microsoft.com/_" TargetMode="External"/><Relationship Id="rId99" Type="http://schemas.openxmlformats.org/officeDocument/2006/relationships/hyperlink" Target="https://jiralfl.atlassian.net/browse/WMS-15206" TargetMode="External"/><Relationship Id="rId101" Type="http://schemas.openxmlformats.org/officeDocument/2006/relationships/hyperlink" Target="../CR/2020/09.%20Sep/CR200921001" TargetMode="External"/><Relationship Id="rId122"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5DF26-2F33-4402-BE6F-3952A2A4BDAA}">
  <dimension ref="A1:X18"/>
  <sheetViews>
    <sheetView topLeftCell="A16" zoomScaleNormal="100" workbookViewId="0">
      <selection activeCell="E22" sqref="E22"/>
    </sheetView>
  </sheetViews>
  <sheetFormatPr defaultColWidth="15.6640625" defaultRowHeight="30" customHeight="1" x14ac:dyDescent="0.3"/>
  <cols>
    <col min="1" max="1" width="15.6640625" style="74"/>
    <col min="2" max="2" width="6.5546875" style="71" bestFit="1" customWidth="1"/>
    <col min="3" max="3" width="6" style="71" bestFit="1" customWidth="1"/>
    <col min="4" max="4" width="9.109375" style="71" bestFit="1" customWidth="1"/>
    <col min="5" max="5" width="11.109375" style="71" bestFit="1" customWidth="1"/>
    <col min="6" max="6" width="14.109375" style="55" bestFit="1" customWidth="1"/>
    <col min="7" max="7" width="35" style="71" customWidth="1"/>
    <col min="8" max="8" width="50.44140625" style="24" customWidth="1"/>
    <col min="9" max="9" width="10.5546875" style="71" bestFit="1" customWidth="1"/>
    <col min="10" max="10" width="15.44140625" style="71" bestFit="1" customWidth="1"/>
    <col min="11" max="11" width="33.88671875" style="73" customWidth="1"/>
    <col min="12" max="12" width="15.6640625" style="71"/>
    <col min="13" max="13" width="18.88671875" style="71" customWidth="1"/>
    <col min="14" max="18" width="15.6640625" style="71"/>
    <col min="19" max="19" width="18" style="71" customWidth="1"/>
    <col min="20" max="20" width="15.6640625" style="71"/>
    <col min="21" max="21" width="72.44140625" style="71" customWidth="1"/>
    <col min="22" max="16384" width="15.6640625" style="71"/>
  </cols>
  <sheetData>
    <row r="1" spans="1:24" ht="30" customHeight="1" x14ac:dyDescent="0.3">
      <c r="A1" s="77" t="s">
        <v>0</v>
      </c>
      <c r="B1" s="77"/>
      <c r="C1" s="77"/>
      <c r="D1" s="77"/>
      <c r="E1" s="77"/>
      <c r="F1" s="77"/>
      <c r="G1" s="70"/>
      <c r="H1" s="70"/>
      <c r="I1" s="70"/>
    </row>
    <row r="2" spans="1:24" s="2" customFormat="1" ht="30" customHeight="1" x14ac:dyDescent="0.25">
      <c r="A2" s="6" t="s">
        <v>1</v>
      </c>
      <c r="B2" s="6" t="s">
        <v>2</v>
      </c>
      <c r="C2" s="6" t="s">
        <v>3</v>
      </c>
      <c r="D2" s="6" t="s">
        <v>4</v>
      </c>
      <c r="E2" s="6" t="s">
        <v>5</v>
      </c>
      <c r="F2" s="10" t="s">
        <v>6</v>
      </c>
      <c r="G2" s="6" t="s">
        <v>7</v>
      </c>
      <c r="H2" s="6" t="s">
        <v>8</v>
      </c>
      <c r="I2" s="6" t="s">
        <v>9</v>
      </c>
      <c r="J2" s="7" t="s">
        <v>10</v>
      </c>
      <c r="K2" s="6" t="s">
        <v>11</v>
      </c>
      <c r="L2" s="6" t="s">
        <v>12</v>
      </c>
      <c r="M2" s="6" t="s">
        <v>13</v>
      </c>
      <c r="N2" s="6" t="s">
        <v>14</v>
      </c>
      <c r="O2" s="7" t="s">
        <v>15</v>
      </c>
      <c r="P2" s="8" t="s">
        <v>16</v>
      </c>
      <c r="Q2" s="9" t="s">
        <v>17</v>
      </c>
      <c r="R2" s="8" t="s">
        <v>18</v>
      </c>
      <c r="S2" s="8" t="s">
        <v>19</v>
      </c>
      <c r="T2" s="10" t="s">
        <v>20</v>
      </c>
      <c r="U2" s="10" t="s">
        <v>21</v>
      </c>
      <c r="V2" s="11" t="s">
        <v>22</v>
      </c>
      <c r="W2" s="12" t="s">
        <v>23</v>
      </c>
      <c r="X2" s="11" t="s">
        <v>24</v>
      </c>
    </row>
    <row r="3" spans="1:24" s="24" customFormat="1" ht="30" customHeight="1" x14ac:dyDescent="0.25">
      <c r="A3" s="23" t="s">
        <v>25</v>
      </c>
      <c r="B3" s="1"/>
      <c r="C3" s="27"/>
      <c r="D3" s="1" t="s">
        <v>26</v>
      </c>
      <c r="E3" s="36" t="s">
        <v>27</v>
      </c>
      <c r="F3" s="1" t="s">
        <v>28</v>
      </c>
      <c r="G3" s="13" t="s">
        <v>29</v>
      </c>
      <c r="H3" s="13" t="s">
        <v>29</v>
      </c>
      <c r="I3" s="1" t="s">
        <v>30</v>
      </c>
      <c r="J3" s="18"/>
      <c r="K3" s="17" t="s">
        <v>31</v>
      </c>
      <c r="L3" s="1" t="s">
        <v>32</v>
      </c>
      <c r="M3" s="1" t="s">
        <v>33</v>
      </c>
      <c r="N3" s="1" t="s">
        <v>34</v>
      </c>
      <c r="O3" s="1">
        <v>20200115</v>
      </c>
      <c r="P3" s="1" t="s">
        <v>35</v>
      </c>
      <c r="Q3" s="1"/>
      <c r="R3" s="18"/>
      <c r="S3" s="18"/>
      <c r="T3" s="1"/>
      <c r="U3" s="4" t="s">
        <v>36</v>
      </c>
      <c r="V3" s="18"/>
    </row>
    <row r="4" spans="1:24" s="24" customFormat="1" ht="30" customHeight="1" x14ac:dyDescent="0.25">
      <c r="A4" s="23" t="s">
        <v>37</v>
      </c>
      <c r="B4" s="1"/>
      <c r="C4" s="27"/>
      <c r="D4" s="1" t="s">
        <v>38</v>
      </c>
      <c r="E4" s="36" t="s">
        <v>39</v>
      </c>
      <c r="F4" s="1" t="s">
        <v>28</v>
      </c>
      <c r="G4" s="13" t="s">
        <v>40</v>
      </c>
      <c r="H4" s="13" t="s">
        <v>41</v>
      </c>
      <c r="I4" s="1" t="s">
        <v>42</v>
      </c>
      <c r="J4" s="18"/>
      <c r="K4" s="17" t="s">
        <v>43</v>
      </c>
      <c r="L4" s="1" t="s">
        <v>44</v>
      </c>
      <c r="M4" s="1" t="s">
        <v>45</v>
      </c>
      <c r="N4" s="1" t="s">
        <v>44</v>
      </c>
      <c r="O4" s="1">
        <v>20200211</v>
      </c>
      <c r="P4" s="1" t="s">
        <v>35</v>
      </c>
      <c r="Q4" s="1"/>
      <c r="R4" s="18"/>
      <c r="S4" s="18"/>
      <c r="T4" s="1"/>
      <c r="U4" s="4" t="s">
        <v>46</v>
      </c>
      <c r="V4" s="18"/>
    </row>
    <row r="5" spans="1:24" s="72" customFormat="1" ht="30" customHeight="1" x14ac:dyDescent="0.25">
      <c r="A5" s="23" t="s">
        <v>47</v>
      </c>
      <c r="B5" s="1"/>
      <c r="C5" s="27"/>
      <c r="D5" s="1" t="s">
        <v>48</v>
      </c>
      <c r="E5" s="36" t="s">
        <v>49</v>
      </c>
      <c r="F5" s="1" t="s">
        <v>50</v>
      </c>
      <c r="G5" s="13" t="s">
        <v>51</v>
      </c>
      <c r="H5" s="13" t="s">
        <v>52</v>
      </c>
      <c r="I5" s="1" t="s">
        <v>53</v>
      </c>
      <c r="J5" s="18"/>
      <c r="K5" s="17" t="s">
        <v>54</v>
      </c>
      <c r="L5" s="1" t="s">
        <v>55</v>
      </c>
      <c r="M5" s="1" t="s">
        <v>32</v>
      </c>
      <c r="N5" s="1" t="s">
        <v>55</v>
      </c>
      <c r="O5" s="1">
        <v>20200313</v>
      </c>
      <c r="P5" s="1" t="s">
        <v>35</v>
      </c>
      <c r="Q5" s="1">
        <v>0</v>
      </c>
      <c r="R5" s="18"/>
      <c r="S5" s="18"/>
      <c r="T5" s="1"/>
      <c r="U5" s="4" t="s">
        <v>56</v>
      </c>
      <c r="V5" s="18"/>
    </row>
    <row r="6" spans="1:24" s="72" customFormat="1" ht="51" customHeight="1" x14ac:dyDescent="0.25">
      <c r="A6" s="23" t="s">
        <v>57</v>
      </c>
      <c r="B6" s="1"/>
      <c r="C6" s="27"/>
      <c r="D6" s="1" t="s">
        <v>58</v>
      </c>
      <c r="E6" s="36" t="s">
        <v>59</v>
      </c>
      <c r="F6" s="1" t="s">
        <v>28</v>
      </c>
      <c r="G6" s="13" t="s">
        <v>60</v>
      </c>
      <c r="H6" s="13" t="s">
        <v>61</v>
      </c>
      <c r="I6" s="1" t="s">
        <v>42</v>
      </c>
      <c r="J6" s="18"/>
      <c r="K6" s="17" t="s">
        <v>62</v>
      </c>
      <c r="L6" s="1" t="s">
        <v>63</v>
      </c>
      <c r="M6" s="1" t="s">
        <v>64</v>
      </c>
      <c r="N6" s="1" t="s">
        <v>63</v>
      </c>
      <c r="O6" s="1">
        <v>20200226</v>
      </c>
      <c r="P6" s="1" t="s">
        <v>35</v>
      </c>
      <c r="Q6" s="1"/>
      <c r="R6" s="18"/>
      <c r="S6" s="18"/>
      <c r="T6" s="1"/>
      <c r="U6" s="4" t="s">
        <v>65</v>
      </c>
      <c r="V6" s="18"/>
    </row>
    <row r="7" spans="1:24" s="24" customFormat="1" ht="30" customHeight="1" x14ac:dyDescent="0.25">
      <c r="A7" s="23" t="s">
        <v>66</v>
      </c>
      <c r="B7" s="1"/>
      <c r="C7" s="27"/>
      <c r="D7" s="1" t="s">
        <v>26</v>
      </c>
      <c r="E7" s="36" t="s">
        <v>67</v>
      </c>
      <c r="F7" s="1" t="s">
        <v>28</v>
      </c>
      <c r="G7" s="13" t="s">
        <v>68</v>
      </c>
      <c r="H7" s="13" t="s">
        <v>69</v>
      </c>
      <c r="I7" s="1" t="s">
        <v>70</v>
      </c>
      <c r="J7" s="18"/>
      <c r="K7" s="17" t="s">
        <v>71</v>
      </c>
      <c r="L7" s="1" t="s">
        <v>72</v>
      </c>
      <c r="M7" s="1" t="s">
        <v>33</v>
      </c>
      <c r="N7" s="1" t="s">
        <v>72</v>
      </c>
      <c r="O7" s="1">
        <v>20200317</v>
      </c>
      <c r="P7" s="1" t="s">
        <v>35</v>
      </c>
      <c r="Q7" s="1"/>
      <c r="R7" s="18"/>
      <c r="S7" s="18"/>
      <c r="T7" s="1"/>
      <c r="U7" s="4" t="s">
        <v>65</v>
      </c>
      <c r="V7" s="18"/>
    </row>
    <row r="8" spans="1:24" ht="30" customHeight="1" x14ac:dyDescent="0.3">
      <c r="A8" s="23" t="s">
        <v>73</v>
      </c>
      <c r="B8" s="1"/>
      <c r="C8" s="27"/>
      <c r="D8" s="1" t="s">
        <v>26</v>
      </c>
      <c r="E8" s="36" t="s">
        <v>67</v>
      </c>
      <c r="F8" s="1" t="s">
        <v>28</v>
      </c>
      <c r="G8" s="13" t="s">
        <v>74</v>
      </c>
      <c r="H8" s="13" t="s">
        <v>75</v>
      </c>
      <c r="I8" s="1" t="s">
        <v>70</v>
      </c>
      <c r="J8" s="18"/>
      <c r="K8" s="17" t="s">
        <v>76</v>
      </c>
      <c r="L8" s="1" t="s">
        <v>72</v>
      </c>
      <c r="M8" s="1" t="s">
        <v>33</v>
      </c>
      <c r="N8" s="1" t="s">
        <v>72</v>
      </c>
      <c r="O8" s="1">
        <v>20200513</v>
      </c>
      <c r="P8" s="1"/>
      <c r="Q8" s="1"/>
      <c r="R8" s="18"/>
      <c r="S8" s="18"/>
      <c r="T8" s="1"/>
      <c r="U8" s="4" t="s">
        <v>77</v>
      </c>
      <c r="V8" s="18"/>
    </row>
    <row r="9" spans="1:24" ht="30" customHeight="1" x14ac:dyDescent="0.3">
      <c r="A9" s="23" t="s">
        <v>78</v>
      </c>
      <c r="B9" s="1"/>
      <c r="C9" s="27"/>
      <c r="D9" s="1" t="s">
        <v>79</v>
      </c>
      <c r="E9" s="36" t="s">
        <v>80</v>
      </c>
      <c r="F9" s="1" t="s">
        <v>28</v>
      </c>
      <c r="G9" s="13" t="s">
        <v>81</v>
      </c>
      <c r="H9" s="13" t="s">
        <v>82</v>
      </c>
      <c r="I9" s="1" t="s">
        <v>70</v>
      </c>
      <c r="J9" s="18"/>
      <c r="K9" s="17"/>
      <c r="L9" s="1" t="s">
        <v>83</v>
      </c>
      <c r="M9" s="1" t="s">
        <v>84</v>
      </c>
      <c r="N9" s="1" t="s">
        <v>83</v>
      </c>
      <c r="O9" s="1">
        <v>20200604</v>
      </c>
      <c r="P9" s="1"/>
      <c r="Q9" s="1"/>
      <c r="R9" s="18"/>
      <c r="S9" s="18"/>
      <c r="T9" s="1"/>
      <c r="U9" s="4" t="s">
        <v>85</v>
      </c>
      <c r="V9" s="18"/>
    </row>
    <row r="10" spans="1:24" ht="30" customHeight="1" x14ac:dyDescent="0.3">
      <c r="A10" s="23" t="s">
        <v>86</v>
      </c>
      <c r="B10" s="1"/>
      <c r="C10" s="27"/>
      <c r="D10" s="1" t="s">
        <v>87</v>
      </c>
      <c r="E10" s="36" t="s">
        <v>88</v>
      </c>
      <c r="F10" s="1" t="s">
        <v>28</v>
      </c>
      <c r="G10" s="13" t="s">
        <v>89</v>
      </c>
      <c r="H10" s="13" t="s">
        <v>90</v>
      </c>
      <c r="I10" s="1" t="s">
        <v>70</v>
      </c>
      <c r="J10" s="18"/>
      <c r="K10" s="17"/>
      <c r="L10" s="1" t="s">
        <v>91</v>
      </c>
      <c r="M10" s="1" t="s">
        <v>92</v>
      </c>
      <c r="N10" s="1" t="s">
        <v>91</v>
      </c>
      <c r="O10" s="1">
        <v>20200605</v>
      </c>
      <c r="P10" s="1"/>
      <c r="Q10" s="1"/>
      <c r="R10" s="18"/>
      <c r="S10" s="18"/>
      <c r="T10" s="1"/>
      <c r="U10" s="4" t="s">
        <v>93</v>
      </c>
      <c r="V10" s="18"/>
    </row>
    <row r="11" spans="1:24" ht="30" customHeight="1" x14ac:dyDescent="0.3">
      <c r="A11" s="23" t="s">
        <v>94</v>
      </c>
      <c r="B11" s="1"/>
      <c r="C11" s="27"/>
      <c r="D11" s="1" t="s">
        <v>95</v>
      </c>
      <c r="E11" s="36" t="s">
        <v>96</v>
      </c>
      <c r="F11" s="1" t="s">
        <v>97</v>
      </c>
      <c r="G11" s="13" t="s">
        <v>98</v>
      </c>
      <c r="H11" s="13" t="s">
        <v>99</v>
      </c>
      <c r="I11" s="1" t="s">
        <v>70</v>
      </c>
      <c r="J11" s="18"/>
      <c r="K11" s="17" t="s">
        <v>100</v>
      </c>
      <c r="L11" s="1"/>
      <c r="M11" s="1" t="s">
        <v>101</v>
      </c>
      <c r="N11" s="1" t="s">
        <v>102</v>
      </c>
      <c r="O11" s="1">
        <v>20200902</v>
      </c>
      <c r="P11" s="1"/>
      <c r="Q11" s="1"/>
      <c r="R11" s="18"/>
      <c r="S11" s="18"/>
      <c r="T11" s="1"/>
      <c r="U11" s="4" t="s">
        <v>103</v>
      </c>
      <c r="V11" s="18"/>
    </row>
    <row r="12" spans="1:24" ht="30" customHeight="1" x14ac:dyDescent="0.3">
      <c r="A12" s="23" t="s">
        <v>104</v>
      </c>
      <c r="B12" s="1"/>
      <c r="C12" s="27"/>
      <c r="D12" s="1" t="s">
        <v>79</v>
      </c>
      <c r="E12" s="36" t="s">
        <v>105</v>
      </c>
      <c r="F12" s="1" t="s">
        <v>106</v>
      </c>
      <c r="G12" s="13" t="s">
        <v>107</v>
      </c>
      <c r="H12" s="13" t="s">
        <v>108</v>
      </c>
      <c r="I12" s="1" t="s">
        <v>30</v>
      </c>
      <c r="J12" s="18"/>
      <c r="K12" s="17" t="s">
        <v>109</v>
      </c>
      <c r="L12" s="1"/>
      <c r="M12" s="1" t="s">
        <v>110</v>
      </c>
      <c r="N12" s="1" t="s">
        <v>111</v>
      </c>
      <c r="O12" s="1">
        <v>20200915</v>
      </c>
      <c r="P12" s="1"/>
      <c r="Q12" s="1"/>
      <c r="R12" s="18"/>
      <c r="S12" s="18"/>
      <c r="T12" s="1"/>
      <c r="U12" s="4" t="s">
        <v>112</v>
      </c>
      <c r="V12" s="18"/>
    </row>
    <row r="13" spans="1:24" ht="30" customHeight="1" x14ac:dyDescent="0.3">
      <c r="A13" s="23" t="s">
        <v>113</v>
      </c>
      <c r="B13" s="1"/>
      <c r="C13" s="27"/>
      <c r="D13" s="1" t="s">
        <v>114</v>
      </c>
      <c r="E13" s="36" t="s">
        <v>39</v>
      </c>
      <c r="F13" s="1" t="s">
        <v>106</v>
      </c>
      <c r="G13" s="13" t="s">
        <v>115</v>
      </c>
      <c r="H13" s="13" t="s">
        <v>116</v>
      </c>
      <c r="I13" s="1" t="s">
        <v>42</v>
      </c>
      <c r="J13" s="18"/>
      <c r="K13" s="17" t="s">
        <v>117</v>
      </c>
      <c r="L13" s="1"/>
      <c r="M13" s="1" t="s">
        <v>118</v>
      </c>
      <c r="N13" s="1" t="s">
        <v>119</v>
      </c>
      <c r="O13" s="1">
        <v>20200916</v>
      </c>
      <c r="P13" s="1"/>
      <c r="Q13" s="1"/>
      <c r="R13" s="18"/>
      <c r="S13" s="18"/>
      <c r="T13" s="1"/>
      <c r="U13" s="4" t="s">
        <v>120</v>
      </c>
      <c r="V13" s="18"/>
    </row>
    <row r="14" spans="1:24" ht="30" customHeight="1" x14ac:dyDescent="0.3">
      <c r="A14" s="23" t="s">
        <v>121</v>
      </c>
      <c r="B14" s="1"/>
      <c r="C14" s="27"/>
      <c r="D14" s="1" t="s">
        <v>122</v>
      </c>
      <c r="E14" s="36" t="s">
        <v>123</v>
      </c>
      <c r="F14" s="1" t="s">
        <v>28</v>
      </c>
      <c r="G14" s="13" t="s">
        <v>124</v>
      </c>
      <c r="H14" s="13" t="s">
        <v>125</v>
      </c>
      <c r="I14" s="1" t="s">
        <v>126</v>
      </c>
      <c r="J14" s="18">
        <v>44104</v>
      </c>
      <c r="K14" s="17" t="s">
        <v>127</v>
      </c>
      <c r="L14" s="1"/>
      <c r="M14" s="1" t="s">
        <v>128</v>
      </c>
      <c r="N14" s="1" t="s">
        <v>129</v>
      </c>
      <c r="O14" s="1">
        <v>20201008</v>
      </c>
      <c r="P14" s="1"/>
      <c r="Q14" s="1"/>
      <c r="R14" s="18"/>
      <c r="S14" s="18"/>
      <c r="T14" s="1"/>
      <c r="U14" s="4" t="s">
        <v>130</v>
      </c>
      <c r="V14" s="18"/>
    </row>
    <row r="15" spans="1:24" ht="30" customHeight="1" x14ac:dyDescent="0.3">
      <c r="A15" s="23" t="s">
        <v>131</v>
      </c>
      <c r="B15" s="1"/>
      <c r="C15" s="27"/>
      <c r="D15" s="1" t="s">
        <v>87</v>
      </c>
      <c r="E15" s="36" t="s">
        <v>132</v>
      </c>
      <c r="F15" s="1" t="s">
        <v>28</v>
      </c>
      <c r="G15" s="13" t="s">
        <v>133</v>
      </c>
      <c r="H15" s="13" t="s">
        <v>134</v>
      </c>
      <c r="I15" s="1" t="s">
        <v>70</v>
      </c>
      <c r="J15" s="18">
        <v>44152</v>
      </c>
      <c r="K15" s="17" t="s">
        <v>135</v>
      </c>
      <c r="L15" s="1"/>
      <c r="M15" s="1" t="s">
        <v>136</v>
      </c>
      <c r="N15" s="1" t="s">
        <v>137</v>
      </c>
      <c r="O15" s="1">
        <v>20201117</v>
      </c>
      <c r="P15" s="1"/>
      <c r="Q15" s="1"/>
      <c r="R15" s="18"/>
      <c r="S15" s="18"/>
      <c r="T15" s="1"/>
      <c r="U15" s="4"/>
      <c r="V15" s="18"/>
    </row>
    <row r="16" spans="1:24" ht="30" customHeight="1" x14ac:dyDescent="0.3">
      <c r="A16" s="23" t="s">
        <v>138</v>
      </c>
      <c r="B16" s="1"/>
      <c r="C16" s="27"/>
      <c r="D16" s="1" t="s">
        <v>26</v>
      </c>
      <c r="E16" s="36" t="s">
        <v>139</v>
      </c>
      <c r="F16" s="1" t="s">
        <v>28</v>
      </c>
      <c r="G16" s="13" t="s">
        <v>140</v>
      </c>
      <c r="H16" s="13" t="s">
        <v>141</v>
      </c>
      <c r="I16" s="1" t="s">
        <v>142</v>
      </c>
      <c r="J16" s="18">
        <v>44196</v>
      </c>
      <c r="K16" s="17" t="s">
        <v>143</v>
      </c>
      <c r="L16" s="1"/>
      <c r="M16" s="1" t="s">
        <v>33</v>
      </c>
      <c r="N16" s="1" t="s">
        <v>72</v>
      </c>
      <c r="O16" s="1">
        <v>20201126</v>
      </c>
      <c r="P16" s="1"/>
      <c r="Q16" s="1"/>
      <c r="R16" s="18"/>
      <c r="S16" s="18"/>
      <c r="T16" s="1"/>
      <c r="U16" s="4"/>
      <c r="V16" s="18"/>
    </row>
    <row r="17" spans="1:23" ht="30" customHeight="1" x14ac:dyDescent="0.3">
      <c r="A17" s="23" t="s">
        <v>144</v>
      </c>
      <c r="B17" s="1"/>
      <c r="C17" s="27"/>
      <c r="D17" s="1" t="s">
        <v>26</v>
      </c>
      <c r="E17" s="36" t="s">
        <v>139</v>
      </c>
      <c r="F17" s="1" t="s">
        <v>28</v>
      </c>
      <c r="G17" s="13" t="s">
        <v>145</v>
      </c>
      <c r="H17" s="13" t="s">
        <v>146</v>
      </c>
      <c r="I17" s="1" t="s">
        <v>70</v>
      </c>
      <c r="J17" s="18">
        <v>44196</v>
      </c>
      <c r="K17" s="17" t="s">
        <v>147</v>
      </c>
      <c r="L17" s="1"/>
      <c r="M17" s="1" t="s">
        <v>33</v>
      </c>
      <c r="N17" s="1" t="s">
        <v>72</v>
      </c>
      <c r="O17" s="1">
        <v>20201126</v>
      </c>
      <c r="P17" s="1"/>
      <c r="Q17" s="1"/>
      <c r="R17" s="18"/>
      <c r="S17" s="18"/>
      <c r="T17" s="1"/>
      <c r="U17" s="4"/>
      <c r="V17" s="18"/>
    </row>
    <row r="18" spans="1:23" customFormat="1" ht="30" customHeight="1" x14ac:dyDescent="0.25">
      <c r="A18" s="68" t="s">
        <v>148</v>
      </c>
      <c r="B18" s="1"/>
      <c r="C18" s="1"/>
      <c r="D18" s="1" t="s">
        <v>26</v>
      </c>
      <c r="E18" s="36" t="s">
        <v>149</v>
      </c>
      <c r="F18" s="1" t="s">
        <v>28</v>
      </c>
      <c r="G18" s="13" t="s">
        <v>150</v>
      </c>
      <c r="H18" s="13" t="s">
        <v>151</v>
      </c>
      <c r="I18" s="4" t="s">
        <v>126</v>
      </c>
      <c r="J18" s="19">
        <v>44196</v>
      </c>
      <c r="K18" s="17" t="s">
        <v>152</v>
      </c>
      <c r="L18" s="1"/>
      <c r="M18" s="1" t="s">
        <v>33</v>
      </c>
      <c r="N18" s="1" t="s">
        <v>72</v>
      </c>
      <c r="O18" s="1">
        <v>20201215</v>
      </c>
      <c r="P18" s="1"/>
      <c r="Q18" s="1"/>
      <c r="R18" s="1"/>
      <c r="S18" s="1"/>
      <c r="T18" s="56"/>
      <c r="U18" s="4"/>
      <c r="V18" s="1"/>
      <c r="W18" s="61"/>
    </row>
  </sheetData>
  <autoFilter ref="I1:I11" xr:uid="{E162C972-D563-4AF1-BA0F-13801779865E}"/>
  <mergeCells count="1">
    <mergeCell ref="A1:F1"/>
  </mergeCells>
  <phoneticPr fontId="58" type="noConversion"/>
  <hyperlinks>
    <hyperlink ref="A3" r:id="rId1" xr:uid="{B0DF7E9F-7436-45D2-ADD2-59FFB58A982E}"/>
    <hyperlink ref="A4" r:id="rId2" xr:uid="{968B502C-63BF-485C-B21D-0B9C74A95A3B}"/>
    <hyperlink ref="A5" r:id="rId3" location="/files/%E4%B8%80%E8%88%AC?threadId=19%3Ada460c6f375c4193941f59a687704800%40thread.skype&amp;ctx=channel&amp;context=CR200316001&amp;rootfolder=%252Fsites%252FTWITSOSCRPLATFORM%252FShared%2520Documents%252FGeneral%252FCR%252F2020%252FCR200316001" xr:uid="{A8556CFB-567C-44EE-8123-E7196EBD127E}"/>
    <hyperlink ref="A6" r:id="rId4" location="/files/%E4%B8%80%E8%88%AC?threadId=19%3Ada460c6f375c4193941f59a687704800%40thread.skype&amp;ctx=channel&amp;context=CR200226001&amp;rootfolder=%252Fsites%252FTWITSOSCRPLATFORM%252FShared%2520Documents%252FGeneral%252FCR%252F2020%252FCR200226001" xr:uid="{B13148F3-A8EA-4523-88AD-A36464189AB2}"/>
    <hyperlink ref="A7" r:id="rId5" location="/files/%E4%B8%80%E8%88%AC?threadId=19%3Ada460c6f375c4193941f59a687704800%40thread.skype&amp;ctx=channel&amp;context=CR200317003&amp;rootfolder=%252Fsites%252FTWITSOSCRPLATFORM%252FShared%2520Documents%252FGeneral%252FCR%252F2020%252FCR200317003" xr:uid="{9829C4AE-10E7-4320-88B4-7185CDDB7487}"/>
    <hyperlink ref="A8" r:id="rId6" location="/files/%E4%B8%80%E8%88%AC?threadId=19%3Ada460c6f375c4193941f59a687704800%40thread.skype&amp;ctx=channel&amp;context=CR200512001&amp;rootfolder=%252Fsites%252FTWITSOSCRPLATFORM%252FShared%2520Documents%252FGeneral%252FCR%252F2020%252F05.May%252FCR200512001" xr:uid="{1B3210C5-945F-450A-BE79-BAD787798E50}"/>
    <hyperlink ref="A9" r:id="rId7" location="/files/%E4%B8%80%E8%88%AC?threadId=19%3Ada460c6f375c4193941f59a687704800%40thread.skype&amp;ctx=channel&amp;context=CR20200604001&amp;rootfolder=%252Fsites%252FTWITSOSCRPLATFORM%252FShared%2520Documents%252FGeneral%252FCR%252F2020%252F06.June%252FCR20200604001" xr:uid="{E4CF7A26-F578-4F12-BFB0-CCBF1F3586D9}"/>
    <hyperlink ref="A10" r:id="rId8" location="/files/%E4%B8%80%E8%88%AC?threadId=19%3Ada460c6f375c4193941f59a687704800%40thread.skype&amp;ctx=channel&amp;context=CR20200605001&amp;rootfolder=%252Fsites%252FTWITSOSCRPLATFORM%252FShared%2520Documents%252FGeneral%252FCR%252F2020%252F06.June%252FCR20200605001" display="CR200605002" xr:uid="{1C3C8E53-1D70-44B4-846B-8C843FE71858}"/>
    <hyperlink ref="A11" r:id="rId9" xr:uid="{4C60B7C6-99AC-4BDC-A4E5-04FC03FF22C6}"/>
    <hyperlink ref="A12" r:id="rId10" xr:uid="{D6FC2AAA-7912-40E8-930D-431CFAE4F96F}"/>
    <hyperlink ref="A13" r:id="rId11" xr:uid="{AB2D19C4-D670-44A4-B0F0-0CE583582C04}"/>
    <hyperlink ref="A14" r:id="rId12" xr:uid="{5BDB71F2-3231-46E0-8863-780DADE2ADB4}"/>
    <hyperlink ref="A15" r:id="rId13" xr:uid="{FBAD4BFA-5A7B-43E9-956C-356E33B24736}"/>
    <hyperlink ref="A16" r:id="rId14" xr:uid="{7312B6A0-CF4C-4E11-8F80-60110289E774}"/>
    <hyperlink ref="A17" r:id="rId15" xr:uid="{98F3EC28-4955-4FFB-B5E0-50915BA641B1}"/>
    <hyperlink ref="A18" r:id="rId16" xr:uid="{E451C37B-1FF3-45CD-8E0B-27071AEB5FD2}"/>
  </hyperlinks>
  <pageMargins left="0.7" right="0.7" top="0.75" bottom="0.75" header="0.3" footer="0.3"/>
  <legacyDrawing r:id="rId17"/>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5B5361DC-F2A5-48C6-A2D3-F9D55593557C}">
          <x14:formula1>
            <xm:f>下拉式選單!$E$2:$E$13</xm:f>
          </x14:formula1>
          <xm:sqref>D3 D8 D10:D18</xm:sqref>
        </x14:dataValidation>
        <x14:dataValidation type="list" allowBlank="1" showInputMessage="1" showErrorMessage="1" xr:uid="{A9629EDF-ECB0-44AD-9F2D-017AF880B8B1}">
          <x14:formula1>
            <xm:f>下拉式選單!$C$2:$C$8</xm:f>
          </x14:formula1>
          <xm:sqref>I11 I7</xm:sqref>
        </x14:dataValidation>
        <x14:dataValidation type="list" allowBlank="1" showInputMessage="1" showErrorMessage="1" xr:uid="{143800DA-3745-4E3C-9E97-4C1C77F6620B}">
          <x14:formula1>
            <xm:f>下拉式選單!$A$2:$A$11</xm:f>
          </x14:formula1>
          <xm:sqref>F3:F18</xm:sqref>
        </x14:dataValidation>
        <x14:dataValidation type="list" allowBlank="1" showInputMessage="1" showErrorMessage="1" xr:uid="{A32C5D8B-696D-455B-AB47-717C8B3B988F}">
          <x14:formula1>
            <xm:f>下拉式選單!$E$2:$E$16</xm:f>
          </x14:formula1>
          <xm:sqref>D9 D11:D18</xm:sqref>
        </x14:dataValidation>
        <x14:dataValidation type="list" allowBlank="1" showInputMessage="1" showErrorMessage="1" xr:uid="{2E980867-1901-4F5A-BBA0-D7B9AF1ED7CF}">
          <x14:formula1>
            <xm:f>下拉式選單!$C$2:$C$9</xm:f>
          </x14:formula1>
          <xm:sqref>I3:I6 I15:I18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DC9C-FBC8-4BB3-88AC-F1ADC8952429}">
  <dimension ref="A1:A11"/>
  <sheetViews>
    <sheetView workbookViewId="0">
      <selection activeCell="D29" sqref="D29"/>
    </sheetView>
  </sheetViews>
  <sheetFormatPr defaultRowHeight="13.2" x14ac:dyDescent="0.25"/>
  <sheetData>
    <row r="1" spans="1:1" ht="13.8" x14ac:dyDescent="0.25">
      <c r="A1" s="5" t="s">
        <v>6</v>
      </c>
    </row>
    <row r="2" spans="1:1" ht="13.8" x14ac:dyDescent="0.25">
      <c r="A2" s="5" t="s">
        <v>106</v>
      </c>
    </row>
    <row r="3" spans="1:1" ht="13.8" x14ac:dyDescent="0.25">
      <c r="A3" s="5" t="s">
        <v>97</v>
      </c>
    </row>
    <row r="4" spans="1:1" ht="13.8" x14ac:dyDescent="0.25">
      <c r="A4" s="5" t="s">
        <v>153</v>
      </c>
    </row>
    <row r="5" spans="1:1" ht="13.8" x14ac:dyDescent="0.25">
      <c r="A5" s="5" t="s">
        <v>154</v>
      </c>
    </row>
    <row r="6" spans="1:1" ht="13.8" x14ac:dyDescent="0.25">
      <c r="A6" s="5" t="s">
        <v>155</v>
      </c>
    </row>
    <row r="7" spans="1:1" ht="13.8" x14ac:dyDescent="0.25">
      <c r="A7" s="5" t="s">
        <v>156</v>
      </c>
    </row>
    <row r="8" spans="1:1" ht="13.8" x14ac:dyDescent="0.25">
      <c r="A8" s="5" t="s">
        <v>157</v>
      </c>
    </row>
    <row r="9" spans="1:1" ht="13.8" x14ac:dyDescent="0.25">
      <c r="A9" s="5" t="s">
        <v>158</v>
      </c>
    </row>
    <row r="10" spans="1:1" ht="13.8" x14ac:dyDescent="0.25">
      <c r="A10" s="5" t="s">
        <v>159</v>
      </c>
    </row>
    <row r="11" spans="1:1" ht="13.8" x14ac:dyDescent="0.25">
      <c r="A11" s="5" t="s">
        <v>160</v>
      </c>
    </row>
  </sheetData>
  <phoneticPr fontId="5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298F-E151-4424-B870-F641F484C2D4}">
  <dimension ref="A1:A8"/>
  <sheetViews>
    <sheetView workbookViewId="0">
      <selection sqref="A1:A1048576"/>
    </sheetView>
  </sheetViews>
  <sheetFormatPr defaultRowHeight="13.2" x14ac:dyDescent="0.25"/>
  <cols>
    <col min="1" max="1" width="13.33203125" customWidth="1"/>
  </cols>
  <sheetData>
    <row r="1" spans="1:1" ht="13.8" x14ac:dyDescent="0.25">
      <c r="A1" s="3" t="s">
        <v>161</v>
      </c>
    </row>
    <row r="2" spans="1:1" x14ac:dyDescent="0.25">
      <c r="A2" t="s">
        <v>30</v>
      </c>
    </row>
    <row r="3" spans="1:1" x14ac:dyDescent="0.25">
      <c r="A3" t="s">
        <v>53</v>
      </c>
    </row>
    <row r="4" spans="1:1" x14ac:dyDescent="0.25">
      <c r="A4" t="s">
        <v>162</v>
      </c>
    </row>
    <row r="5" spans="1:1" x14ac:dyDescent="0.25">
      <c r="A5" t="s">
        <v>163</v>
      </c>
    </row>
    <row r="6" spans="1:1" x14ac:dyDescent="0.25">
      <c r="A6" t="s">
        <v>42</v>
      </c>
    </row>
    <row r="7" spans="1:1" x14ac:dyDescent="0.25">
      <c r="A7" t="s">
        <v>164</v>
      </c>
    </row>
    <row r="8" spans="1:1" x14ac:dyDescent="0.25">
      <c r="A8" t="s">
        <v>165</v>
      </c>
    </row>
  </sheetData>
  <phoneticPr fontId="5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6998-2E6D-4A1E-AE25-73A10F7AC6D3}">
  <dimension ref="A1:A13"/>
  <sheetViews>
    <sheetView workbookViewId="0">
      <selection activeCell="D21" sqref="D21"/>
    </sheetView>
  </sheetViews>
  <sheetFormatPr defaultRowHeight="13.2" x14ac:dyDescent="0.25"/>
  <sheetData>
    <row r="1" spans="1:1" ht="13.8" x14ac:dyDescent="0.25">
      <c r="A1" s="3" t="s">
        <v>4</v>
      </c>
    </row>
    <row r="2" spans="1:1" ht="13.8" x14ac:dyDescent="0.25">
      <c r="A2" s="3" t="s">
        <v>166</v>
      </c>
    </row>
    <row r="3" spans="1:1" ht="13.8" x14ac:dyDescent="0.25">
      <c r="A3" s="3" t="s">
        <v>167</v>
      </c>
    </row>
    <row r="4" spans="1:1" ht="13.8" x14ac:dyDescent="0.25">
      <c r="A4" s="3" t="s">
        <v>114</v>
      </c>
    </row>
    <row r="5" spans="1:1" ht="13.8" x14ac:dyDescent="0.25">
      <c r="A5" s="3" t="s">
        <v>168</v>
      </c>
    </row>
    <row r="6" spans="1:1" ht="13.8" x14ac:dyDescent="0.25">
      <c r="A6" s="3" t="s">
        <v>169</v>
      </c>
    </row>
    <row r="7" spans="1:1" ht="13.8" x14ac:dyDescent="0.25">
      <c r="A7" s="3" t="s">
        <v>170</v>
      </c>
    </row>
    <row r="8" spans="1:1" ht="13.8" x14ac:dyDescent="0.25">
      <c r="A8" s="3" t="s">
        <v>95</v>
      </c>
    </row>
    <row r="9" spans="1:1" ht="13.8" x14ac:dyDescent="0.25">
      <c r="A9" s="3" t="s">
        <v>171</v>
      </c>
    </row>
    <row r="10" spans="1:1" ht="13.8" x14ac:dyDescent="0.25">
      <c r="A10" s="3" t="s">
        <v>172</v>
      </c>
    </row>
    <row r="11" spans="1:1" ht="13.8" x14ac:dyDescent="0.25">
      <c r="A11" s="3" t="s">
        <v>173</v>
      </c>
    </row>
    <row r="12" spans="1:1" ht="13.8" x14ac:dyDescent="0.25">
      <c r="A12" s="3" t="s">
        <v>174</v>
      </c>
    </row>
    <row r="13" spans="1:1" ht="13.8" x14ac:dyDescent="0.25">
      <c r="A13" s="3" t="s">
        <v>175</v>
      </c>
    </row>
  </sheetData>
  <phoneticPr fontId="5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ED36-B34F-4AC2-894E-6441048421E6}">
  <dimension ref="A1:A5"/>
  <sheetViews>
    <sheetView workbookViewId="0"/>
  </sheetViews>
  <sheetFormatPr defaultRowHeight="13.2" x14ac:dyDescent="0.25"/>
  <cols>
    <col min="1" max="1" width="8.88671875" bestFit="1" customWidth="1"/>
  </cols>
  <sheetData>
    <row r="1" spans="1:1" x14ac:dyDescent="0.25">
      <c r="A1" s="14" t="s">
        <v>176</v>
      </c>
    </row>
    <row r="2" spans="1:1" x14ac:dyDescent="0.25">
      <c r="A2" s="15" t="s">
        <v>39</v>
      </c>
    </row>
    <row r="3" spans="1:1" x14ac:dyDescent="0.25">
      <c r="A3" s="15" t="s">
        <v>177</v>
      </c>
    </row>
    <row r="4" spans="1:1" x14ac:dyDescent="0.25">
      <c r="A4" s="15" t="s">
        <v>178</v>
      </c>
    </row>
    <row r="5" spans="1:1" x14ac:dyDescent="0.25">
      <c r="A5" s="15" t="s">
        <v>179</v>
      </c>
    </row>
  </sheetData>
  <phoneticPr fontId="5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0863-B8CF-476E-B545-322BBCB4274C}">
  <dimension ref="A1:Z106"/>
  <sheetViews>
    <sheetView tabSelected="1" zoomScaleNormal="100" workbookViewId="0">
      <pane ySplit="2" topLeftCell="A93" activePane="bottomLeft" state="frozen"/>
      <selection pane="bottomLeft" activeCell="F3" sqref="F3:F106"/>
    </sheetView>
  </sheetViews>
  <sheetFormatPr defaultColWidth="15.6640625" defaultRowHeight="30" customHeight="1" x14ac:dyDescent="0.25"/>
  <cols>
    <col min="1" max="1" width="15.109375" style="1" bestFit="1" customWidth="1"/>
    <col min="2" max="3" width="12.33203125" style="1" customWidth="1"/>
    <col min="4" max="4" width="15.6640625" style="56" customWidth="1"/>
    <col min="5" max="5" width="15.33203125" style="36" customWidth="1"/>
    <col min="6" max="6" width="16.33203125" style="1" bestFit="1" customWidth="1"/>
    <col min="7" max="7" width="53" style="13" customWidth="1"/>
    <col min="8" max="8" width="103.88671875" style="13" customWidth="1"/>
    <col min="9" max="9" width="15.109375" style="56" customWidth="1"/>
    <col min="10" max="10" width="20" style="56" customWidth="1"/>
    <col min="11" max="11" width="38.5546875" style="16" customWidth="1"/>
    <col min="12" max="16" width="15.6640625" style="1" customWidth="1"/>
    <col min="17" max="17" width="15.6640625" style="1"/>
    <col min="18" max="19" width="18" style="1" customWidth="1"/>
    <col min="20" max="20" width="15.6640625" style="56"/>
    <col min="21" max="21" width="76.44140625" style="4" customWidth="1"/>
    <col min="22" max="22" width="15.109375" style="1" customWidth="1"/>
    <col min="23" max="23" width="15.109375" style="61" customWidth="1"/>
    <col min="24" max="24" width="15.44140625" bestFit="1" customWidth="1"/>
    <col min="25" max="25" width="11.33203125" bestFit="1" customWidth="1"/>
    <col min="26" max="26" width="10.5546875" bestFit="1" customWidth="1"/>
  </cols>
  <sheetData>
    <row r="1" spans="1:26" ht="30" customHeight="1" x14ac:dyDescent="0.25">
      <c r="A1" s="78" t="s">
        <v>180</v>
      </c>
      <c r="B1" s="78"/>
      <c r="C1" s="78"/>
      <c r="D1" s="79"/>
      <c r="E1" s="80"/>
      <c r="F1" s="79"/>
      <c r="G1" s="22"/>
      <c r="H1" s="22"/>
      <c r="I1" s="57"/>
    </row>
    <row r="2" spans="1:26" s="2" customFormat="1" ht="30" customHeight="1" x14ac:dyDescent="0.25">
      <c r="A2" s="6" t="s">
        <v>1</v>
      </c>
      <c r="B2" s="6" t="s">
        <v>2</v>
      </c>
      <c r="C2" s="6" t="s">
        <v>181</v>
      </c>
      <c r="D2" s="6" t="s">
        <v>4</v>
      </c>
      <c r="E2" s="6" t="s">
        <v>5</v>
      </c>
      <c r="F2" s="10" t="s">
        <v>6</v>
      </c>
      <c r="G2" s="20" t="s">
        <v>7</v>
      </c>
      <c r="H2" s="20" t="s">
        <v>8</v>
      </c>
      <c r="I2" s="20" t="s">
        <v>9</v>
      </c>
      <c r="J2" s="7" t="s">
        <v>10</v>
      </c>
      <c r="K2" s="6" t="s">
        <v>11</v>
      </c>
      <c r="L2" s="6" t="s">
        <v>12</v>
      </c>
      <c r="M2" s="6" t="s">
        <v>13</v>
      </c>
      <c r="N2" s="6" t="s">
        <v>14</v>
      </c>
      <c r="O2" s="7" t="s">
        <v>15</v>
      </c>
      <c r="P2" s="8" t="s">
        <v>16</v>
      </c>
      <c r="Q2" s="9" t="s">
        <v>17</v>
      </c>
      <c r="R2" s="8" t="s">
        <v>18</v>
      </c>
      <c r="S2" s="8" t="s">
        <v>182</v>
      </c>
      <c r="T2" s="8" t="s">
        <v>19</v>
      </c>
      <c r="U2" s="10" t="s">
        <v>20</v>
      </c>
      <c r="V2" s="10" t="s">
        <v>21</v>
      </c>
      <c r="W2" s="60" t="s">
        <v>183</v>
      </c>
      <c r="X2" s="11" t="s">
        <v>22</v>
      </c>
      <c r="Y2" s="12" t="s">
        <v>23</v>
      </c>
      <c r="Z2" s="11" t="s">
        <v>24</v>
      </c>
    </row>
    <row r="3" spans="1:26" s="4" customFormat="1" ht="30" customHeight="1" x14ac:dyDescent="0.25">
      <c r="A3" s="23" t="s">
        <v>184</v>
      </c>
      <c r="B3" s="1"/>
      <c r="C3" s="27"/>
      <c r="D3" s="1" t="s">
        <v>38</v>
      </c>
      <c r="E3" s="36" t="s">
        <v>39</v>
      </c>
      <c r="F3" s="1" t="s">
        <v>185</v>
      </c>
      <c r="G3" s="13" t="s">
        <v>186</v>
      </c>
      <c r="H3" s="13" t="s">
        <v>187</v>
      </c>
      <c r="I3" s="1" t="s">
        <v>126</v>
      </c>
      <c r="J3" s="18">
        <v>43862</v>
      </c>
      <c r="K3" s="16" t="s">
        <v>188</v>
      </c>
      <c r="L3" s="1" t="s">
        <v>189</v>
      </c>
      <c r="M3" s="1" t="s">
        <v>190</v>
      </c>
      <c r="N3" s="1" t="s">
        <v>118</v>
      </c>
      <c r="O3" s="1">
        <v>20200109</v>
      </c>
      <c r="P3" s="1" t="s">
        <v>35</v>
      </c>
      <c r="Q3" s="1">
        <v>5</v>
      </c>
      <c r="R3" s="18">
        <v>43843</v>
      </c>
      <c r="S3" s="18">
        <v>43847</v>
      </c>
      <c r="T3" s="1" t="s">
        <v>191</v>
      </c>
      <c r="V3" s="18">
        <v>43845</v>
      </c>
      <c r="W3" s="61">
        <v>0</v>
      </c>
      <c r="X3" s="1">
        <f t="shared" ref="X3:X34" si="0">Q3/2</f>
        <v>2.5</v>
      </c>
      <c r="Y3" s="69">
        <f t="shared" ref="Y3:Y34" si="1">Z3*30</f>
        <v>15000</v>
      </c>
      <c r="Z3" s="69">
        <f t="shared" ref="Z3:Z34" si="2">X3*200</f>
        <v>500</v>
      </c>
    </row>
    <row r="4" spans="1:26" ht="30" customHeight="1" x14ac:dyDescent="0.25">
      <c r="A4" s="23" t="s">
        <v>192</v>
      </c>
      <c r="B4" s="23" t="s">
        <v>193</v>
      </c>
      <c r="C4" s="28">
        <v>1</v>
      </c>
      <c r="D4" s="1" t="s">
        <v>87</v>
      </c>
      <c r="E4" s="36" t="s">
        <v>177</v>
      </c>
      <c r="F4" s="1" t="s">
        <v>185</v>
      </c>
      <c r="G4" s="13" t="s">
        <v>194</v>
      </c>
      <c r="H4" s="13" t="s">
        <v>195</v>
      </c>
      <c r="I4" s="1" t="s">
        <v>30</v>
      </c>
      <c r="J4" s="18">
        <v>43871</v>
      </c>
      <c r="K4" s="16" t="s">
        <v>196</v>
      </c>
      <c r="L4" s="1" t="s">
        <v>190</v>
      </c>
      <c r="M4" s="1" t="s">
        <v>190</v>
      </c>
      <c r="N4" s="1" t="s">
        <v>136</v>
      </c>
      <c r="O4" s="1">
        <v>20200110</v>
      </c>
      <c r="P4" s="1" t="s">
        <v>35</v>
      </c>
      <c r="Q4" s="1">
        <v>8</v>
      </c>
      <c r="R4" s="18">
        <v>43843</v>
      </c>
      <c r="S4" s="18">
        <v>43871</v>
      </c>
      <c r="T4" s="1" t="s">
        <v>197</v>
      </c>
      <c r="U4" s="4" t="s">
        <v>198</v>
      </c>
      <c r="V4" s="18">
        <v>43875</v>
      </c>
      <c r="W4" s="61">
        <v>72000</v>
      </c>
      <c r="X4" s="1">
        <f t="shared" si="0"/>
        <v>4</v>
      </c>
      <c r="Y4" s="69">
        <f t="shared" si="1"/>
        <v>24000</v>
      </c>
      <c r="Z4" s="69">
        <f t="shared" si="2"/>
        <v>800</v>
      </c>
    </row>
    <row r="5" spans="1:26" s="4" customFormat="1" ht="30" customHeight="1" x14ac:dyDescent="0.25">
      <c r="A5" s="23" t="s">
        <v>199</v>
      </c>
      <c r="B5" s="23" t="s">
        <v>200</v>
      </c>
      <c r="C5" s="28">
        <v>1</v>
      </c>
      <c r="D5" s="1" t="s">
        <v>87</v>
      </c>
      <c r="E5" s="36" t="s">
        <v>177</v>
      </c>
      <c r="F5" s="1" t="s">
        <v>185</v>
      </c>
      <c r="G5" s="13" t="s">
        <v>201</v>
      </c>
      <c r="H5" s="13" t="s">
        <v>202</v>
      </c>
      <c r="I5" s="1" t="s">
        <v>30</v>
      </c>
      <c r="J5" s="18">
        <v>43867</v>
      </c>
      <c r="K5" s="17" t="s">
        <v>203</v>
      </c>
      <c r="L5" s="1" t="s">
        <v>190</v>
      </c>
      <c r="M5" s="1" t="s">
        <v>190</v>
      </c>
      <c r="N5" s="1" t="s">
        <v>136</v>
      </c>
      <c r="O5" s="1">
        <v>20200113</v>
      </c>
      <c r="P5" s="1" t="s">
        <v>35</v>
      </c>
      <c r="Q5" s="1">
        <v>8</v>
      </c>
      <c r="R5" s="18">
        <v>43843</v>
      </c>
      <c r="S5" s="18">
        <v>43867</v>
      </c>
      <c r="T5" s="1" t="s">
        <v>197</v>
      </c>
      <c r="U5" s="4" t="s">
        <v>198</v>
      </c>
      <c r="V5" s="18">
        <v>43866</v>
      </c>
      <c r="W5" s="61">
        <v>0</v>
      </c>
      <c r="X5" s="1">
        <f t="shared" si="0"/>
        <v>4</v>
      </c>
      <c r="Y5" s="69">
        <f t="shared" si="1"/>
        <v>24000</v>
      </c>
      <c r="Z5" s="69">
        <f t="shared" si="2"/>
        <v>800</v>
      </c>
    </row>
    <row r="6" spans="1:26" s="4" customFormat="1" ht="30" customHeight="1" x14ac:dyDescent="0.25">
      <c r="A6" s="33" t="s">
        <v>204</v>
      </c>
      <c r="B6" s="1"/>
      <c r="C6" s="27"/>
      <c r="D6" s="1" t="s">
        <v>87</v>
      </c>
      <c r="E6" s="36" t="s">
        <v>177</v>
      </c>
      <c r="F6" s="1" t="s">
        <v>185</v>
      </c>
      <c r="G6" s="13" t="s">
        <v>205</v>
      </c>
      <c r="H6" s="13" t="s">
        <v>206</v>
      </c>
      <c r="I6" s="1" t="s">
        <v>126</v>
      </c>
      <c r="J6" s="1"/>
      <c r="K6" s="16" t="s">
        <v>207</v>
      </c>
      <c r="L6" s="1" t="s">
        <v>208</v>
      </c>
      <c r="M6" s="1" t="s">
        <v>190</v>
      </c>
      <c r="N6" s="1" t="s">
        <v>136</v>
      </c>
      <c r="O6" s="1">
        <v>20200115</v>
      </c>
      <c r="P6" s="1" t="s">
        <v>35</v>
      </c>
      <c r="Q6" s="1">
        <v>5</v>
      </c>
      <c r="R6" s="18">
        <v>43847</v>
      </c>
      <c r="S6" s="18">
        <v>43852</v>
      </c>
      <c r="T6" s="1" t="s">
        <v>191</v>
      </c>
      <c r="U6" s="4" t="s">
        <v>209</v>
      </c>
      <c r="V6" s="18">
        <v>43861</v>
      </c>
      <c r="W6" s="61">
        <v>24000</v>
      </c>
      <c r="X6" s="1">
        <f t="shared" si="0"/>
        <v>2.5</v>
      </c>
      <c r="Y6" s="69">
        <f t="shared" si="1"/>
        <v>15000</v>
      </c>
      <c r="Z6" s="69">
        <f t="shared" si="2"/>
        <v>500</v>
      </c>
    </row>
    <row r="7" spans="1:26" ht="45" customHeight="1" x14ac:dyDescent="0.25">
      <c r="A7" s="23" t="s">
        <v>210</v>
      </c>
      <c r="C7" s="27"/>
      <c r="D7" s="1" t="s">
        <v>26</v>
      </c>
      <c r="E7" s="36" t="s">
        <v>211</v>
      </c>
      <c r="F7" s="1" t="s">
        <v>185</v>
      </c>
      <c r="G7" s="13" t="s">
        <v>212</v>
      </c>
      <c r="H7" s="13" t="s">
        <v>213</v>
      </c>
      <c r="I7" s="1" t="s">
        <v>30</v>
      </c>
      <c r="J7" s="1"/>
      <c r="K7" s="38" t="s">
        <v>214</v>
      </c>
      <c r="L7" s="1" t="s">
        <v>32</v>
      </c>
      <c r="M7" s="1" t="s">
        <v>33</v>
      </c>
      <c r="N7" s="1" t="s">
        <v>34</v>
      </c>
      <c r="O7" s="1">
        <v>20200116</v>
      </c>
      <c r="P7" s="1" t="s">
        <v>35</v>
      </c>
      <c r="Q7" s="1">
        <v>7</v>
      </c>
      <c r="R7" s="18">
        <v>43847</v>
      </c>
      <c r="S7" s="18">
        <v>43896</v>
      </c>
      <c r="T7" s="1" t="s">
        <v>215</v>
      </c>
      <c r="U7" s="13" t="s">
        <v>216</v>
      </c>
      <c r="V7" s="18">
        <v>43937</v>
      </c>
      <c r="W7" s="61">
        <v>37800</v>
      </c>
      <c r="X7" s="1">
        <f t="shared" si="0"/>
        <v>3.5</v>
      </c>
      <c r="Y7" s="69">
        <f t="shared" si="1"/>
        <v>21000</v>
      </c>
      <c r="Z7" s="69">
        <f t="shared" si="2"/>
        <v>700</v>
      </c>
    </row>
    <row r="8" spans="1:26" s="16" customFormat="1" ht="51" customHeight="1" x14ac:dyDescent="0.25">
      <c r="A8" s="23" t="s">
        <v>217</v>
      </c>
      <c r="B8" s="23" t="s">
        <v>218</v>
      </c>
      <c r="C8" s="28">
        <v>1</v>
      </c>
      <c r="D8" s="1" t="s">
        <v>26</v>
      </c>
      <c r="E8" s="36" t="s">
        <v>149</v>
      </c>
      <c r="F8" s="1" t="s">
        <v>185</v>
      </c>
      <c r="G8" s="17" t="s">
        <v>219</v>
      </c>
      <c r="H8" s="17" t="s">
        <v>220</v>
      </c>
      <c r="I8" s="1" t="s">
        <v>221</v>
      </c>
      <c r="J8" s="1"/>
      <c r="K8" s="62" t="s">
        <v>222</v>
      </c>
      <c r="L8" s="1" t="s">
        <v>32</v>
      </c>
      <c r="M8" s="1" t="s">
        <v>33</v>
      </c>
      <c r="N8" s="1" t="s">
        <v>72</v>
      </c>
      <c r="O8" s="1">
        <v>20200120</v>
      </c>
      <c r="P8" s="1" t="s">
        <v>35</v>
      </c>
      <c r="Q8" s="1">
        <v>7</v>
      </c>
      <c r="R8" s="18">
        <v>43851</v>
      </c>
      <c r="S8" s="18">
        <v>43896</v>
      </c>
      <c r="T8" s="1" t="s">
        <v>191</v>
      </c>
      <c r="U8" s="17" t="s">
        <v>223</v>
      </c>
      <c r="V8" s="18">
        <v>43896</v>
      </c>
      <c r="W8" s="61">
        <v>0</v>
      </c>
      <c r="X8" s="1">
        <f t="shared" si="0"/>
        <v>3.5</v>
      </c>
      <c r="Y8" s="69">
        <f t="shared" si="1"/>
        <v>21000</v>
      </c>
      <c r="Z8" s="69">
        <f t="shared" si="2"/>
        <v>700</v>
      </c>
    </row>
    <row r="9" spans="1:26" s="4" customFormat="1" ht="30" customHeight="1" x14ac:dyDescent="0.25">
      <c r="A9" s="23" t="s">
        <v>224</v>
      </c>
      <c r="B9" s="1"/>
      <c r="C9" s="27"/>
      <c r="D9" s="1" t="s">
        <v>38</v>
      </c>
      <c r="E9" s="36" t="s">
        <v>225</v>
      </c>
      <c r="F9" s="1" t="s">
        <v>185</v>
      </c>
      <c r="G9" s="13" t="s">
        <v>226</v>
      </c>
      <c r="H9" s="13" t="s">
        <v>227</v>
      </c>
      <c r="I9" s="1" t="s">
        <v>30</v>
      </c>
      <c r="J9" s="18">
        <v>43886</v>
      </c>
      <c r="K9" s="16" t="s">
        <v>228</v>
      </c>
      <c r="L9" s="1" t="s">
        <v>229</v>
      </c>
      <c r="M9" s="1" t="s">
        <v>118</v>
      </c>
      <c r="N9" s="1" t="s">
        <v>229</v>
      </c>
      <c r="O9" s="1">
        <v>20200206</v>
      </c>
      <c r="P9" s="1" t="s">
        <v>35</v>
      </c>
      <c r="Q9" s="1">
        <v>10</v>
      </c>
      <c r="R9" s="18">
        <v>43871</v>
      </c>
      <c r="S9" s="18">
        <v>43882</v>
      </c>
      <c r="T9" s="1" t="s">
        <v>215</v>
      </c>
      <c r="V9" s="18">
        <v>43887</v>
      </c>
      <c r="W9" s="61">
        <v>0</v>
      </c>
      <c r="X9" s="1">
        <f t="shared" si="0"/>
        <v>5</v>
      </c>
      <c r="Y9" s="69">
        <f t="shared" si="1"/>
        <v>30000</v>
      </c>
      <c r="Z9" s="69">
        <f t="shared" si="2"/>
        <v>1000</v>
      </c>
    </row>
    <row r="10" spans="1:26" s="4" customFormat="1" ht="30" customHeight="1" x14ac:dyDescent="0.25">
      <c r="A10" s="23" t="s">
        <v>230</v>
      </c>
      <c r="B10" s="1"/>
      <c r="C10" s="27"/>
      <c r="D10" s="1" t="s">
        <v>38</v>
      </c>
      <c r="E10" s="36" t="s">
        <v>231</v>
      </c>
      <c r="F10" s="1" t="s">
        <v>185</v>
      </c>
      <c r="G10" s="13" t="s">
        <v>232</v>
      </c>
      <c r="H10" s="17" t="s">
        <v>233</v>
      </c>
      <c r="I10" s="1" t="s">
        <v>221</v>
      </c>
      <c r="J10" s="1"/>
      <c r="K10" s="16" t="s">
        <v>234</v>
      </c>
      <c r="L10" s="1" t="s">
        <v>235</v>
      </c>
      <c r="M10" s="1" t="s">
        <v>118</v>
      </c>
      <c r="N10" s="1" t="s">
        <v>235</v>
      </c>
      <c r="O10" s="1">
        <v>20200206</v>
      </c>
      <c r="P10" s="1" t="s">
        <v>35</v>
      </c>
      <c r="Q10" s="1">
        <v>14</v>
      </c>
      <c r="R10" s="18">
        <v>43871</v>
      </c>
      <c r="S10" s="18">
        <v>43903</v>
      </c>
      <c r="T10" s="1" t="s">
        <v>236</v>
      </c>
      <c r="U10" s="13" t="s">
        <v>237</v>
      </c>
      <c r="V10" s="18">
        <v>43892</v>
      </c>
      <c r="W10" s="61">
        <v>0</v>
      </c>
      <c r="X10" s="1">
        <f t="shared" si="0"/>
        <v>7</v>
      </c>
      <c r="Y10" s="69">
        <f t="shared" si="1"/>
        <v>42000</v>
      </c>
      <c r="Z10" s="69">
        <f t="shared" si="2"/>
        <v>1400</v>
      </c>
    </row>
    <row r="11" spans="1:26" s="4" customFormat="1" ht="42" customHeight="1" x14ac:dyDescent="0.25">
      <c r="A11" s="23" t="s">
        <v>238</v>
      </c>
      <c r="B11" s="23" t="s">
        <v>239</v>
      </c>
      <c r="C11" s="28">
        <v>1</v>
      </c>
      <c r="D11" s="1" t="s">
        <v>26</v>
      </c>
      <c r="E11" s="36" t="s">
        <v>240</v>
      </c>
      <c r="F11" s="1" t="s">
        <v>185</v>
      </c>
      <c r="G11" s="13" t="s">
        <v>241</v>
      </c>
      <c r="H11" s="13" t="s">
        <v>242</v>
      </c>
      <c r="I11" s="1" t="s">
        <v>30</v>
      </c>
      <c r="J11" s="1"/>
      <c r="K11" s="17" t="s">
        <v>243</v>
      </c>
      <c r="L11" s="1" t="s">
        <v>72</v>
      </c>
      <c r="M11" s="1" t="s">
        <v>33</v>
      </c>
      <c r="N11" s="1" t="s">
        <v>72</v>
      </c>
      <c r="O11" s="1">
        <v>20200211</v>
      </c>
      <c r="P11" s="1" t="s">
        <v>35</v>
      </c>
      <c r="Q11" s="1">
        <v>20</v>
      </c>
      <c r="R11" s="18">
        <v>43892</v>
      </c>
      <c r="S11" s="18">
        <v>43917</v>
      </c>
      <c r="T11" s="1" t="s">
        <v>215</v>
      </c>
      <c r="V11" s="18">
        <v>43936</v>
      </c>
      <c r="W11" s="61">
        <v>0</v>
      </c>
      <c r="X11" s="1">
        <f t="shared" si="0"/>
        <v>10</v>
      </c>
      <c r="Y11" s="69">
        <f t="shared" si="1"/>
        <v>60000</v>
      </c>
      <c r="Z11" s="69">
        <f t="shared" si="2"/>
        <v>2000</v>
      </c>
    </row>
    <row r="12" spans="1:26" ht="69" customHeight="1" x14ac:dyDescent="0.25">
      <c r="A12" s="23" t="s">
        <v>244</v>
      </c>
      <c r="B12" s="23" t="s">
        <v>245</v>
      </c>
      <c r="C12" s="28">
        <v>1</v>
      </c>
      <c r="D12" s="1" t="s">
        <v>26</v>
      </c>
      <c r="E12" s="36" t="s">
        <v>240</v>
      </c>
      <c r="F12" s="1" t="s">
        <v>185</v>
      </c>
      <c r="G12" s="13" t="s">
        <v>246</v>
      </c>
      <c r="H12" s="21" t="s">
        <v>247</v>
      </c>
      <c r="I12" s="1" t="s">
        <v>248</v>
      </c>
      <c r="J12" s="1"/>
      <c r="K12" s="17" t="s">
        <v>249</v>
      </c>
      <c r="L12" s="1" t="s">
        <v>34</v>
      </c>
      <c r="M12" s="1" t="s">
        <v>33</v>
      </c>
      <c r="N12" s="1" t="s">
        <v>34</v>
      </c>
      <c r="O12" s="1">
        <v>20200219</v>
      </c>
      <c r="P12" s="1" t="s">
        <v>35</v>
      </c>
      <c r="Q12" s="1">
        <v>15</v>
      </c>
      <c r="R12" s="18">
        <v>43885</v>
      </c>
      <c r="S12" s="18">
        <v>43910</v>
      </c>
      <c r="T12" s="1" t="s">
        <v>250</v>
      </c>
      <c r="U12" s="4" t="s">
        <v>251</v>
      </c>
      <c r="V12" s="18">
        <v>43951</v>
      </c>
      <c r="W12" s="61">
        <v>0</v>
      </c>
      <c r="X12" s="1">
        <f t="shared" si="0"/>
        <v>7.5</v>
      </c>
      <c r="Y12" s="69">
        <f t="shared" si="1"/>
        <v>45000</v>
      </c>
      <c r="Z12" s="69">
        <f t="shared" si="2"/>
        <v>1500</v>
      </c>
    </row>
    <row r="13" spans="1:26" ht="83.25" customHeight="1" x14ac:dyDescent="0.25">
      <c r="A13" s="23" t="s">
        <v>252</v>
      </c>
      <c r="C13" s="27"/>
      <c r="D13" s="1" t="s">
        <v>26</v>
      </c>
      <c r="E13" s="36" t="s">
        <v>253</v>
      </c>
      <c r="F13" s="1" t="s">
        <v>185</v>
      </c>
      <c r="G13" s="13" t="s">
        <v>254</v>
      </c>
      <c r="H13" s="21" t="s">
        <v>255</v>
      </c>
      <c r="I13" s="1" t="s">
        <v>221</v>
      </c>
      <c r="J13" s="1"/>
      <c r="K13" s="17" t="s">
        <v>256</v>
      </c>
      <c r="L13" s="1" t="s">
        <v>34</v>
      </c>
      <c r="M13" s="1" t="s">
        <v>33</v>
      </c>
      <c r="N13" s="1" t="s">
        <v>34</v>
      </c>
      <c r="O13" s="1">
        <v>20200219</v>
      </c>
      <c r="P13" s="18" t="s">
        <v>257</v>
      </c>
      <c r="Q13" s="1">
        <v>5</v>
      </c>
      <c r="R13" s="18">
        <v>43882</v>
      </c>
      <c r="S13" s="18">
        <v>43888</v>
      </c>
      <c r="T13" s="18" t="s">
        <v>258</v>
      </c>
      <c r="V13" s="18"/>
      <c r="W13" s="61">
        <v>0</v>
      </c>
      <c r="X13" s="1">
        <f t="shared" si="0"/>
        <v>2.5</v>
      </c>
      <c r="Y13" s="69">
        <f t="shared" si="1"/>
        <v>15000</v>
      </c>
      <c r="Z13" s="69">
        <f t="shared" si="2"/>
        <v>500</v>
      </c>
    </row>
    <row r="14" spans="1:26" ht="63" customHeight="1" x14ac:dyDescent="0.25">
      <c r="A14" s="23" t="s">
        <v>259</v>
      </c>
      <c r="C14" s="27"/>
      <c r="D14" s="1" t="s">
        <v>26</v>
      </c>
      <c r="E14" s="36" t="s">
        <v>260</v>
      </c>
      <c r="F14" s="1" t="s">
        <v>185</v>
      </c>
      <c r="G14" s="13" t="s">
        <v>261</v>
      </c>
      <c r="H14" s="21" t="s">
        <v>262</v>
      </c>
      <c r="I14" s="1" t="s">
        <v>221</v>
      </c>
      <c r="J14" s="1"/>
      <c r="K14" s="17" t="s">
        <v>263</v>
      </c>
      <c r="L14" s="1" t="s">
        <v>34</v>
      </c>
      <c r="M14" s="1" t="s">
        <v>33</v>
      </c>
      <c r="N14" s="1" t="s">
        <v>34</v>
      </c>
      <c r="O14" s="1">
        <v>20200219</v>
      </c>
      <c r="P14" s="1" t="s">
        <v>257</v>
      </c>
      <c r="Q14" s="1">
        <v>7</v>
      </c>
      <c r="R14" s="18">
        <v>43882</v>
      </c>
      <c r="S14" s="18">
        <v>43901</v>
      </c>
      <c r="T14" s="1" t="s">
        <v>250</v>
      </c>
      <c r="U14" s="16" t="s">
        <v>264</v>
      </c>
      <c r="V14" s="18"/>
      <c r="W14" s="61">
        <v>0</v>
      </c>
      <c r="X14" s="1">
        <f t="shared" si="0"/>
        <v>3.5</v>
      </c>
      <c r="Y14" s="69">
        <f t="shared" si="1"/>
        <v>21000</v>
      </c>
      <c r="Z14" s="69">
        <f t="shared" si="2"/>
        <v>700</v>
      </c>
    </row>
    <row r="15" spans="1:26" s="16" customFormat="1" ht="54" x14ac:dyDescent="0.25">
      <c r="A15" s="23" t="s">
        <v>265</v>
      </c>
      <c r="B15" s="1"/>
      <c r="C15" s="27"/>
      <c r="D15" s="1" t="s">
        <v>87</v>
      </c>
      <c r="E15" s="36" t="s">
        <v>88</v>
      </c>
      <c r="F15" s="1" t="s">
        <v>185</v>
      </c>
      <c r="G15" s="17" t="s">
        <v>266</v>
      </c>
      <c r="H15" s="17" t="s">
        <v>267</v>
      </c>
      <c r="I15" s="1" t="s">
        <v>30</v>
      </c>
      <c r="J15" s="1"/>
      <c r="K15" s="16" t="s">
        <v>268</v>
      </c>
      <c r="L15" s="1" t="s">
        <v>91</v>
      </c>
      <c r="M15" s="1" t="s">
        <v>92</v>
      </c>
      <c r="N15" s="1" t="s">
        <v>91</v>
      </c>
      <c r="O15" s="1">
        <v>20200226</v>
      </c>
      <c r="P15" s="1" t="s">
        <v>35</v>
      </c>
      <c r="Q15" s="1">
        <v>15</v>
      </c>
      <c r="R15" s="18">
        <v>43892</v>
      </c>
      <c r="S15" s="18">
        <v>43910</v>
      </c>
      <c r="T15" s="1" t="s">
        <v>269</v>
      </c>
      <c r="U15" s="38" t="s">
        <v>270</v>
      </c>
      <c r="V15" s="18">
        <v>43979</v>
      </c>
      <c r="W15" s="61">
        <v>0</v>
      </c>
      <c r="X15" s="1">
        <f t="shared" si="0"/>
        <v>7.5</v>
      </c>
      <c r="Y15" s="69">
        <f t="shared" si="1"/>
        <v>45000</v>
      </c>
      <c r="Z15" s="69">
        <f t="shared" si="2"/>
        <v>1500</v>
      </c>
    </row>
    <row r="16" spans="1:26" s="16" customFormat="1" ht="58.5" customHeight="1" x14ac:dyDescent="0.25">
      <c r="A16" s="23" t="s">
        <v>271</v>
      </c>
      <c r="B16" s="23" t="s">
        <v>272</v>
      </c>
      <c r="C16" s="28">
        <v>1</v>
      </c>
      <c r="D16" s="1" t="s">
        <v>38</v>
      </c>
      <c r="E16" s="36" t="s">
        <v>273</v>
      </c>
      <c r="F16" s="1" t="s">
        <v>185</v>
      </c>
      <c r="G16" s="17" t="s">
        <v>274</v>
      </c>
      <c r="H16" s="17" t="s">
        <v>275</v>
      </c>
      <c r="I16" s="1" t="s">
        <v>221</v>
      </c>
      <c r="J16" s="1"/>
      <c r="K16" s="16" t="s">
        <v>276</v>
      </c>
      <c r="L16" s="1" t="s">
        <v>118</v>
      </c>
      <c r="M16" s="1" t="s">
        <v>118</v>
      </c>
      <c r="N16" s="1" t="s">
        <v>118</v>
      </c>
      <c r="O16" s="1">
        <v>20200227</v>
      </c>
      <c r="P16" s="1" t="s">
        <v>35</v>
      </c>
      <c r="Q16" s="1">
        <v>15</v>
      </c>
      <c r="R16" s="18">
        <v>43899</v>
      </c>
      <c r="S16" s="18">
        <v>43917</v>
      </c>
      <c r="T16" s="1" t="s">
        <v>277</v>
      </c>
      <c r="U16" s="17" t="s">
        <v>278</v>
      </c>
      <c r="V16" s="18"/>
      <c r="W16" s="61">
        <v>0</v>
      </c>
      <c r="X16" s="1">
        <f t="shared" si="0"/>
        <v>7.5</v>
      </c>
      <c r="Y16" s="69">
        <f t="shared" si="1"/>
        <v>45000</v>
      </c>
      <c r="Z16" s="69">
        <f t="shared" si="2"/>
        <v>1500</v>
      </c>
    </row>
    <row r="17" spans="1:26" s="4" customFormat="1" ht="30" customHeight="1" x14ac:dyDescent="0.25">
      <c r="A17" s="23" t="s">
        <v>279</v>
      </c>
      <c r="B17" s="1"/>
      <c r="C17" s="27"/>
      <c r="D17" s="1" t="s">
        <v>87</v>
      </c>
      <c r="E17" s="36" t="s">
        <v>177</v>
      </c>
      <c r="F17" s="1" t="s">
        <v>185</v>
      </c>
      <c r="G17" s="13" t="s">
        <v>280</v>
      </c>
      <c r="H17" s="13" t="s">
        <v>281</v>
      </c>
      <c r="I17" s="1" t="s">
        <v>126</v>
      </c>
      <c r="J17" s="1"/>
      <c r="K17" s="51" t="s">
        <v>282</v>
      </c>
      <c r="L17" s="1" t="s">
        <v>136</v>
      </c>
      <c r="M17" s="1" t="s">
        <v>136</v>
      </c>
      <c r="N17" s="1" t="s">
        <v>136</v>
      </c>
      <c r="O17" s="1">
        <v>20200304</v>
      </c>
      <c r="P17" s="1" t="s">
        <v>35</v>
      </c>
      <c r="Q17" s="1">
        <v>1</v>
      </c>
      <c r="R17" s="18">
        <v>43894</v>
      </c>
      <c r="S17" s="18">
        <v>43894</v>
      </c>
      <c r="T17" s="1" t="s">
        <v>191</v>
      </c>
      <c r="U17" s="4" t="s">
        <v>283</v>
      </c>
      <c r="V17" s="18">
        <v>43894</v>
      </c>
      <c r="W17" s="61">
        <v>48000</v>
      </c>
      <c r="X17" s="1">
        <f t="shared" si="0"/>
        <v>0.5</v>
      </c>
      <c r="Y17" s="69">
        <f t="shared" si="1"/>
        <v>3000</v>
      </c>
      <c r="Z17" s="69">
        <f t="shared" si="2"/>
        <v>100</v>
      </c>
    </row>
    <row r="18" spans="1:26" s="4" customFormat="1" ht="79.2" x14ac:dyDescent="0.25">
      <c r="A18" s="23" t="s">
        <v>284</v>
      </c>
      <c r="B18" s="26" t="s">
        <v>285</v>
      </c>
      <c r="C18" s="28">
        <v>6</v>
      </c>
      <c r="D18" s="1" t="s">
        <v>286</v>
      </c>
      <c r="E18" s="36" t="s">
        <v>287</v>
      </c>
      <c r="F18" s="1" t="s">
        <v>185</v>
      </c>
      <c r="G18" s="13" t="s">
        <v>288</v>
      </c>
      <c r="H18" s="13" t="s">
        <v>289</v>
      </c>
      <c r="I18" s="1" t="s">
        <v>142</v>
      </c>
      <c r="J18" s="25"/>
      <c r="K18" s="16"/>
      <c r="L18" s="1" t="s">
        <v>290</v>
      </c>
      <c r="M18" s="1" t="s">
        <v>291</v>
      </c>
      <c r="N18" s="1" t="s">
        <v>269</v>
      </c>
      <c r="O18" s="1">
        <v>20200309</v>
      </c>
      <c r="P18" s="1" t="s">
        <v>257</v>
      </c>
      <c r="Q18" s="1">
        <v>20</v>
      </c>
      <c r="R18" s="18">
        <v>43899</v>
      </c>
      <c r="S18" s="18">
        <v>43929</v>
      </c>
      <c r="T18" s="1" t="s">
        <v>269</v>
      </c>
      <c r="U18" s="4" t="s">
        <v>292</v>
      </c>
      <c r="V18" s="18">
        <v>43979</v>
      </c>
      <c r="W18" s="61">
        <v>0</v>
      </c>
      <c r="X18" s="1">
        <f t="shared" si="0"/>
        <v>10</v>
      </c>
      <c r="Y18" s="69">
        <f t="shared" si="1"/>
        <v>60000</v>
      </c>
      <c r="Z18" s="69">
        <f t="shared" si="2"/>
        <v>2000</v>
      </c>
    </row>
    <row r="19" spans="1:26" s="4" customFormat="1" ht="30" customHeight="1" x14ac:dyDescent="0.25">
      <c r="A19" s="23" t="s">
        <v>293</v>
      </c>
      <c r="B19" s="1"/>
      <c r="C19" s="27"/>
      <c r="D19" s="1" t="s">
        <v>26</v>
      </c>
      <c r="E19" s="36" t="s">
        <v>149</v>
      </c>
      <c r="F19" s="1" t="s">
        <v>185</v>
      </c>
      <c r="G19" s="13" t="s">
        <v>294</v>
      </c>
      <c r="H19" s="13" t="s">
        <v>295</v>
      </c>
      <c r="I19" s="1" t="s">
        <v>126</v>
      </c>
      <c r="J19" s="1"/>
      <c r="K19" s="17" t="s">
        <v>296</v>
      </c>
      <c r="L19" s="1" t="s">
        <v>72</v>
      </c>
      <c r="M19" s="1" t="s">
        <v>33</v>
      </c>
      <c r="N19" s="1" t="s">
        <v>72</v>
      </c>
      <c r="O19" s="1">
        <v>20200317</v>
      </c>
      <c r="P19" s="1" t="s">
        <v>35</v>
      </c>
      <c r="Q19" s="1">
        <v>5</v>
      </c>
      <c r="R19" s="18">
        <v>43913</v>
      </c>
      <c r="S19" s="18">
        <v>43917</v>
      </c>
      <c r="T19" s="1" t="s">
        <v>277</v>
      </c>
      <c r="V19" s="18"/>
      <c r="W19" s="61">
        <v>0</v>
      </c>
      <c r="X19" s="1">
        <f t="shared" si="0"/>
        <v>2.5</v>
      </c>
      <c r="Y19" s="69">
        <f t="shared" si="1"/>
        <v>15000</v>
      </c>
      <c r="Z19" s="69">
        <f t="shared" si="2"/>
        <v>500</v>
      </c>
    </row>
    <row r="20" spans="1:26" ht="30" customHeight="1" x14ac:dyDescent="0.25">
      <c r="A20" s="23" t="s">
        <v>297</v>
      </c>
      <c r="C20" s="27"/>
      <c r="D20" s="1" t="s">
        <v>26</v>
      </c>
      <c r="E20" s="36" t="s">
        <v>298</v>
      </c>
      <c r="F20" s="1" t="s">
        <v>185</v>
      </c>
      <c r="G20" s="13" t="s">
        <v>299</v>
      </c>
      <c r="H20" s="13" t="s">
        <v>300</v>
      </c>
      <c r="I20" s="1" t="s">
        <v>30</v>
      </c>
      <c r="J20" s="1"/>
      <c r="K20" s="17" t="s">
        <v>301</v>
      </c>
      <c r="L20" s="1" t="s">
        <v>72</v>
      </c>
      <c r="M20" s="1" t="s">
        <v>33</v>
      </c>
      <c r="N20" s="1" t="s">
        <v>72</v>
      </c>
      <c r="O20" s="1">
        <v>20200317</v>
      </c>
      <c r="P20" s="1" t="s">
        <v>35</v>
      </c>
      <c r="Q20" s="1">
        <v>13</v>
      </c>
      <c r="R20" s="18">
        <v>43913</v>
      </c>
      <c r="S20" s="18">
        <v>43931</v>
      </c>
      <c r="T20" s="1" t="s">
        <v>215</v>
      </c>
      <c r="V20" s="18">
        <v>43936</v>
      </c>
      <c r="W20" s="61">
        <v>0</v>
      </c>
      <c r="X20" s="1">
        <f t="shared" si="0"/>
        <v>6.5</v>
      </c>
      <c r="Y20" s="69">
        <f t="shared" si="1"/>
        <v>39000</v>
      </c>
      <c r="Z20" s="69">
        <f t="shared" si="2"/>
        <v>1300</v>
      </c>
    </row>
    <row r="21" spans="1:26" s="4" customFormat="1" ht="30" customHeight="1" x14ac:dyDescent="0.25">
      <c r="A21" s="23" t="s">
        <v>302</v>
      </c>
      <c r="B21" s="1"/>
      <c r="C21" s="27"/>
      <c r="D21" s="1" t="s">
        <v>58</v>
      </c>
      <c r="E21" s="36" t="s">
        <v>59</v>
      </c>
      <c r="F21" s="1" t="s">
        <v>185</v>
      </c>
      <c r="G21" s="13" t="s">
        <v>60</v>
      </c>
      <c r="H21" s="13" t="s">
        <v>61</v>
      </c>
      <c r="I21" s="1" t="s">
        <v>126</v>
      </c>
      <c r="J21" s="1"/>
      <c r="K21" s="17" t="s">
        <v>303</v>
      </c>
      <c r="L21" s="1" t="s">
        <v>63</v>
      </c>
      <c r="M21" s="1" t="s">
        <v>64</v>
      </c>
      <c r="N21" s="1" t="s">
        <v>63</v>
      </c>
      <c r="O21" s="1">
        <v>20200319</v>
      </c>
      <c r="P21" s="1" t="s">
        <v>35</v>
      </c>
      <c r="Q21" s="1">
        <v>5</v>
      </c>
      <c r="R21" s="18">
        <v>43913</v>
      </c>
      <c r="S21" s="18">
        <v>43917</v>
      </c>
      <c r="T21" s="1" t="s">
        <v>304</v>
      </c>
      <c r="V21" s="18"/>
      <c r="W21" s="61">
        <v>20000</v>
      </c>
      <c r="X21" s="1">
        <f t="shared" si="0"/>
        <v>2.5</v>
      </c>
      <c r="Y21" s="69">
        <f t="shared" si="1"/>
        <v>15000</v>
      </c>
      <c r="Z21" s="69">
        <f t="shared" si="2"/>
        <v>500</v>
      </c>
    </row>
    <row r="22" spans="1:26" ht="30" customHeight="1" x14ac:dyDescent="0.25">
      <c r="A22" s="23" t="s">
        <v>305</v>
      </c>
      <c r="C22" s="27"/>
      <c r="D22" s="1" t="s">
        <v>38</v>
      </c>
      <c r="E22" s="36" t="s">
        <v>306</v>
      </c>
      <c r="F22" s="1" t="s">
        <v>185</v>
      </c>
      <c r="G22" s="13" t="s">
        <v>307</v>
      </c>
      <c r="H22" s="13" t="s">
        <v>308</v>
      </c>
      <c r="I22" s="1" t="s">
        <v>126</v>
      </c>
      <c r="J22" s="1"/>
      <c r="K22" s="17" t="s">
        <v>309</v>
      </c>
      <c r="L22" s="1" t="s">
        <v>310</v>
      </c>
      <c r="M22" s="1" t="s">
        <v>118</v>
      </c>
      <c r="N22" s="1" t="s">
        <v>310</v>
      </c>
      <c r="O22" s="1">
        <v>20200320</v>
      </c>
      <c r="P22" s="1" t="s">
        <v>311</v>
      </c>
      <c r="Q22" s="1">
        <v>8</v>
      </c>
      <c r="R22" s="18">
        <v>43929</v>
      </c>
      <c r="S22" s="18">
        <v>43938</v>
      </c>
      <c r="T22" s="1" t="s">
        <v>269</v>
      </c>
      <c r="U22" s="4" t="s">
        <v>312</v>
      </c>
      <c r="V22" s="18">
        <v>43969</v>
      </c>
      <c r="W22" s="61">
        <v>0</v>
      </c>
      <c r="X22" s="1">
        <f t="shared" si="0"/>
        <v>4</v>
      </c>
      <c r="Y22" s="69">
        <f t="shared" si="1"/>
        <v>24000</v>
      </c>
      <c r="Z22" s="69">
        <f t="shared" si="2"/>
        <v>800</v>
      </c>
    </row>
    <row r="23" spans="1:26" ht="30" customHeight="1" x14ac:dyDescent="0.25">
      <c r="A23" s="23" t="s">
        <v>313</v>
      </c>
      <c r="C23" s="27"/>
      <c r="D23" s="1" t="s">
        <v>314</v>
      </c>
      <c r="E23" s="36" t="s">
        <v>315</v>
      </c>
      <c r="F23" s="1" t="s">
        <v>185</v>
      </c>
      <c r="G23" s="13" t="s">
        <v>316</v>
      </c>
      <c r="H23" s="13" t="s">
        <v>317</v>
      </c>
      <c r="I23" s="1" t="s">
        <v>126</v>
      </c>
      <c r="J23" s="1"/>
      <c r="K23" s="16" t="s">
        <v>318</v>
      </c>
      <c r="L23" s="1" t="s">
        <v>319</v>
      </c>
      <c r="M23" s="1" t="s">
        <v>101</v>
      </c>
      <c r="N23" s="1" t="s">
        <v>319</v>
      </c>
      <c r="O23" s="1">
        <v>20200324</v>
      </c>
      <c r="P23" s="1" t="s">
        <v>257</v>
      </c>
      <c r="Q23" s="1">
        <v>3</v>
      </c>
      <c r="R23" s="18">
        <v>43914</v>
      </c>
      <c r="S23" s="18">
        <v>43917</v>
      </c>
      <c r="T23" s="1" t="s">
        <v>215</v>
      </c>
      <c r="V23" s="18"/>
      <c r="W23" s="61">
        <v>0</v>
      </c>
      <c r="X23" s="1">
        <f t="shared" si="0"/>
        <v>1.5</v>
      </c>
      <c r="Y23" s="69">
        <f t="shared" si="1"/>
        <v>9000</v>
      </c>
      <c r="Z23" s="69">
        <f t="shared" si="2"/>
        <v>300</v>
      </c>
    </row>
    <row r="24" spans="1:26" ht="30" customHeight="1" x14ac:dyDescent="0.25">
      <c r="A24" s="1" t="s">
        <v>320</v>
      </c>
      <c r="B24" s="23" t="s">
        <v>321</v>
      </c>
      <c r="C24" s="28">
        <v>1</v>
      </c>
      <c r="D24" s="1" t="s">
        <v>286</v>
      </c>
      <c r="E24" s="36" t="s">
        <v>322</v>
      </c>
      <c r="F24" s="1" t="s">
        <v>185</v>
      </c>
      <c r="G24" s="53" t="s">
        <v>323</v>
      </c>
      <c r="H24" s="24" t="s">
        <v>324</v>
      </c>
      <c r="I24" s="1" t="s">
        <v>30</v>
      </c>
      <c r="J24" s="1"/>
      <c r="L24" s="1" t="s">
        <v>290</v>
      </c>
      <c r="M24" s="1" t="s">
        <v>291</v>
      </c>
      <c r="N24" s="1" t="s">
        <v>269</v>
      </c>
      <c r="O24" s="1">
        <v>20200309</v>
      </c>
      <c r="P24" s="1" t="s">
        <v>257</v>
      </c>
      <c r="Q24" s="1">
        <v>15</v>
      </c>
      <c r="R24" s="18">
        <v>43927</v>
      </c>
      <c r="S24" s="25">
        <v>43945</v>
      </c>
      <c r="T24" s="1" t="s">
        <v>269</v>
      </c>
      <c r="V24" s="18">
        <v>43955</v>
      </c>
      <c r="W24" s="61">
        <v>0</v>
      </c>
      <c r="X24" s="1">
        <f t="shared" si="0"/>
        <v>7.5</v>
      </c>
      <c r="Y24" s="69">
        <f t="shared" si="1"/>
        <v>45000</v>
      </c>
      <c r="Z24" s="69">
        <f t="shared" si="2"/>
        <v>1500</v>
      </c>
    </row>
    <row r="25" spans="1:26" ht="30" customHeight="1" x14ac:dyDescent="0.25">
      <c r="A25" s="23" t="s">
        <v>325</v>
      </c>
      <c r="C25" s="27"/>
      <c r="D25" s="1" t="s">
        <v>122</v>
      </c>
      <c r="E25" s="36" t="s">
        <v>80</v>
      </c>
      <c r="F25" s="1" t="s">
        <v>185</v>
      </c>
      <c r="G25" s="13" t="s">
        <v>326</v>
      </c>
      <c r="H25" s="13" t="s">
        <v>327</v>
      </c>
      <c r="I25" s="1" t="s">
        <v>30</v>
      </c>
      <c r="J25" s="1"/>
      <c r="L25" s="1" t="s">
        <v>328</v>
      </c>
      <c r="M25" s="1" t="s">
        <v>83</v>
      </c>
      <c r="N25" s="1" t="s">
        <v>328</v>
      </c>
      <c r="O25" s="1">
        <v>20200330</v>
      </c>
      <c r="P25" s="1" t="s">
        <v>35</v>
      </c>
      <c r="Q25" s="1">
        <v>5</v>
      </c>
      <c r="R25" s="18">
        <v>43922</v>
      </c>
      <c r="S25" s="18">
        <v>43930</v>
      </c>
      <c r="T25" s="1" t="s">
        <v>197</v>
      </c>
      <c r="V25" s="18"/>
      <c r="W25" s="61">
        <v>0</v>
      </c>
      <c r="X25" s="1">
        <f t="shared" si="0"/>
        <v>2.5</v>
      </c>
      <c r="Y25" s="69">
        <f t="shared" si="1"/>
        <v>15000</v>
      </c>
      <c r="Z25" s="69">
        <f t="shared" si="2"/>
        <v>500</v>
      </c>
    </row>
    <row r="26" spans="1:26" ht="39.6" x14ac:dyDescent="0.25">
      <c r="A26" s="1" t="s">
        <v>329</v>
      </c>
      <c r="B26" s="30" t="s">
        <v>330</v>
      </c>
      <c r="C26" s="28">
        <v>3</v>
      </c>
      <c r="D26" s="1" t="s">
        <v>122</v>
      </c>
      <c r="E26" s="36" t="s">
        <v>331</v>
      </c>
      <c r="F26" s="1" t="s">
        <v>185</v>
      </c>
      <c r="G26" s="32" t="s">
        <v>332</v>
      </c>
      <c r="H26" s="32" t="s">
        <v>333</v>
      </c>
      <c r="I26" s="1" t="s">
        <v>30</v>
      </c>
      <c r="J26" s="1"/>
      <c r="M26" s="1" t="s">
        <v>291</v>
      </c>
      <c r="N26" s="1" t="s">
        <v>269</v>
      </c>
      <c r="O26" s="1">
        <v>20200331</v>
      </c>
      <c r="P26" s="1" t="s">
        <v>257</v>
      </c>
      <c r="Q26" s="1">
        <v>10</v>
      </c>
      <c r="R26" s="18">
        <v>43921</v>
      </c>
      <c r="S26" s="18">
        <v>43936</v>
      </c>
      <c r="T26" s="1" t="s">
        <v>269</v>
      </c>
      <c r="U26" s="13" t="s">
        <v>334</v>
      </c>
      <c r="V26" s="18">
        <v>43973</v>
      </c>
      <c r="W26" s="61">
        <v>0</v>
      </c>
      <c r="X26" s="1">
        <f t="shared" si="0"/>
        <v>5</v>
      </c>
      <c r="Y26" s="69">
        <f t="shared" si="1"/>
        <v>30000</v>
      </c>
      <c r="Z26" s="69">
        <f t="shared" si="2"/>
        <v>1000</v>
      </c>
    </row>
    <row r="27" spans="1:26" ht="30" customHeight="1" x14ac:dyDescent="0.25">
      <c r="A27" s="23" t="s">
        <v>335</v>
      </c>
      <c r="C27" s="27"/>
      <c r="D27" s="1" t="s">
        <v>314</v>
      </c>
      <c r="E27" s="36" t="s">
        <v>336</v>
      </c>
      <c r="F27" s="1" t="s">
        <v>185</v>
      </c>
      <c r="G27" s="13" t="s">
        <v>337</v>
      </c>
      <c r="H27" s="13" t="s">
        <v>338</v>
      </c>
      <c r="I27" s="1" t="s">
        <v>126</v>
      </c>
      <c r="J27" s="1"/>
      <c r="L27" s="1" t="s">
        <v>339</v>
      </c>
      <c r="M27" s="1" t="s">
        <v>55</v>
      </c>
      <c r="N27" s="1" t="s">
        <v>339</v>
      </c>
      <c r="O27" s="1">
        <v>20200331</v>
      </c>
      <c r="P27" s="1" t="s">
        <v>35</v>
      </c>
      <c r="Q27" s="1">
        <v>5</v>
      </c>
      <c r="R27" s="18">
        <v>43927</v>
      </c>
      <c r="S27" s="18">
        <v>43931</v>
      </c>
      <c r="T27" s="1" t="s">
        <v>304</v>
      </c>
      <c r="V27" s="18"/>
      <c r="W27" s="61">
        <v>0</v>
      </c>
      <c r="X27" s="1">
        <f t="shared" si="0"/>
        <v>2.5</v>
      </c>
      <c r="Y27" s="69">
        <f t="shared" si="1"/>
        <v>15000</v>
      </c>
      <c r="Z27" s="69">
        <f t="shared" si="2"/>
        <v>500</v>
      </c>
    </row>
    <row r="28" spans="1:26" ht="30" customHeight="1" x14ac:dyDescent="0.25">
      <c r="A28" s="23" t="s">
        <v>340</v>
      </c>
      <c r="C28" s="27"/>
      <c r="D28" s="1" t="s">
        <v>314</v>
      </c>
      <c r="E28" s="36" t="s">
        <v>315</v>
      </c>
      <c r="F28" s="1" t="s">
        <v>185</v>
      </c>
      <c r="G28" s="13" t="s">
        <v>341</v>
      </c>
      <c r="H28" s="13" t="s">
        <v>342</v>
      </c>
      <c r="I28" s="1" t="s">
        <v>126</v>
      </c>
      <c r="J28" s="1"/>
      <c r="K28" s="17" t="s">
        <v>343</v>
      </c>
      <c r="L28" s="1" t="s">
        <v>319</v>
      </c>
      <c r="M28" s="1" t="s">
        <v>101</v>
      </c>
      <c r="N28" s="1" t="s">
        <v>319</v>
      </c>
      <c r="O28" s="1">
        <v>20200408</v>
      </c>
      <c r="P28" s="1" t="s">
        <v>35</v>
      </c>
      <c r="Q28" s="1">
        <v>5</v>
      </c>
      <c r="R28" s="18">
        <v>43934</v>
      </c>
      <c r="S28" s="18">
        <v>43938</v>
      </c>
      <c r="T28" s="1" t="s">
        <v>304</v>
      </c>
      <c r="V28" s="18"/>
      <c r="W28" s="61">
        <v>0</v>
      </c>
      <c r="X28" s="1">
        <f t="shared" si="0"/>
        <v>2.5</v>
      </c>
      <c r="Y28" s="69">
        <f t="shared" si="1"/>
        <v>15000</v>
      </c>
      <c r="Z28" s="69">
        <f t="shared" si="2"/>
        <v>500</v>
      </c>
    </row>
    <row r="29" spans="1:26" ht="30" customHeight="1" x14ac:dyDescent="0.25">
      <c r="A29" s="23" t="s">
        <v>344</v>
      </c>
      <c r="C29" s="27"/>
      <c r="D29" s="1" t="s">
        <v>87</v>
      </c>
      <c r="E29" s="36" t="s">
        <v>88</v>
      </c>
      <c r="F29" s="1" t="s">
        <v>185</v>
      </c>
      <c r="G29" s="13" t="s">
        <v>345</v>
      </c>
      <c r="H29" s="13" t="s">
        <v>346</v>
      </c>
      <c r="I29" s="1" t="s">
        <v>30</v>
      </c>
      <c r="J29" s="1"/>
      <c r="L29" s="1" t="s">
        <v>91</v>
      </c>
      <c r="M29" s="1" t="s">
        <v>92</v>
      </c>
      <c r="N29" s="1" t="s">
        <v>91</v>
      </c>
      <c r="O29" s="1">
        <v>20200409</v>
      </c>
      <c r="P29" s="1" t="s">
        <v>35</v>
      </c>
      <c r="Q29" s="1">
        <v>5</v>
      </c>
      <c r="R29" s="18">
        <v>43934</v>
      </c>
      <c r="S29" s="18">
        <v>43938</v>
      </c>
      <c r="T29" s="1" t="s">
        <v>277</v>
      </c>
      <c r="V29" s="18"/>
      <c r="W29" s="61">
        <v>0</v>
      </c>
      <c r="X29" s="1">
        <f t="shared" si="0"/>
        <v>2.5</v>
      </c>
      <c r="Y29" s="69">
        <f t="shared" si="1"/>
        <v>15000</v>
      </c>
      <c r="Z29" s="69">
        <f t="shared" si="2"/>
        <v>500</v>
      </c>
    </row>
    <row r="30" spans="1:26" ht="30" customHeight="1" x14ac:dyDescent="0.25">
      <c r="A30" s="23" t="s">
        <v>347</v>
      </c>
      <c r="C30" s="27"/>
      <c r="D30" s="1" t="s">
        <v>314</v>
      </c>
      <c r="E30" s="36" t="s">
        <v>348</v>
      </c>
      <c r="F30" s="1" t="s">
        <v>185</v>
      </c>
      <c r="G30" s="13" t="s">
        <v>349</v>
      </c>
      <c r="H30" s="13" t="s">
        <v>350</v>
      </c>
      <c r="I30" s="1" t="s">
        <v>126</v>
      </c>
      <c r="K30" s="16" t="s">
        <v>351</v>
      </c>
      <c r="L30" s="1" t="s">
        <v>352</v>
      </c>
      <c r="M30" s="1" t="s">
        <v>101</v>
      </c>
      <c r="N30" s="1" t="s">
        <v>352</v>
      </c>
      <c r="O30" s="1">
        <v>20200413</v>
      </c>
      <c r="P30" s="1" t="s">
        <v>35</v>
      </c>
      <c r="Q30" s="1">
        <v>5</v>
      </c>
      <c r="R30" s="18">
        <v>43934</v>
      </c>
      <c r="S30" s="18">
        <v>43938</v>
      </c>
      <c r="T30" s="1" t="s">
        <v>191</v>
      </c>
      <c r="U30" s="31" t="s">
        <v>353</v>
      </c>
      <c r="V30" s="18">
        <v>43942</v>
      </c>
      <c r="W30" s="61">
        <v>0</v>
      </c>
      <c r="X30" s="1">
        <f t="shared" si="0"/>
        <v>2.5</v>
      </c>
      <c r="Y30" s="69">
        <f t="shared" si="1"/>
        <v>15000</v>
      </c>
      <c r="Z30" s="69">
        <f t="shared" si="2"/>
        <v>500</v>
      </c>
    </row>
    <row r="31" spans="1:26" ht="30" customHeight="1" x14ac:dyDescent="0.25">
      <c r="A31" s="23" t="s">
        <v>354</v>
      </c>
      <c r="C31" s="27"/>
      <c r="D31" s="1" t="s">
        <v>38</v>
      </c>
      <c r="E31" s="36" t="s">
        <v>355</v>
      </c>
      <c r="F31" s="1" t="s">
        <v>185</v>
      </c>
      <c r="G31" s="13" t="s">
        <v>356</v>
      </c>
      <c r="H31" s="13" t="s">
        <v>357</v>
      </c>
      <c r="I31" s="1" t="s">
        <v>126</v>
      </c>
      <c r="K31" s="16" t="s">
        <v>358</v>
      </c>
      <c r="L31" s="1" t="s">
        <v>118</v>
      </c>
      <c r="M31" s="1" t="s">
        <v>359</v>
      </c>
      <c r="N31" s="1" t="s">
        <v>118</v>
      </c>
      <c r="O31" s="1">
        <v>20200413</v>
      </c>
      <c r="P31" s="1" t="s">
        <v>35</v>
      </c>
      <c r="Q31" s="1">
        <v>10</v>
      </c>
      <c r="R31" s="18">
        <v>43941</v>
      </c>
      <c r="S31" s="18">
        <v>43955</v>
      </c>
      <c r="T31" s="1" t="s">
        <v>304</v>
      </c>
      <c r="V31" s="18"/>
      <c r="W31" s="61">
        <v>0</v>
      </c>
      <c r="X31" s="1">
        <f t="shared" si="0"/>
        <v>5</v>
      </c>
      <c r="Y31" s="69">
        <f t="shared" si="1"/>
        <v>30000</v>
      </c>
      <c r="Z31" s="69">
        <f t="shared" si="2"/>
        <v>1000</v>
      </c>
    </row>
    <row r="32" spans="1:26" ht="30" customHeight="1" x14ac:dyDescent="0.25">
      <c r="A32" s="33" t="s">
        <v>360</v>
      </c>
      <c r="B32" s="30" t="s">
        <v>361</v>
      </c>
      <c r="C32" s="1">
        <v>1</v>
      </c>
      <c r="D32" s="1" t="s">
        <v>122</v>
      </c>
      <c r="E32" s="36" t="s">
        <v>80</v>
      </c>
      <c r="F32" s="1" t="s">
        <v>159</v>
      </c>
      <c r="G32" s="13" t="s">
        <v>362</v>
      </c>
      <c r="H32" s="13" t="s">
        <v>363</v>
      </c>
      <c r="I32" s="1" t="s">
        <v>30</v>
      </c>
      <c r="J32" s="1"/>
      <c r="K32" s="16" t="s">
        <v>364</v>
      </c>
      <c r="L32" s="1" t="s">
        <v>328</v>
      </c>
      <c r="M32" s="1" t="s">
        <v>83</v>
      </c>
      <c r="N32" s="1" t="s">
        <v>328</v>
      </c>
      <c r="O32" s="1">
        <v>20200416</v>
      </c>
      <c r="P32" s="1" t="s">
        <v>35</v>
      </c>
      <c r="Q32" s="1">
        <v>10</v>
      </c>
      <c r="R32" s="18">
        <v>43941</v>
      </c>
      <c r="S32" s="18">
        <v>43955</v>
      </c>
      <c r="T32" s="1" t="s">
        <v>191</v>
      </c>
      <c r="U32" s="13" t="s">
        <v>365</v>
      </c>
      <c r="V32" s="18">
        <v>44061</v>
      </c>
      <c r="W32" s="61">
        <v>0</v>
      </c>
      <c r="X32" s="1">
        <f t="shared" si="0"/>
        <v>5</v>
      </c>
      <c r="Y32" s="69">
        <f t="shared" si="1"/>
        <v>30000</v>
      </c>
      <c r="Z32" s="69">
        <f t="shared" si="2"/>
        <v>1000</v>
      </c>
    </row>
    <row r="33" spans="1:26" ht="30" customHeight="1" x14ac:dyDescent="0.25">
      <c r="A33" s="23" t="s">
        <v>366</v>
      </c>
      <c r="D33" s="1" t="s">
        <v>122</v>
      </c>
      <c r="E33" s="36" t="s">
        <v>123</v>
      </c>
      <c r="F33" s="1" t="s">
        <v>185</v>
      </c>
      <c r="G33" s="13" t="s">
        <v>367</v>
      </c>
      <c r="H33" s="13" t="s">
        <v>368</v>
      </c>
      <c r="I33" s="1" t="s">
        <v>30</v>
      </c>
      <c r="K33" s="16" t="s">
        <v>369</v>
      </c>
      <c r="L33" s="1" t="s">
        <v>370</v>
      </c>
      <c r="M33" s="1" t="s">
        <v>128</v>
      </c>
      <c r="N33" s="1" t="s">
        <v>370</v>
      </c>
      <c r="O33" s="1">
        <v>20200420</v>
      </c>
      <c r="P33" s="1" t="s">
        <v>35</v>
      </c>
      <c r="Q33" s="1">
        <v>15</v>
      </c>
      <c r="R33" s="18">
        <v>43962</v>
      </c>
      <c r="S33" s="18">
        <v>43980</v>
      </c>
      <c r="T33" s="1" t="s">
        <v>371</v>
      </c>
      <c r="V33" s="18"/>
      <c r="W33" s="61">
        <v>0</v>
      </c>
      <c r="X33" s="1">
        <f t="shared" si="0"/>
        <v>7.5</v>
      </c>
      <c r="Y33" s="69">
        <f t="shared" si="1"/>
        <v>45000</v>
      </c>
      <c r="Z33" s="69">
        <f t="shared" si="2"/>
        <v>1500</v>
      </c>
    </row>
    <row r="34" spans="1:26" ht="30" customHeight="1" x14ac:dyDescent="0.25">
      <c r="A34" s="23" t="s">
        <v>372</v>
      </c>
      <c r="B34" s="35" t="s">
        <v>373</v>
      </c>
      <c r="C34" s="1">
        <v>1</v>
      </c>
      <c r="D34" s="1" t="s">
        <v>87</v>
      </c>
      <c r="E34" s="36" t="s">
        <v>374</v>
      </c>
      <c r="F34" s="1" t="s">
        <v>185</v>
      </c>
      <c r="G34" s="13" t="s">
        <v>375</v>
      </c>
      <c r="H34" s="13" t="s">
        <v>376</v>
      </c>
      <c r="I34" s="1" t="s">
        <v>30</v>
      </c>
      <c r="J34" s="18">
        <v>44012</v>
      </c>
      <c r="K34" s="17" t="s">
        <v>377</v>
      </c>
      <c r="L34" s="1" t="s">
        <v>91</v>
      </c>
      <c r="M34" s="1" t="s">
        <v>92</v>
      </c>
      <c r="N34" s="1" t="s">
        <v>91</v>
      </c>
      <c r="O34" s="1">
        <v>20200421</v>
      </c>
      <c r="P34" s="1" t="s">
        <v>257</v>
      </c>
      <c r="Q34" s="1">
        <v>10</v>
      </c>
      <c r="R34" s="18">
        <v>43958</v>
      </c>
      <c r="S34" s="18">
        <v>44004</v>
      </c>
      <c r="T34" s="1" t="s">
        <v>269</v>
      </c>
      <c r="U34" s="32" t="s">
        <v>378</v>
      </c>
      <c r="V34" s="18"/>
      <c r="W34" s="61">
        <v>7280</v>
      </c>
      <c r="X34" s="1">
        <f t="shared" si="0"/>
        <v>5</v>
      </c>
      <c r="Y34" s="69">
        <f t="shared" si="1"/>
        <v>30000</v>
      </c>
      <c r="Z34" s="69">
        <f t="shared" si="2"/>
        <v>1000</v>
      </c>
    </row>
    <row r="35" spans="1:26" ht="30" customHeight="1" x14ac:dyDescent="0.25">
      <c r="A35" s="23" t="s">
        <v>379</v>
      </c>
      <c r="B35" s="30" t="s">
        <v>380</v>
      </c>
      <c r="C35" s="1">
        <v>1</v>
      </c>
      <c r="D35" s="1" t="s">
        <v>26</v>
      </c>
      <c r="E35" s="36" t="s">
        <v>67</v>
      </c>
      <c r="F35" s="1" t="s">
        <v>185</v>
      </c>
      <c r="G35" s="13" t="s">
        <v>381</v>
      </c>
      <c r="H35" s="13" t="s">
        <v>382</v>
      </c>
      <c r="I35" s="1" t="s">
        <v>30</v>
      </c>
      <c r="K35" s="17" t="s">
        <v>383</v>
      </c>
      <c r="L35" s="1" t="s">
        <v>32</v>
      </c>
      <c r="M35" s="1" t="s">
        <v>33</v>
      </c>
      <c r="N35" s="1" t="s">
        <v>72</v>
      </c>
      <c r="O35" s="36">
        <v>20200421</v>
      </c>
      <c r="P35" s="1" t="s">
        <v>35</v>
      </c>
      <c r="Q35" s="1">
        <v>20</v>
      </c>
      <c r="R35" s="18">
        <v>43948</v>
      </c>
      <c r="S35" s="18">
        <v>43976</v>
      </c>
      <c r="T35" s="1" t="s">
        <v>191</v>
      </c>
      <c r="U35" s="13" t="s">
        <v>384</v>
      </c>
      <c r="V35" s="18"/>
      <c r="W35" s="61">
        <v>9</v>
      </c>
      <c r="X35" s="1">
        <f t="shared" ref="X35:X66" si="3">Q35/2</f>
        <v>10</v>
      </c>
      <c r="Y35" s="69">
        <f t="shared" ref="Y35:Y66" si="4">Z35*30</f>
        <v>60000</v>
      </c>
      <c r="Z35" s="69">
        <f t="shared" ref="Z35:Z66" si="5">X35*200</f>
        <v>2000</v>
      </c>
    </row>
    <row r="36" spans="1:26" ht="30" customHeight="1" x14ac:dyDescent="0.25">
      <c r="A36" s="23" t="s">
        <v>385</v>
      </c>
      <c r="D36" s="1" t="s">
        <v>87</v>
      </c>
      <c r="E36" s="36" t="s">
        <v>88</v>
      </c>
      <c r="F36" s="1" t="s">
        <v>185</v>
      </c>
      <c r="G36" s="13" t="s">
        <v>386</v>
      </c>
      <c r="H36" s="13" t="s">
        <v>387</v>
      </c>
      <c r="I36" s="1" t="s">
        <v>142</v>
      </c>
      <c r="L36" s="1" t="s">
        <v>189</v>
      </c>
      <c r="M36" s="1" t="s">
        <v>388</v>
      </c>
      <c r="N36" s="1" t="s">
        <v>91</v>
      </c>
      <c r="O36" s="1">
        <v>20200421</v>
      </c>
      <c r="P36" s="1" t="s">
        <v>257</v>
      </c>
      <c r="Q36" s="1">
        <v>10</v>
      </c>
      <c r="R36" s="18">
        <v>43948</v>
      </c>
      <c r="S36" s="18">
        <v>43962</v>
      </c>
      <c r="T36" s="1" t="s">
        <v>269</v>
      </c>
      <c r="V36" s="18">
        <v>43979</v>
      </c>
      <c r="W36" s="61">
        <v>9</v>
      </c>
      <c r="X36" s="1">
        <f t="shared" si="3"/>
        <v>5</v>
      </c>
      <c r="Y36" s="69">
        <f t="shared" si="4"/>
        <v>30000</v>
      </c>
      <c r="Z36" s="69">
        <f t="shared" si="5"/>
        <v>1000</v>
      </c>
    </row>
    <row r="37" spans="1:26" ht="30" customHeight="1" x14ac:dyDescent="0.25">
      <c r="A37" s="23" t="s">
        <v>389</v>
      </c>
      <c r="D37" s="1" t="s">
        <v>314</v>
      </c>
      <c r="E37" s="36" t="s">
        <v>390</v>
      </c>
      <c r="F37" s="1" t="s">
        <v>185</v>
      </c>
      <c r="G37" s="13" t="s">
        <v>391</v>
      </c>
      <c r="H37" s="13" t="s">
        <v>392</v>
      </c>
      <c r="I37" s="1" t="s">
        <v>221</v>
      </c>
      <c r="K37" s="16" t="s">
        <v>393</v>
      </c>
      <c r="L37" s="1" t="s">
        <v>394</v>
      </c>
      <c r="M37" s="1" t="s">
        <v>55</v>
      </c>
      <c r="N37" s="1" t="s">
        <v>394</v>
      </c>
      <c r="O37" s="1">
        <v>20200424</v>
      </c>
      <c r="P37" s="1" t="s">
        <v>35</v>
      </c>
      <c r="Q37" s="1">
        <v>5</v>
      </c>
      <c r="R37" s="18">
        <v>43955</v>
      </c>
      <c r="S37" s="18">
        <v>43960</v>
      </c>
      <c r="T37" s="1" t="s">
        <v>304</v>
      </c>
      <c r="U37" s="13" t="s">
        <v>395</v>
      </c>
      <c r="V37" s="18"/>
      <c r="W37" s="61">
        <v>104000</v>
      </c>
      <c r="X37" s="1">
        <f t="shared" si="3"/>
        <v>2.5</v>
      </c>
      <c r="Y37" s="69">
        <f t="shared" si="4"/>
        <v>15000</v>
      </c>
      <c r="Z37" s="69">
        <f t="shared" si="5"/>
        <v>500</v>
      </c>
    </row>
    <row r="38" spans="1:26" ht="30" customHeight="1" x14ac:dyDescent="0.25">
      <c r="A38" s="23" t="s">
        <v>396</v>
      </c>
      <c r="D38" s="1" t="s">
        <v>38</v>
      </c>
      <c r="E38" s="36" t="s">
        <v>397</v>
      </c>
      <c r="F38" s="1" t="s">
        <v>185</v>
      </c>
      <c r="G38" s="13" t="s">
        <v>398</v>
      </c>
      <c r="H38" s="13" t="s">
        <v>399</v>
      </c>
      <c r="I38" s="1" t="s">
        <v>142</v>
      </c>
      <c r="K38" s="16" t="s">
        <v>400</v>
      </c>
      <c r="L38" s="1" t="s">
        <v>118</v>
      </c>
      <c r="M38" s="1" t="s">
        <v>359</v>
      </c>
      <c r="N38" s="1" t="s">
        <v>118</v>
      </c>
      <c r="O38" s="1">
        <v>20200424</v>
      </c>
      <c r="P38" s="1" t="s">
        <v>35</v>
      </c>
      <c r="Q38" s="1">
        <v>15</v>
      </c>
      <c r="R38" s="18">
        <v>43955</v>
      </c>
      <c r="S38" s="18">
        <v>43976</v>
      </c>
      <c r="T38" s="1" t="s">
        <v>215</v>
      </c>
      <c r="V38" s="18"/>
      <c r="W38" s="64">
        <v>162000</v>
      </c>
      <c r="X38" s="1">
        <f t="shared" si="3"/>
        <v>7.5</v>
      </c>
      <c r="Y38" s="69">
        <f t="shared" si="4"/>
        <v>45000</v>
      </c>
      <c r="Z38" s="69">
        <f t="shared" si="5"/>
        <v>1500</v>
      </c>
    </row>
    <row r="39" spans="1:26" ht="30" customHeight="1" x14ac:dyDescent="0.25">
      <c r="A39" s="23" t="s">
        <v>401</v>
      </c>
      <c r="B39" s="33" t="s">
        <v>402</v>
      </c>
      <c r="C39" s="1">
        <v>1</v>
      </c>
      <c r="D39" s="1" t="s">
        <v>79</v>
      </c>
      <c r="E39" s="36" t="s">
        <v>403</v>
      </c>
      <c r="F39" s="1" t="s">
        <v>185</v>
      </c>
      <c r="G39" s="13" t="s">
        <v>404</v>
      </c>
      <c r="H39" s="13" t="s">
        <v>405</v>
      </c>
      <c r="I39" s="1" t="s">
        <v>30</v>
      </c>
      <c r="K39" s="17" t="s">
        <v>406</v>
      </c>
      <c r="L39" s="1" t="s">
        <v>407</v>
      </c>
      <c r="M39" s="1" t="s">
        <v>407</v>
      </c>
      <c r="N39" s="1" t="s">
        <v>407</v>
      </c>
      <c r="O39" s="1">
        <v>20200426</v>
      </c>
      <c r="P39" s="1" t="s">
        <v>35</v>
      </c>
      <c r="Q39" s="1">
        <v>10</v>
      </c>
      <c r="R39" s="18">
        <v>43941</v>
      </c>
      <c r="S39" s="18">
        <v>43955</v>
      </c>
      <c r="T39" s="1" t="s">
        <v>191</v>
      </c>
      <c r="U39" s="13" t="s">
        <v>408</v>
      </c>
      <c r="V39" s="18">
        <v>43955</v>
      </c>
      <c r="W39" s="61">
        <v>0</v>
      </c>
      <c r="X39" s="1">
        <f t="shared" si="3"/>
        <v>5</v>
      </c>
      <c r="Y39" s="69">
        <f t="shared" si="4"/>
        <v>30000</v>
      </c>
      <c r="Z39" s="69">
        <f t="shared" si="5"/>
        <v>1000</v>
      </c>
    </row>
    <row r="40" spans="1:26" ht="30" customHeight="1" x14ac:dyDescent="0.25">
      <c r="A40" s="23" t="s">
        <v>409</v>
      </c>
      <c r="D40" s="1" t="s">
        <v>38</v>
      </c>
      <c r="E40" s="36" t="s">
        <v>231</v>
      </c>
      <c r="F40" s="1" t="s">
        <v>185</v>
      </c>
      <c r="G40" s="13" t="s">
        <v>410</v>
      </c>
      <c r="H40" s="13" t="s">
        <v>411</v>
      </c>
      <c r="I40" s="1" t="s">
        <v>126</v>
      </c>
      <c r="K40" s="17" t="s">
        <v>412</v>
      </c>
      <c r="L40" s="1" t="s">
        <v>359</v>
      </c>
      <c r="M40" s="1" t="s">
        <v>118</v>
      </c>
      <c r="N40" s="1" t="s">
        <v>359</v>
      </c>
      <c r="O40" s="1">
        <v>20200504</v>
      </c>
      <c r="P40" s="1" t="s">
        <v>35</v>
      </c>
      <c r="Q40" s="1">
        <v>5</v>
      </c>
      <c r="R40" s="18">
        <v>43962</v>
      </c>
      <c r="S40" s="18">
        <v>43966</v>
      </c>
      <c r="T40" s="1" t="s">
        <v>371</v>
      </c>
      <c r="V40" s="18">
        <v>43969</v>
      </c>
      <c r="W40" s="61">
        <v>0</v>
      </c>
      <c r="X40" s="1">
        <f t="shared" si="3"/>
        <v>2.5</v>
      </c>
      <c r="Y40" s="69">
        <f t="shared" si="4"/>
        <v>15000</v>
      </c>
      <c r="Z40" s="69">
        <f t="shared" si="5"/>
        <v>500</v>
      </c>
    </row>
    <row r="41" spans="1:26" ht="30" customHeight="1" x14ac:dyDescent="0.25">
      <c r="A41" s="23" t="s">
        <v>413</v>
      </c>
      <c r="D41" s="1" t="s">
        <v>87</v>
      </c>
      <c r="E41" s="36" t="s">
        <v>177</v>
      </c>
      <c r="F41" s="1" t="s">
        <v>185</v>
      </c>
      <c r="G41" s="13" t="s">
        <v>414</v>
      </c>
      <c r="H41" s="13" t="s">
        <v>415</v>
      </c>
      <c r="I41" s="1" t="s">
        <v>30</v>
      </c>
      <c r="K41" s="16" t="s">
        <v>416</v>
      </c>
      <c r="L41" s="1" t="s">
        <v>136</v>
      </c>
      <c r="M41" s="1" t="s">
        <v>136</v>
      </c>
      <c r="N41" s="1" t="s">
        <v>136</v>
      </c>
      <c r="O41" s="1">
        <v>20200504</v>
      </c>
      <c r="P41" s="1" t="s">
        <v>35</v>
      </c>
      <c r="Q41" s="1">
        <v>15</v>
      </c>
      <c r="R41" s="18">
        <v>43956</v>
      </c>
      <c r="S41" s="18">
        <v>43977</v>
      </c>
      <c r="T41" s="1" t="s">
        <v>197</v>
      </c>
      <c r="U41" s="4" t="s">
        <v>417</v>
      </c>
      <c r="V41" s="18"/>
      <c r="W41" s="61">
        <v>48000</v>
      </c>
      <c r="X41" s="1">
        <f t="shared" si="3"/>
        <v>7.5</v>
      </c>
      <c r="Y41" s="69">
        <f t="shared" si="4"/>
        <v>45000</v>
      </c>
      <c r="Z41" s="69">
        <f t="shared" si="5"/>
        <v>1500</v>
      </c>
    </row>
    <row r="42" spans="1:26" ht="30" customHeight="1" x14ac:dyDescent="0.25">
      <c r="A42" s="23" t="s">
        <v>418</v>
      </c>
      <c r="D42" s="1" t="s">
        <v>122</v>
      </c>
      <c r="E42" s="36" t="s">
        <v>123</v>
      </c>
      <c r="F42" s="1" t="s">
        <v>185</v>
      </c>
      <c r="G42" s="13" t="s">
        <v>419</v>
      </c>
      <c r="H42" s="13" t="s">
        <v>420</v>
      </c>
      <c r="I42" s="1" t="s">
        <v>421</v>
      </c>
      <c r="K42" s="16" t="s">
        <v>422</v>
      </c>
      <c r="L42" s="1" t="s">
        <v>370</v>
      </c>
      <c r="M42" s="1" t="s">
        <v>128</v>
      </c>
      <c r="N42" s="1" t="s">
        <v>370</v>
      </c>
      <c r="O42" s="1">
        <v>20200505</v>
      </c>
      <c r="P42" s="1" t="s">
        <v>35</v>
      </c>
      <c r="Q42" s="1">
        <v>15</v>
      </c>
      <c r="R42" s="18">
        <v>43962</v>
      </c>
      <c r="S42" s="18">
        <v>43980</v>
      </c>
      <c r="T42" s="1" t="s">
        <v>215</v>
      </c>
      <c r="V42" s="18">
        <v>43987</v>
      </c>
      <c r="W42" s="64">
        <v>200000</v>
      </c>
      <c r="X42" s="1">
        <f t="shared" si="3"/>
        <v>7.5</v>
      </c>
      <c r="Y42" s="69">
        <f t="shared" si="4"/>
        <v>45000</v>
      </c>
      <c r="Z42" s="69">
        <f t="shared" si="5"/>
        <v>1500</v>
      </c>
    </row>
    <row r="43" spans="1:26" ht="30" customHeight="1" x14ac:dyDescent="0.25">
      <c r="A43" s="23" t="s">
        <v>423</v>
      </c>
      <c r="B43" s="30" t="s">
        <v>424</v>
      </c>
      <c r="C43" s="1">
        <v>2</v>
      </c>
      <c r="D43" s="1" t="s">
        <v>26</v>
      </c>
      <c r="E43" s="36" t="s">
        <v>149</v>
      </c>
      <c r="F43" s="1" t="s">
        <v>185</v>
      </c>
      <c r="G43" s="13" t="s">
        <v>425</v>
      </c>
      <c r="H43" s="13" t="s">
        <v>426</v>
      </c>
      <c r="I43" s="1" t="s">
        <v>248</v>
      </c>
      <c r="K43" s="17" t="s">
        <v>427</v>
      </c>
      <c r="L43" s="1" t="s">
        <v>72</v>
      </c>
      <c r="M43" s="1" t="s">
        <v>33</v>
      </c>
      <c r="N43" s="1" t="s">
        <v>72</v>
      </c>
      <c r="O43" s="1">
        <v>20200505</v>
      </c>
      <c r="P43" s="1" t="s">
        <v>35</v>
      </c>
      <c r="Q43" s="1">
        <v>15</v>
      </c>
      <c r="R43" s="18">
        <v>43962</v>
      </c>
      <c r="S43" s="18">
        <v>43980</v>
      </c>
      <c r="T43" s="1" t="s">
        <v>269</v>
      </c>
      <c r="U43" s="4" t="s">
        <v>428</v>
      </c>
      <c r="V43" s="18">
        <v>43966</v>
      </c>
      <c r="W43" s="61">
        <v>0</v>
      </c>
      <c r="X43" s="1">
        <f t="shared" si="3"/>
        <v>7.5</v>
      </c>
      <c r="Y43" s="69">
        <f t="shared" si="4"/>
        <v>45000</v>
      </c>
      <c r="Z43" s="69">
        <f t="shared" si="5"/>
        <v>1500</v>
      </c>
    </row>
    <row r="44" spans="1:26" ht="30" customHeight="1" x14ac:dyDescent="0.25">
      <c r="A44" s="23" t="s">
        <v>429</v>
      </c>
      <c r="D44" s="1" t="s">
        <v>122</v>
      </c>
      <c r="E44" s="36" t="s">
        <v>80</v>
      </c>
      <c r="F44" s="1" t="s">
        <v>185</v>
      </c>
      <c r="G44" s="13" t="s">
        <v>430</v>
      </c>
      <c r="H44" s="13" t="s">
        <v>431</v>
      </c>
      <c r="I44" s="56" t="s">
        <v>432</v>
      </c>
      <c r="K44" s="16" t="s">
        <v>433</v>
      </c>
      <c r="M44" s="1" t="s">
        <v>434</v>
      </c>
      <c r="N44" s="1" t="s">
        <v>435</v>
      </c>
      <c r="O44" s="1">
        <v>20200515</v>
      </c>
      <c r="P44" s="1" t="s">
        <v>35</v>
      </c>
      <c r="Q44" s="1">
        <v>5</v>
      </c>
      <c r="R44" s="18">
        <v>43969</v>
      </c>
      <c r="S44" s="18">
        <v>43973</v>
      </c>
      <c r="T44" s="1" t="s">
        <v>215</v>
      </c>
      <c r="V44" s="18">
        <v>43973</v>
      </c>
      <c r="W44" s="61">
        <v>0</v>
      </c>
      <c r="X44" s="1">
        <f t="shared" si="3"/>
        <v>2.5</v>
      </c>
      <c r="Y44" s="69">
        <f t="shared" si="4"/>
        <v>15000</v>
      </c>
      <c r="Z44" s="69">
        <f t="shared" si="5"/>
        <v>500</v>
      </c>
    </row>
    <row r="45" spans="1:26" ht="30" customHeight="1" x14ac:dyDescent="0.25">
      <c r="A45" s="23" t="s">
        <v>436</v>
      </c>
      <c r="B45" s="36" t="s">
        <v>437</v>
      </c>
      <c r="C45" s="1">
        <v>2</v>
      </c>
      <c r="D45" s="1" t="s">
        <v>58</v>
      </c>
      <c r="E45" s="36" t="s">
        <v>438</v>
      </c>
      <c r="F45" s="1" t="s">
        <v>185</v>
      </c>
      <c r="G45" s="13" t="s">
        <v>439</v>
      </c>
      <c r="H45" t="s">
        <v>439</v>
      </c>
      <c r="I45" s="1" t="s">
        <v>142</v>
      </c>
      <c r="K45" s="17" t="s">
        <v>440</v>
      </c>
      <c r="L45" s="1" t="s">
        <v>441</v>
      </c>
      <c r="M45" s="1" t="s">
        <v>64</v>
      </c>
      <c r="N45" s="1" t="s">
        <v>63</v>
      </c>
      <c r="O45" s="1">
        <v>20200521</v>
      </c>
      <c r="P45" s="1" t="s">
        <v>35</v>
      </c>
      <c r="Q45" s="1">
        <v>15</v>
      </c>
      <c r="R45" s="18">
        <v>43983</v>
      </c>
      <c r="S45" s="18">
        <v>44001</v>
      </c>
      <c r="T45" s="1" t="s">
        <v>197</v>
      </c>
      <c r="U45"/>
      <c r="V45" s="18"/>
      <c r="W45" s="61">
        <v>35000</v>
      </c>
      <c r="X45" s="1">
        <f t="shared" si="3"/>
        <v>7.5</v>
      </c>
      <c r="Y45" s="69">
        <f t="shared" si="4"/>
        <v>45000</v>
      </c>
      <c r="Z45" s="69">
        <f t="shared" si="5"/>
        <v>1500</v>
      </c>
    </row>
    <row r="46" spans="1:26" ht="30" customHeight="1" x14ac:dyDescent="0.25">
      <c r="A46" s="23" t="s">
        <v>442</v>
      </c>
      <c r="D46" s="1" t="s">
        <v>26</v>
      </c>
      <c r="E46" s="36" t="s">
        <v>443</v>
      </c>
      <c r="F46" s="1" t="s">
        <v>185</v>
      </c>
      <c r="G46" s="13" t="s">
        <v>444</v>
      </c>
      <c r="H46" s="13" t="s">
        <v>445</v>
      </c>
      <c r="I46" s="1" t="s">
        <v>126</v>
      </c>
      <c r="K46" s="38" t="s">
        <v>446</v>
      </c>
      <c r="L46" s="1" t="s">
        <v>34</v>
      </c>
      <c r="M46" s="1" t="s">
        <v>33</v>
      </c>
      <c r="N46" s="1" t="s">
        <v>34</v>
      </c>
      <c r="O46" s="1">
        <v>20200527</v>
      </c>
      <c r="P46" s="1" t="s">
        <v>35</v>
      </c>
      <c r="Q46" s="1">
        <v>10</v>
      </c>
      <c r="R46" s="18">
        <v>43983</v>
      </c>
      <c r="S46" s="18">
        <v>43994</v>
      </c>
      <c r="T46" s="1" t="s">
        <v>447</v>
      </c>
      <c r="V46" s="18"/>
      <c r="W46" s="61">
        <v>86400</v>
      </c>
      <c r="X46" s="1">
        <f t="shared" si="3"/>
        <v>5</v>
      </c>
      <c r="Y46" s="69">
        <f t="shared" si="4"/>
        <v>30000</v>
      </c>
      <c r="Z46" s="69">
        <f t="shared" si="5"/>
        <v>1000</v>
      </c>
    </row>
    <row r="47" spans="1:26" ht="58.5" customHeight="1" x14ac:dyDescent="0.25">
      <c r="A47" s="23" t="s">
        <v>448</v>
      </c>
      <c r="D47" s="1" t="s">
        <v>26</v>
      </c>
      <c r="E47" s="36" t="s">
        <v>449</v>
      </c>
      <c r="F47" s="1" t="s">
        <v>185</v>
      </c>
      <c r="G47" s="13" t="s">
        <v>450</v>
      </c>
      <c r="H47" s="13" t="s">
        <v>451</v>
      </c>
      <c r="I47" s="1" t="s">
        <v>221</v>
      </c>
      <c r="K47" s="17" t="s">
        <v>452</v>
      </c>
      <c r="L47" s="1" t="s">
        <v>34</v>
      </c>
      <c r="M47" s="1" t="s">
        <v>33</v>
      </c>
      <c r="N47" s="1" t="s">
        <v>34</v>
      </c>
      <c r="O47" s="1">
        <v>20200527</v>
      </c>
      <c r="P47" s="1" t="s">
        <v>35</v>
      </c>
      <c r="Q47" s="1">
        <v>5</v>
      </c>
      <c r="R47" s="18">
        <v>43978</v>
      </c>
      <c r="S47" s="18">
        <v>43984</v>
      </c>
      <c r="T47" s="1" t="s">
        <v>447</v>
      </c>
      <c r="U47" s="13" t="s">
        <v>453</v>
      </c>
      <c r="V47" s="18">
        <v>43978.784722222219</v>
      </c>
      <c r="W47" s="61">
        <v>0</v>
      </c>
      <c r="X47" s="1">
        <f t="shared" si="3"/>
        <v>2.5</v>
      </c>
      <c r="Y47" s="69">
        <f t="shared" si="4"/>
        <v>15000</v>
      </c>
      <c r="Z47" s="69">
        <f t="shared" si="5"/>
        <v>500</v>
      </c>
    </row>
    <row r="48" spans="1:26" s="17" customFormat="1" ht="30" customHeight="1" x14ac:dyDescent="0.25">
      <c r="A48" s="30" t="s">
        <v>454</v>
      </c>
      <c r="B48" s="36"/>
      <c r="C48" s="36"/>
      <c r="D48" s="36" t="s">
        <v>455</v>
      </c>
      <c r="E48" s="36" t="s">
        <v>456</v>
      </c>
      <c r="F48" s="36" t="s">
        <v>185</v>
      </c>
      <c r="G48" s="17" t="s">
        <v>457</v>
      </c>
      <c r="H48" s="17" t="s">
        <v>458</v>
      </c>
      <c r="I48" s="1" t="s">
        <v>30</v>
      </c>
      <c r="J48" s="36"/>
      <c r="K48" s="17" t="s">
        <v>459</v>
      </c>
      <c r="L48" s="36" t="s">
        <v>460</v>
      </c>
      <c r="M48" s="36" t="s">
        <v>461</v>
      </c>
      <c r="N48" s="36" t="s">
        <v>460</v>
      </c>
      <c r="O48" s="36">
        <v>20200529</v>
      </c>
      <c r="P48" s="36" t="s">
        <v>35</v>
      </c>
      <c r="Q48" s="36">
        <v>10</v>
      </c>
      <c r="R48" s="18">
        <v>43983</v>
      </c>
      <c r="S48" s="18">
        <v>43994</v>
      </c>
      <c r="T48" s="36" t="s">
        <v>462</v>
      </c>
      <c r="V48" s="18">
        <v>43986</v>
      </c>
      <c r="W48" s="61">
        <v>0</v>
      </c>
      <c r="X48" s="1">
        <f t="shared" si="3"/>
        <v>5</v>
      </c>
      <c r="Y48" s="69">
        <f t="shared" si="4"/>
        <v>30000</v>
      </c>
      <c r="Z48" s="69">
        <f t="shared" si="5"/>
        <v>1000</v>
      </c>
    </row>
    <row r="49" spans="1:26" ht="30" customHeight="1" x14ac:dyDescent="0.25">
      <c r="A49" s="23" t="s">
        <v>463</v>
      </c>
      <c r="B49" s="36" t="s">
        <v>464</v>
      </c>
      <c r="C49" s="1">
        <v>1</v>
      </c>
      <c r="D49" s="1" t="s">
        <v>26</v>
      </c>
      <c r="E49" s="36" t="s">
        <v>139</v>
      </c>
      <c r="F49" s="1" t="s">
        <v>159</v>
      </c>
      <c r="G49" s="13" t="s">
        <v>465</v>
      </c>
      <c r="H49" s="13" t="s">
        <v>466</v>
      </c>
      <c r="I49" s="1" t="s">
        <v>142</v>
      </c>
      <c r="K49" s="17" t="s">
        <v>467</v>
      </c>
      <c r="L49" s="1" t="s">
        <v>72</v>
      </c>
      <c r="M49" s="1" t="s">
        <v>33</v>
      </c>
      <c r="N49" s="1" t="s">
        <v>72</v>
      </c>
      <c r="O49" s="1">
        <v>20200605</v>
      </c>
      <c r="P49" s="1" t="s">
        <v>35</v>
      </c>
      <c r="Q49" s="1">
        <v>18</v>
      </c>
      <c r="R49" s="18">
        <v>43991</v>
      </c>
      <c r="S49" s="18">
        <v>44018</v>
      </c>
      <c r="T49" s="1" t="s">
        <v>191</v>
      </c>
      <c r="V49" s="18"/>
      <c r="W49" s="61">
        <v>0</v>
      </c>
      <c r="X49" s="1">
        <f t="shared" si="3"/>
        <v>9</v>
      </c>
      <c r="Y49" s="69">
        <f t="shared" si="4"/>
        <v>54000</v>
      </c>
      <c r="Z49" s="69">
        <f t="shared" si="5"/>
        <v>1800</v>
      </c>
    </row>
    <row r="50" spans="1:26" ht="30" customHeight="1" x14ac:dyDescent="0.25">
      <c r="A50" s="23" t="s">
        <v>468</v>
      </c>
      <c r="B50" s="36" t="s">
        <v>469</v>
      </c>
      <c r="C50" s="1">
        <v>1</v>
      </c>
      <c r="D50" s="1" t="s">
        <v>79</v>
      </c>
      <c r="E50" s="36" t="s">
        <v>80</v>
      </c>
      <c r="F50" s="1" t="s">
        <v>185</v>
      </c>
      <c r="G50" s="13" t="s">
        <v>470</v>
      </c>
      <c r="H50" s="13" t="s">
        <v>471</v>
      </c>
      <c r="I50" s="56" t="s">
        <v>221</v>
      </c>
      <c r="K50" s="17" t="s">
        <v>472</v>
      </c>
      <c r="L50" s="1" t="s">
        <v>83</v>
      </c>
      <c r="M50" s="1" t="s">
        <v>84</v>
      </c>
      <c r="N50" s="1" t="s">
        <v>83</v>
      </c>
      <c r="O50" s="1">
        <v>20200608</v>
      </c>
      <c r="P50" s="1" t="s">
        <v>35</v>
      </c>
      <c r="Q50" s="1">
        <v>15</v>
      </c>
      <c r="R50" s="18">
        <v>43997</v>
      </c>
      <c r="S50" s="18">
        <v>44015</v>
      </c>
      <c r="T50" s="1" t="s">
        <v>197</v>
      </c>
      <c r="V50" s="18"/>
      <c r="W50" s="61">
        <v>600000</v>
      </c>
      <c r="X50" s="1">
        <f t="shared" si="3"/>
        <v>7.5</v>
      </c>
      <c r="Y50" s="69">
        <f t="shared" si="4"/>
        <v>45000</v>
      </c>
      <c r="Z50" s="69">
        <f t="shared" si="5"/>
        <v>1500</v>
      </c>
    </row>
    <row r="51" spans="1:26" ht="35.25" customHeight="1" x14ac:dyDescent="0.25">
      <c r="A51" s="23" t="s">
        <v>473</v>
      </c>
      <c r="D51" s="1" t="s">
        <v>38</v>
      </c>
      <c r="E51" s="36" t="s">
        <v>474</v>
      </c>
      <c r="F51" s="1" t="s">
        <v>185</v>
      </c>
      <c r="G51" s="13" t="s">
        <v>475</v>
      </c>
      <c r="H51" s="13" t="s">
        <v>476</v>
      </c>
      <c r="I51" s="56" t="s">
        <v>432</v>
      </c>
      <c r="K51" s="17" t="s">
        <v>477</v>
      </c>
      <c r="L51" s="1" t="s">
        <v>118</v>
      </c>
      <c r="M51" s="1" t="s">
        <v>359</v>
      </c>
      <c r="N51" s="1" t="s">
        <v>118</v>
      </c>
      <c r="O51" s="1">
        <v>20200610</v>
      </c>
      <c r="P51" s="1" t="s">
        <v>35</v>
      </c>
      <c r="Q51" s="1">
        <v>5</v>
      </c>
      <c r="R51" s="18">
        <v>43997</v>
      </c>
      <c r="S51" s="18" t="s">
        <v>478</v>
      </c>
      <c r="T51" s="1" t="s">
        <v>371</v>
      </c>
      <c r="V51" s="18"/>
      <c r="W51" s="61">
        <v>0</v>
      </c>
      <c r="X51" s="1">
        <f t="shared" si="3"/>
        <v>2.5</v>
      </c>
      <c r="Y51" s="69">
        <f t="shared" si="4"/>
        <v>15000</v>
      </c>
      <c r="Z51" s="69">
        <f t="shared" si="5"/>
        <v>500</v>
      </c>
    </row>
    <row r="52" spans="1:26" ht="30" customHeight="1" x14ac:dyDescent="0.25">
      <c r="A52" s="23" t="s">
        <v>479</v>
      </c>
      <c r="D52" s="1" t="s">
        <v>26</v>
      </c>
      <c r="E52" s="36" t="s">
        <v>480</v>
      </c>
      <c r="F52" s="1" t="s">
        <v>159</v>
      </c>
      <c r="G52" s="13" t="s">
        <v>481</v>
      </c>
      <c r="H52" s="13" t="s">
        <v>482</v>
      </c>
      <c r="I52" s="1" t="s">
        <v>221</v>
      </c>
      <c r="K52" s="17" t="s">
        <v>483</v>
      </c>
      <c r="L52" s="1" t="s">
        <v>34</v>
      </c>
      <c r="M52" s="1" t="s">
        <v>33</v>
      </c>
      <c r="N52" s="1" t="s">
        <v>34</v>
      </c>
      <c r="O52" s="1">
        <v>20200610</v>
      </c>
      <c r="P52" s="1" t="s">
        <v>35</v>
      </c>
      <c r="Q52" s="1">
        <v>10</v>
      </c>
      <c r="R52" s="18">
        <v>44039</v>
      </c>
      <c r="S52" s="18">
        <v>44050</v>
      </c>
      <c r="T52" s="1" t="s">
        <v>197</v>
      </c>
      <c r="U52" s="4" t="s">
        <v>484</v>
      </c>
      <c r="V52" s="18"/>
      <c r="W52" s="61">
        <v>115200</v>
      </c>
      <c r="X52" s="1">
        <f t="shared" si="3"/>
        <v>5</v>
      </c>
      <c r="Y52" s="69">
        <f t="shared" si="4"/>
        <v>30000</v>
      </c>
      <c r="Z52" s="69">
        <f t="shared" si="5"/>
        <v>1000</v>
      </c>
    </row>
    <row r="53" spans="1:26" ht="30" customHeight="1" x14ac:dyDescent="0.25">
      <c r="A53" s="23" t="s">
        <v>485</v>
      </c>
      <c r="D53" s="1" t="s">
        <v>26</v>
      </c>
      <c r="E53" s="36" t="s">
        <v>486</v>
      </c>
      <c r="F53" s="1" t="s">
        <v>185</v>
      </c>
      <c r="G53" s="13" t="s">
        <v>487</v>
      </c>
      <c r="H53" s="13" t="s">
        <v>488</v>
      </c>
      <c r="I53" s="1" t="s">
        <v>221</v>
      </c>
      <c r="K53" s="17" t="s">
        <v>489</v>
      </c>
      <c r="L53" s="1" t="s">
        <v>34</v>
      </c>
      <c r="M53" s="1" t="s">
        <v>33</v>
      </c>
      <c r="N53" s="1" t="s">
        <v>34</v>
      </c>
      <c r="O53" s="1">
        <v>20200610</v>
      </c>
      <c r="P53" s="1" t="s">
        <v>35</v>
      </c>
      <c r="Q53" s="1">
        <v>15</v>
      </c>
      <c r="R53" s="18">
        <v>43997</v>
      </c>
      <c r="S53" s="18">
        <v>44057</v>
      </c>
      <c r="T53" s="1" t="s">
        <v>215</v>
      </c>
      <c r="V53" s="18"/>
      <c r="W53" s="61">
        <v>86400</v>
      </c>
      <c r="X53" s="1">
        <f t="shared" si="3"/>
        <v>7.5</v>
      </c>
      <c r="Y53" s="69">
        <f t="shared" si="4"/>
        <v>45000</v>
      </c>
      <c r="Z53" s="69">
        <f t="shared" si="5"/>
        <v>1500</v>
      </c>
    </row>
    <row r="54" spans="1:26" ht="52.8" x14ac:dyDescent="0.25">
      <c r="A54" s="23" t="s">
        <v>490</v>
      </c>
      <c r="D54" s="1" t="s">
        <v>79</v>
      </c>
      <c r="E54" s="36" t="s">
        <v>403</v>
      </c>
      <c r="F54" s="1" t="s">
        <v>185</v>
      </c>
      <c r="G54" s="13" t="s">
        <v>491</v>
      </c>
      <c r="H54" s="13" t="s">
        <v>492</v>
      </c>
      <c r="I54" s="1" t="s">
        <v>126</v>
      </c>
      <c r="L54" s="1" t="s">
        <v>493</v>
      </c>
      <c r="M54" s="1" t="s">
        <v>494</v>
      </c>
      <c r="N54" s="1" t="s">
        <v>493</v>
      </c>
      <c r="O54" s="1">
        <v>20200612</v>
      </c>
      <c r="P54" s="1" t="s">
        <v>311</v>
      </c>
      <c r="Q54" s="1">
        <v>5</v>
      </c>
      <c r="R54" s="18">
        <v>43998</v>
      </c>
      <c r="S54" s="18">
        <v>44002</v>
      </c>
      <c r="T54" s="1" t="s">
        <v>215</v>
      </c>
      <c r="W54" s="61">
        <v>0</v>
      </c>
      <c r="X54" s="1">
        <f t="shared" si="3"/>
        <v>2.5</v>
      </c>
      <c r="Y54" s="69">
        <f t="shared" si="4"/>
        <v>15000</v>
      </c>
      <c r="Z54" s="69">
        <f t="shared" si="5"/>
        <v>500</v>
      </c>
    </row>
    <row r="55" spans="1:26" ht="30" customHeight="1" x14ac:dyDescent="0.25">
      <c r="A55" s="35" t="s">
        <v>495</v>
      </c>
      <c r="D55" s="1" t="s">
        <v>314</v>
      </c>
      <c r="E55" s="36" t="s">
        <v>496</v>
      </c>
      <c r="F55" s="1" t="s">
        <v>185</v>
      </c>
      <c r="G55" s="13" t="s">
        <v>497</v>
      </c>
      <c r="H55" s="13" t="s">
        <v>498</v>
      </c>
      <c r="I55" s="1" t="s">
        <v>221</v>
      </c>
      <c r="L55" s="1" t="s">
        <v>352</v>
      </c>
      <c r="M55" s="1" t="s">
        <v>101</v>
      </c>
      <c r="N55" s="1" t="s">
        <v>352</v>
      </c>
      <c r="O55" s="1">
        <v>20200615</v>
      </c>
      <c r="P55" s="1" t="s">
        <v>35</v>
      </c>
      <c r="Q55" s="1">
        <v>5</v>
      </c>
      <c r="R55" s="18">
        <v>44011</v>
      </c>
      <c r="S55" s="18">
        <v>44015</v>
      </c>
      <c r="T55" s="1" t="s">
        <v>191</v>
      </c>
      <c r="U55" s="13" t="s">
        <v>499</v>
      </c>
      <c r="V55" s="1">
        <v>20200701</v>
      </c>
      <c r="W55" s="61">
        <v>0</v>
      </c>
      <c r="X55" s="1">
        <f t="shared" si="3"/>
        <v>2.5</v>
      </c>
      <c r="Y55" s="69">
        <f t="shared" si="4"/>
        <v>15000</v>
      </c>
      <c r="Z55" s="69">
        <f t="shared" si="5"/>
        <v>500</v>
      </c>
    </row>
    <row r="56" spans="1:26" ht="30" customHeight="1" x14ac:dyDescent="0.25">
      <c r="A56" s="35" t="s">
        <v>500</v>
      </c>
      <c r="D56" s="1" t="s">
        <v>286</v>
      </c>
      <c r="E56" s="36" t="s">
        <v>501</v>
      </c>
      <c r="F56" s="1" t="s">
        <v>185</v>
      </c>
      <c r="G56" s="13" t="s">
        <v>502</v>
      </c>
      <c r="I56" s="1" t="s">
        <v>248</v>
      </c>
      <c r="J56" s="58">
        <v>44019</v>
      </c>
      <c r="O56" s="1">
        <v>20200615</v>
      </c>
      <c r="P56" s="1" t="s">
        <v>311</v>
      </c>
      <c r="Q56" s="1">
        <v>20</v>
      </c>
      <c r="R56" s="18">
        <v>43997</v>
      </c>
      <c r="S56" s="18">
        <v>44019</v>
      </c>
      <c r="T56" s="1" t="s">
        <v>503</v>
      </c>
      <c r="U56" s="4" t="s">
        <v>504</v>
      </c>
      <c r="V56" s="25">
        <v>44053</v>
      </c>
      <c r="W56" s="61">
        <v>0</v>
      </c>
      <c r="X56" s="1">
        <f t="shared" si="3"/>
        <v>10</v>
      </c>
      <c r="Y56" s="69">
        <f t="shared" si="4"/>
        <v>60000</v>
      </c>
      <c r="Z56" s="69">
        <f t="shared" si="5"/>
        <v>2000</v>
      </c>
    </row>
    <row r="57" spans="1:26" ht="30" customHeight="1" x14ac:dyDescent="0.25">
      <c r="A57" s="23" t="s">
        <v>505</v>
      </c>
      <c r="B57" s="1" t="s">
        <v>506</v>
      </c>
      <c r="C57" s="1">
        <v>1</v>
      </c>
      <c r="D57" s="1" t="s">
        <v>314</v>
      </c>
      <c r="E57" s="36" t="s">
        <v>96</v>
      </c>
      <c r="F57" s="1" t="s">
        <v>185</v>
      </c>
      <c r="G57" s="17" t="s">
        <v>507</v>
      </c>
      <c r="H57" s="13" t="s">
        <v>508</v>
      </c>
      <c r="I57" s="1" t="s">
        <v>30</v>
      </c>
      <c r="K57" s="16" t="s">
        <v>509</v>
      </c>
      <c r="L57" s="1" t="s">
        <v>319</v>
      </c>
      <c r="M57" s="1" t="s">
        <v>55</v>
      </c>
      <c r="N57" s="1" t="s">
        <v>319</v>
      </c>
      <c r="O57" s="1">
        <v>20200617</v>
      </c>
      <c r="P57" s="1" t="s">
        <v>35</v>
      </c>
      <c r="Q57" s="1">
        <v>14</v>
      </c>
      <c r="R57" s="18">
        <v>44004</v>
      </c>
      <c r="S57" s="18">
        <v>44025</v>
      </c>
      <c r="T57" s="1" t="s">
        <v>197</v>
      </c>
      <c r="W57" s="61">
        <v>0</v>
      </c>
      <c r="X57" s="1">
        <f t="shared" si="3"/>
        <v>7</v>
      </c>
      <c r="Y57" s="69">
        <f t="shared" si="4"/>
        <v>42000</v>
      </c>
      <c r="Z57" s="69">
        <f t="shared" si="5"/>
        <v>1400</v>
      </c>
    </row>
    <row r="58" spans="1:26" ht="30" customHeight="1" x14ac:dyDescent="0.25">
      <c r="A58" s="23" t="s">
        <v>510</v>
      </c>
      <c r="B58" s="1" t="s">
        <v>511</v>
      </c>
      <c r="C58" s="1">
        <v>1</v>
      </c>
      <c r="D58" s="1" t="s">
        <v>87</v>
      </c>
      <c r="E58" s="36" t="s">
        <v>132</v>
      </c>
      <c r="F58" s="1" t="s">
        <v>185</v>
      </c>
      <c r="G58" s="13" t="s">
        <v>512</v>
      </c>
      <c r="H58" s="13" t="s">
        <v>513</v>
      </c>
      <c r="I58" s="1" t="s">
        <v>30</v>
      </c>
      <c r="K58" s="16" t="s">
        <v>514</v>
      </c>
      <c r="M58" s="1" t="s">
        <v>190</v>
      </c>
      <c r="N58" s="1" t="s">
        <v>136</v>
      </c>
      <c r="O58" s="1">
        <v>20200623</v>
      </c>
      <c r="P58" s="1" t="s">
        <v>35</v>
      </c>
      <c r="Q58" s="1">
        <v>10</v>
      </c>
      <c r="R58" s="18">
        <v>44011</v>
      </c>
      <c r="S58" s="18">
        <v>44019</v>
      </c>
      <c r="T58" s="1" t="s">
        <v>197</v>
      </c>
      <c r="W58" s="61">
        <v>72000</v>
      </c>
      <c r="X58" s="1">
        <f t="shared" si="3"/>
        <v>5</v>
      </c>
      <c r="Y58" s="69">
        <f t="shared" si="4"/>
        <v>30000</v>
      </c>
      <c r="Z58" s="69">
        <f t="shared" si="5"/>
        <v>1000</v>
      </c>
    </row>
    <row r="59" spans="1:26" ht="30" customHeight="1" x14ac:dyDescent="0.25">
      <c r="A59" s="23" t="s">
        <v>515</v>
      </c>
      <c r="D59" s="1" t="s">
        <v>26</v>
      </c>
      <c r="E59" s="36" t="s">
        <v>516</v>
      </c>
      <c r="F59" s="1" t="s">
        <v>159</v>
      </c>
      <c r="G59" s="13" t="s">
        <v>517</v>
      </c>
      <c r="H59" s="13" t="s">
        <v>518</v>
      </c>
      <c r="I59" s="1" t="s">
        <v>221</v>
      </c>
      <c r="K59" s="17" t="s">
        <v>519</v>
      </c>
      <c r="L59" s="1" t="s">
        <v>520</v>
      </c>
      <c r="M59" s="1" t="s">
        <v>33</v>
      </c>
      <c r="N59" s="1" t="s">
        <v>520</v>
      </c>
      <c r="O59" s="1">
        <v>20200729</v>
      </c>
      <c r="P59" s="1" t="s">
        <v>35</v>
      </c>
      <c r="Q59" s="1">
        <v>15</v>
      </c>
      <c r="R59" s="18">
        <v>44046</v>
      </c>
      <c r="S59" s="18">
        <v>44064</v>
      </c>
      <c r="T59" s="1" t="s">
        <v>215</v>
      </c>
      <c r="U59" s="4" t="s">
        <v>521</v>
      </c>
      <c r="W59" s="61">
        <v>0</v>
      </c>
      <c r="X59" s="1">
        <f t="shared" si="3"/>
        <v>7.5</v>
      </c>
      <c r="Y59" s="69">
        <f t="shared" si="4"/>
        <v>45000</v>
      </c>
      <c r="Z59" s="69">
        <f t="shared" si="5"/>
        <v>1500</v>
      </c>
    </row>
    <row r="60" spans="1:26" ht="30" customHeight="1" x14ac:dyDescent="0.25">
      <c r="A60" s="23" t="s">
        <v>522</v>
      </c>
      <c r="D60" s="1" t="s">
        <v>26</v>
      </c>
      <c r="E60" s="36" t="s">
        <v>523</v>
      </c>
      <c r="F60" s="1" t="s">
        <v>185</v>
      </c>
      <c r="G60" s="13" t="s">
        <v>524</v>
      </c>
      <c r="H60" s="13" t="s">
        <v>525</v>
      </c>
      <c r="I60" s="1" t="s">
        <v>142</v>
      </c>
      <c r="J60" s="58">
        <v>44048</v>
      </c>
      <c r="K60" s="17" t="s">
        <v>526</v>
      </c>
      <c r="L60" s="1" t="s">
        <v>527</v>
      </c>
      <c r="M60" s="1" t="s">
        <v>528</v>
      </c>
      <c r="N60" s="1" t="s">
        <v>527</v>
      </c>
      <c r="O60" s="1">
        <v>20200624</v>
      </c>
      <c r="P60" s="1" t="s">
        <v>35</v>
      </c>
      <c r="Q60" s="1">
        <v>15</v>
      </c>
      <c r="R60" s="18">
        <v>44018</v>
      </c>
      <c r="S60" s="18">
        <v>44036</v>
      </c>
      <c r="T60" s="1" t="s">
        <v>371</v>
      </c>
      <c r="W60" s="61">
        <v>19360</v>
      </c>
      <c r="X60" s="1">
        <f t="shared" si="3"/>
        <v>7.5</v>
      </c>
      <c r="Y60" s="69">
        <f t="shared" si="4"/>
        <v>45000</v>
      </c>
      <c r="Z60" s="69">
        <f t="shared" si="5"/>
        <v>1500</v>
      </c>
    </row>
    <row r="61" spans="1:26" ht="30" customHeight="1" x14ac:dyDescent="0.25">
      <c r="A61" s="23" t="s">
        <v>529</v>
      </c>
      <c r="D61" s="1" t="s">
        <v>314</v>
      </c>
      <c r="E61" s="1" t="s">
        <v>96</v>
      </c>
      <c r="F61" s="1" t="s">
        <v>185</v>
      </c>
      <c r="G61" t="s">
        <v>530</v>
      </c>
      <c r="H61" s="13" t="s">
        <v>531</v>
      </c>
      <c r="I61" s="4" t="s">
        <v>221</v>
      </c>
      <c r="J61"/>
      <c r="K61" t="s">
        <v>532</v>
      </c>
      <c r="M61" s="1" t="s">
        <v>55</v>
      </c>
      <c r="N61" s="1" t="s">
        <v>319</v>
      </c>
      <c r="O61" s="1">
        <v>20200630</v>
      </c>
      <c r="P61" s="1" t="s">
        <v>35</v>
      </c>
      <c r="Q61" s="1">
        <v>15</v>
      </c>
      <c r="R61" s="18">
        <v>44018</v>
      </c>
      <c r="S61" s="18">
        <v>44036</v>
      </c>
      <c r="T61" s="1" t="s">
        <v>215</v>
      </c>
      <c r="V61" s="4"/>
      <c r="W61"/>
      <c r="X61" s="1">
        <f t="shared" si="3"/>
        <v>7.5</v>
      </c>
      <c r="Y61" s="69">
        <f t="shared" si="4"/>
        <v>45000</v>
      </c>
      <c r="Z61" s="69">
        <f t="shared" si="5"/>
        <v>1500</v>
      </c>
    </row>
    <row r="62" spans="1:26" ht="30" customHeight="1" x14ac:dyDescent="0.25">
      <c r="A62" s="23" t="s">
        <v>533</v>
      </c>
      <c r="B62" s="1" t="s">
        <v>534</v>
      </c>
      <c r="C62" s="1">
        <v>1</v>
      </c>
      <c r="D62" s="1" t="s">
        <v>26</v>
      </c>
      <c r="E62" s="36" t="s">
        <v>516</v>
      </c>
      <c r="F62" s="1" t="s">
        <v>185</v>
      </c>
      <c r="G62" s="13" t="s">
        <v>535</v>
      </c>
      <c r="H62" s="13" t="s">
        <v>536</v>
      </c>
      <c r="I62" s="1" t="s">
        <v>30</v>
      </c>
      <c r="K62" s="17" t="s">
        <v>537</v>
      </c>
      <c r="M62" s="1" t="s">
        <v>528</v>
      </c>
      <c r="N62" s="1" t="s">
        <v>527</v>
      </c>
      <c r="O62" s="1">
        <v>20200701</v>
      </c>
      <c r="P62" s="1" t="s">
        <v>35</v>
      </c>
      <c r="Q62" s="1">
        <v>15</v>
      </c>
      <c r="R62" s="18">
        <v>44018</v>
      </c>
      <c r="S62" s="18">
        <v>44036</v>
      </c>
      <c r="T62" s="1" t="s">
        <v>191</v>
      </c>
      <c r="W62" s="61">
        <v>0</v>
      </c>
      <c r="X62" s="1">
        <f t="shared" si="3"/>
        <v>7.5</v>
      </c>
      <c r="Y62" s="69">
        <f t="shared" si="4"/>
        <v>45000</v>
      </c>
      <c r="Z62" s="69">
        <f t="shared" si="5"/>
        <v>1500</v>
      </c>
    </row>
    <row r="63" spans="1:26" ht="30" customHeight="1" x14ac:dyDescent="0.25">
      <c r="A63" s="23" t="s">
        <v>538</v>
      </c>
      <c r="D63" s="1" t="s">
        <v>314</v>
      </c>
      <c r="E63" s="36" t="s">
        <v>496</v>
      </c>
      <c r="F63" s="1" t="s">
        <v>185</v>
      </c>
      <c r="G63" s="13" t="s">
        <v>539</v>
      </c>
      <c r="H63" s="13" t="s">
        <v>540</v>
      </c>
      <c r="I63" s="1" t="s">
        <v>142</v>
      </c>
      <c r="J63" s="58">
        <v>44050</v>
      </c>
      <c r="K63" s="17" t="s">
        <v>541</v>
      </c>
      <c r="L63" s="1" t="s">
        <v>352</v>
      </c>
      <c r="M63" s="1" t="s">
        <v>101</v>
      </c>
      <c r="N63" s="1" t="s">
        <v>352</v>
      </c>
      <c r="O63" s="1">
        <v>20200702</v>
      </c>
      <c r="P63" s="1" t="s">
        <v>35</v>
      </c>
      <c r="Q63" s="1">
        <v>10</v>
      </c>
      <c r="R63" s="18">
        <v>44018</v>
      </c>
      <c r="S63" s="18">
        <v>44029</v>
      </c>
      <c r="T63" s="1" t="s">
        <v>371</v>
      </c>
      <c r="W63" s="61">
        <v>11600</v>
      </c>
      <c r="X63" s="1">
        <f t="shared" si="3"/>
        <v>5</v>
      </c>
      <c r="Y63" s="69">
        <f t="shared" si="4"/>
        <v>30000</v>
      </c>
      <c r="Z63" s="69">
        <f t="shared" si="5"/>
        <v>1000</v>
      </c>
    </row>
    <row r="64" spans="1:26" ht="30" customHeight="1" x14ac:dyDescent="0.25">
      <c r="A64" s="23" t="s">
        <v>542</v>
      </c>
      <c r="B64" s="36" t="s">
        <v>543</v>
      </c>
      <c r="C64" s="1">
        <v>1</v>
      </c>
      <c r="D64" s="1" t="s">
        <v>26</v>
      </c>
      <c r="E64" s="36" t="s">
        <v>67</v>
      </c>
      <c r="F64" s="1" t="s">
        <v>185</v>
      </c>
      <c r="G64" s="13" t="s">
        <v>544</v>
      </c>
      <c r="H64" s="13" t="s">
        <v>545</v>
      </c>
      <c r="I64" s="1" t="s">
        <v>30</v>
      </c>
      <c r="J64" s="59">
        <v>44074</v>
      </c>
      <c r="K64" s="17" t="s">
        <v>383</v>
      </c>
      <c r="L64" s="1" t="s">
        <v>72</v>
      </c>
      <c r="M64" s="1" t="s">
        <v>33</v>
      </c>
      <c r="N64" s="1" t="s">
        <v>72</v>
      </c>
      <c r="O64" s="1">
        <v>20200707</v>
      </c>
      <c r="P64" s="1" t="s">
        <v>35</v>
      </c>
      <c r="Q64" s="1">
        <v>15</v>
      </c>
      <c r="R64" s="18">
        <v>44020</v>
      </c>
      <c r="S64" s="18">
        <v>44032</v>
      </c>
      <c r="T64" s="1" t="s">
        <v>191</v>
      </c>
      <c r="W64" s="61">
        <v>0</v>
      </c>
      <c r="X64" s="1">
        <f t="shared" si="3"/>
        <v>7.5</v>
      </c>
      <c r="Y64" s="69">
        <f t="shared" si="4"/>
        <v>45000</v>
      </c>
      <c r="Z64" s="69">
        <f t="shared" si="5"/>
        <v>1500</v>
      </c>
    </row>
    <row r="65" spans="1:26" ht="30" customHeight="1" x14ac:dyDescent="0.25">
      <c r="A65" s="23" t="s">
        <v>546</v>
      </c>
      <c r="D65" s="1" t="s">
        <v>87</v>
      </c>
      <c r="E65" s="36" t="s">
        <v>88</v>
      </c>
      <c r="F65" s="1" t="s">
        <v>185</v>
      </c>
      <c r="G65" s="17" t="s">
        <v>547</v>
      </c>
      <c r="H65" s="13" t="s">
        <v>548</v>
      </c>
      <c r="I65" s="1" t="s">
        <v>30</v>
      </c>
      <c r="K65" s="16" t="s">
        <v>549</v>
      </c>
      <c r="L65" s="1" t="s">
        <v>91</v>
      </c>
      <c r="M65" s="1" t="s">
        <v>92</v>
      </c>
      <c r="N65" s="1" t="s">
        <v>91</v>
      </c>
      <c r="O65" s="1">
        <v>20200707</v>
      </c>
      <c r="P65" s="1" t="s">
        <v>35</v>
      </c>
      <c r="Q65" s="1">
        <v>15</v>
      </c>
      <c r="R65" s="18">
        <v>44025</v>
      </c>
      <c r="S65" s="18">
        <v>44043</v>
      </c>
      <c r="T65" s="1" t="s">
        <v>215</v>
      </c>
      <c r="U65" s="4" t="s">
        <v>550</v>
      </c>
      <c r="W65" s="61">
        <v>0</v>
      </c>
      <c r="X65" s="1">
        <f t="shared" si="3"/>
        <v>7.5</v>
      </c>
      <c r="Y65" s="69">
        <f t="shared" si="4"/>
        <v>45000</v>
      </c>
      <c r="Z65" s="69">
        <f t="shared" si="5"/>
        <v>1500</v>
      </c>
    </row>
    <row r="66" spans="1:26" ht="30" customHeight="1" x14ac:dyDescent="0.25">
      <c r="A66" s="23" t="s">
        <v>551</v>
      </c>
      <c r="B66" s="23" t="s">
        <v>552</v>
      </c>
      <c r="D66" s="1" t="s">
        <v>314</v>
      </c>
      <c r="E66" s="36" t="s">
        <v>315</v>
      </c>
      <c r="F66" s="1" t="s">
        <v>185</v>
      </c>
      <c r="G66" s="13" t="s">
        <v>553</v>
      </c>
      <c r="H66" s="13" t="s">
        <v>554</v>
      </c>
      <c r="I66" s="1" t="s">
        <v>30</v>
      </c>
      <c r="K66" s="16" t="s">
        <v>555</v>
      </c>
      <c r="L66" s="1" t="s">
        <v>319</v>
      </c>
      <c r="M66" s="1" t="s">
        <v>101</v>
      </c>
      <c r="N66" s="1" t="s">
        <v>319</v>
      </c>
      <c r="O66" s="1">
        <v>20200708</v>
      </c>
      <c r="P66" s="1" t="s">
        <v>35</v>
      </c>
      <c r="Q66" s="1">
        <v>10</v>
      </c>
      <c r="R66" s="18">
        <v>44025</v>
      </c>
      <c r="S66" s="18">
        <v>44036</v>
      </c>
      <c r="T66" s="1" t="s">
        <v>197</v>
      </c>
      <c r="W66" s="61">
        <v>0</v>
      </c>
      <c r="X66" s="1">
        <f t="shared" si="3"/>
        <v>5</v>
      </c>
      <c r="Y66" s="69">
        <f t="shared" si="4"/>
        <v>30000</v>
      </c>
      <c r="Z66" s="69">
        <f t="shared" si="5"/>
        <v>1000</v>
      </c>
    </row>
    <row r="67" spans="1:26" ht="30" customHeight="1" x14ac:dyDescent="0.25">
      <c r="A67" s="23" t="s">
        <v>556</v>
      </c>
      <c r="D67" s="1" t="s">
        <v>79</v>
      </c>
      <c r="E67" s="36" t="s">
        <v>80</v>
      </c>
      <c r="F67" s="1" t="s">
        <v>185</v>
      </c>
      <c r="G67" s="13" t="s">
        <v>557</v>
      </c>
      <c r="H67" s="13" t="s">
        <v>558</v>
      </c>
      <c r="I67" s="1" t="s">
        <v>30</v>
      </c>
      <c r="L67" s="1" t="s">
        <v>559</v>
      </c>
      <c r="M67" s="1" t="s">
        <v>84</v>
      </c>
      <c r="N67" s="1" t="s">
        <v>559</v>
      </c>
      <c r="O67" s="1">
        <v>20200708</v>
      </c>
      <c r="P67" s="1" t="s">
        <v>35</v>
      </c>
      <c r="Q67" s="1">
        <v>10</v>
      </c>
      <c r="R67" s="18">
        <v>44025</v>
      </c>
      <c r="S67" s="18">
        <v>44036</v>
      </c>
      <c r="T67" s="1" t="s">
        <v>371</v>
      </c>
      <c r="W67" s="61">
        <v>0</v>
      </c>
      <c r="X67" s="1">
        <f t="shared" ref="X67:X98" si="6">Q67/2</f>
        <v>5</v>
      </c>
      <c r="Y67" s="69">
        <f t="shared" ref="Y67:Y98" si="7">Z67*30</f>
        <v>30000</v>
      </c>
      <c r="Z67" s="69">
        <f t="shared" ref="Z67:Z98" si="8">X67*200</f>
        <v>1000</v>
      </c>
    </row>
    <row r="68" spans="1:26" ht="30" customHeight="1" x14ac:dyDescent="0.25">
      <c r="A68" s="23" t="s">
        <v>560</v>
      </c>
      <c r="D68" s="1" t="s">
        <v>79</v>
      </c>
      <c r="E68" s="36" t="s">
        <v>80</v>
      </c>
      <c r="F68" s="1" t="s">
        <v>185</v>
      </c>
      <c r="G68" s="13" t="s">
        <v>561</v>
      </c>
      <c r="H68" s="13" t="s">
        <v>562</v>
      </c>
      <c r="I68" s="1" t="s">
        <v>30</v>
      </c>
      <c r="J68" s="58">
        <v>44049</v>
      </c>
      <c r="M68" s="1" t="s">
        <v>84</v>
      </c>
      <c r="N68" s="1" t="s">
        <v>83</v>
      </c>
      <c r="O68" s="1">
        <v>20200717</v>
      </c>
      <c r="P68" s="1" t="s">
        <v>35</v>
      </c>
      <c r="Q68" s="1">
        <v>15</v>
      </c>
      <c r="R68" s="18">
        <v>44033</v>
      </c>
      <c r="S68" s="18">
        <v>44047</v>
      </c>
      <c r="T68" s="1" t="s">
        <v>371</v>
      </c>
      <c r="W68" s="61">
        <v>0</v>
      </c>
      <c r="X68" s="1">
        <f t="shared" si="6"/>
        <v>7.5</v>
      </c>
      <c r="Y68" s="69">
        <f t="shared" si="7"/>
        <v>45000</v>
      </c>
      <c r="Z68" s="69">
        <f t="shared" si="8"/>
        <v>1500</v>
      </c>
    </row>
    <row r="69" spans="1:26" ht="30" customHeight="1" x14ac:dyDescent="0.25">
      <c r="A69" s="23" t="s">
        <v>563</v>
      </c>
      <c r="B69" s="23" t="s">
        <v>564</v>
      </c>
      <c r="C69" s="1">
        <v>1</v>
      </c>
      <c r="D69" s="1" t="s">
        <v>79</v>
      </c>
      <c r="E69" s="36" t="s">
        <v>80</v>
      </c>
      <c r="F69" s="1" t="s">
        <v>159</v>
      </c>
      <c r="G69" s="13" t="s">
        <v>565</v>
      </c>
      <c r="H69" s="13" t="s">
        <v>566</v>
      </c>
      <c r="I69" s="1" t="s">
        <v>30</v>
      </c>
      <c r="K69" s="16" t="s">
        <v>567</v>
      </c>
      <c r="L69" s="1" t="s">
        <v>435</v>
      </c>
      <c r="M69" s="1" t="s">
        <v>84</v>
      </c>
      <c r="N69" s="1" t="s">
        <v>435</v>
      </c>
      <c r="O69" s="1">
        <v>20200729</v>
      </c>
      <c r="P69" s="1" t="s">
        <v>35</v>
      </c>
      <c r="Q69" s="1">
        <v>15</v>
      </c>
      <c r="R69" s="37" t="s">
        <v>568</v>
      </c>
      <c r="S69" s="18">
        <v>44064</v>
      </c>
      <c r="T69" s="1" t="s">
        <v>191</v>
      </c>
      <c r="V69" s="18">
        <v>44056</v>
      </c>
      <c r="W69" s="61">
        <v>0</v>
      </c>
      <c r="X69" s="1">
        <f t="shared" si="6"/>
        <v>7.5</v>
      </c>
      <c r="Y69" s="69">
        <f t="shared" si="7"/>
        <v>45000</v>
      </c>
      <c r="Z69" s="69">
        <f t="shared" si="8"/>
        <v>1500</v>
      </c>
    </row>
    <row r="70" spans="1:26" ht="30" customHeight="1" x14ac:dyDescent="0.25">
      <c r="A70" s="23" t="s">
        <v>569</v>
      </c>
      <c r="D70" s="1" t="s">
        <v>26</v>
      </c>
      <c r="E70" s="36" t="s">
        <v>570</v>
      </c>
      <c r="F70" s="1" t="s">
        <v>185</v>
      </c>
      <c r="G70" s="13" t="s">
        <v>571</v>
      </c>
      <c r="H70" s="13" t="s">
        <v>572</v>
      </c>
      <c r="I70" s="1" t="s">
        <v>30</v>
      </c>
      <c r="K70" s="17" t="s">
        <v>573</v>
      </c>
      <c r="L70" s="1" t="s">
        <v>34</v>
      </c>
      <c r="M70" s="1" t="s">
        <v>33</v>
      </c>
      <c r="N70" s="1" t="s">
        <v>34</v>
      </c>
      <c r="O70" s="1">
        <v>20200729</v>
      </c>
      <c r="P70" s="1" t="s">
        <v>35</v>
      </c>
      <c r="Q70" s="1">
        <v>20</v>
      </c>
      <c r="R70" s="18">
        <v>44053</v>
      </c>
      <c r="S70" s="18">
        <v>44078</v>
      </c>
      <c r="T70" s="1" t="s">
        <v>215</v>
      </c>
      <c r="W70" s="61">
        <v>86400</v>
      </c>
      <c r="X70" s="1">
        <f t="shared" si="6"/>
        <v>10</v>
      </c>
      <c r="Y70" s="69">
        <f t="shared" si="7"/>
        <v>60000</v>
      </c>
      <c r="Z70" s="69">
        <f t="shared" si="8"/>
        <v>2000</v>
      </c>
    </row>
    <row r="71" spans="1:26" ht="30" customHeight="1" x14ac:dyDescent="0.25">
      <c r="A71" s="23" t="s">
        <v>574</v>
      </c>
      <c r="D71" s="1" t="s">
        <v>38</v>
      </c>
      <c r="E71" s="36" t="s">
        <v>575</v>
      </c>
      <c r="F71" s="1" t="s">
        <v>185</v>
      </c>
      <c r="G71" s="13" t="s">
        <v>576</v>
      </c>
      <c r="H71" s="13" t="s">
        <v>577</v>
      </c>
      <c r="I71" s="56" t="s">
        <v>432</v>
      </c>
      <c r="J71" s="58">
        <v>44047</v>
      </c>
      <c r="K71" s="17" t="s">
        <v>578</v>
      </c>
      <c r="L71" s="1" t="s">
        <v>579</v>
      </c>
      <c r="M71" s="1" t="s">
        <v>118</v>
      </c>
      <c r="N71" s="1" t="s">
        <v>579</v>
      </c>
      <c r="O71" s="1">
        <v>20200731</v>
      </c>
      <c r="P71" s="1" t="s">
        <v>35</v>
      </c>
      <c r="Q71" s="1">
        <v>5</v>
      </c>
      <c r="R71" s="18">
        <v>44046</v>
      </c>
      <c r="S71" s="18">
        <v>44050</v>
      </c>
      <c r="T71" s="1" t="s">
        <v>371</v>
      </c>
      <c r="W71" s="61">
        <v>0</v>
      </c>
      <c r="X71" s="1">
        <f t="shared" si="6"/>
        <v>2.5</v>
      </c>
      <c r="Y71" s="69">
        <f t="shared" si="7"/>
        <v>15000</v>
      </c>
      <c r="Z71" s="69">
        <f t="shared" si="8"/>
        <v>500</v>
      </c>
    </row>
    <row r="72" spans="1:26" ht="62.25" customHeight="1" x14ac:dyDescent="0.25">
      <c r="A72" s="23" t="s">
        <v>580</v>
      </c>
      <c r="B72" s="1" t="s">
        <v>581</v>
      </c>
      <c r="C72" s="1">
        <v>1</v>
      </c>
      <c r="D72" s="1" t="s">
        <v>26</v>
      </c>
      <c r="E72" s="36" t="s">
        <v>582</v>
      </c>
      <c r="F72" s="1" t="s">
        <v>185</v>
      </c>
      <c r="G72" s="13" t="s">
        <v>583</v>
      </c>
      <c r="H72" s="13" t="s">
        <v>584</v>
      </c>
      <c r="I72" s="1" t="s">
        <v>142</v>
      </c>
      <c r="K72" s="17" t="s">
        <v>585</v>
      </c>
      <c r="L72" s="1" t="s">
        <v>34</v>
      </c>
      <c r="M72" s="1" t="s">
        <v>33</v>
      </c>
      <c r="N72" s="1" t="s">
        <v>34</v>
      </c>
      <c r="O72" s="1">
        <v>20200807</v>
      </c>
      <c r="P72" s="1" t="s">
        <v>257</v>
      </c>
      <c r="Q72" s="1">
        <v>15</v>
      </c>
      <c r="R72" s="18">
        <v>44053</v>
      </c>
      <c r="S72" s="18">
        <v>44071</v>
      </c>
      <c r="T72" s="1" t="s">
        <v>197</v>
      </c>
      <c r="U72" s="13" t="s">
        <v>586</v>
      </c>
      <c r="W72" s="61">
        <v>0</v>
      </c>
      <c r="X72" s="1">
        <f t="shared" si="6"/>
        <v>7.5</v>
      </c>
      <c r="Y72" s="69">
        <f t="shared" si="7"/>
        <v>45000</v>
      </c>
      <c r="Z72" s="69">
        <f t="shared" si="8"/>
        <v>1500</v>
      </c>
    </row>
    <row r="73" spans="1:26" ht="30" customHeight="1" x14ac:dyDescent="0.25">
      <c r="A73" s="23" t="s">
        <v>587</v>
      </c>
      <c r="D73" s="1" t="s">
        <v>79</v>
      </c>
      <c r="E73" s="36" t="s">
        <v>80</v>
      </c>
      <c r="F73" s="1" t="s">
        <v>159</v>
      </c>
      <c r="G73" s="17" t="s">
        <v>588</v>
      </c>
      <c r="H73" s="13" t="s">
        <v>589</v>
      </c>
      <c r="I73" s="1" t="s">
        <v>30</v>
      </c>
      <c r="K73" s="16" t="s">
        <v>590</v>
      </c>
      <c r="L73" s="1" t="s">
        <v>435</v>
      </c>
      <c r="M73" s="1" t="s">
        <v>84</v>
      </c>
      <c r="N73" s="1" t="s">
        <v>435</v>
      </c>
      <c r="O73" s="1">
        <v>20200810</v>
      </c>
      <c r="P73" s="1" t="s">
        <v>35</v>
      </c>
      <c r="Q73" s="1">
        <v>5</v>
      </c>
      <c r="R73" s="18">
        <v>44053</v>
      </c>
      <c r="S73" s="18">
        <v>44057</v>
      </c>
      <c r="T73" s="1" t="s">
        <v>447</v>
      </c>
      <c r="U73" s="13" t="s">
        <v>591</v>
      </c>
      <c r="V73" s="18">
        <v>44057</v>
      </c>
      <c r="W73" s="61">
        <v>0</v>
      </c>
      <c r="X73" s="1">
        <f t="shared" si="6"/>
        <v>2.5</v>
      </c>
      <c r="Y73" s="69">
        <f t="shared" si="7"/>
        <v>15000</v>
      </c>
      <c r="Z73" s="69">
        <f t="shared" si="8"/>
        <v>500</v>
      </c>
    </row>
    <row r="74" spans="1:26" ht="30" customHeight="1" x14ac:dyDescent="0.25">
      <c r="A74" s="23" t="s">
        <v>592</v>
      </c>
      <c r="B74" s="1" t="s">
        <v>593</v>
      </c>
      <c r="C74" s="1">
        <v>1</v>
      </c>
      <c r="D74" s="1" t="s">
        <v>79</v>
      </c>
      <c r="E74" s="36" t="s">
        <v>80</v>
      </c>
      <c r="F74" s="1" t="s">
        <v>185</v>
      </c>
      <c r="G74" s="17" t="s">
        <v>594</v>
      </c>
      <c r="H74" s="32" t="s">
        <v>595</v>
      </c>
      <c r="I74" s="1" t="s">
        <v>142</v>
      </c>
      <c r="K74" s="16" t="s">
        <v>590</v>
      </c>
      <c r="L74" s="1" t="s">
        <v>435</v>
      </c>
      <c r="M74" s="1" t="s">
        <v>84</v>
      </c>
      <c r="N74" s="1" t="s">
        <v>435</v>
      </c>
      <c r="O74" s="1">
        <v>20200810</v>
      </c>
      <c r="P74" s="1" t="s">
        <v>35</v>
      </c>
      <c r="Q74" s="1">
        <v>15</v>
      </c>
      <c r="R74" s="18">
        <v>44053</v>
      </c>
      <c r="S74" s="18">
        <v>44071</v>
      </c>
      <c r="T74" s="1" t="s">
        <v>191</v>
      </c>
      <c r="U74" s="4" t="s">
        <v>596</v>
      </c>
      <c r="V74" s="18">
        <v>44110</v>
      </c>
      <c r="W74" s="61">
        <v>0</v>
      </c>
      <c r="X74" s="1">
        <f t="shared" si="6"/>
        <v>7.5</v>
      </c>
      <c r="Y74" s="69">
        <f t="shared" si="7"/>
        <v>45000</v>
      </c>
      <c r="Z74" s="69">
        <f t="shared" si="8"/>
        <v>1500</v>
      </c>
    </row>
    <row r="75" spans="1:26" ht="30" customHeight="1" x14ac:dyDescent="0.25">
      <c r="A75" s="23" t="s">
        <v>597</v>
      </c>
      <c r="D75" s="1" t="s">
        <v>79</v>
      </c>
      <c r="E75" s="36" t="s">
        <v>80</v>
      </c>
      <c r="F75" s="1" t="s">
        <v>185</v>
      </c>
      <c r="G75" s="17" t="s">
        <v>598</v>
      </c>
      <c r="H75" s="32" t="s">
        <v>599</v>
      </c>
      <c r="I75" s="1" t="s">
        <v>30</v>
      </c>
      <c r="K75" s="16" t="s">
        <v>590</v>
      </c>
      <c r="L75" s="1" t="s">
        <v>435</v>
      </c>
      <c r="M75" s="1" t="s">
        <v>84</v>
      </c>
      <c r="N75" s="1" t="s">
        <v>435</v>
      </c>
      <c r="O75" s="1">
        <v>20200810</v>
      </c>
      <c r="P75" s="1" t="s">
        <v>35</v>
      </c>
      <c r="Q75" s="1">
        <v>15</v>
      </c>
      <c r="R75" s="18">
        <v>44053</v>
      </c>
      <c r="S75" s="18">
        <v>44071</v>
      </c>
      <c r="T75" s="1" t="s">
        <v>191</v>
      </c>
      <c r="U75" s="13" t="s">
        <v>600</v>
      </c>
      <c r="V75" s="18"/>
      <c r="W75" s="61">
        <v>0</v>
      </c>
      <c r="X75" s="1">
        <f t="shared" si="6"/>
        <v>7.5</v>
      </c>
      <c r="Y75" s="69">
        <f t="shared" si="7"/>
        <v>45000</v>
      </c>
      <c r="Z75" s="69">
        <f t="shared" si="8"/>
        <v>1500</v>
      </c>
    </row>
    <row r="76" spans="1:26" ht="30" customHeight="1" x14ac:dyDescent="0.25">
      <c r="A76" s="23" t="s">
        <v>601</v>
      </c>
      <c r="B76" s="1" t="s">
        <v>602</v>
      </c>
      <c r="D76" s="1" t="s">
        <v>79</v>
      </c>
      <c r="E76" s="36" t="s">
        <v>80</v>
      </c>
      <c r="F76" s="1" t="s">
        <v>185</v>
      </c>
      <c r="G76" s="17" t="s">
        <v>603</v>
      </c>
      <c r="H76" s="13" t="s">
        <v>604</v>
      </c>
      <c r="I76" s="1" t="s">
        <v>30</v>
      </c>
      <c r="K76" s="16" t="s">
        <v>590</v>
      </c>
      <c r="L76" s="1" t="s">
        <v>435</v>
      </c>
      <c r="M76" s="1" t="s">
        <v>84</v>
      </c>
      <c r="N76" s="1" t="s">
        <v>435</v>
      </c>
      <c r="O76" s="1">
        <v>20200810</v>
      </c>
      <c r="P76" s="1" t="s">
        <v>35</v>
      </c>
      <c r="Q76" s="1">
        <v>10</v>
      </c>
      <c r="R76" s="18">
        <v>44054</v>
      </c>
      <c r="S76" s="18">
        <v>44068</v>
      </c>
      <c r="T76" s="1" t="s">
        <v>371</v>
      </c>
      <c r="W76" s="61">
        <v>0</v>
      </c>
      <c r="X76" s="1">
        <f t="shared" si="6"/>
        <v>5</v>
      </c>
      <c r="Y76" s="69">
        <f t="shared" si="7"/>
        <v>30000</v>
      </c>
      <c r="Z76" s="69">
        <f t="shared" si="8"/>
        <v>1000</v>
      </c>
    </row>
    <row r="77" spans="1:26" ht="27" customHeight="1" x14ac:dyDescent="0.25">
      <c r="A77" s="23" t="s">
        <v>605</v>
      </c>
      <c r="B77" s="1" t="s">
        <v>606</v>
      </c>
      <c r="D77" s="1" t="s">
        <v>79</v>
      </c>
      <c r="E77" s="36" t="s">
        <v>80</v>
      </c>
      <c r="F77" s="1" t="s">
        <v>185</v>
      </c>
      <c r="G77" s="17" t="s">
        <v>607</v>
      </c>
      <c r="H77" s="13" t="s">
        <v>608</v>
      </c>
      <c r="I77" s="1" t="s">
        <v>30</v>
      </c>
      <c r="K77" s="16" t="s">
        <v>590</v>
      </c>
      <c r="L77" s="1" t="s">
        <v>435</v>
      </c>
      <c r="M77" s="1" t="s">
        <v>84</v>
      </c>
      <c r="N77" s="1" t="s">
        <v>435</v>
      </c>
      <c r="O77" s="1">
        <v>20200810</v>
      </c>
      <c r="P77" s="1" t="s">
        <v>35</v>
      </c>
      <c r="Q77" s="1">
        <v>15</v>
      </c>
      <c r="R77" s="18">
        <v>44055</v>
      </c>
      <c r="S77" s="18">
        <v>44074</v>
      </c>
      <c r="T77" s="1" t="s">
        <v>371</v>
      </c>
      <c r="W77" s="61">
        <v>0</v>
      </c>
      <c r="X77" s="1">
        <f t="shared" si="6"/>
        <v>7.5</v>
      </c>
      <c r="Y77" s="69">
        <f t="shared" si="7"/>
        <v>45000</v>
      </c>
      <c r="Z77" s="69">
        <f t="shared" si="8"/>
        <v>1500</v>
      </c>
    </row>
    <row r="78" spans="1:26" ht="30" customHeight="1" x14ac:dyDescent="0.25">
      <c r="A78" s="23" t="s">
        <v>609</v>
      </c>
      <c r="B78" s="1" t="s">
        <v>610</v>
      </c>
      <c r="D78" s="1" t="s">
        <v>79</v>
      </c>
      <c r="E78" s="36" t="s">
        <v>80</v>
      </c>
      <c r="F78" s="1" t="s">
        <v>185</v>
      </c>
      <c r="G78" s="17" t="s">
        <v>611</v>
      </c>
      <c r="H78" s="13" t="s">
        <v>612</v>
      </c>
      <c r="I78" s="1" t="s">
        <v>221</v>
      </c>
      <c r="K78" s="16" t="s">
        <v>590</v>
      </c>
      <c r="L78" s="1" t="s">
        <v>435</v>
      </c>
      <c r="M78" s="1" t="s">
        <v>84</v>
      </c>
      <c r="N78" s="1" t="s">
        <v>435</v>
      </c>
      <c r="O78" s="1">
        <v>20200810</v>
      </c>
      <c r="P78" s="1" t="s">
        <v>35</v>
      </c>
      <c r="Q78" s="1">
        <v>15</v>
      </c>
      <c r="R78" s="18">
        <v>44055</v>
      </c>
      <c r="S78" s="18">
        <v>44071</v>
      </c>
      <c r="T78" s="1" t="s">
        <v>371</v>
      </c>
      <c r="W78" s="61">
        <v>0</v>
      </c>
      <c r="X78" s="1">
        <f t="shared" si="6"/>
        <v>7.5</v>
      </c>
      <c r="Y78" s="69">
        <f t="shared" si="7"/>
        <v>45000</v>
      </c>
      <c r="Z78" s="69">
        <f t="shared" si="8"/>
        <v>1500</v>
      </c>
    </row>
    <row r="79" spans="1:26" ht="30" customHeight="1" x14ac:dyDescent="0.25">
      <c r="A79" s="23" t="s">
        <v>613</v>
      </c>
      <c r="B79" s="1" t="s">
        <v>614</v>
      </c>
      <c r="D79" s="1" t="s">
        <v>79</v>
      </c>
      <c r="E79" s="36" t="s">
        <v>80</v>
      </c>
      <c r="F79" s="1" t="s">
        <v>185</v>
      </c>
      <c r="G79" s="17" t="s">
        <v>615</v>
      </c>
      <c r="H79" s="13" t="s">
        <v>616</v>
      </c>
      <c r="I79" s="1" t="s">
        <v>221</v>
      </c>
      <c r="K79" s="16" t="s">
        <v>590</v>
      </c>
      <c r="L79" s="1" t="s">
        <v>435</v>
      </c>
      <c r="M79" s="1" t="s">
        <v>84</v>
      </c>
      <c r="N79" s="1" t="s">
        <v>435</v>
      </c>
      <c r="O79" s="1">
        <v>20200810</v>
      </c>
      <c r="P79" s="1" t="s">
        <v>35</v>
      </c>
      <c r="Q79" s="1">
        <v>15</v>
      </c>
      <c r="R79" s="18">
        <v>44060</v>
      </c>
      <c r="S79" s="18">
        <v>44071</v>
      </c>
      <c r="T79" s="1" t="s">
        <v>371</v>
      </c>
      <c r="W79" s="61">
        <v>0</v>
      </c>
      <c r="X79" s="1">
        <f t="shared" si="6"/>
        <v>7.5</v>
      </c>
      <c r="Y79" s="69">
        <f t="shared" si="7"/>
        <v>45000</v>
      </c>
      <c r="Z79" s="69">
        <f t="shared" si="8"/>
        <v>1500</v>
      </c>
    </row>
    <row r="80" spans="1:26" ht="30" customHeight="1" x14ac:dyDescent="0.25">
      <c r="A80" s="23" t="s">
        <v>617</v>
      </c>
      <c r="B80" s="1" t="s">
        <v>618</v>
      </c>
      <c r="C80" s="1">
        <v>1</v>
      </c>
      <c r="D80" s="1" t="s">
        <v>314</v>
      </c>
      <c r="E80" s="36" t="s">
        <v>96</v>
      </c>
      <c r="F80" s="1" t="s">
        <v>185</v>
      </c>
      <c r="G80" s="13" t="s">
        <v>619</v>
      </c>
      <c r="H80" s="13" t="s">
        <v>620</v>
      </c>
      <c r="I80" s="1" t="s">
        <v>30</v>
      </c>
      <c r="K80" s="17" t="s">
        <v>621</v>
      </c>
      <c r="M80" s="1" t="s">
        <v>101</v>
      </c>
      <c r="N80" s="1" t="s">
        <v>319</v>
      </c>
      <c r="O80" s="1">
        <v>20200810</v>
      </c>
      <c r="P80" s="1" t="s">
        <v>35</v>
      </c>
      <c r="Q80" s="1">
        <v>10</v>
      </c>
      <c r="R80" s="18">
        <v>44055</v>
      </c>
      <c r="S80" s="18">
        <v>44068</v>
      </c>
      <c r="T80" s="1" t="s">
        <v>197</v>
      </c>
      <c r="W80" s="61">
        <v>0</v>
      </c>
      <c r="X80" s="1">
        <f t="shared" si="6"/>
        <v>5</v>
      </c>
      <c r="Y80" s="69">
        <f t="shared" si="7"/>
        <v>30000</v>
      </c>
      <c r="Z80" s="69">
        <f t="shared" si="8"/>
        <v>1000</v>
      </c>
    </row>
    <row r="81" spans="1:26" ht="30" customHeight="1" x14ac:dyDescent="0.25">
      <c r="A81" s="23" t="s">
        <v>622</v>
      </c>
      <c r="B81" s="1" t="s">
        <v>623</v>
      </c>
      <c r="C81" s="1">
        <v>1</v>
      </c>
      <c r="D81" s="1" t="s">
        <v>314</v>
      </c>
      <c r="E81" s="36" t="s">
        <v>96</v>
      </c>
      <c r="F81" s="1" t="s">
        <v>159</v>
      </c>
      <c r="G81" s="13" t="s">
        <v>624</v>
      </c>
      <c r="H81" s="13" t="s">
        <v>625</v>
      </c>
      <c r="I81" s="1" t="s">
        <v>142</v>
      </c>
      <c r="K81" s="17" t="s">
        <v>626</v>
      </c>
      <c r="L81" s="36" t="s">
        <v>627</v>
      </c>
      <c r="M81" s="1" t="s">
        <v>101</v>
      </c>
      <c r="N81" s="1" t="s">
        <v>319</v>
      </c>
      <c r="O81" s="1">
        <v>20200811</v>
      </c>
      <c r="P81" s="1" t="s">
        <v>35</v>
      </c>
      <c r="Q81" s="1">
        <v>10</v>
      </c>
      <c r="R81" s="18">
        <v>44055</v>
      </c>
      <c r="S81" s="18">
        <v>44068</v>
      </c>
      <c r="T81" s="1" t="s">
        <v>197</v>
      </c>
      <c r="W81" s="61">
        <v>0</v>
      </c>
      <c r="X81" s="1">
        <f t="shared" si="6"/>
        <v>5</v>
      </c>
      <c r="Y81" s="69">
        <f t="shared" si="7"/>
        <v>30000</v>
      </c>
      <c r="Z81" s="69">
        <f t="shared" si="8"/>
        <v>1000</v>
      </c>
    </row>
    <row r="82" spans="1:26" ht="30" customHeight="1" x14ac:dyDescent="0.25">
      <c r="A82" s="23" t="s">
        <v>628</v>
      </c>
      <c r="B82" s="1" t="s">
        <v>629</v>
      </c>
      <c r="C82" s="1">
        <v>1</v>
      </c>
      <c r="D82" s="1" t="s">
        <v>170</v>
      </c>
      <c r="E82" s="36" t="s">
        <v>88</v>
      </c>
      <c r="F82" s="1" t="s">
        <v>159</v>
      </c>
      <c r="G82" s="13" t="s">
        <v>630</v>
      </c>
      <c r="H82" s="13" t="s">
        <v>631</v>
      </c>
      <c r="I82" s="1" t="s">
        <v>142</v>
      </c>
      <c r="K82" s="16" t="s">
        <v>632</v>
      </c>
      <c r="M82" s="1" t="s">
        <v>190</v>
      </c>
      <c r="N82" s="1" t="s">
        <v>136</v>
      </c>
      <c r="O82" s="1">
        <v>20200817</v>
      </c>
      <c r="P82" s="1" t="s">
        <v>35</v>
      </c>
      <c r="Q82" s="1">
        <v>10</v>
      </c>
      <c r="R82" s="18">
        <v>44061</v>
      </c>
      <c r="S82" s="18">
        <v>44074</v>
      </c>
      <c r="T82" s="1" t="s">
        <v>633</v>
      </c>
      <c r="W82" s="61">
        <v>0</v>
      </c>
      <c r="X82" s="1">
        <f t="shared" si="6"/>
        <v>5</v>
      </c>
      <c r="Y82" s="69">
        <f t="shared" si="7"/>
        <v>30000</v>
      </c>
      <c r="Z82" s="69">
        <f t="shared" si="8"/>
        <v>1000</v>
      </c>
    </row>
    <row r="83" spans="1:26" ht="30" customHeight="1" x14ac:dyDescent="0.25">
      <c r="A83" s="23" t="s">
        <v>634</v>
      </c>
      <c r="B83" s="36" t="s">
        <v>635</v>
      </c>
      <c r="C83" s="1">
        <v>4</v>
      </c>
      <c r="D83" s="1" t="s">
        <v>314</v>
      </c>
      <c r="E83" s="36" t="s">
        <v>96</v>
      </c>
      <c r="F83" s="1" t="s">
        <v>159</v>
      </c>
      <c r="G83" s="13" t="s">
        <v>636</v>
      </c>
      <c r="H83" s="13" t="s">
        <v>637</v>
      </c>
      <c r="I83" s="1" t="s">
        <v>142</v>
      </c>
      <c r="K83" s="63" t="s">
        <v>638</v>
      </c>
      <c r="M83" s="1" t="s">
        <v>101</v>
      </c>
      <c r="N83" s="1" t="s">
        <v>319</v>
      </c>
      <c r="O83" s="1">
        <v>20200817</v>
      </c>
      <c r="P83" s="1" t="s">
        <v>35</v>
      </c>
      <c r="Q83" s="1">
        <v>15</v>
      </c>
      <c r="R83" s="18">
        <v>44063</v>
      </c>
      <c r="S83" s="18">
        <v>44083</v>
      </c>
      <c r="T83" s="1" t="s">
        <v>197</v>
      </c>
      <c r="W83" s="65">
        <v>382500</v>
      </c>
      <c r="X83" s="1">
        <f t="shared" si="6"/>
        <v>7.5</v>
      </c>
      <c r="Y83" s="69">
        <f t="shared" si="7"/>
        <v>45000</v>
      </c>
      <c r="Z83" s="69">
        <f t="shared" si="8"/>
        <v>1500</v>
      </c>
    </row>
    <row r="84" spans="1:26" ht="30" customHeight="1" x14ac:dyDescent="0.25">
      <c r="A84" s="23" t="s">
        <v>639</v>
      </c>
      <c r="D84" s="1" t="s">
        <v>166</v>
      </c>
      <c r="E84" s="36" t="s">
        <v>640</v>
      </c>
      <c r="F84" s="1" t="s">
        <v>159</v>
      </c>
      <c r="G84" s="13" t="s">
        <v>641</v>
      </c>
      <c r="H84" s="13" t="s">
        <v>642</v>
      </c>
      <c r="I84" s="56" t="s">
        <v>126</v>
      </c>
      <c r="K84" s="17" t="s">
        <v>643</v>
      </c>
      <c r="M84" s="1" t="s">
        <v>64</v>
      </c>
      <c r="N84" s="1" t="s">
        <v>63</v>
      </c>
      <c r="O84" s="1">
        <v>20200821</v>
      </c>
      <c r="P84" s="1" t="s">
        <v>35</v>
      </c>
      <c r="Q84" s="1">
        <v>10</v>
      </c>
      <c r="R84" s="18">
        <v>44074</v>
      </c>
      <c r="S84" s="18">
        <v>44085</v>
      </c>
      <c r="T84" s="1" t="s">
        <v>371</v>
      </c>
      <c r="W84" s="61">
        <v>10000</v>
      </c>
      <c r="X84" s="1">
        <f t="shared" si="6"/>
        <v>5</v>
      </c>
      <c r="Y84" s="69">
        <f t="shared" si="7"/>
        <v>30000</v>
      </c>
      <c r="Z84" s="69">
        <f t="shared" si="8"/>
        <v>1000</v>
      </c>
    </row>
    <row r="85" spans="1:26" ht="30" customHeight="1" x14ac:dyDescent="0.25">
      <c r="A85" s="23" t="s">
        <v>644</v>
      </c>
      <c r="D85" s="1" t="s">
        <v>166</v>
      </c>
      <c r="E85" s="36" t="s">
        <v>645</v>
      </c>
      <c r="F85" s="1" t="s">
        <v>159</v>
      </c>
      <c r="G85" s="13" t="s">
        <v>646</v>
      </c>
      <c r="H85" t="s">
        <v>647</v>
      </c>
      <c r="I85" s="56" t="s">
        <v>126</v>
      </c>
      <c r="K85" s="17" t="s">
        <v>648</v>
      </c>
      <c r="M85" s="1" t="s">
        <v>64</v>
      </c>
      <c r="N85" s="1" t="s">
        <v>63</v>
      </c>
      <c r="O85" s="1">
        <v>20200821</v>
      </c>
      <c r="P85" s="1" t="s">
        <v>35</v>
      </c>
      <c r="Q85" s="1">
        <v>10</v>
      </c>
      <c r="R85" s="18">
        <v>44074</v>
      </c>
      <c r="S85" s="18">
        <v>44085</v>
      </c>
      <c r="T85" s="1" t="s">
        <v>215</v>
      </c>
      <c r="W85" s="61">
        <v>15000</v>
      </c>
      <c r="X85" s="1">
        <f t="shared" si="6"/>
        <v>5</v>
      </c>
      <c r="Y85" s="69">
        <f t="shared" si="7"/>
        <v>30000</v>
      </c>
      <c r="Z85" s="69">
        <f t="shared" si="8"/>
        <v>1000</v>
      </c>
    </row>
    <row r="86" spans="1:26" ht="39.6" x14ac:dyDescent="0.25">
      <c r="A86" s="23" t="s">
        <v>649</v>
      </c>
      <c r="B86" s="1" t="s">
        <v>650</v>
      </c>
      <c r="C86" s="1">
        <v>1</v>
      </c>
      <c r="D86" s="1" t="s">
        <v>79</v>
      </c>
      <c r="E86" s="36" t="s">
        <v>80</v>
      </c>
      <c r="F86" s="1" t="s">
        <v>185</v>
      </c>
      <c r="G86" s="13" t="s">
        <v>565</v>
      </c>
      <c r="H86" s="13" t="s">
        <v>651</v>
      </c>
      <c r="I86" s="1" t="s">
        <v>30</v>
      </c>
      <c r="K86" s="16" t="s">
        <v>567</v>
      </c>
      <c r="M86" s="1" t="s">
        <v>84</v>
      </c>
      <c r="N86" s="1" t="s">
        <v>435</v>
      </c>
      <c r="O86" s="1">
        <v>20200821</v>
      </c>
      <c r="P86" s="1" t="s">
        <v>35</v>
      </c>
      <c r="Q86" s="1">
        <v>15</v>
      </c>
      <c r="R86" s="18">
        <v>44074</v>
      </c>
      <c r="S86" s="18">
        <v>44089</v>
      </c>
      <c r="T86" s="1" t="s">
        <v>191</v>
      </c>
      <c r="U86" s="13" t="s">
        <v>652</v>
      </c>
      <c r="V86" s="18">
        <v>44111</v>
      </c>
      <c r="W86" s="61">
        <v>0</v>
      </c>
      <c r="X86" s="1">
        <f t="shared" si="6"/>
        <v>7.5</v>
      </c>
      <c r="Y86" s="69">
        <f t="shared" si="7"/>
        <v>45000</v>
      </c>
      <c r="Z86" s="69">
        <f t="shared" si="8"/>
        <v>1500</v>
      </c>
    </row>
    <row r="87" spans="1:26" ht="30" customHeight="1" x14ac:dyDescent="0.25">
      <c r="A87" s="23" t="s">
        <v>653</v>
      </c>
      <c r="D87" s="1" t="s">
        <v>170</v>
      </c>
      <c r="E87" s="36" t="s">
        <v>654</v>
      </c>
      <c r="F87" s="1" t="s">
        <v>185</v>
      </c>
      <c r="G87" s="13" t="s">
        <v>655</v>
      </c>
      <c r="H87" s="13" t="s">
        <v>656</v>
      </c>
      <c r="I87" s="1" t="s">
        <v>30</v>
      </c>
      <c r="K87" s="16" t="s">
        <v>657</v>
      </c>
      <c r="M87" s="1" t="s">
        <v>658</v>
      </c>
      <c r="N87" s="1" t="s">
        <v>91</v>
      </c>
      <c r="O87" s="1">
        <v>20200831</v>
      </c>
      <c r="P87" s="1" t="s">
        <v>35</v>
      </c>
      <c r="Q87" s="1">
        <v>10</v>
      </c>
      <c r="R87" s="18">
        <v>44081</v>
      </c>
      <c r="S87" s="18">
        <v>44092</v>
      </c>
      <c r="T87" s="1" t="s">
        <v>215</v>
      </c>
      <c r="W87" s="61">
        <v>0</v>
      </c>
      <c r="X87" s="1">
        <f t="shared" si="6"/>
        <v>5</v>
      </c>
      <c r="Y87" s="69">
        <f t="shared" si="7"/>
        <v>30000</v>
      </c>
      <c r="Z87" s="69">
        <f t="shared" si="8"/>
        <v>1000</v>
      </c>
    </row>
    <row r="88" spans="1:26" ht="30" customHeight="1" x14ac:dyDescent="0.25">
      <c r="A88" s="23" t="s">
        <v>659</v>
      </c>
      <c r="B88" s="39" t="s">
        <v>660</v>
      </c>
      <c r="C88" s="1">
        <v>1</v>
      </c>
      <c r="D88" s="55" t="s">
        <v>170</v>
      </c>
      <c r="E88" s="36" t="s">
        <v>88</v>
      </c>
      <c r="F88" s="1" t="s">
        <v>185</v>
      </c>
      <c r="G88" s="13" t="s">
        <v>661</v>
      </c>
      <c r="H88" s="4" t="s">
        <v>662</v>
      </c>
      <c r="I88" s="1" t="s">
        <v>30</v>
      </c>
      <c r="M88" s="1" t="s">
        <v>190</v>
      </c>
      <c r="N88" s="1" t="s">
        <v>91</v>
      </c>
      <c r="O88" s="1">
        <v>20200902</v>
      </c>
      <c r="P88" s="1" t="s">
        <v>35</v>
      </c>
      <c r="Q88" s="1">
        <v>13</v>
      </c>
      <c r="R88" s="18">
        <v>44088</v>
      </c>
      <c r="S88" s="18">
        <v>44104</v>
      </c>
      <c r="T88" s="1" t="s">
        <v>197</v>
      </c>
      <c r="W88" s="61">
        <v>0</v>
      </c>
      <c r="X88" s="1">
        <f t="shared" si="6"/>
        <v>6.5</v>
      </c>
      <c r="Y88" s="69">
        <f t="shared" si="7"/>
        <v>39000</v>
      </c>
      <c r="Z88" s="69">
        <f t="shared" si="8"/>
        <v>1300</v>
      </c>
    </row>
    <row r="89" spans="1:26" ht="30" customHeight="1" x14ac:dyDescent="0.25">
      <c r="A89" s="23" t="s">
        <v>663</v>
      </c>
      <c r="D89" s="1" t="s">
        <v>79</v>
      </c>
      <c r="E89" s="36" t="s">
        <v>80</v>
      </c>
      <c r="F89" s="1" t="s">
        <v>185</v>
      </c>
      <c r="G89" s="13" t="s">
        <v>664</v>
      </c>
      <c r="H89" s="13" t="s">
        <v>665</v>
      </c>
      <c r="I89" s="1" t="s">
        <v>53</v>
      </c>
      <c r="K89" s="17" t="s">
        <v>666</v>
      </c>
      <c r="M89" s="1" t="s">
        <v>84</v>
      </c>
      <c r="N89" s="1" t="s">
        <v>83</v>
      </c>
      <c r="O89" s="1">
        <v>20200911</v>
      </c>
      <c r="P89" s="1" t="s">
        <v>35</v>
      </c>
      <c r="Q89" s="1">
        <v>15</v>
      </c>
      <c r="R89" s="18">
        <v>44091</v>
      </c>
      <c r="S89" s="18">
        <v>44113</v>
      </c>
      <c r="T89" s="1" t="s">
        <v>197</v>
      </c>
      <c r="W89" s="66" t="s">
        <v>667</v>
      </c>
      <c r="X89" s="1">
        <f t="shared" si="6"/>
        <v>7.5</v>
      </c>
      <c r="Y89" s="69">
        <f t="shared" si="7"/>
        <v>45000</v>
      </c>
      <c r="Z89" s="69">
        <f t="shared" si="8"/>
        <v>1500</v>
      </c>
    </row>
    <row r="90" spans="1:26" ht="41.25" customHeight="1" x14ac:dyDescent="0.25">
      <c r="A90" s="23" t="s">
        <v>668</v>
      </c>
      <c r="D90" s="1" t="s">
        <v>87</v>
      </c>
      <c r="E90" s="36" t="s">
        <v>88</v>
      </c>
      <c r="F90" s="1" t="s">
        <v>185</v>
      </c>
      <c r="G90" s="13" t="s">
        <v>669</v>
      </c>
      <c r="H90" s="13" t="s">
        <v>670</v>
      </c>
      <c r="I90" s="1" t="s">
        <v>70</v>
      </c>
      <c r="M90" s="1" t="s">
        <v>190</v>
      </c>
      <c r="N90" s="1" t="s">
        <v>91</v>
      </c>
      <c r="O90" s="1">
        <v>20200917</v>
      </c>
      <c r="P90" s="1" t="s">
        <v>35</v>
      </c>
      <c r="Q90" s="1">
        <v>15</v>
      </c>
      <c r="R90" s="18">
        <v>44102</v>
      </c>
      <c r="S90" s="18">
        <v>44124</v>
      </c>
      <c r="T90" s="1" t="s">
        <v>191</v>
      </c>
      <c r="W90" s="61">
        <v>0</v>
      </c>
      <c r="X90" s="1">
        <f t="shared" si="6"/>
        <v>7.5</v>
      </c>
      <c r="Y90" s="69">
        <f t="shared" si="7"/>
        <v>45000</v>
      </c>
      <c r="Z90" s="69">
        <f t="shared" si="8"/>
        <v>1500</v>
      </c>
    </row>
    <row r="91" spans="1:26" ht="30" customHeight="1" x14ac:dyDescent="0.25">
      <c r="A91" s="23" t="s">
        <v>671</v>
      </c>
      <c r="D91" s="1" t="s">
        <v>314</v>
      </c>
      <c r="E91" s="36" t="s">
        <v>348</v>
      </c>
      <c r="F91" s="1" t="s">
        <v>185</v>
      </c>
      <c r="G91" s="13" t="s">
        <v>672</v>
      </c>
      <c r="H91" s="13" t="s">
        <v>673</v>
      </c>
      <c r="I91" s="1" t="s">
        <v>221</v>
      </c>
      <c r="K91" s="16" t="s">
        <v>674</v>
      </c>
      <c r="M91" s="1" t="s">
        <v>675</v>
      </c>
      <c r="N91" s="1" t="s">
        <v>676</v>
      </c>
      <c r="O91" s="1">
        <v>20200917</v>
      </c>
      <c r="P91" s="1" t="s">
        <v>35</v>
      </c>
      <c r="Q91" s="1">
        <v>15</v>
      </c>
      <c r="R91" s="18">
        <v>44102</v>
      </c>
      <c r="S91" s="18">
        <v>44124</v>
      </c>
      <c r="T91" s="1" t="s">
        <v>197</v>
      </c>
      <c r="W91" s="61">
        <v>0</v>
      </c>
      <c r="X91" s="1">
        <f t="shared" si="6"/>
        <v>7.5</v>
      </c>
      <c r="Y91" s="69">
        <f t="shared" si="7"/>
        <v>45000</v>
      </c>
      <c r="Z91" s="69">
        <f t="shared" si="8"/>
        <v>1500</v>
      </c>
    </row>
    <row r="92" spans="1:26" ht="30" customHeight="1" x14ac:dyDescent="0.25">
      <c r="A92" s="23" t="s">
        <v>677</v>
      </c>
      <c r="B92" s="23" t="s">
        <v>678</v>
      </c>
      <c r="C92" s="1">
        <v>1</v>
      </c>
      <c r="D92" s="1" t="s">
        <v>26</v>
      </c>
      <c r="E92" s="1" t="s">
        <v>67</v>
      </c>
      <c r="F92" s="1" t="s">
        <v>185</v>
      </c>
      <c r="G92" t="s">
        <v>679</v>
      </c>
      <c r="H92" s="13" t="s">
        <v>680</v>
      </c>
      <c r="I92" s="4" t="s">
        <v>142</v>
      </c>
      <c r="J92" s="19">
        <v>44165</v>
      </c>
      <c r="K92" s="29" t="s">
        <v>681</v>
      </c>
      <c r="M92" s="1" t="s">
        <v>33</v>
      </c>
      <c r="N92" s="1" t="s">
        <v>72</v>
      </c>
      <c r="O92" s="1">
        <v>20201008</v>
      </c>
      <c r="P92" s="1" t="s">
        <v>682</v>
      </c>
      <c r="Q92" s="1">
        <v>15</v>
      </c>
      <c r="R92" s="18">
        <v>44116</v>
      </c>
      <c r="S92" s="18">
        <v>44134</v>
      </c>
      <c r="T92" s="1" t="s">
        <v>191</v>
      </c>
      <c r="V92" s="4"/>
      <c r="W92"/>
      <c r="X92" s="1">
        <f t="shared" si="6"/>
        <v>7.5</v>
      </c>
      <c r="Y92" s="69">
        <f t="shared" si="7"/>
        <v>45000</v>
      </c>
      <c r="Z92" s="69">
        <f t="shared" si="8"/>
        <v>1500</v>
      </c>
    </row>
    <row r="93" spans="1:26" s="16" customFormat="1" ht="42.75" customHeight="1" x14ac:dyDescent="0.25">
      <c r="A93" s="23" t="s">
        <v>683</v>
      </c>
      <c r="D93" s="1" t="s">
        <v>58</v>
      </c>
      <c r="E93" s="1" t="s">
        <v>645</v>
      </c>
      <c r="F93" s="1" t="s">
        <v>185</v>
      </c>
      <c r="G93" s="16" t="s">
        <v>684</v>
      </c>
      <c r="H93" s="17" t="s">
        <v>685</v>
      </c>
      <c r="I93" s="16" t="s">
        <v>432</v>
      </c>
      <c r="K93" s="17" t="s">
        <v>686</v>
      </c>
      <c r="M93" s="16" t="s">
        <v>64</v>
      </c>
      <c r="N93" s="16" t="s">
        <v>63</v>
      </c>
      <c r="O93" s="16">
        <v>20201029</v>
      </c>
      <c r="P93" s="1" t="s">
        <v>35</v>
      </c>
      <c r="Q93" s="1">
        <v>10</v>
      </c>
      <c r="R93" s="18">
        <v>44138</v>
      </c>
      <c r="S93" s="18">
        <v>44155</v>
      </c>
      <c r="T93" s="1" t="s">
        <v>687</v>
      </c>
      <c r="X93" s="1">
        <f t="shared" si="6"/>
        <v>5</v>
      </c>
      <c r="Y93" s="69">
        <f t="shared" si="7"/>
        <v>30000</v>
      </c>
      <c r="Z93" s="69">
        <f t="shared" si="8"/>
        <v>1000</v>
      </c>
    </row>
    <row r="94" spans="1:26" ht="30" customHeight="1" x14ac:dyDescent="0.25">
      <c r="A94" s="35" t="s">
        <v>688</v>
      </c>
      <c r="B94" s="1" t="s">
        <v>689</v>
      </c>
      <c r="D94" s="1" t="s">
        <v>79</v>
      </c>
      <c r="E94" s="36" t="s">
        <v>80</v>
      </c>
      <c r="F94" s="1" t="s">
        <v>185</v>
      </c>
      <c r="G94" s="38" t="s">
        <v>690</v>
      </c>
      <c r="H94" s="32" t="s">
        <v>691</v>
      </c>
      <c r="I94" s="1" t="s">
        <v>70</v>
      </c>
      <c r="K94" s="51" t="s">
        <v>692</v>
      </c>
      <c r="M94" s="1" t="s">
        <v>84</v>
      </c>
      <c r="N94" s="1" t="s">
        <v>435</v>
      </c>
      <c r="O94" s="1">
        <v>20201105</v>
      </c>
      <c r="P94" s="1" t="s">
        <v>35</v>
      </c>
      <c r="Q94" s="1">
        <v>5</v>
      </c>
      <c r="R94" s="18">
        <v>44151</v>
      </c>
      <c r="S94" s="18">
        <v>44155</v>
      </c>
      <c r="T94" s="1" t="s">
        <v>371</v>
      </c>
      <c r="W94" s="61">
        <v>0</v>
      </c>
      <c r="X94" s="1">
        <f t="shared" si="6"/>
        <v>2.5</v>
      </c>
      <c r="Y94" s="69">
        <f t="shared" si="7"/>
        <v>15000</v>
      </c>
      <c r="Z94" s="69">
        <f t="shared" si="8"/>
        <v>500</v>
      </c>
    </row>
    <row r="95" spans="1:26" ht="30" customHeight="1" x14ac:dyDescent="0.25">
      <c r="A95" s="67" t="s">
        <v>693</v>
      </c>
      <c r="C95" s="23" t="s">
        <v>694</v>
      </c>
      <c r="D95" s="1" t="s">
        <v>314</v>
      </c>
      <c r="E95" s="1" t="s">
        <v>695</v>
      </c>
      <c r="F95" s="1" t="s">
        <v>185</v>
      </c>
      <c r="G95" t="s">
        <v>696</v>
      </c>
      <c r="H95" s="52" t="s">
        <v>697</v>
      </c>
      <c r="I95" s="4" t="s">
        <v>70</v>
      </c>
      <c r="J95" s="19">
        <v>44155</v>
      </c>
      <c r="K95" s="29" t="s">
        <v>698</v>
      </c>
      <c r="M95" s="1" t="s">
        <v>101</v>
      </c>
      <c r="N95" s="1" t="s">
        <v>319</v>
      </c>
      <c r="O95" s="1">
        <v>20201112</v>
      </c>
      <c r="P95" s="1" t="s">
        <v>35</v>
      </c>
      <c r="Q95" s="1">
        <v>5</v>
      </c>
      <c r="R95" s="18">
        <v>44151</v>
      </c>
      <c r="S95" s="18">
        <v>44155</v>
      </c>
      <c r="T95" s="1" t="s">
        <v>687</v>
      </c>
      <c r="V95" s="4"/>
      <c r="W95"/>
      <c r="X95" s="1">
        <f t="shared" si="6"/>
        <v>2.5</v>
      </c>
      <c r="Y95" s="69">
        <f t="shared" si="7"/>
        <v>15000</v>
      </c>
      <c r="Z95" s="69">
        <f t="shared" si="8"/>
        <v>500</v>
      </c>
    </row>
    <row r="96" spans="1:26" ht="30" customHeight="1" x14ac:dyDescent="0.25">
      <c r="A96" s="54" t="s">
        <v>699</v>
      </c>
      <c r="D96" s="1" t="s">
        <v>38</v>
      </c>
      <c r="E96" s="1" t="s">
        <v>474</v>
      </c>
      <c r="F96" s="1" t="s">
        <v>185</v>
      </c>
      <c r="G96" t="s">
        <v>700</v>
      </c>
      <c r="H96" s="13" t="s">
        <v>701</v>
      </c>
      <c r="I96" s="4" t="s">
        <v>70</v>
      </c>
      <c r="J96" s="19">
        <v>44165</v>
      </c>
      <c r="K96" s="29" t="s">
        <v>702</v>
      </c>
      <c r="M96" s="1" t="s">
        <v>359</v>
      </c>
      <c r="N96" s="1" t="s">
        <v>118</v>
      </c>
      <c r="O96" s="1">
        <v>20201112</v>
      </c>
      <c r="P96" s="1" t="s">
        <v>35</v>
      </c>
      <c r="Q96" s="1">
        <v>5</v>
      </c>
      <c r="R96" s="18">
        <v>44151</v>
      </c>
      <c r="S96" s="18">
        <v>44155</v>
      </c>
      <c r="T96" s="1" t="s">
        <v>215</v>
      </c>
      <c r="V96" s="4"/>
      <c r="W96"/>
      <c r="X96" s="1">
        <f t="shared" si="6"/>
        <v>2.5</v>
      </c>
      <c r="Y96" s="69">
        <f t="shared" si="7"/>
        <v>15000</v>
      </c>
      <c r="Z96" s="69">
        <f t="shared" si="8"/>
        <v>500</v>
      </c>
    </row>
    <row r="97" spans="1:26" ht="30" customHeight="1" x14ac:dyDescent="0.25">
      <c r="A97" s="54" t="s">
        <v>703</v>
      </c>
      <c r="D97" s="1" t="s">
        <v>58</v>
      </c>
      <c r="E97" s="36" t="s">
        <v>645</v>
      </c>
      <c r="F97" s="1" t="s">
        <v>185</v>
      </c>
      <c r="G97" s="13" t="s">
        <v>704</v>
      </c>
      <c r="H97" s="13" t="s">
        <v>705</v>
      </c>
      <c r="I97" s="1" t="s">
        <v>432</v>
      </c>
      <c r="J97" s="59">
        <v>44155</v>
      </c>
      <c r="K97" s="17" t="s">
        <v>706</v>
      </c>
      <c r="M97" s="1" t="s">
        <v>64</v>
      </c>
      <c r="N97" s="1" t="s">
        <v>63</v>
      </c>
      <c r="O97" s="1">
        <v>20201112</v>
      </c>
      <c r="P97" s="1" t="s">
        <v>35</v>
      </c>
      <c r="Q97" s="1">
        <v>5</v>
      </c>
      <c r="R97" s="18">
        <v>44158</v>
      </c>
      <c r="S97" s="18">
        <v>44162</v>
      </c>
      <c r="T97" s="1" t="s">
        <v>197</v>
      </c>
      <c r="W97" s="61">
        <v>25000</v>
      </c>
      <c r="X97" s="1">
        <f t="shared" si="6"/>
        <v>2.5</v>
      </c>
      <c r="Y97" s="69">
        <f t="shared" si="7"/>
        <v>15000</v>
      </c>
      <c r="Z97" s="69">
        <f t="shared" si="8"/>
        <v>500</v>
      </c>
    </row>
    <row r="98" spans="1:26" ht="30" customHeight="1" x14ac:dyDescent="0.25">
      <c r="A98" s="54" t="s">
        <v>707</v>
      </c>
      <c r="D98" s="1" t="s">
        <v>58</v>
      </c>
      <c r="E98" s="1" t="s">
        <v>645</v>
      </c>
      <c r="F98" s="1" t="s">
        <v>185</v>
      </c>
      <c r="G98" t="s">
        <v>708</v>
      </c>
      <c r="H98" s="13" t="s">
        <v>709</v>
      </c>
      <c r="I98" s="16" t="s">
        <v>432</v>
      </c>
      <c r="J98" s="19">
        <v>44160</v>
      </c>
      <c r="K98" s="29" t="s">
        <v>710</v>
      </c>
      <c r="M98" s="1" t="s">
        <v>64</v>
      </c>
      <c r="N98" s="1" t="s">
        <v>63</v>
      </c>
      <c r="O98" s="1">
        <v>20201117</v>
      </c>
      <c r="P98" s="1" t="s">
        <v>35</v>
      </c>
      <c r="Q98" s="1">
        <v>5</v>
      </c>
      <c r="R98" s="18">
        <v>44158</v>
      </c>
      <c r="S98" s="18">
        <v>44162</v>
      </c>
      <c r="T98" s="1" t="s">
        <v>687</v>
      </c>
      <c r="V98" s="4"/>
      <c r="W98"/>
      <c r="X98" s="1">
        <f t="shared" si="6"/>
        <v>2.5</v>
      </c>
      <c r="Y98" s="69">
        <f t="shared" si="7"/>
        <v>15000</v>
      </c>
      <c r="Z98" s="69">
        <f t="shared" si="8"/>
        <v>500</v>
      </c>
    </row>
    <row r="99" spans="1:26" ht="30" customHeight="1" x14ac:dyDescent="0.25">
      <c r="A99" s="54" t="s">
        <v>711</v>
      </c>
      <c r="D99" s="1" t="s">
        <v>26</v>
      </c>
      <c r="E99" s="1" t="s">
        <v>27</v>
      </c>
      <c r="F99" s="1" t="s">
        <v>185</v>
      </c>
      <c r="G99" t="s">
        <v>712</v>
      </c>
      <c r="H99" s="13" t="s">
        <v>713</v>
      </c>
      <c r="I99" s="4" t="s">
        <v>126</v>
      </c>
      <c r="J99" s="19" t="s">
        <v>714</v>
      </c>
      <c r="K99" s="29" t="s">
        <v>715</v>
      </c>
      <c r="M99" s="1" t="s">
        <v>33</v>
      </c>
      <c r="N99" s="1" t="s">
        <v>716</v>
      </c>
      <c r="O99" s="1">
        <v>20201117</v>
      </c>
      <c r="P99" s="1" t="s">
        <v>35</v>
      </c>
      <c r="Q99" s="1">
        <v>5</v>
      </c>
      <c r="R99" s="18">
        <v>44158</v>
      </c>
      <c r="S99" s="18">
        <v>44162</v>
      </c>
      <c r="T99" s="1" t="s">
        <v>191</v>
      </c>
      <c r="V99" s="4"/>
      <c r="W99"/>
      <c r="X99" s="1">
        <f t="shared" ref="X99:X106" si="9">Q99/2</f>
        <v>2.5</v>
      </c>
      <c r="Y99" s="69">
        <f t="shared" ref="Y99:Y106" si="10">Z99*30</f>
        <v>15000</v>
      </c>
      <c r="Z99" s="69">
        <f t="shared" ref="Z99:Z106" si="11">X99*200</f>
        <v>500</v>
      </c>
    </row>
    <row r="100" spans="1:26" ht="30" customHeight="1" x14ac:dyDescent="0.25">
      <c r="A100" s="54" t="s">
        <v>717</v>
      </c>
      <c r="D100" s="1" t="s">
        <v>58</v>
      </c>
      <c r="E100" s="1" t="s">
        <v>718</v>
      </c>
      <c r="F100" s="1" t="s">
        <v>185</v>
      </c>
      <c r="G100" t="s">
        <v>719</v>
      </c>
      <c r="H100" s="13" t="s">
        <v>720</v>
      </c>
      <c r="I100" s="16" t="s">
        <v>432</v>
      </c>
      <c r="J100" s="19">
        <v>44160</v>
      </c>
      <c r="K100" s="29" t="s">
        <v>721</v>
      </c>
      <c r="M100" s="1" t="s">
        <v>64</v>
      </c>
      <c r="N100" s="1" t="s">
        <v>63</v>
      </c>
      <c r="O100" s="1">
        <v>20201120</v>
      </c>
      <c r="P100" s="1" t="s">
        <v>35</v>
      </c>
      <c r="Q100" s="1">
        <v>5</v>
      </c>
      <c r="R100" s="18">
        <v>44160</v>
      </c>
      <c r="S100" s="18">
        <v>44166</v>
      </c>
      <c r="T100" s="1" t="s">
        <v>687</v>
      </c>
      <c r="V100" s="4"/>
      <c r="W100"/>
      <c r="X100" s="1">
        <f t="shared" si="9"/>
        <v>2.5</v>
      </c>
      <c r="Y100" s="69">
        <f t="shared" si="10"/>
        <v>15000</v>
      </c>
      <c r="Z100" s="69">
        <f t="shared" si="11"/>
        <v>500</v>
      </c>
    </row>
    <row r="101" spans="1:26" ht="30" customHeight="1" x14ac:dyDescent="0.25">
      <c r="A101" s="54" t="s">
        <v>722</v>
      </c>
      <c r="B101" s="36" t="s">
        <v>723</v>
      </c>
      <c r="D101" s="1" t="s">
        <v>314</v>
      </c>
      <c r="E101" s="1" t="s">
        <v>96</v>
      </c>
      <c r="F101" s="1" t="s">
        <v>185</v>
      </c>
      <c r="G101" t="s">
        <v>724</v>
      </c>
      <c r="H101" s="13" t="s">
        <v>725</v>
      </c>
      <c r="I101" s="4" t="s">
        <v>70</v>
      </c>
      <c r="J101" s="75">
        <v>44165</v>
      </c>
      <c r="K101" s="29" t="s">
        <v>726</v>
      </c>
      <c r="M101" s="1" t="s">
        <v>101</v>
      </c>
      <c r="N101" s="1" t="s">
        <v>319</v>
      </c>
      <c r="O101" s="1">
        <v>20201123</v>
      </c>
      <c r="P101" s="1" t="s">
        <v>35</v>
      </c>
      <c r="Q101" s="1">
        <v>10</v>
      </c>
      <c r="R101" s="18">
        <v>44160</v>
      </c>
      <c r="S101" s="18">
        <v>44173</v>
      </c>
      <c r="T101" s="1" t="s">
        <v>197</v>
      </c>
      <c r="V101" s="4"/>
      <c r="W101"/>
      <c r="X101" s="1">
        <f t="shared" si="9"/>
        <v>5</v>
      </c>
      <c r="Y101" s="69">
        <f t="shared" si="10"/>
        <v>30000</v>
      </c>
      <c r="Z101" s="69">
        <f t="shared" si="11"/>
        <v>1000</v>
      </c>
    </row>
    <row r="102" spans="1:26" ht="30" customHeight="1" x14ac:dyDescent="0.25">
      <c r="A102" s="54" t="s">
        <v>727</v>
      </c>
      <c r="B102" s="30" t="s">
        <v>728</v>
      </c>
      <c r="D102" s="1" t="s">
        <v>58</v>
      </c>
      <c r="E102" s="1" t="s">
        <v>729</v>
      </c>
      <c r="F102" s="1" t="s">
        <v>185</v>
      </c>
      <c r="G102" t="s">
        <v>730</v>
      </c>
      <c r="H102" s="13" t="s">
        <v>731</v>
      </c>
      <c r="I102" s="4" t="s">
        <v>70</v>
      </c>
      <c r="J102" s="19">
        <v>44161</v>
      </c>
      <c r="K102" s="29" t="s">
        <v>732</v>
      </c>
      <c r="M102" s="1" t="s">
        <v>64</v>
      </c>
      <c r="N102" s="1" t="s">
        <v>63</v>
      </c>
      <c r="O102" s="1">
        <v>20201123</v>
      </c>
      <c r="P102" s="1" t="s">
        <v>35</v>
      </c>
      <c r="Q102" s="1">
        <v>15</v>
      </c>
      <c r="R102" s="18">
        <v>44165</v>
      </c>
      <c r="S102" s="18">
        <v>44183</v>
      </c>
      <c r="T102" s="1" t="s">
        <v>687</v>
      </c>
      <c r="V102" s="4"/>
      <c r="W102"/>
      <c r="X102" s="1">
        <f t="shared" si="9"/>
        <v>7.5</v>
      </c>
      <c r="Y102" s="69">
        <f t="shared" si="10"/>
        <v>45000</v>
      </c>
      <c r="Z102" s="69">
        <f t="shared" si="11"/>
        <v>1500</v>
      </c>
    </row>
    <row r="103" spans="1:26" ht="30" customHeight="1" x14ac:dyDescent="0.25">
      <c r="A103" s="54" t="s">
        <v>733</v>
      </c>
      <c r="D103" s="1" t="s">
        <v>26</v>
      </c>
      <c r="E103" s="1" t="s">
        <v>523</v>
      </c>
      <c r="F103" s="1" t="s">
        <v>185</v>
      </c>
      <c r="G103" t="s">
        <v>734</v>
      </c>
      <c r="H103" s="13" t="s">
        <v>735</v>
      </c>
      <c r="I103" s="4" t="s">
        <v>126</v>
      </c>
      <c r="J103"/>
      <c r="K103" s="29" t="s">
        <v>736</v>
      </c>
      <c r="M103" s="1" t="s">
        <v>33</v>
      </c>
      <c r="N103" s="1" t="s">
        <v>527</v>
      </c>
      <c r="O103" s="1">
        <v>20201124</v>
      </c>
      <c r="P103" s="1" t="s">
        <v>35</v>
      </c>
      <c r="Q103" s="1">
        <v>5</v>
      </c>
      <c r="R103" s="18">
        <v>44166</v>
      </c>
      <c r="S103" s="18">
        <v>44172</v>
      </c>
      <c r="T103" s="1" t="s">
        <v>215</v>
      </c>
      <c r="V103" s="4"/>
      <c r="W103"/>
      <c r="X103" s="1">
        <f t="shared" si="9"/>
        <v>2.5</v>
      </c>
      <c r="Y103" s="69">
        <f t="shared" si="10"/>
        <v>15000</v>
      </c>
      <c r="Z103" s="69">
        <f t="shared" si="11"/>
        <v>500</v>
      </c>
    </row>
    <row r="104" spans="1:26" ht="30" customHeight="1" x14ac:dyDescent="0.25">
      <c r="A104" s="54" t="s">
        <v>737</v>
      </c>
      <c r="D104" s="1" t="s">
        <v>314</v>
      </c>
      <c r="E104" s="1" t="s">
        <v>315</v>
      </c>
      <c r="F104" s="1" t="s">
        <v>185</v>
      </c>
      <c r="G104" t="s">
        <v>738</v>
      </c>
      <c r="H104" s="13" t="s">
        <v>739</v>
      </c>
      <c r="I104" s="4" t="s">
        <v>126</v>
      </c>
      <c r="J104" s="19">
        <v>44165</v>
      </c>
      <c r="K104" s="29" t="s">
        <v>740</v>
      </c>
      <c r="M104" s="1" t="s">
        <v>101</v>
      </c>
      <c r="N104" s="1" t="s">
        <v>319</v>
      </c>
      <c r="O104" s="1">
        <v>20201125</v>
      </c>
      <c r="P104" s="1" t="s">
        <v>35</v>
      </c>
      <c r="Q104" s="1">
        <v>5</v>
      </c>
      <c r="R104" s="18">
        <v>44172</v>
      </c>
      <c r="S104" s="18">
        <v>44176</v>
      </c>
      <c r="T104" s="1" t="s">
        <v>687</v>
      </c>
      <c r="V104" s="4"/>
      <c r="W104"/>
      <c r="X104" s="1">
        <f t="shared" si="9"/>
        <v>2.5</v>
      </c>
      <c r="Y104" s="69">
        <f t="shared" si="10"/>
        <v>15000</v>
      </c>
      <c r="Z104" s="69">
        <f t="shared" si="11"/>
        <v>500</v>
      </c>
    </row>
    <row r="105" spans="1:26" ht="30" customHeight="1" x14ac:dyDescent="0.25">
      <c r="A105" s="68" t="s">
        <v>741</v>
      </c>
      <c r="D105" s="1" t="s">
        <v>314</v>
      </c>
      <c r="E105" s="1" t="s">
        <v>315</v>
      </c>
      <c r="F105" s="1" t="s">
        <v>185</v>
      </c>
      <c r="G105" t="s">
        <v>742</v>
      </c>
      <c r="H105" s="13" t="s">
        <v>743</v>
      </c>
      <c r="I105" s="4" t="s">
        <v>126</v>
      </c>
      <c r="J105" s="19">
        <v>44165</v>
      </c>
      <c r="K105" s="29" t="s">
        <v>343</v>
      </c>
      <c r="M105" s="1" t="s">
        <v>101</v>
      </c>
      <c r="N105" s="1" t="s">
        <v>319</v>
      </c>
      <c r="O105" s="1">
        <v>20201125</v>
      </c>
      <c r="P105" s="1" t="s">
        <v>35</v>
      </c>
      <c r="Q105" s="1">
        <v>5</v>
      </c>
      <c r="R105" s="18">
        <v>44165</v>
      </c>
      <c r="S105" s="18">
        <v>44169</v>
      </c>
      <c r="T105" s="1" t="s">
        <v>687</v>
      </c>
      <c r="V105" s="4"/>
      <c r="W105"/>
      <c r="X105" s="1">
        <f t="shared" si="9"/>
        <v>2.5</v>
      </c>
      <c r="Y105" s="69">
        <f t="shared" si="10"/>
        <v>15000</v>
      </c>
      <c r="Z105" s="69">
        <f t="shared" si="11"/>
        <v>500</v>
      </c>
    </row>
    <row r="106" spans="1:26" ht="30" customHeight="1" x14ac:dyDescent="0.25">
      <c r="A106" s="54" t="s">
        <v>744</v>
      </c>
      <c r="B106" s="23" t="s">
        <v>745</v>
      </c>
      <c r="C106" s="1">
        <v>1</v>
      </c>
      <c r="D106" s="1" t="s">
        <v>26</v>
      </c>
      <c r="E106" s="1" t="s">
        <v>139</v>
      </c>
      <c r="F106" s="1" t="s">
        <v>185</v>
      </c>
      <c r="G106" t="s">
        <v>746</v>
      </c>
      <c r="H106" s="13" t="s">
        <v>747</v>
      </c>
      <c r="I106" s="4" t="s">
        <v>142</v>
      </c>
      <c r="J106" s="19">
        <v>44196</v>
      </c>
      <c r="K106" s="29" t="s">
        <v>467</v>
      </c>
      <c r="M106" s="1" t="s">
        <v>33</v>
      </c>
      <c r="N106" s="1" t="s">
        <v>72</v>
      </c>
      <c r="O106" s="1">
        <v>20201126</v>
      </c>
      <c r="P106" s="1" t="s">
        <v>35</v>
      </c>
      <c r="Q106" s="1">
        <v>15</v>
      </c>
      <c r="R106" s="18">
        <v>44166</v>
      </c>
      <c r="S106" s="18">
        <v>44186</v>
      </c>
      <c r="T106" s="1" t="s">
        <v>191</v>
      </c>
      <c r="V106" s="76">
        <v>44193</v>
      </c>
      <c r="W106"/>
      <c r="X106" s="1">
        <f t="shared" si="9"/>
        <v>7.5</v>
      </c>
      <c r="Y106" s="69">
        <f t="shared" si="10"/>
        <v>45000</v>
      </c>
      <c r="Z106" s="69">
        <f t="shared" si="11"/>
        <v>1500</v>
      </c>
    </row>
  </sheetData>
  <autoFilter ref="A2:Z106" xr:uid="{BF5956FB-3C4E-441D-B663-D5B2C46B062F}"/>
  <mergeCells count="1">
    <mergeCell ref="A1:F1"/>
  </mergeCells>
  <phoneticPr fontId="58" type="noConversion"/>
  <hyperlinks>
    <hyperlink ref="A3" r:id="rId1" xr:uid="{B6BCF644-089E-414B-8946-8328DB8B64E4}"/>
    <hyperlink ref="A4" r:id="rId2" xr:uid="{2ED6AB00-008C-4232-B8E4-2E93A8C0EE71}"/>
    <hyperlink ref="B4" r:id="rId3" xr:uid="{15893FA6-7332-4B75-BDD8-792CA6B50DC2}"/>
    <hyperlink ref="A5" r:id="rId4" location="/files/%E4%B8%80%E8%88%AC?threadId=19%3Ada460c6f375c4193941f59a687704800%40thread.skype&amp;ctx=channel&amp;context=CR%252F2020%252FCR200113001" xr:uid="{BAC0BCCC-37A4-43DA-80FE-5CBAC4BD14CF}"/>
    <hyperlink ref="B5" r:id="rId5" xr:uid="{3A1AFBA4-D3C4-4101-8F17-E259BE1551EB}"/>
    <hyperlink ref="A6" r:id="rId6" xr:uid="{2FA44B4C-77BD-4358-9E5F-1EF4C8BA5AC5}"/>
    <hyperlink ref="A8" r:id="rId7" xr:uid="{689B286F-E7EC-47ED-B6D9-643F647B1EF9}"/>
    <hyperlink ref="A9" r:id="rId8" xr:uid="{0243FBE0-CF8E-49B6-B267-75A36CEE1F8F}"/>
    <hyperlink ref="A10" r:id="rId9" location="/files/%E4%B8%80%E8%88%AC?threadId=19%3Ada460c6f375c4193941f59a687704800%40thread.skype&amp;ctx=channel&amp;context=CR200206002&amp;rootfolder=%252Fsites%252FTWITSOSCRPLATFORM%252FShared%2520Documents%252FGeneral%252FCR%252F2020%252FCR200206002" xr:uid="{A22908C7-605C-4ECE-A167-5678B0462316}"/>
    <hyperlink ref="A11" r:id="rId10" xr:uid="{DBB1727C-6500-4A67-80A7-6B994760E84A}"/>
    <hyperlink ref="A12" r:id="rId11" location="/files/%E4%B8%80%E8%88%AC?threadId=19%3Ada460c6f375c4193941f59a687704800%40thread.skype&amp;ctx=channel&amp;context=CR200219001&amp;rootfolder=%252Fsites%252FTWITSOSCRPLATFORM%252FShared%2520Documents%252FGeneral%252FCR%252F2020%252FCR200219001" xr:uid="{3AB4ADE9-DC2E-4B8B-8485-89BEBF0F8A66}"/>
    <hyperlink ref="A14" r:id="rId12" location="/files/%E4%B8%80%E8%88%AC?threadId=19%3Ada460c6f375c4193941f59a687704800%40thread.skype&amp;ctx=channel&amp;context=CR200219003&amp;rootfolder=%252Fsites%252FTWITSOSCRPLATFORM%252FShared%2520Documents%252FGeneral%252FCR%252F2020%252FCR200219003" xr:uid="{B9ABCD66-6D69-46E6-9563-F63DE2446E04}"/>
    <hyperlink ref="B8" r:id="rId13" xr:uid="{949F300A-1570-44A3-9369-257DFEBBDCB0}"/>
    <hyperlink ref="A15" r:id="rId14" location="/files/%E4%B8%80%E8%88%AC?threadId=19%3Ada460c6f375c4193941f59a687704800%40thread.skype&amp;ctx=channel&amp;context=CR200226002&amp;rootfolder=%252Fsites%252FTWITSOSCRPLATFORM%252FShared%2520Documents%252FGeneral%252FCR%252F2020%252FCR200226002" xr:uid="{01C68780-B83E-4668-B553-0B6FB5CC0C46}"/>
    <hyperlink ref="B11" r:id="rId15" xr:uid="{0FC2EA69-1809-4155-8A99-991C3C549881}"/>
    <hyperlink ref="A16" r:id="rId16" xr:uid="{0F5A46FB-0CFB-4A79-8AF2-FF826BB3C32A}"/>
    <hyperlink ref="A17" r:id="rId17" xr:uid="{5257B955-4BF0-4ECD-B1EB-9FB5DE6AB37A}"/>
    <hyperlink ref="A18" r:id="rId18" xr:uid="{56AF912E-8A85-4780-B702-8ACC89C42A29}"/>
    <hyperlink ref="A19" r:id="rId19" location="/files/%E4%B8%80%E8%88%AC?threadId=19%3Ada460c6f375c4193941f59a687704800%40thread.skype&amp;ctx=channel&amp;context=CR200317001&amp;rootfolder=%252Fsites%252FTWITSOSCRPLATFORM%252FShared%2520Documents%252FGeneral%252FCR%252F2020%252FCR200317001" xr:uid="{3A4A8D1F-5B1E-44F0-A942-F7E99778F2B8}"/>
    <hyperlink ref="A20" r:id="rId20" location="/files/%E4%B8%80%E8%88%AC?threadId=19%3Ada460c6f375c4193941f59a687704800%40thread.skype&amp;ctx=channel&amp;context=CR200317002&amp;rootfolder=%252Fsites%252FTWITSOSCRPLATFORM%252FShared%2520Documents%252FGeneral%252FCR%252F2020%252FCR200317002" xr:uid="{A60F9436-FAAC-4331-98CC-BB9F9EFB535C}"/>
    <hyperlink ref="A21" r:id="rId21" location="/files/%E4%B8%80%E8%88%AC?threadId=19%3Ada460c6f375c4193941f59a687704800%40thread.skype&amp;ctx=channel&amp;context=CR200319001&amp;rootfolder=%252Fsites%252FTWITSOSCRPLATFORM%252FShared%2520Documents%252FGeneral%252FCR%252F2020%252FCR200319001" xr:uid="{2029A036-FC45-4C4C-95C1-436F142BFB81}"/>
    <hyperlink ref="A22" r:id="rId22" location="/files/%E4%B8%80%E8%88%AC?threadId=19%3Ada460c6f375c4193941f59a687704800%40thread.skype&amp;ctx=channel&amp;context=CR200320001&amp;rootfolder=%252Fsites%252FTWITSOSCRPLATFORM%252FShared%2520Documents%252FGeneral%252FCR%252F2020%252FCR200320001" xr:uid="{3ADD3A8C-FF07-40E0-82E3-D3576D255B66}"/>
    <hyperlink ref="A23" r:id="rId23" location="/files/%E4%B8%80%E8%88%AC?threadId=19%3Ada460c6f375c4193941f59a687704800%40thread.skype&amp;ctx=channel&amp;context=CR200324001&amp;rootfolder=%252Fsites%252FTWITSOSCRPLATFORM%252FShared%2520Documents%252FGeneral%252FCR%252F2020%252FCR200324001" xr:uid="{F4B413BC-155B-41B5-89FE-8B72F6D3A55F}"/>
    <hyperlink ref="A25" r:id="rId24" location="/files/%E4%B8%80%E8%88%AC?threadId=19%3Ada460c6f375c4193941f59a687704800%40thread.skype&amp;ctx=channel&amp;context=CR200330002&amp;rootfolder=%252Fsites%252FTWITSOSCRPLATFORM%252FShared%2520Documents%252FGeneral%252FCR%252F2020%252FCR200330002" xr:uid="{A0A7A519-8CDF-4876-B644-4092F75DC8A4}"/>
    <hyperlink ref="A27" r:id="rId25" location="/files/%E4%B8%80%E8%88%AC?threadId=19%3Ada460c6f375c4193941f59a687704800%40thread.skype&amp;ctx=channel&amp;context=CR200331002&amp;rootfolder=%252Fsites%252FTWITSOSCRPLATFORM%252FShared%2520Documents%252FGeneral%252FCR%252F2020%252FCR200331002" xr:uid="{CD093E0B-DB5A-4A66-A940-183AF1ACEE9E}"/>
    <hyperlink ref="B26" r:id="rId26" xr:uid="{7DB6D370-9371-49AB-A6D8-7A9478052B6C}"/>
    <hyperlink ref="A28" r:id="rId27" location="/files/%E4%B8%80%E8%88%AC?threadId=19%3Ada460c6f375c4193941f59a687704800%40thread.skype&amp;ctx=channel&amp;context=CR20040908001&amp;rootfolder=%252Fsites%252FTWITSOSCRPLATFORM%252FShared%2520Documents%252FGeneral%252FCR%252F2020%252F04.April%252FCR20040908001" xr:uid="{5AB643B5-962D-48B7-8B31-1FEC3EA3AEA8}"/>
    <hyperlink ref="A29" r:id="rId28" location="/files/%E4%B8%80%E8%88%AC?threadId=19%3Ada460c6f375c4193941f59a687704800%40thread.skype&amp;ctx=channel&amp;context=CR200409001&amp;rootfolder=%252Fsites%252FTWITSOSCRPLATFORM%252FShared%2520Documents%252FGeneral%252FCR%252F2020%252F04.April%252FCR200409001" xr:uid="{17F3C463-401D-4E58-BE8B-86DE2E1BA605}"/>
    <hyperlink ref="B12" r:id="rId29" xr:uid="{CA6BB22F-867D-486C-9EA0-BBEEB77E2F53}"/>
    <hyperlink ref="B16" r:id="rId30" xr:uid="{303C5242-02EA-41D0-80CE-987571D74374}"/>
    <hyperlink ref="A30" r:id="rId31" location="/files/%E4%B8%80%E8%88%AC?threadId=19%3Ada460c6f375c4193941f59a687704800%40thread.skype&amp;ctx=channel&amp;context=CR200413001&amp;rootfolder=%252Fsites%252FTWITSOSCRPLATFORM%252FShared%2520Documents%252FGeneral%252FCR%252F2020%252F04.April%252FCR200413001" xr:uid="{5BCF58D0-B3DF-4192-8F42-E9790FE30926}"/>
    <hyperlink ref="A31" r:id="rId32" location="/files/%E4%B8%80%E8%88%AC?threadId=19%3Ada460c6f375c4193941f59a687704800%40thread.skype&amp;ctx=channel&amp;context=CR200413002&amp;rootfolder=%252Fsites%252FTWITSOSCRPLATFORM%252FShared%2520Documents%252FGeneral%252FCR%252F2020%252F04.April%252FCR200413002" xr:uid="{8AD37781-EC61-4D09-96D4-27595AC32E4A}"/>
    <hyperlink ref="B24" r:id="rId33" xr:uid="{E5904403-572E-4AB5-A7C0-7173DD178432}"/>
    <hyperlink ref="A32" r:id="rId34" location="/files/%E4%B8%80%E8%88%AC?threadId=19%3Ada460c6f375c4193941f59a687704800%40thread.skype&amp;ctx=channel&amp;context=CR200416001&amp;rootfolder=%252Fsites%252FTWITSOSCRPLATFORM%252FShared%2520Documents%252FGeneral%252FCR%252F2020%252F04.April%252FCR200416001" xr:uid="{0396102A-0F38-498D-9C3E-DF6E1AA5A615}"/>
    <hyperlink ref="A33" r:id="rId35" location="/files/%E4%B8%80%E8%88%AC?threadId=19%3Ada460c6f375c4193941f59a687704800%40thread.skype&amp;ctx=channel&amp;context=CR200420001&amp;rootfolder=%252Fsites%252FTWITSOSCRPLATFORM%252FShared%2520Documents%252FGeneral%252FCR%252F2020%252F04.April%252FCR200420001" xr:uid="{DFA361BB-0E37-4820-8B6C-3A4C79320852}"/>
    <hyperlink ref="B32" r:id="rId36" xr:uid="{7BC5BD0D-0E5B-49A7-B978-001783825846}"/>
    <hyperlink ref="A34" r:id="rId37" location="/files/%E4%B8%80%E8%88%AC?threadId=19%3Ada460c6f375c4193941f59a687704800%40thread.skype&amp;ctx=channel&amp;context=CR200421001&amp;rootfolder=%252Fsites%252FTWITSOSCRPLATFORM%252FShared%2520Documents%252FGeneral%252FCR%252F2020%252F04.April%252FCR200421001" xr:uid="{7B5E58F6-5654-4F7C-A47B-FD6202CA7D82}"/>
    <hyperlink ref="A35" r:id="rId38" xr:uid="{5B74BBB3-10D4-4251-88FC-3C39A389DEEC}"/>
    <hyperlink ref="A36" r:id="rId39" xr:uid="{B84EFC53-2EFF-4AE1-81ED-8BE2A7001C96}"/>
    <hyperlink ref="A37" r:id="rId40" location="/files/%E4%B8%80%E8%88%AC?threadId=19%3Ada460c6f375c4193941f59a687704800%40thread.skype&amp;ctx=channel&amp;context=CR200424001&amp;rootfolder=%252Fsites%252FTWITSOSCRPLATFORM%252FShared%2520Documents%252FGeneral%252FCR%252F2020%252F04.April%252FCR200424001" xr:uid="{E2207ED0-6903-4F37-A344-900C2860A5D7}"/>
    <hyperlink ref="A38" r:id="rId41" location="/files/%E4%B8%80%E8%88%AC?threadId=19%3Ada460c6f375c4193941f59a687704800%40thread.skype&amp;ctx=channel&amp;context=CR200424002&amp;rootfolder=%252Fsites%252FTWITSOSCRPLATFORM%252FShared%2520Documents%252FGeneral%252FCR%252F2020%252F04.April%252FCR200424002" xr:uid="{6606F742-F5F4-41C2-930C-EE9096FD8CCD}"/>
    <hyperlink ref="A39" r:id="rId42" location="/files/%E4%B8%80%E8%88%AC?threadId=19%3Ada460c6f375c4193941f59a687704800%40thread.skype&amp;ctx=channel&amp;context=CR200427001&amp;rootfolder=%252Fsites%252FTWITSOSCRPLATFORM%252FShared%2520Documents%252FGeneral%252FCR%252F2020%252F04.April%252FCR200427001" xr:uid="{88024FA8-F1E2-4366-9A2E-3F9C5997E127}"/>
    <hyperlink ref="B39" r:id="rId43" xr:uid="{F189C62F-3F92-4916-9759-EC94C1354EF3}"/>
    <hyperlink ref="A40" r:id="rId44" location="/files/%E4%B8%80%E8%88%AC?threadId=19%3Ada460c6f375c4193941f59a687704800%40thread.skype&amp;ctx=channel&amp;context=CR200504001&amp;rootfolder=%252Fsites%252FTWITSOSCRPLATFORM%252FShared%2520Documents%252FGeneral%252FCR%252F2020%252F05.May%252FCR200504001" xr:uid="{504456AB-F080-4D18-9808-BD42C7D33CC0}"/>
    <hyperlink ref="A41" r:id="rId45" location="/files/%E4%B8%80%E8%88%AC?threadId=19%3Ada460c6f375c4193941f59a687704800%40thread.skype&amp;ctx=channel&amp;context=CR200504002&amp;rootfolder=%252Fsites%252FTWITSOSCRPLATFORM%252FShared%2520Documents%252FGeneral%252FCR%252F2020%252F05.May%252FCR200504002" xr:uid="{EBFBC295-FC4F-406D-990F-F8B1A2E44FF4}"/>
    <hyperlink ref="A42" r:id="rId46" location="/files/%E4%B8%80%E8%88%AC?threadId=19%3Ada460c6f375c4193941f59a687704800%40thread.skype&amp;ctx=channel&amp;context=CR200505001&amp;rootfolder=%252Fsites%252FTWITSOSCRPLATFORM%252FShared%2520Documents%252FGeneral%252FCR%252F2020%252F05.May%252FCR200505001" xr:uid="{1ED24828-9029-4279-BFE0-BBB57DD78BD4}"/>
    <hyperlink ref="A43" r:id="rId47" location="/files/%E4%B8%80%E8%88%AC?threadId=19%3Ada460c6f375c4193941f59a687704800%40thread.skype&amp;ctx=channel&amp;context=CR200505002&amp;rootfolder=%252Fsites%252FTWITSOSCRPLATFORM%252FShared%2520Documents%252FGeneral%252FCR%252F2020%252F05.May%252FCR200505002" xr:uid="{B08287E5-69F7-49F9-9E14-DC11E8842179}"/>
    <hyperlink ref="B43" r:id="rId48" display="OMS-511OMS-512" xr:uid="{32366B29-4733-4C6E-8E49-56A23A0F92CD}"/>
    <hyperlink ref="A44" r:id="rId49" xr:uid="{433B351A-2713-49A4-9519-C51506C4E21D}"/>
    <hyperlink ref="A45" r:id="rId50" xr:uid="{F02BC8AD-F8F7-4D00-8575-67B75A63F520}"/>
    <hyperlink ref="A46" r:id="rId51" location="/files/%E4%B8%80%E8%88%AC?threadId=19%3Ada460c6f375c4193941f59a687704800%40thread.skype&amp;ctx=channel&amp;context=CR200527001&amp;rootfolder=%252Fsites%252FTWITSOSCRPLATFORM%252FShared%2520Documents%252FGeneral%252FCR%252F2020%252F05.May%252FCR200527001" xr:uid="{F5FB4653-BA98-4EA2-9C3F-F3FF9F84D39A}"/>
    <hyperlink ref="A47" r:id="rId52" location="/files/%E4%B8%80%E8%88%AC?threadId=19%3Ada460c6f375c4193941f59a687704800%40thread.skype&amp;ctx=channel&amp;context=CR200527002&amp;rootfolder=%252Fsites%252FTWITSOSCRPLATFORM%252FShared%2520Documents%252FGeneral%252FCR%252F2020%252F05.May%252FCR200527002" xr:uid="{14EEB5CE-8838-4175-A615-71C48115827F}"/>
    <hyperlink ref="A48" r:id="rId53" location="/files/%E4%B8%80%E8%88%AC?threadId=19%3Ada460c6f375c4193941f59a687704800%40thread.skype&amp;ctx=channel&amp;context=CR200529001&amp;rootfolder=%252Fsites%252FTWITSOSCRPLATFORM%252FShared%2520Documents%252FGeneral%252FCR%252F2020%252F05.May%252FCR200529001" xr:uid="{A2C164DC-A8E4-4CD3-8EB7-5C607636BC8E}"/>
    <hyperlink ref="B35" r:id="rId54" xr:uid="{0BADB74C-AF9A-4D68-A823-9E9F65DF0455}"/>
    <hyperlink ref="A49" r:id="rId55" location="/files/%E4%B8%80%E8%88%AC?threadId=19%3Ada460c6f375c4193941f59a687704800%40thread.skype&amp;ctx=channel&amp;context=CR200605002&amp;rootfolder=%252Fsites%252FTWITSOSCRPLATFORM%252FShared%2520Documents%252FGeneral%252FCR%252F2020%252F06.June%252FCR200605002" xr:uid="{2C29D64F-1458-4D3A-9A3D-ADF3871BD910}"/>
    <hyperlink ref="B34" r:id="rId56" xr:uid="{B86555B5-0AEB-4284-B91D-8A9BF694D6DE}"/>
    <hyperlink ref="A50" r:id="rId57" location="/files/%E4%B8%80%E8%88%AC?threadId=19%3Ada460c6f375c4193941f59a687704800%40thread.skype&amp;ctx=channel&amp;context=CR200608001&amp;rootfolder=%252Fsites%252FTWITSOSCRPLATFORM%252FShared%2520Documents%252FGeneral%252FCR%252F2020%252F06.June%252FCR200608001" xr:uid="{4D94C13B-98A1-4162-BF41-12F847962503}"/>
    <hyperlink ref="A51" r:id="rId58" location="/files/%E4%B8%80%E8%88%AC?threadId=19%3Ada460c6f375c4193941f59a687704800%40thread.skype&amp;ctx=channel&amp;context=CR200610001&amp;rootfolder=%252Fsites%252FTWITSOSCRPLATFORM%252FShared%2520Documents%252FGeneral%252FCR%252F2020%252F06.June%252FCR200610001" xr:uid="{500E3254-F47E-4A53-A73A-6E44EF000866}"/>
    <hyperlink ref="A52" r:id="rId59" location="/files/%E4%B8%80%E8%88%AC?threadId=19%3Ada460c6f375c4193941f59a687704800%40thread.skype&amp;ctx=channel&amp;context=CR200610002&amp;rootfolder=%252Fsites%252FTWITSOSCRPLATFORM%252FShared%2520Documents%252FGeneral%252FCR%252F2020%252F06.June%252FCR200610002" xr:uid="{ECDB22A9-BB50-46C0-B38C-5497330E2953}"/>
    <hyperlink ref="A53" r:id="rId60" location="/files/%E4%B8%80%E8%88%AC?threadId=19%3Ada460c6f375c4193941f59a687704800%40thread.skype&amp;ctx=channel&amp;context=CR200610003&amp;rootfolder=%252Fsites%252FTWITSOSCRPLATFORM%252FShared%2520Documents%252FGeneral%252FCR%252F2020%252F06.June%252FCR200610003" xr:uid="{F261BAD5-BDEF-4B38-9802-EA0BF836E508}"/>
    <hyperlink ref="A54" r:id="rId61" location="/files/%E4%B8%80%E8%88%AC?threadId=19%3Ada460c6f375c4193941f59a687704800%40thread.skype&amp;ctx=channel&amp;context=CR200612001&amp;rootfolder=%252Fsites%252FTWITSOSCRPLATFORM%252FShared%2520Documents%252FGeneral%252FCR%252F2020%252F06.June%252FCR200612001" xr:uid="{8EF53966-F5CC-42B4-9CBB-90DBA85DA8A6}"/>
    <hyperlink ref="A55" r:id="rId62" location="/files/%E4%B8%80%E8%88%AC?threadId=19%3Ada460c6f375c4193941f59a687704800%40thread.skype&amp;ctx=channel&amp;context=CR200615001&amp;rootfolder=%252Fsites%252FTWITSOSCRPLATFORM%252FShared%2520Documents%252FGeneral%252FCR%252F2020%252F06.June%252FCR200615001" xr:uid="{2FA4B5C9-9EE0-4926-BD2E-126F3EE70472}"/>
    <hyperlink ref="A56" r:id="rId63" location="/files/%E4%B8%80%E8%88%AC?threadId=19%3Ada460c6f375c4193941f59a687704800%40thread.skype&amp;ctx=channel&amp;context=CR200615001&amp;rootfolder=%252Fsites%252FTWITSOSCRPLATFORM%252FShared%2520Documents%252FGeneral%252FCR%252F2020%252F06.June%252FCR200615002" xr:uid="{7F117046-C917-45D0-88E0-929CA3DAA66F}"/>
    <hyperlink ref="A57" r:id="rId64" location="/files/%E4%B8%80%E8%88%AC?threadId=19%3Ada460c6f375c4193941f59a687704800%40thread.skype&amp;ctx=channel&amp;context=CR200617001&amp;rootfolder=%252Fsites%252FTWITSOSCRPLATFORM%252FShared%2520Documents%252FGeneral%252FCR%252F2020%252F06.June%252FCR200617001" xr:uid="{E1ACDA3F-E4A1-45EC-AAE4-8D9537691F5F}"/>
    <hyperlink ref="A58" r:id="rId65" xr:uid="{DA137949-C26D-4614-AE29-6CC8BC84D2B7}"/>
    <hyperlink ref="A59" r:id="rId66" location="/files/%E4%B8%80%E8%88%AC?threadId=19%3Ada460c6f375c4193941f59a687704800%40thread.skype&amp;ctx=channel&amp;context=CR200624001&amp;rootfolder=%252Fsites%252FTWITSOSCRPLATFORM%252FShared%2520Documents%252FGeneral%252FCR%252F2020%252F06.June%252FCR200624001" xr:uid="{FEF90EBE-9713-40ED-8FAF-DFA8F43A24ED}"/>
    <hyperlink ref="A60" r:id="rId67" location="/files/%E4%B8%80%E8%88%AC?threadId=19%3Ada460c6f375c4193941f59a687704800%40thread.skype&amp;ctx=channel&amp;context=CR200624002&amp;rootfolder=%252Fsites%252FTWITSOSCRPLATFORM%252FShared%2520Documents%252FGeneral%252FCR%252F2020%252F06.June%252FCR200624002" xr:uid="{DFC0E0A3-AE8D-4AA0-A897-E2FEFBC28E70}"/>
    <hyperlink ref="A61" r:id="rId68" location="/files/%E4%B8%80%E8%88%AC?threadId=19%3Ada460c6f375c4193941f59a687704800%40thread.skype&amp;ctx=channel&amp;context=CR200630001&amp;rootfolder=%252Fsites%252FTWITSOSCRPLATFORM%252FShared%2520Documents%252FGeneral%252FCR%252F2020%252F06.June%252FCR200630001" xr:uid="{D59CF46C-27B4-4348-9460-9AE41D591B6E}"/>
    <hyperlink ref="A62" r:id="rId69" xr:uid="{D92EAE68-A16E-4233-88CD-BE31DAEFE13B}"/>
    <hyperlink ref="A63" r:id="rId70" location="/files/%E4%B8%80%E8%88%AC?threadId=19%3Ada460c6f375c4193941f59a687704800%40thread.skype&amp;ctx=channel&amp;context=CR200702001&amp;rootfolder=%252Fsites%252FTWITSOSCRPLATFORM%252FShared%2520Documents%252FGeneral%252FCR%252F2020%252F07.%2520Jul%252FCR200702001" xr:uid="{2DCEE0E0-F27B-4185-A0F3-EE22C873286D}"/>
    <hyperlink ref="A64" r:id="rId71" location="/files/%E4%B8%80%E8%88%AC?threadId=19%3Ada460c6f375c4193941f59a687704800%40thread.skype&amp;ctx=channel&amp;context=CR200707001&amp;rootfolder=%252Fsites%252FTWITSOSCRPLATFORM%252FShared%2520Documents%252FGeneral%252FCR%252F2020%252F07.%2520Jul%252FCR200707001" xr:uid="{7D218620-ED11-48D8-91A8-431D0C8E8379}"/>
    <hyperlink ref="A65" r:id="rId72" location="/files/%E4%B8%80%E8%88%AC?threadId=19%3Ada460c6f375c4193941f59a687704800%40thread.skype&amp;ctx=channel&amp;context=CR200707002&amp;rootfolder=%252Fsites%252FTWITSOSCRPLATFORM%252FShared%2520Documents%252FGeneral%252FCR%252F2020%252F07.%2520Jul%252FCR200707002" xr:uid="{5BA7ABB9-E038-402E-A8CB-34C5F6539C06}"/>
    <hyperlink ref="A66" r:id="rId73" location="/files/%E4%B8%80%E8%88%AC?threadId=19%3Ada460c6f375c4193941f59a687704800%40thread.skype&amp;ctx=channel&amp;context=CR200708001&amp;rootfolder=%252Fsites%252FTWITSOSCRPLATFORM%252FShared%2520Documents%252FGeneral%252FCR%252F2020%252F07.%2520Jul%252FCR200708001" xr:uid="{413AD317-257D-4764-BCEC-8A0966461FA2}"/>
    <hyperlink ref="A67" r:id="rId74" location="/files/%E4%B8%80%E8%88%AC?threadId=19%3Ada460c6f375c4193941f59a687704800%40thread.skype&amp;ctx=channel&amp;context=CR200708002&amp;rootfolder=%252Fsites%252FTWITSOSCRPLATFORM%252FShared%2520Documents%252FGeneral%252FCR%252F2020%252F07.%2520Jul%252FCR200708002" xr:uid="{79BED34A-54B1-48A6-9C10-6BCA0D40C51B}"/>
    <hyperlink ref="A68" r:id="rId75" xr:uid="{94F88278-236C-433E-B712-FE8EEF517085}"/>
    <hyperlink ref="A69" r:id="rId76" location="/files/%E4%B8%80%E8%88%AC?threadId=19%3Ada460c6f375c4193941f59a687704800%40thread.skype&amp;ctx=channel&amp;context=CR200729001&amp;rootfolder=%252Fsites%252FTWITSOSCRPLATFORM%252FShared%2520Documents%252FGeneral%252FCR%252F2020%252F07.%2520Jul%252FCR200729001" xr:uid="{B0AAA42D-1703-4CAA-A0C1-A876592D8D47}"/>
    <hyperlink ref="A70" r:id="rId77" location="/files/%E4%B8%80%E8%88%AC?threadId=19%3Ada460c6f375c4193941f59a687704800%40thread.skype&amp;ctx=channel&amp;context=CR200729002&amp;rootfolder=%252Fsites%252FTWITSOSCRPLATFORM%252FShared%2520Documents%252FGeneral%252FCR%252F2020%252F07.%2520Jul%252FCR200729002" xr:uid="{0528C212-6E94-4910-B021-E63368E537E9}"/>
    <hyperlink ref="A71" r:id="rId78" location="/files/%E4%B8%80%E8%88%AC?threadId=19%3Ada460c6f375c4193941f59a687704800%40thread.skype&amp;ctx=channel&amp;context=CR20200731001&amp;rootfolder=%252Fsites%252FTWITSOSCRPLATFORM%252FShared%2520Documents%252FGeneral%252FCR%252F2020%252F07.%2520Jul%252FCR20200731001" xr:uid="{0134CBD1-4DCD-43EA-A9EB-D832122EEBF3}"/>
    <hyperlink ref="A72" r:id="rId79" location="/files/%E4%B8%80%E8%88%AC?threadId=19%3Ada460c6f375c4193941f59a687704800%40thread.skype&amp;ctx=channel&amp;context=CR200807001&amp;rootfolder=%252Fsites%252FTWITSOSCRPLATFORM%252FShared%2520Documents%252FGeneral%252FCR%252F2020%252F08.Aug%252FCR200807001" xr:uid="{A5F1DC52-A9B7-4152-80E5-322C365EFFBE}"/>
    <hyperlink ref="A73" r:id="rId80" location="/files/%E4%B8%80%E8%88%AC?threadId=19%3Ada460c6f375c4193941f59a687704800%40thread.skype&amp;ctx=channel&amp;context=CR200810001&amp;rootfolder=%252Fsites%252FTWITSOSCRPLATFORM%252FShared%2520Documents%252FGeneral%252FCR%252F2020%252F08.Aug%252FCR200810001" xr:uid="{7E00CBD4-AAFF-4026-9F23-9F46956611FE}"/>
    <hyperlink ref="A79" r:id="rId81" location="/files/%E4%B8%80%E8%88%AC?threadId=19%3Ada460c6f375c4193941f59a687704800%40thread.skype&amp;ctx=channel&amp;context=CR200810007&amp;rootfolder=%252Fsites%252FTWITSOSCRPLATFORM%252FShared%2520Documents%252FGeneral%252FCR%252F2020%252F08.Aug%252FCR200810007" xr:uid="{94B05972-D609-48A5-A8B7-A1010EF7CC19}"/>
    <hyperlink ref="A78" r:id="rId82" location="/files/%E4%B8%80%E8%88%AC?threadId=19%3Ada460c6f375c4193941f59a687704800%40thread.skype&amp;ctx=channel&amp;context=CR200810006&amp;rootfolder=%252Fsites%252FTWITSOSCRPLATFORM%252FShared%2520Documents%252FGeneral%252FCR%252F2020%252F08.Aug%252FCR200810006" xr:uid="{75F76DFC-464E-4454-8B3B-39D2FD26A548}"/>
    <hyperlink ref="A77" r:id="rId83" location="/files/%E4%B8%80%E8%88%AC?threadId=19%3Ada460c6f375c4193941f59a687704800%40thread.skype&amp;ctx=channel&amp;context=CR200810005&amp;rootfolder=%252Fsites%252FTWITSOSCRPLATFORM%252FShared%2520Documents%252FGeneral%252FCR%252F2020%252F08.Aug%252FCR200810005" xr:uid="{83F970DC-D2CC-417C-A146-EA206D771435}"/>
    <hyperlink ref="A76" r:id="rId84" location="/files/%E4%B8%80%E8%88%AC?threadId=19%3Ada460c6f375c4193941f59a687704800%40thread.skype&amp;ctx=channel&amp;context=CR200810004&amp;rootfolder=%252Fsites%252FTWITSOSCRPLATFORM%252FShared%2520Documents%252FGeneral%252FCR%252F2020%252F08.Aug%252FCR200810004" xr:uid="{66FC6296-C6A7-4E68-B335-A43DF1043480}"/>
    <hyperlink ref="A75" r:id="rId85" location="/files/%E4%B8%80%E8%88%AC?threadId=19%3Ada460c6f375c4193941f59a687704800%40thread.skype&amp;ctx=channel&amp;context=CR200810003&amp;rootfolder=%252Fsites%252FTWITSOSCRPLATFORM%252FShared%2520Documents%252FGeneral%252FCR%252F2020%252F08.Aug%252FCR200810003" xr:uid="{6D89FE0D-C1B6-48F0-8F0A-06B1B895D133}"/>
    <hyperlink ref="A74" r:id="rId86" location="/files/%E4%B8%80%E8%88%AC?threadId=19%3Ada460c6f375c4193941f59a687704800%40thread.skype&amp;ctx=channel&amp;context=CR200810002&amp;rootfolder=%252Fsites%252FTWITSOSCRPLATFORM%252FShared%2520Documents%252FGeneral%252FCR%252F2020%252F08.Aug%252FCR200810002" xr:uid="{91E32B59-9285-4859-A489-9BD9A55E8B99}"/>
    <hyperlink ref="B69" r:id="rId87" xr:uid="{33619B0F-B32B-4B15-828E-264D6B347F33}"/>
    <hyperlink ref="A80" r:id="rId88" xr:uid="{66DCFA5D-015D-4347-B467-5F99577535F4}"/>
    <hyperlink ref="A81" r:id="rId89" location="/files/%E4%B8%80%E8%88%AC?threadId=19%3Ada460c6f375c4193941f59a687704800%40thread.skype&amp;ctx=channel&amp;context=CR200812001&amp;rootfolder=%252Fsites%252FTWITSOSCRPLATFORM%252FShared%2520Documents%252FGeneral%252FCR%252F2020%252F08.Aug%252FCR200812001" xr:uid="{3E5959CF-6C6A-4430-AAB2-704094130405}"/>
    <hyperlink ref="A82" r:id="rId90" xr:uid="{8364FB85-941A-4DB6-A7BD-FDA0C776B974}"/>
    <hyperlink ref="A83" r:id="rId91" xr:uid="{04C22C81-FE20-425A-9CB4-C09F97654057}"/>
    <hyperlink ref="A84" r:id="rId92" location="/files/%E4%B8%80%E8%88%AC?threadId=19%3Ada460c6f375c4193941f59a687704800%40thread.skype&amp;ctx=channel&amp;context=CR200821001&amp;rootfolder=%252Fsites%252FTWITSOSCRPLATFORM%252FShared%2520Documents%252FGeneral%252FCR%252F2020%252F08.Aug%252FCR200821001" xr:uid="{B3CB113E-E35A-4B93-A52C-1129CFCC0406}"/>
    <hyperlink ref="A85" r:id="rId93" location="/files/%E4%B8%80%E8%88%AC?threadId=19%3Ada460c6f375c4193941f59a687704800%40thread.skype&amp;ctx=channel&amp;context=CR200821002&amp;rootfolder=%252Fsites%252FTWITSOSCRPLATFORM%252FShared%2520Documents%252FGeneral%252FCR%252F2020%252F08.Aug%252FCR200821002" xr:uid="{EFD0EFAD-52C1-466F-B511-A3DE456AE97C}"/>
    <hyperlink ref="A86" r:id="rId94" location="/files/%E4%B8%80%E8%88%AC?threadId=19%3Ada460c6f375c4193941f59a687704800%40thread.skype&amp;ctx=channel&amp;context=CR200821002&amp;rootfolder=%252Fsites%252FTWITSOSCRPLATFORM%252FShared%2520Documents%252FGeneral%252FCR%252F2020%252F08.Aug%252FCR200821002" xr:uid="{03C642A9-A055-42B8-8117-5A8632E8B3A2}"/>
    <hyperlink ref="A87" r:id="rId95" location="/files/%E4%B8%80%E8%88%AC?threadId=19%3Ada460c6f375c4193941f59a687704800%40thread.skype&amp;ctx=channel&amp;context=CR200831001&amp;rootfolder=%252Fsites%252FTWITSOSCRPLATFORM%252FShared%2520Documents%252FGeneral%252FCR%252F2020%252F08.Aug%252FCR200831001" xr:uid="{9FB4FC38-DB3D-453F-A5BD-BC2748057A5F}"/>
    <hyperlink ref="A88" r:id="rId96" xr:uid="{C4E97361-63BD-4A82-A21C-3B323E986FE8}"/>
    <hyperlink ref="A89" r:id="rId97" xr:uid="{9C6AA82B-AA2C-483D-BD7B-AB0F9E26D3F2}"/>
    <hyperlink ref="B66" r:id="rId98" xr:uid="{CAAECA44-9ABC-4759-AAB0-12DBF6F1E640}"/>
    <hyperlink ref="B88" r:id="rId99" xr:uid="{AA0E3E80-5A10-4457-A14E-4D49FC697FBD}"/>
    <hyperlink ref="A90" r:id="rId100" xr:uid="{0DDE53E1-3C18-40E4-88CB-15C601D52F5A}"/>
    <hyperlink ref="A91" r:id="rId101" xr:uid="{A79B31AF-7278-4A51-95A6-FB9B502F845D}"/>
    <hyperlink ref="A92" r:id="rId102" xr:uid="{2180CC77-FBA9-490C-AADC-75C26DDF68A9}"/>
    <hyperlink ref="A93" r:id="rId103" xr:uid="{8DCE1A5B-7BD9-4F58-B179-A283700CD1BD}"/>
    <hyperlink ref="A94" r:id="rId104" xr:uid="{B941AA23-A8EC-422E-8D39-240979F7D007}"/>
    <hyperlink ref="A95" r:id="rId105" xr:uid="{92CE9920-8898-4EA5-BFD4-CD255DF45916}"/>
    <hyperlink ref="A96" r:id="rId106" xr:uid="{017267EC-AD8E-4D1D-AD0A-73BF26E22E43}"/>
    <hyperlink ref="A97" r:id="rId107" xr:uid="{BDA23898-E00C-4CD8-957B-DA92827ECB06}"/>
    <hyperlink ref="C95" r:id="rId108" xr:uid="{BB20A410-4186-462F-8E1C-A2108C4BEE7E}"/>
    <hyperlink ref="A98" r:id="rId109" xr:uid="{447FBFEA-D353-46E1-B113-38C07E535E70}"/>
    <hyperlink ref="A99" r:id="rId110" xr:uid="{356A5317-BC3B-4705-B5FE-0B16D814B0C1}"/>
    <hyperlink ref="A100" r:id="rId111" xr:uid="{14EFC3CE-9AC6-4417-8896-9E32BADFC483}"/>
    <hyperlink ref="A101" r:id="rId112" xr:uid="{3F6F22E5-145C-4459-BA0C-6CE92672AA6A}"/>
    <hyperlink ref="A102" r:id="rId113" xr:uid="{6B810B71-8233-4B69-8601-0ED4C89D6DD5}"/>
    <hyperlink ref="A103" r:id="rId114" xr:uid="{3C199DD1-312A-46ED-8FB0-5F7C6850F882}"/>
    <hyperlink ref="A104" r:id="rId115" xr:uid="{C6E894FA-5879-431A-B305-D614F0B1F53A}"/>
    <hyperlink ref="A105" r:id="rId116" xr:uid="{438436F5-577B-4FB1-954D-C374608D61FA}"/>
    <hyperlink ref="A106" r:id="rId117" xr:uid="{3364DAE2-258A-4D22-9A6A-8BB07AA6C733}"/>
    <hyperlink ref="B106" r:id="rId118" xr:uid="{2266828F-93BE-4D40-92C9-3398580DE26E}"/>
    <hyperlink ref="B92" r:id="rId119" xr:uid="{4F8FFA18-D333-4C30-9237-A5C685EC0139}"/>
    <hyperlink ref="B102" r:id="rId120" xr:uid="{D88BCBCC-2238-463B-A665-B065D505EED2}"/>
  </hyperlinks>
  <pageMargins left="0.7" right="0.7" top="0.75" bottom="0.75" header="0.3" footer="0.3"/>
  <pageSetup paperSize="9" orientation="portrait" r:id="rId121"/>
  <legacyDrawing r:id="rId122"/>
  <extLst>
    <ext xmlns:x14="http://schemas.microsoft.com/office/spreadsheetml/2009/9/main" uri="{CCE6A557-97BC-4b89-ADB6-D9C93CAAB3DF}">
      <x14:dataValidations xmlns:xm="http://schemas.microsoft.com/office/excel/2006/main" count="7">
        <x14:dataValidation type="list" allowBlank="1" showInputMessage="1" showErrorMessage="1" xr:uid="{B20B4E1F-17BA-4BE3-B5D1-C8C9D35E7F31}">
          <x14:formula1>
            <xm:f>下拉式選單!$C$2:$C$8</xm:f>
          </x14:formula1>
          <xm:sqref>I78:I79 I21:I23 I27:I28 I30:I31 I8 I6 I61 I42 I52:I56 I59 H88</xm:sqref>
        </x14:dataValidation>
        <x14:dataValidation type="list" allowBlank="1" showInputMessage="1" showErrorMessage="1" xr:uid="{839CFBBD-9DF5-48A6-A90D-15E1792FBC6B}">
          <x14:formula1>
            <xm:f>下拉式選單!$E$2:$E$13</xm:f>
          </x14:formula1>
          <xm:sqref>D3:D8 D15 D17 D27:D38 D40:D47 D51:D55 D49 D57:D106</xm:sqref>
        </x14:dataValidation>
        <x14:dataValidation type="list" allowBlank="1" showInputMessage="1" showErrorMessage="1" xr:uid="{E51D3DFB-19D1-4B2D-9DDC-086E612BE007}">
          <x14:formula1>
            <xm:f>下拉式選單!$E$2:$E$14</xm:f>
          </x14:formula1>
          <xm:sqref>D23:D24 D26 D18</xm:sqref>
        </x14:dataValidation>
        <x14:dataValidation type="list" allowBlank="1" showInputMessage="1" showErrorMessage="1" xr:uid="{D1C3FD35-9F57-4C35-9A54-9B3FC3C6C3FB}">
          <x14:formula1>
            <xm:f>下拉式選單!$E$2:$E$15</xm:f>
          </x14:formula1>
          <xm:sqref>D39</xm:sqref>
        </x14:dataValidation>
        <x14:dataValidation type="list" allowBlank="1" showInputMessage="1" showErrorMessage="1" xr:uid="{A32C5D8B-696D-455B-AB47-717C8B3B988F}">
          <x14:formula1>
            <xm:f>下拉式選單!$E$2:$E$16</xm:f>
          </x14:formula1>
          <xm:sqref>D50 D48 D54:D57 D61:D64 D66:D69 D73:D106</xm:sqref>
        </x14:dataValidation>
        <x14:dataValidation type="list" allowBlank="1" showInputMessage="1" showErrorMessage="1" xr:uid="{FDBFAA40-4CBA-4029-9878-1533E3381B94}">
          <x14:formula1>
            <xm:f>下拉式選單!$C$2:$C$9</xm:f>
          </x14:formula1>
          <xm:sqref>I3:I5 I7 I9 I11 I15 I18 I20 I24:I26 I29 I32:I36 I38:I39 I41 I45 I48:I49 I57:I58 I60 I62:I70 I72:I77 I80:I83 I86:I92 I94:I96 I99 I101:I106</xm:sqref>
        </x14:dataValidation>
        <x14:dataValidation type="list" allowBlank="1" showInputMessage="1" showErrorMessage="1" xr:uid="{6163012B-61E3-4308-8E23-65C6D61C8986}">
          <x14:formula1>
            <xm:f>下拉式選單!$A$2:$A$11</xm:f>
          </x14:formula1>
          <xm:sqref>F3:F106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B177-E8B9-4A54-B6B4-19B8A9DB0882}">
  <dimension ref="A1:G16"/>
  <sheetViews>
    <sheetView workbookViewId="0">
      <selection activeCell="G11" sqref="G11"/>
    </sheetView>
  </sheetViews>
  <sheetFormatPr defaultRowHeight="13.2" x14ac:dyDescent="0.25"/>
  <cols>
    <col min="1" max="1" width="34.6640625" bestFit="1" customWidth="1"/>
    <col min="3" max="3" width="13.33203125" customWidth="1"/>
    <col min="7" max="7" width="11.5546875" customWidth="1"/>
    <col min="8" max="8" width="15.33203125" bestFit="1" customWidth="1"/>
  </cols>
  <sheetData>
    <row r="1" spans="1:7" ht="13.8" x14ac:dyDescent="0.25">
      <c r="A1" s="5" t="s">
        <v>6</v>
      </c>
      <c r="C1" s="3" t="s">
        <v>161</v>
      </c>
      <c r="E1" s="3" t="s">
        <v>4</v>
      </c>
      <c r="G1" t="s">
        <v>748</v>
      </c>
    </row>
    <row r="2" spans="1:7" ht="13.8" x14ac:dyDescent="0.25">
      <c r="A2" s="5" t="s">
        <v>106</v>
      </c>
      <c r="C2" t="s">
        <v>30</v>
      </c>
      <c r="E2" s="3" t="s">
        <v>166</v>
      </c>
      <c r="G2" t="s">
        <v>749</v>
      </c>
    </row>
    <row r="3" spans="1:7" ht="13.8" x14ac:dyDescent="0.25">
      <c r="A3" s="5" t="s">
        <v>97</v>
      </c>
      <c r="C3" t="s">
        <v>53</v>
      </c>
      <c r="E3" s="3" t="s">
        <v>167</v>
      </c>
      <c r="G3" t="s">
        <v>750</v>
      </c>
    </row>
    <row r="4" spans="1:7" ht="17.25" customHeight="1" x14ac:dyDescent="0.25">
      <c r="A4" s="5" t="s">
        <v>153</v>
      </c>
      <c r="C4" t="s">
        <v>162</v>
      </c>
      <c r="E4" s="3" t="s">
        <v>114</v>
      </c>
      <c r="G4" t="s">
        <v>751</v>
      </c>
    </row>
    <row r="5" spans="1:7" ht="13.8" x14ac:dyDescent="0.25">
      <c r="A5" s="5" t="s">
        <v>154</v>
      </c>
      <c r="C5" t="s">
        <v>163</v>
      </c>
      <c r="E5" s="3" t="s">
        <v>168</v>
      </c>
      <c r="G5" t="s">
        <v>752</v>
      </c>
    </row>
    <row r="6" spans="1:7" ht="13.8" x14ac:dyDescent="0.25">
      <c r="A6" s="5" t="s">
        <v>155</v>
      </c>
      <c r="C6" t="s">
        <v>42</v>
      </c>
      <c r="E6" s="3" t="s">
        <v>169</v>
      </c>
      <c r="G6" t="s">
        <v>753</v>
      </c>
    </row>
    <row r="7" spans="1:7" ht="13.8" x14ac:dyDescent="0.25">
      <c r="A7" s="5" t="s">
        <v>156</v>
      </c>
      <c r="C7" t="s">
        <v>164</v>
      </c>
      <c r="E7" s="3" t="s">
        <v>170</v>
      </c>
    </row>
    <row r="8" spans="1:7" ht="13.8" x14ac:dyDescent="0.25">
      <c r="A8" s="5" t="s">
        <v>157</v>
      </c>
      <c r="C8" t="s">
        <v>165</v>
      </c>
      <c r="E8" s="3" t="s">
        <v>95</v>
      </c>
    </row>
    <row r="9" spans="1:7" ht="13.8" x14ac:dyDescent="0.25">
      <c r="A9" s="5" t="s">
        <v>158</v>
      </c>
      <c r="C9" t="s">
        <v>142</v>
      </c>
      <c r="E9" s="3" t="s">
        <v>171</v>
      </c>
    </row>
    <row r="10" spans="1:7" ht="13.8" x14ac:dyDescent="0.25">
      <c r="A10" s="5" t="s">
        <v>159</v>
      </c>
      <c r="E10" s="3" t="s">
        <v>172</v>
      </c>
    </row>
    <row r="11" spans="1:7" ht="13.8" x14ac:dyDescent="0.25">
      <c r="A11" s="5" t="s">
        <v>160</v>
      </c>
      <c r="E11" s="3" t="s">
        <v>173</v>
      </c>
    </row>
    <row r="12" spans="1:7" ht="13.8" x14ac:dyDescent="0.25">
      <c r="E12" s="3" t="s">
        <v>174</v>
      </c>
    </row>
    <row r="13" spans="1:7" ht="13.8" x14ac:dyDescent="0.25">
      <c r="E13" s="3" t="s">
        <v>175</v>
      </c>
    </row>
    <row r="14" spans="1:7" x14ac:dyDescent="0.25">
      <c r="E14" t="s">
        <v>286</v>
      </c>
    </row>
    <row r="15" spans="1:7" ht="13.8" x14ac:dyDescent="0.25">
      <c r="E15" s="3" t="s">
        <v>79</v>
      </c>
    </row>
    <row r="16" spans="1:7" ht="13.8" x14ac:dyDescent="0.25">
      <c r="E16" s="34" t="s">
        <v>455</v>
      </c>
    </row>
  </sheetData>
  <phoneticPr fontId="5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7F8BB-22B1-4E3B-9783-774F8CC39E0F}">
  <dimension ref="A1:M144"/>
  <sheetViews>
    <sheetView workbookViewId="0">
      <selection sqref="A1:XFD1"/>
    </sheetView>
  </sheetViews>
  <sheetFormatPr defaultRowHeight="13.2" x14ac:dyDescent="0.25"/>
  <cols>
    <col min="1" max="1" width="15.44140625" customWidth="1"/>
    <col min="2" max="3" width="13.5546875" customWidth="1"/>
    <col min="4" max="4" width="13.44140625" bestFit="1" customWidth="1"/>
    <col min="5" max="5" width="38.88671875" bestFit="1" customWidth="1"/>
    <col min="7" max="7" width="11.109375" bestFit="1" customWidth="1"/>
    <col min="8" max="8" width="12.44140625" style="19" customWidth="1"/>
    <col min="9" max="9" width="36" customWidth="1"/>
    <col min="10" max="10" width="44.6640625" style="29" customWidth="1"/>
    <col min="11" max="11" width="60.33203125" customWidth="1"/>
    <col min="12" max="12" width="21.88671875" style="19" customWidth="1"/>
    <col min="13" max="13" width="16.6640625" customWidth="1"/>
  </cols>
  <sheetData>
    <row r="1" spans="1:13" s="4" customFormat="1" ht="18.75" customHeight="1" x14ac:dyDescent="0.25">
      <c r="A1" s="40" t="s">
        <v>754</v>
      </c>
      <c r="B1" s="41" t="s">
        <v>755</v>
      </c>
      <c r="C1" s="41" t="s">
        <v>756</v>
      </c>
      <c r="D1" s="41" t="s">
        <v>757</v>
      </c>
      <c r="E1" s="41" t="s">
        <v>758</v>
      </c>
      <c r="F1" s="41" t="s">
        <v>759</v>
      </c>
      <c r="G1" s="42" t="s">
        <v>760</v>
      </c>
      <c r="H1" s="47" t="s">
        <v>761</v>
      </c>
      <c r="I1" s="48" t="s">
        <v>762</v>
      </c>
      <c r="J1" s="43" t="s">
        <v>763</v>
      </c>
      <c r="K1" s="43" t="s">
        <v>764</v>
      </c>
      <c r="L1" s="43" t="s">
        <v>765</v>
      </c>
      <c r="M1" s="43" t="s">
        <v>766</v>
      </c>
    </row>
    <row r="2" spans="1:13" s="24" customFormat="1" ht="39" customHeight="1" x14ac:dyDescent="0.25">
      <c r="A2" s="44" t="s">
        <v>592</v>
      </c>
      <c r="B2" s="45" t="str">
        <f>VLOOKUP(A2,'有效需求清單 (2020)'!A3:B980,2,FALSE)</f>
        <v>WMS-14667</v>
      </c>
      <c r="C2" s="45" t="s">
        <v>753</v>
      </c>
      <c r="D2" s="45" t="str">
        <f>VLOOKUP(A2,'有效需求清單 (2020)'!A3:E980,5,FALSE)</f>
        <v>LOR</v>
      </c>
      <c r="E2" s="45" t="str">
        <f>VLOOKUP(A2,'有效需求清單 (2020)'!A3:G980,7,FALSE)</f>
        <v>園航二倉新增訂單匯入貨運行判斷</v>
      </c>
      <c r="F2" s="45" t="str">
        <f>VLOOKUP(A2,'有效需求清單 (2020)'!A3:I980,9,FALSE)</f>
        <v>EDI</v>
      </c>
      <c r="G2" s="45" t="str">
        <f>VLOOKUP(A2,'有效需求清單 (2020)'!A3:T980,20,FALSE)</f>
        <v>Jacky Hsu</v>
      </c>
      <c r="H2" s="46">
        <v>44109</v>
      </c>
      <c r="I2" s="45" t="s">
        <v>767</v>
      </c>
      <c r="J2" s="53" t="s">
        <v>768</v>
      </c>
      <c r="K2" s="49" t="s">
        <v>769</v>
      </c>
      <c r="L2" s="50">
        <v>44110</v>
      </c>
    </row>
    <row r="3" spans="1:13" ht="13.8" x14ac:dyDescent="0.25">
      <c r="B3" s="45"/>
      <c r="C3" s="45"/>
      <c r="D3" s="45"/>
      <c r="E3" s="45"/>
    </row>
    <row r="144" spans="9:9" ht="13.8" x14ac:dyDescent="0.25">
      <c r="I144" s="45"/>
    </row>
  </sheetData>
  <phoneticPr fontId="5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DD40685-0D53-4FC1-A715-C240940730C1}">
          <x14:formula1>
            <xm:f>下拉式選單!$G$2:$G$6</xm:f>
          </x14:formula1>
          <xm:sqref>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38442e6-7a30-4615-9596-bceef5b10769">
      <UserInfo>
        <DisplayName>Andy Tsui</DisplayName>
        <AccountId>23</AccountId>
        <AccountType/>
      </UserInfo>
      <UserInfo>
        <DisplayName>Mindy Lin HM</DisplayName>
        <AccountId>6</AccountId>
        <AccountType/>
      </UserInfo>
      <UserInfo>
        <DisplayName>Ted Peng</DisplayName>
        <AccountId>14</AccountId>
        <AccountType/>
      </UserInfo>
      <UserInfo>
        <DisplayName>Emy Yin</DisplayName>
        <AccountId>17</AccountId>
        <AccountType/>
      </UserInfo>
      <UserInfo>
        <DisplayName>Ken Li ZX</DisplayName>
        <AccountId>22</AccountId>
        <AccountType/>
      </UserInfo>
      <UserInfo>
        <DisplayName>Jacky Hsu</DisplayName>
        <AccountId>13</AccountId>
        <AccountType/>
      </UserInfo>
      <UserInfo>
        <DisplayName>Kevin Forman</DisplayName>
        <AccountId>12</AccountId>
        <AccountType/>
      </UserInfo>
      <UserInfo>
        <DisplayName>Leo Huang S</DisplayName>
        <AccountId>18</AccountId>
        <AccountType/>
      </UserInfo>
      <UserInfo>
        <DisplayName>Carrie Huang</DisplayName>
        <AccountId>16</AccountId>
        <AccountType/>
      </UserInfo>
    </SharedWithUsers>
    <TaxCatchAll xmlns="5fc8399d-6eaf-49a5-8b0a-4f50b286f1d8" xsi:nil="true"/>
    <lcf76f155ced4ddcb4097134ff3c332f xmlns="6f3babd6-0a17-48c5-80b5-06053ac8802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E9CBC9E707D341B1D33F121060E6C5" ma:contentTypeVersion="13" ma:contentTypeDescription="Create a new document." ma:contentTypeScope="" ma:versionID="04fcd92cb4dd7330c9d053b9aa73ebce">
  <xsd:schema xmlns:xsd="http://www.w3.org/2001/XMLSchema" xmlns:xs="http://www.w3.org/2001/XMLSchema" xmlns:p="http://schemas.microsoft.com/office/2006/metadata/properties" xmlns:ns2="6f3babd6-0a17-48c5-80b5-06053ac8802d" xmlns:ns3="738442e6-7a30-4615-9596-bceef5b10769" xmlns:ns4="5fc8399d-6eaf-49a5-8b0a-4f50b286f1d8" targetNamespace="http://schemas.microsoft.com/office/2006/metadata/properties" ma:root="true" ma:fieldsID="785c44cba83e6b35550d60988bc7396b" ns2:_="" ns3:_="" ns4:_="">
    <xsd:import namespace="6f3babd6-0a17-48c5-80b5-06053ac8802d"/>
    <xsd:import namespace="738442e6-7a30-4615-9596-bceef5b10769"/>
    <xsd:import namespace="5fc8399d-6eaf-49a5-8b0a-4f50b286f1d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3babd6-0a17-48c5-80b5-06053ac880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c419b45-e007-4108-ad10-f05f4fdf3a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8442e6-7a30-4615-9596-bceef5b107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8399d-6eaf-49a5-8b0a-4f50b286f1d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9aa98bd-c56e-402c-b038-d14dc468b319}" ma:internalName="TaxCatchAll" ma:showField="CatchAllData" ma:web="738442e6-7a30-4615-9596-bceef5b107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5A4E21-58AB-4E93-B8D1-A6433B029A20}">
  <ds:schemaRefs>
    <ds:schemaRef ds:uri="http://schemas.microsoft.com/office/2006/metadata/properties"/>
    <ds:schemaRef ds:uri="http://schemas.microsoft.com/office/infopath/2007/PartnerControls"/>
    <ds:schemaRef ds:uri="738442e6-7a30-4615-9596-bceef5b10769"/>
    <ds:schemaRef ds:uri="5fc8399d-6eaf-49a5-8b0a-4f50b286f1d8"/>
    <ds:schemaRef ds:uri="6f3babd6-0a17-48c5-80b5-06053ac8802d"/>
  </ds:schemaRefs>
</ds:datastoreItem>
</file>

<file path=customXml/itemProps2.xml><?xml version="1.0" encoding="utf-8"?>
<ds:datastoreItem xmlns:ds="http://schemas.openxmlformats.org/officeDocument/2006/customXml" ds:itemID="{C285CDF9-2118-4B22-9006-27B1BE8DE8F0}">
  <ds:schemaRefs>
    <ds:schemaRef ds:uri="http://schemas.microsoft.com/sharepoint/v3/contenttype/forms"/>
  </ds:schemaRefs>
</ds:datastoreItem>
</file>

<file path=customXml/itemProps3.xml><?xml version="1.0" encoding="utf-8"?>
<ds:datastoreItem xmlns:ds="http://schemas.openxmlformats.org/officeDocument/2006/customXml" ds:itemID="{3C13788A-2595-40D8-82D9-12C7E61E1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無效需求清單 (2020)</vt:lpstr>
      <vt:lpstr>狀態</vt:lpstr>
      <vt:lpstr>開發類型</vt:lpstr>
      <vt:lpstr>單位</vt:lpstr>
      <vt:lpstr>Pivot-Storerkey</vt:lpstr>
      <vt:lpstr>有效需求清單 (2020)</vt:lpstr>
      <vt:lpstr>下拉式選單</vt:lpstr>
      <vt:lpstr>上線異常追蹤(2020)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Chan</dc:creator>
  <cp:keywords/>
  <dc:description/>
  <cp:lastModifiedBy>Calvin Li</cp:lastModifiedBy>
  <cp:revision/>
  <dcterms:created xsi:type="dcterms:W3CDTF">1996-10-14T23:33:28Z</dcterms:created>
  <dcterms:modified xsi:type="dcterms:W3CDTF">2023-07-12T09:29:41Z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0x01010011E9CBC9E707D341B1D33F121060E6C5</vt:lpwstr>
  </property>
  <property fmtid="{D5CDD505-2E9C-101B-9397-08002B2CF9AE}" pid="4" name="MediaServiceImageTags">
    <vt:lpwstr/>
  </property>
</Properties>
</file>