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2"/>
  </bookViews>
  <sheets>
    <sheet name="Esercizio1" sheetId="1" r:id="rId1"/>
    <sheet name="Esercizio2" sheetId="2" r:id="rId2"/>
    <sheet name="Esercizio3" sheetId="3" r:id="rId3"/>
  </sheets>
  <calcPr calcId="125725"/>
</workbook>
</file>

<file path=xl/calcChain.xml><?xml version="1.0" encoding="utf-8"?>
<calcChain xmlns="http://schemas.openxmlformats.org/spreadsheetml/2006/main">
  <c r="L18" i="3"/>
  <c r="L17"/>
  <c r="L16"/>
  <c r="L15"/>
  <c r="L14"/>
  <c r="L13"/>
  <c r="L12"/>
  <c r="K18"/>
  <c r="K17"/>
  <c r="K16"/>
  <c r="K15"/>
  <c r="K14"/>
  <c r="K13"/>
  <c r="K12"/>
  <c r="J12"/>
  <c r="J18"/>
  <c r="J17"/>
  <c r="J16"/>
  <c r="J15"/>
  <c r="J14"/>
  <c r="J13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J16" i="2"/>
  <c r="J14"/>
  <c r="K11"/>
  <c r="K10"/>
  <c r="K9"/>
  <c r="K8"/>
  <c r="J11"/>
  <c r="J10"/>
  <c r="J9"/>
  <c r="J8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M13" i="1"/>
  <c r="E20"/>
  <c r="E19"/>
  <c r="E18"/>
  <c r="E17"/>
  <c r="E16"/>
  <c r="E15"/>
  <c r="E14"/>
  <c r="E13"/>
  <c r="E12"/>
  <c r="E11"/>
  <c r="E10"/>
  <c r="E9"/>
  <c r="M12"/>
  <c r="M9"/>
  <c r="M11" l="1"/>
  <c r="M10"/>
  <c r="M14"/>
</calcChain>
</file>

<file path=xl/sharedStrings.xml><?xml version="1.0" encoding="utf-8"?>
<sst xmlns="http://schemas.openxmlformats.org/spreadsheetml/2006/main" count="481" uniqueCount="241">
  <si>
    <t>Mesi</t>
  </si>
  <si>
    <t>Impianto A</t>
  </si>
  <si>
    <t>Impianto B</t>
  </si>
  <si>
    <t>Impianto C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</si>
  <si>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</si>
  <si>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</si>
  <si>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</si>
  <si>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</si>
  <si>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</si>
  <si>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</si>
  <si>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</si>
  <si>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</si>
  <si>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</si>
  <si>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</si>
  <si>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</si>
  <si>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</si>
  <si>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I dati sottostanti descrivono il numero di pezzi venduti da una fabbrica che produce componenti elettronici.</t>
  </si>
  <si>
    <t xml:space="preserve">Differenza tra il totale del mese di Novembre e quello di Marzo = </t>
  </si>
  <si>
    <t xml:space="preserve">Differenza tra Gennaio Impianto A e Gennaio Impianto B = </t>
  </si>
  <si>
    <t xml:space="preserve">Totale pezzi venduti nel mese di Marzo = </t>
  </si>
  <si>
    <t>Totale</t>
  </si>
  <si>
    <t>Compilare utilizzando le formule adeguate la tabella sulla colonna M.</t>
  </si>
  <si>
    <t>Completare la colonna Totale con la somma dei pezzi venduti per ogni mese.</t>
  </si>
  <si>
    <t>Evidenziare di colore giallo la colonna dei totali.</t>
  </si>
  <si>
    <t xml:space="preserve">Totale pezzi venduti durante tutto l'anno = </t>
  </si>
  <si>
    <t xml:space="preserve">Il mese con il maggiore numero di pezzi venduti e il numero dei pezzi = </t>
  </si>
  <si>
    <t xml:space="preserve">La media di pezzi venduti per ogni mese = </t>
  </si>
  <si>
    <t>Disegnare tutti i bordi (simile a tabella) attorno ai dati forniti.</t>
  </si>
  <si>
    <t>I dati sottostanti rappresentano uno scontrino fatto all'ingrosso da un commerciante.</t>
  </si>
  <si>
    <t>Articolo</t>
  </si>
  <si>
    <t>Prezzo</t>
  </si>
  <si>
    <t>Categoria</t>
  </si>
  <si>
    <t>Banane</t>
  </si>
  <si>
    <t>Farina</t>
  </si>
  <si>
    <t>Pane</t>
  </si>
  <si>
    <t>Uova</t>
  </si>
  <si>
    <t>Nutella</t>
  </si>
  <si>
    <t>Lampadine</t>
  </si>
  <si>
    <t>Batterie</t>
  </si>
  <si>
    <t>Scarpe</t>
  </si>
  <si>
    <t>Maglione</t>
  </si>
  <si>
    <t>Pomodori</t>
  </si>
  <si>
    <t>Zucchine</t>
  </si>
  <si>
    <t>Prosciutto</t>
  </si>
  <si>
    <t>Quantità</t>
  </si>
  <si>
    <t>Deodorante</t>
  </si>
  <si>
    <t>Shampoo</t>
  </si>
  <si>
    <t>Gel</t>
  </si>
  <si>
    <t>Quaderno</t>
  </si>
  <si>
    <t>Matita</t>
  </si>
  <si>
    <t>ALIMENTARI</t>
  </si>
  <si>
    <t>IGENE</t>
  </si>
  <si>
    <t>VESTITI</t>
  </si>
  <si>
    <t>VARIO</t>
  </si>
  <si>
    <t>Maglietta</t>
  </si>
  <si>
    <t>Coca Cola</t>
  </si>
  <si>
    <t>Totale Articolo</t>
  </si>
  <si>
    <t>Inserire, utilizzando le formule, i valori nella colonna totale articolo.</t>
  </si>
  <si>
    <t>Completare la tabella a destra utilizzando le funzioni CONTA.SE  e SOMMA.SE per ogni categoria.</t>
  </si>
  <si>
    <t>Totale Scontrino:</t>
  </si>
  <si>
    <t>Prezzo da pagare:</t>
  </si>
  <si>
    <t>Completale le celle Totale Scontrino e sottostanti, tenendo conto che viene applicato uno sconto del 12%</t>
  </si>
  <si>
    <t>Valore Sconto:</t>
  </si>
  <si>
    <t>Cognome</t>
  </si>
  <si>
    <t>Nome</t>
  </si>
  <si>
    <t>Sesso</t>
  </si>
  <si>
    <t>Prov</t>
  </si>
  <si>
    <t>Num esami</t>
  </si>
  <si>
    <t>ALLORIO</t>
  </si>
  <si>
    <t>GIANMARIA</t>
  </si>
  <si>
    <t>M</t>
  </si>
  <si>
    <t>AMERIO</t>
  </si>
  <si>
    <t>DOMENICA</t>
  </si>
  <si>
    <t>F</t>
  </si>
  <si>
    <t>BARBIERI</t>
  </si>
  <si>
    <t>LAURA</t>
  </si>
  <si>
    <t>ROSSANA</t>
  </si>
  <si>
    <t>BARLETTA</t>
  </si>
  <si>
    <t>ELISABETTA GIOVANNA</t>
  </si>
  <si>
    <t>BASILICO</t>
  </si>
  <si>
    <t>TERESA</t>
  </si>
  <si>
    <t>BERTINATO</t>
  </si>
  <si>
    <t>ANDREA</t>
  </si>
  <si>
    <t>BOJERI</t>
  </si>
  <si>
    <t>ANTONELLA</t>
  </si>
  <si>
    <t>BONINO</t>
  </si>
  <si>
    <t>PAOLO</t>
  </si>
  <si>
    <t>BORELLI</t>
  </si>
  <si>
    <t>FABIO</t>
  </si>
  <si>
    <t>BOSSO</t>
  </si>
  <si>
    <t>BUSONERA</t>
  </si>
  <si>
    <t>CRISTINA</t>
  </si>
  <si>
    <t>CARDIA</t>
  </si>
  <si>
    <t>MARIA PAOLA</t>
  </si>
  <si>
    <t>CARESIO</t>
  </si>
  <si>
    <t>CARLETTO</t>
  </si>
  <si>
    <t>GERMANA</t>
  </si>
  <si>
    <t>CARLI</t>
  </si>
  <si>
    <t>CARPINELLO</t>
  </si>
  <si>
    <t>NADIA</t>
  </si>
  <si>
    <t>CASETTA</t>
  </si>
  <si>
    <t>CATIA</t>
  </si>
  <si>
    <t>CASTELLANO</t>
  </si>
  <si>
    <t>PAOLA</t>
  </si>
  <si>
    <t>CASUCCI</t>
  </si>
  <si>
    <t>CATALANO</t>
  </si>
  <si>
    <t>ELISABETTA</t>
  </si>
  <si>
    <t>CERUTTI</t>
  </si>
  <si>
    <t>IRENE</t>
  </si>
  <si>
    <t>CHESSA</t>
  </si>
  <si>
    <t>FABRIZIO</t>
  </si>
  <si>
    <t>SERGIO</t>
  </si>
  <si>
    <t>COPPOLINO</t>
  </si>
  <si>
    <t>MARCO</t>
  </si>
  <si>
    <t>CORAGLIOTTO</t>
  </si>
  <si>
    <t>CRAVERO</t>
  </si>
  <si>
    <t>FEDERICA</t>
  </si>
  <si>
    <t>CRIDA</t>
  </si>
  <si>
    <t>ROBERTA</t>
  </si>
  <si>
    <t>DE SCALZI</t>
  </si>
  <si>
    <t>DAVIDE</t>
  </si>
  <si>
    <t>DI TONNO</t>
  </si>
  <si>
    <t>GIULIA AGNESE</t>
  </si>
  <si>
    <t>DUO'</t>
  </si>
  <si>
    <t>FARSETTI</t>
  </si>
  <si>
    <t>RICCARDO</t>
  </si>
  <si>
    <t>FASANO</t>
  </si>
  <si>
    <t>VIVIANA</t>
  </si>
  <si>
    <t>FAVELLA</t>
  </si>
  <si>
    <t>FELICE</t>
  </si>
  <si>
    <t>FERRERO</t>
  </si>
  <si>
    <t>DANIELA</t>
  </si>
  <si>
    <t>GHILOTTI</t>
  </si>
  <si>
    <t>LUIGI</t>
  </si>
  <si>
    <t>GIANOLA</t>
  </si>
  <si>
    <t>GIANOLIO</t>
  </si>
  <si>
    <t>CIPRIANO</t>
  </si>
  <si>
    <t>GILLIO</t>
  </si>
  <si>
    <t>FLORIANA</t>
  </si>
  <si>
    <t>GOFFI</t>
  </si>
  <si>
    <t>ANTONIO</t>
  </si>
  <si>
    <t>GOSTO</t>
  </si>
  <si>
    <t>FILIPPO</t>
  </si>
  <si>
    <t>GRI</t>
  </si>
  <si>
    <t>ALBERTO</t>
  </si>
  <si>
    <t>GRILLO</t>
  </si>
  <si>
    <t>ISABELLA</t>
  </si>
  <si>
    <t>ALESSANDRO</t>
  </si>
  <si>
    <t>LAURENTI</t>
  </si>
  <si>
    <t>GIANCARLO</t>
  </si>
  <si>
    <t>LUPARIA</t>
  </si>
  <si>
    <t>GUALTIERO</t>
  </si>
  <si>
    <t>MARCHISIO</t>
  </si>
  <si>
    <t>MARIA ANTONELLA</t>
  </si>
  <si>
    <t>BARBARA</t>
  </si>
  <si>
    <t>MARCOLIN</t>
  </si>
  <si>
    <t>STEFANO</t>
  </si>
  <si>
    <t>MARIN</t>
  </si>
  <si>
    <t>ELENA</t>
  </si>
  <si>
    <t>MAROCCO</t>
  </si>
  <si>
    <t>MAROVINO</t>
  </si>
  <si>
    <t>MAZZA</t>
  </si>
  <si>
    <t>ENRICO</t>
  </si>
  <si>
    <t>MELINI</t>
  </si>
  <si>
    <t>CLAUDIO</t>
  </si>
  <si>
    <t>MERELLA</t>
  </si>
  <si>
    <t>MANUELA MARINA</t>
  </si>
  <si>
    <t>MICUCCI</t>
  </si>
  <si>
    <t>MASSIMO</t>
  </si>
  <si>
    <t>MONTALDO</t>
  </si>
  <si>
    <t>DIEGO</t>
  </si>
  <si>
    <t>MONTANARI</t>
  </si>
  <si>
    <t>GIACOMO</t>
  </si>
  <si>
    <t>MOURGLIA LESLEY</t>
  </si>
  <si>
    <t>ROBERTO</t>
  </si>
  <si>
    <t>NEBIOLO</t>
  </si>
  <si>
    <t>LOREDANA</t>
  </si>
  <si>
    <t>NOVELLO</t>
  </si>
  <si>
    <t>ORLANDI</t>
  </si>
  <si>
    <t>ALBERTO LUCA NICOLA</t>
  </si>
  <si>
    <t>PARRA SAIANI</t>
  </si>
  <si>
    <t>PATRIA</t>
  </si>
  <si>
    <t>ALEXANDRE</t>
  </si>
  <si>
    <t>PERNETTA</t>
  </si>
  <si>
    <t>DANIELE</t>
  </si>
  <si>
    <t>POZZI</t>
  </si>
  <si>
    <t>PRENNA</t>
  </si>
  <si>
    <t>PUTZU</t>
  </si>
  <si>
    <t>EMANUELE</t>
  </si>
  <si>
    <t>EMANUELA</t>
  </si>
  <si>
    <t>RASERO</t>
  </si>
  <si>
    <t>MARIA</t>
  </si>
  <si>
    <t>RAVETTI</t>
  </si>
  <si>
    <t>ENRICA</t>
  </si>
  <si>
    <t>RINALDI</t>
  </si>
  <si>
    <t>ILARIO</t>
  </si>
  <si>
    <t>RIVA</t>
  </si>
  <si>
    <t>GIANLUCA</t>
  </si>
  <si>
    <t>RIZZITIELLO</t>
  </si>
  <si>
    <t>ANGELA</t>
  </si>
  <si>
    <t>ROSSI</t>
  </si>
  <si>
    <t>ROSSO</t>
  </si>
  <si>
    <t>RUGOLO</t>
  </si>
  <si>
    <t>SOFFIETTI</t>
  </si>
  <si>
    <t>MARINA ANGELA</t>
  </si>
  <si>
    <t>SPINELLO</t>
  </si>
  <si>
    <t>SQUILLACI</t>
  </si>
  <si>
    <t>EDGARDO</t>
  </si>
  <si>
    <t>SQUINOBAL</t>
  </si>
  <si>
    <t>FEDERICO</t>
  </si>
  <si>
    <t>STRAZZA</t>
  </si>
  <si>
    <t>ALESSANDRA</t>
  </si>
  <si>
    <t>SURAGNI</t>
  </si>
  <si>
    <t>TECCO</t>
  </si>
  <si>
    <t>TIRELLI</t>
  </si>
  <si>
    <t>TONIETTI</t>
  </si>
  <si>
    <t>TOSATTO</t>
  </si>
  <si>
    <t>TRIPIEDI</t>
  </si>
  <si>
    <t>TURANO</t>
  </si>
  <si>
    <t>ULLASCI</t>
  </si>
  <si>
    <t>GIANMARIO</t>
  </si>
  <si>
    <t>VAZIO</t>
  </si>
  <si>
    <t>FRANCESCO</t>
  </si>
  <si>
    <t>VELARDI</t>
  </si>
  <si>
    <t>ALFREDO</t>
  </si>
  <si>
    <t>INGEGNERIA</t>
  </si>
  <si>
    <t>MEDICINA</t>
  </si>
  <si>
    <t>GIURISPRUDENZA</t>
  </si>
  <si>
    <t>LETTERE</t>
  </si>
  <si>
    <t>ECONOMIA</t>
  </si>
  <si>
    <t>LINGUE</t>
  </si>
  <si>
    <t>PSICOLOGIA</t>
  </si>
  <si>
    <t>Punti per esame:</t>
  </si>
  <si>
    <t>N. STUDENTI</t>
  </si>
  <si>
    <t>PUNTI TOTALI</t>
  </si>
  <si>
    <t>MEDIA PUNTI</t>
  </si>
  <si>
    <t>Di seguito ci sono alcuni studenti dell'università di Padova.</t>
  </si>
  <si>
    <t>Ogni esame da loro sostenuto conta 9 punti, come indicato nella tabellina azzurra.</t>
  </si>
  <si>
    <t>Trovare il punteggio ottenuto da ogni singolo studente.</t>
  </si>
  <si>
    <t>Completare la tabella di destra utilizzando le funzioni CONTA.SE e SOMMA.SE</t>
  </si>
  <si>
    <t>Punti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</si>
</sst>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0" fontId="1" fillId="0" borderId="0" xfId="0" applyFont="1"/>
    <xf numFmtId="0" fontId="0" fillId="0" borderId="6" xfId="0" applyBorder="1"/>
    <xf numFmtId="0" fontId="1" fillId="0" borderId="9" xfId="0" applyFont="1" applyBorder="1"/>
    <xf numFmtId="0" fontId="1" fillId="0" borderId="1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Fill="1" applyBorder="1"/>
    <xf numFmtId="1" fontId="4" fillId="0" borderId="1" xfId="0" applyNumberFormat="1" applyFont="1" applyFill="1" applyBorder="1"/>
    <xf numFmtId="1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1" fillId="2" borderId="11" xfId="0" applyFont="1" applyFill="1" applyBorder="1"/>
    <xf numFmtId="0" fontId="0" fillId="2" borderId="12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4" fillId="0" borderId="9" xfId="0" applyNumberFormat="1" applyFont="1" applyFill="1" applyBorder="1" applyAlignment="1">
      <alignment horizontal="left"/>
    </xf>
    <xf numFmtId="1" fontId="4" fillId="0" borderId="10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3" fillId="0" borderId="0" xfId="0" applyFont="1" applyAlignment="1">
      <alignment horizontal="right" vertical="center"/>
    </xf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zoomScale="130" zoomScaleNormal="130" workbookViewId="0">
      <selection activeCell="M14" sqref="M14"/>
    </sheetView>
  </sheetViews>
  <sheetFormatPr defaultRowHeight="15"/>
  <cols>
    <col min="1" max="1" width="10.42578125" bestFit="1" customWidth="1"/>
    <col min="2" max="4" width="10.85546875" bestFit="1" customWidth="1"/>
    <col min="7" max="7" width="14.85546875" customWidth="1"/>
    <col min="13" max="13" width="9.140625" customWidth="1"/>
  </cols>
  <sheetData>
    <row r="1" spans="1:13">
      <c r="A1" t="s">
        <v>16</v>
      </c>
    </row>
    <row r="2" spans="1:13">
      <c r="A2" t="s">
        <v>22</v>
      </c>
    </row>
    <row r="3" spans="1:13">
      <c r="A3" t="s">
        <v>23</v>
      </c>
    </row>
    <row r="4" spans="1:13">
      <c r="A4" t="s">
        <v>27</v>
      </c>
    </row>
    <row r="5" spans="1:13">
      <c r="A5" t="s">
        <v>21</v>
      </c>
    </row>
    <row r="8" spans="1:13" ht="15.75" thickBot="1">
      <c r="A8" s="1" t="s">
        <v>0</v>
      </c>
      <c r="B8" s="1" t="s">
        <v>1</v>
      </c>
      <c r="C8" s="1" t="s">
        <v>2</v>
      </c>
      <c r="D8" s="1" t="s">
        <v>3</v>
      </c>
      <c r="E8" s="1" t="s">
        <v>20</v>
      </c>
    </row>
    <row r="9" spans="1:13" ht="15.75" thickBot="1">
      <c r="A9" t="s">
        <v>4</v>
      </c>
      <c r="B9">
        <v>569</v>
      </c>
      <c r="C9">
        <v>365</v>
      </c>
      <c r="D9">
        <v>124</v>
      </c>
      <c r="E9">
        <f>SUM($B9:$D9)</f>
        <v>1058</v>
      </c>
      <c r="G9" s="29" t="s">
        <v>19</v>
      </c>
      <c r="H9" s="29"/>
      <c r="I9" s="29"/>
      <c r="J9" s="29"/>
      <c r="K9" s="29"/>
      <c r="L9" s="29"/>
      <c r="M9" s="3">
        <f>SUM($B11:$D11)</f>
        <v>793</v>
      </c>
    </row>
    <row r="10" spans="1:13" ht="15.75" thickBot="1">
      <c r="A10" t="s">
        <v>5</v>
      </c>
      <c r="B10">
        <v>687</v>
      </c>
      <c r="C10">
        <v>298</v>
      </c>
      <c r="D10">
        <v>354</v>
      </c>
      <c r="E10">
        <f t="shared" ref="E10:E20" si="0">SUM($B10:$D10)</f>
        <v>1339</v>
      </c>
      <c r="G10" s="29" t="s">
        <v>24</v>
      </c>
      <c r="H10" s="29"/>
      <c r="I10" s="29"/>
      <c r="J10" s="29"/>
      <c r="K10" s="29"/>
      <c r="L10" s="29"/>
      <c r="M10" s="3">
        <f>SUM(E9:E20)</f>
        <v>13756</v>
      </c>
    </row>
    <row r="11" spans="1:13">
      <c r="A11" t="s">
        <v>6</v>
      </c>
      <c r="B11">
        <v>456</v>
      </c>
      <c r="C11">
        <v>102</v>
      </c>
      <c r="D11">
        <v>235</v>
      </c>
      <c r="E11">
        <f t="shared" si="0"/>
        <v>793</v>
      </c>
      <c r="G11" s="29" t="s">
        <v>17</v>
      </c>
      <c r="H11" s="29"/>
      <c r="I11" s="29"/>
      <c r="J11" s="29"/>
      <c r="K11" s="29"/>
      <c r="L11" s="29"/>
      <c r="M11" s="3">
        <f>E19-E11</f>
        <v>280</v>
      </c>
    </row>
    <row r="12" spans="1:13">
      <c r="A12" t="s">
        <v>7</v>
      </c>
      <c r="B12">
        <v>450</v>
      </c>
      <c r="C12">
        <v>136</v>
      </c>
      <c r="D12">
        <v>618</v>
      </c>
      <c r="E12">
        <f t="shared" si="0"/>
        <v>1204</v>
      </c>
      <c r="G12" s="29" t="s">
        <v>18</v>
      </c>
      <c r="H12" s="29"/>
      <c r="I12" s="29"/>
      <c r="J12" s="29"/>
      <c r="K12" s="29"/>
      <c r="L12" s="29"/>
      <c r="M12" s="4">
        <f>B9-C9</f>
        <v>204</v>
      </c>
    </row>
    <row r="13" spans="1:13">
      <c r="A13" t="s">
        <v>8</v>
      </c>
      <c r="B13">
        <v>399</v>
      </c>
      <c r="C13">
        <v>55</v>
      </c>
      <c r="D13">
        <v>394</v>
      </c>
      <c r="E13">
        <f t="shared" si="0"/>
        <v>848</v>
      </c>
      <c r="G13" s="29" t="s">
        <v>25</v>
      </c>
      <c r="H13" s="29"/>
      <c r="I13" s="29"/>
      <c r="J13" s="29"/>
      <c r="K13" s="29"/>
      <c r="L13" s="29"/>
      <c r="M13" s="4">
        <f>MAX(E9:E20)</f>
        <v>1529</v>
      </c>
    </row>
    <row r="14" spans="1:13" ht="15.75" thickBot="1">
      <c r="A14" t="s">
        <v>9</v>
      </c>
      <c r="B14">
        <v>607</v>
      </c>
      <c r="C14">
        <v>98</v>
      </c>
      <c r="D14">
        <v>410</v>
      </c>
      <c r="E14">
        <f t="shared" si="0"/>
        <v>1115</v>
      </c>
      <c r="G14" s="27" t="s">
        <v>26</v>
      </c>
      <c r="H14" s="27"/>
      <c r="I14" s="27"/>
      <c r="J14" s="27"/>
      <c r="K14" s="27"/>
      <c r="L14" s="28"/>
      <c r="M14" s="5">
        <f>AVERAGE(E9:E20)</f>
        <v>1146.3333333333333</v>
      </c>
    </row>
    <row r="15" spans="1:13">
      <c r="A15" t="s">
        <v>10</v>
      </c>
      <c r="B15">
        <v>555</v>
      </c>
      <c r="C15">
        <v>254</v>
      </c>
      <c r="D15">
        <v>529</v>
      </c>
      <c r="E15">
        <f t="shared" si="0"/>
        <v>1338</v>
      </c>
    </row>
    <row r="16" spans="1:13">
      <c r="A16" t="s">
        <v>11</v>
      </c>
      <c r="B16">
        <v>365</v>
      </c>
      <c r="C16">
        <v>305</v>
      </c>
      <c r="D16">
        <v>543</v>
      </c>
      <c r="E16">
        <f t="shared" si="0"/>
        <v>1213</v>
      </c>
    </row>
    <row r="17" spans="1:5">
      <c r="A17" t="s">
        <v>12</v>
      </c>
      <c r="B17">
        <v>457</v>
      </c>
      <c r="C17">
        <v>276</v>
      </c>
      <c r="D17">
        <v>396</v>
      </c>
      <c r="E17">
        <f t="shared" si="0"/>
        <v>1129</v>
      </c>
    </row>
    <row r="18" spans="1:5">
      <c r="A18" t="s">
        <v>13</v>
      </c>
      <c r="B18">
        <v>681</v>
      </c>
      <c r="C18">
        <v>440</v>
      </c>
      <c r="D18">
        <v>408</v>
      </c>
      <c r="E18">
        <f t="shared" si="0"/>
        <v>1529</v>
      </c>
    </row>
    <row r="19" spans="1:5">
      <c r="A19" t="s">
        <v>14</v>
      </c>
      <c r="B19">
        <v>488</v>
      </c>
      <c r="C19">
        <v>117</v>
      </c>
      <c r="D19">
        <v>468</v>
      </c>
      <c r="E19">
        <f t="shared" si="0"/>
        <v>1073</v>
      </c>
    </row>
    <row r="20" spans="1:5">
      <c r="A20" t="s">
        <v>15</v>
      </c>
      <c r="B20">
        <v>457</v>
      </c>
      <c r="C20">
        <v>73</v>
      </c>
      <c r="D20">
        <v>587</v>
      </c>
      <c r="E20">
        <f t="shared" si="0"/>
        <v>1117</v>
      </c>
    </row>
  </sheetData>
  <mergeCells count="6">
    <mergeCell ref="G14:L14"/>
    <mergeCell ref="G9:L9"/>
    <mergeCell ref="G10:L10"/>
    <mergeCell ref="G11:L11"/>
    <mergeCell ref="G12:L12"/>
    <mergeCell ref="G13:L1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J17" sqref="J17"/>
    </sheetView>
  </sheetViews>
  <sheetFormatPr defaultRowHeight="15"/>
  <cols>
    <col min="1" max="1" width="12.85546875" customWidth="1"/>
    <col min="2" max="2" width="6.85546875" bestFit="1" customWidth="1"/>
    <col min="3" max="3" width="8.7109375" bestFit="1" customWidth="1"/>
    <col min="4" max="4" width="11.85546875" bestFit="1" customWidth="1"/>
    <col min="5" max="5" width="14.140625" bestFit="1" customWidth="1"/>
    <col min="9" max="9" width="16.5703125" bestFit="1" customWidth="1"/>
  </cols>
  <sheetData>
    <row r="1" spans="1:11">
      <c r="A1" t="s">
        <v>28</v>
      </c>
    </row>
    <row r="2" spans="1:11">
      <c r="A2" t="s">
        <v>57</v>
      </c>
    </row>
    <row r="3" spans="1:11">
      <c r="A3" t="s">
        <v>58</v>
      </c>
    </row>
    <row r="4" spans="1:11">
      <c r="A4" t="s">
        <v>61</v>
      </c>
    </row>
    <row r="6" spans="1:11" ht="15.75" thickBot="1"/>
    <row r="7" spans="1:11">
      <c r="A7" s="7" t="s">
        <v>29</v>
      </c>
      <c r="B7" s="7" t="s">
        <v>30</v>
      </c>
      <c r="C7" s="7" t="s">
        <v>44</v>
      </c>
      <c r="D7" s="7" t="s">
        <v>31</v>
      </c>
      <c r="E7" s="7" t="s">
        <v>56</v>
      </c>
      <c r="I7" s="8"/>
      <c r="J7" s="11" t="s">
        <v>44</v>
      </c>
      <c r="K7" s="12" t="s">
        <v>30</v>
      </c>
    </row>
    <row r="8" spans="1:11">
      <c r="A8" t="s">
        <v>32</v>
      </c>
      <c r="B8" s="6">
        <v>0.5</v>
      </c>
      <c r="C8">
        <v>5</v>
      </c>
      <c r="D8" t="s">
        <v>50</v>
      </c>
      <c r="E8">
        <f>$B8*$C8</f>
        <v>2.5</v>
      </c>
      <c r="I8" s="9" t="s">
        <v>50</v>
      </c>
      <c r="J8" s="2">
        <f>COUNTIF($D$8:$D$26, $I8)</f>
        <v>9</v>
      </c>
      <c r="K8" s="2">
        <f>SUMIF($D$8:$D$26, $I8, $E$8:$E$26)</f>
        <v>78.7</v>
      </c>
    </row>
    <row r="9" spans="1:11">
      <c r="A9" t="s">
        <v>46</v>
      </c>
      <c r="B9" s="6">
        <v>3.6</v>
      </c>
      <c r="C9">
        <v>2</v>
      </c>
      <c r="D9" t="s">
        <v>51</v>
      </c>
      <c r="E9">
        <f t="shared" ref="E9:E26" si="0">$B9*$C9</f>
        <v>7.2</v>
      </c>
      <c r="I9" s="9" t="s">
        <v>51</v>
      </c>
      <c r="J9" s="2">
        <f t="shared" ref="J9:J11" si="1">COUNTIF($D$8:$D$26, $I9)</f>
        <v>3</v>
      </c>
      <c r="K9" s="2">
        <f t="shared" ref="K9:K11" si="2">SUMIF($D$8:$D$26, $I9, $E$8:$E$26)</f>
        <v>15.899999999999999</v>
      </c>
    </row>
    <row r="10" spans="1:11">
      <c r="A10" t="s">
        <v>34</v>
      </c>
      <c r="B10" s="6">
        <v>0.3</v>
      </c>
      <c r="C10">
        <v>4</v>
      </c>
      <c r="D10" t="s">
        <v>50</v>
      </c>
      <c r="E10">
        <f t="shared" si="0"/>
        <v>1.2</v>
      </c>
      <c r="I10" s="9" t="s">
        <v>53</v>
      </c>
      <c r="J10" s="2">
        <f t="shared" si="1"/>
        <v>4</v>
      </c>
      <c r="K10" s="2">
        <f t="shared" si="2"/>
        <v>23.8</v>
      </c>
    </row>
    <row r="11" spans="1:11" ht="15.75" thickBot="1">
      <c r="A11" t="s">
        <v>49</v>
      </c>
      <c r="B11" s="6">
        <v>0.7</v>
      </c>
      <c r="C11">
        <v>4</v>
      </c>
      <c r="D11" t="s">
        <v>53</v>
      </c>
      <c r="E11">
        <f t="shared" si="0"/>
        <v>2.8</v>
      </c>
      <c r="I11" s="10" t="s">
        <v>52</v>
      </c>
      <c r="J11" s="2">
        <f t="shared" si="1"/>
        <v>3</v>
      </c>
      <c r="K11" s="2">
        <f t="shared" si="2"/>
        <v>108.8</v>
      </c>
    </row>
    <row r="12" spans="1:11">
      <c r="A12" t="s">
        <v>36</v>
      </c>
      <c r="B12" s="6">
        <v>5.4</v>
      </c>
      <c r="C12">
        <v>1</v>
      </c>
      <c r="D12" t="s">
        <v>50</v>
      </c>
      <c r="E12">
        <f t="shared" si="0"/>
        <v>5.4</v>
      </c>
    </row>
    <row r="13" spans="1:11">
      <c r="A13" t="s">
        <v>37</v>
      </c>
      <c r="B13" s="6">
        <v>2.5</v>
      </c>
      <c r="C13">
        <v>3</v>
      </c>
      <c r="D13" t="s">
        <v>53</v>
      </c>
      <c r="E13">
        <f t="shared" si="0"/>
        <v>7.5</v>
      </c>
    </row>
    <row r="14" spans="1:11">
      <c r="A14" t="s">
        <v>38</v>
      </c>
      <c r="B14" s="6">
        <v>1.8</v>
      </c>
      <c r="C14">
        <v>5</v>
      </c>
      <c r="D14" t="s">
        <v>53</v>
      </c>
      <c r="E14">
        <f t="shared" si="0"/>
        <v>9</v>
      </c>
      <c r="I14" s="13" t="s">
        <v>59</v>
      </c>
      <c r="J14">
        <f>SUM($E$8:$E$26)</f>
        <v>227.20000000000002</v>
      </c>
    </row>
    <row r="15" spans="1:11">
      <c r="A15" t="s">
        <v>39</v>
      </c>
      <c r="B15" s="6">
        <v>49.9</v>
      </c>
      <c r="C15">
        <v>1</v>
      </c>
      <c r="D15" t="s">
        <v>52</v>
      </c>
      <c r="E15">
        <f t="shared" si="0"/>
        <v>49.9</v>
      </c>
      <c r="I15" s="13" t="s">
        <v>62</v>
      </c>
      <c r="J15" s="30">
        <v>0.12</v>
      </c>
    </row>
    <row r="16" spans="1:11">
      <c r="A16" t="s">
        <v>40</v>
      </c>
      <c r="B16" s="6">
        <v>34.9</v>
      </c>
      <c r="C16">
        <v>1</v>
      </c>
      <c r="D16" t="s">
        <v>52</v>
      </c>
      <c r="E16">
        <f t="shared" si="0"/>
        <v>34.9</v>
      </c>
      <c r="I16" s="13" t="s">
        <v>60</v>
      </c>
      <c r="J16">
        <f>$J$14-($J$14*$J$15)</f>
        <v>199.93600000000001</v>
      </c>
    </row>
    <row r="17" spans="1:5">
      <c r="A17" t="s">
        <v>41</v>
      </c>
      <c r="B17" s="6">
        <v>2.5</v>
      </c>
      <c r="C17">
        <v>10</v>
      </c>
      <c r="D17" t="s">
        <v>50</v>
      </c>
      <c r="E17">
        <f t="shared" si="0"/>
        <v>25</v>
      </c>
    </row>
    <row r="18" spans="1:5">
      <c r="A18" t="s">
        <v>42</v>
      </c>
      <c r="B18" s="6">
        <v>1.5</v>
      </c>
      <c r="C18">
        <v>8</v>
      </c>
      <c r="D18" t="s">
        <v>50</v>
      </c>
      <c r="E18">
        <f t="shared" si="0"/>
        <v>12</v>
      </c>
    </row>
    <row r="19" spans="1:5">
      <c r="A19" t="s">
        <v>43</v>
      </c>
      <c r="B19" s="6">
        <v>6</v>
      </c>
      <c r="C19">
        <v>1</v>
      </c>
      <c r="D19" t="s">
        <v>50</v>
      </c>
      <c r="E19">
        <f t="shared" si="0"/>
        <v>6</v>
      </c>
    </row>
    <row r="20" spans="1:5">
      <c r="A20" t="s">
        <v>45</v>
      </c>
      <c r="B20" s="6">
        <v>4.5</v>
      </c>
      <c r="C20">
        <v>1</v>
      </c>
      <c r="D20" t="s">
        <v>51</v>
      </c>
      <c r="E20">
        <f t="shared" si="0"/>
        <v>4.5</v>
      </c>
    </row>
    <row r="21" spans="1:5">
      <c r="A21" t="s">
        <v>55</v>
      </c>
      <c r="B21" s="6">
        <v>2.2999999999999998</v>
      </c>
      <c r="C21">
        <v>6</v>
      </c>
      <c r="D21" t="s">
        <v>50</v>
      </c>
      <c r="E21">
        <f t="shared" si="0"/>
        <v>13.799999999999999</v>
      </c>
    </row>
    <row r="22" spans="1:5">
      <c r="A22" t="s">
        <v>47</v>
      </c>
      <c r="B22" s="6">
        <v>4.2</v>
      </c>
      <c r="C22">
        <v>1</v>
      </c>
      <c r="D22" t="s">
        <v>51</v>
      </c>
      <c r="E22">
        <f t="shared" si="0"/>
        <v>4.2</v>
      </c>
    </row>
    <row r="23" spans="1:5">
      <c r="A23" t="s">
        <v>48</v>
      </c>
      <c r="B23" s="6">
        <v>1.5</v>
      </c>
      <c r="C23">
        <v>3</v>
      </c>
      <c r="D23" t="s">
        <v>53</v>
      </c>
      <c r="E23">
        <f t="shared" si="0"/>
        <v>4.5</v>
      </c>
    </row>
    <row r="24" spans="1:5">
      <c r="A24" t="s">
        <v>35</v>
      </c>
      <c r="B24" s="6">
        <v>2</v>
      </c>
      <c r="C24">
        <v>6</v>
      </c>
      <c r="D24" t="s">
        <v>50</v>
      </c>
      <c r="E24">
        <f t="shared" si="0"/>
        <v>12</v>
      </c>
    </row>
    <row r="25" spans="1:5">
      <c r="A25" t="s">
        <v>54</v>
      </c>
      <c r="B25" s="6">
        <v>12</v>
      </c>
      <c r="C25">
        <v>2</v>
      </c>
      <c r="D25" t="s">
        <v>52</v>
      </c>
      <c r="E25">
        <f t="shared" si="0"/>
        <v>24</v>
      </c>
    </row>
    <row r="26" spans="1:5">
      <c r="A26" t="s">
        <v>33</v>
      </c>
      <c r="B26" s="6">
        <v>0.4</v>
      </c>
      <c r="C26">
        <v>2</v>
      </c>
      <c r="D26" t="s">
        <v>50</v>
      </c>
      <c r="E26">
        <f t="shared" si="0"/>
        <v>0.8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3"/>
  <sheetViews>
    <sheetView tabSelected="1" topLeftCell="B1" workbookViewId="0">
      <selection activeCell="L18" sqref="L18"/>
    </sheetView>
  </sheetViews>
  <sheetFormatPr defaultRowHeight="15"/>
  <cols>
    <col min="1" max="1" width="16.85546875" bestFit="1" customWidth="1"/>
    <col min="2" max="2" width="22" bestFit="1" customWidth="1"/>
    <col min="3" max="3" width="6.28515625" bestFit="1" customWidth="1"/>
    <col min="4" max="4" width="16.5703125" bestFit="1" customWidth="1"/>
    <col min="5" max="5" width="11.85546875" bestFit="1" customWidth="1"/>
    <col min="6" max="6" width="11" bestFit="1" customWidth="1"/>
    <col min="9" max="9" width="16.140625" bestFit="1" customWidth="1"/>
    <col min="10" max="10" width="12" bestFit="1" customWidth="1"/>
    <col min="11" max="11" width="13.140625" bestFit="1" customWidth="1"/>
    <col min="12" max="12" width="12.7109375" bestFit="1" customWidth="1"/>
  </cols>
  <sheetData>
    <row r="1" spans="1:12">
      <c r="A1" t="s">
        <v>236</v>
      </c>
    </row>
    <row r="2" spans="1:12">
      <c r="A2" t="s">
        <v>237</v>
      </c>
    </row>
    <row r="3" spans="1:12">
      <c r="A3" t="s">
        <v>238</v>
      </c>
    </row>
    <row r="4" spans="1:12">
      <c r="A4" t="s">
        <v>239</v>
      </c>
    </row>
    <row r="8" spans="1:12" ht="15.75" thickBot="1"/>
    <row r="9" spans="1:12" ht="16.5" thickBot="1">
      <c r="A9" s="25" t="s">
        <v>63</v>
      </c>
      <c r="B9" s="25" t="s">
        <v>64</v>
      </c>
      <c r="C9" s="25" t="s">
        <v>65</v>
      </c>
      <c r="D9" s="26" t="s">
        <v>66</v>
      </c>
      <c r="E9" s="26" t="s">
        <v>67</v>
      </c>
      <c r="F9" s="25" t="s">
        <v>240</v>
      </c>
      <c r="I9" s="18" t="s">
        <v>232</v>
      </c>
      <c r="J9" s="19">
        <v>9</v>
      </c>
    </row>
    <row r="10" spans="1:12" ht="15.75" thickBot="1">
      <c r="A10" s="14" t="s">
        <v>68</v>
      </c>
      <c r="B10" s="14" t="s">
        <v>69</v>
      </c>
      <c r="C10" s="15" t="s">
        <v>70</v>
      </c>
      <c r="D10" s="15" t="s">
        <v>225</v>
      </c>
      <c r="E10" s="16">
        <v>5</v>
      </c>
      <c r="F10" s="17">
        <f>$E10*$J$9</f>
        <v>45</v>
      </c>
    </row>
    <row r="11" spans="1:12">
      <c r="A11" s="14" t="s">
        <v>71</v>
      </c>
      <c r="B11" s="14" t="s">
        <v>72</v>
      </c>
      <c r="C11" s="15" t="s">
        <v>73</v>
      </c>
      <c r="D11" s="15" t="s">
        <v>227</v>
      </c>
      <c r="E11" s="16">
        <v>6</v>
      </c>
      <c r="F11" s="17">
        <f t="shared" ref="F11:F74" si="0">$E11*$J$9</f>
        <v>54</v>
      </c>
      <c r="I11" s="8"/>
      <c r="J11" s="20" t="s">
        <v>233</v>
      </c>
      <c r="K11" s="20" t="s">
        <v>234</v>
      </c>
      <c r="L11" s="21" t="s">
        <v>235</v>
      </c>
    </row>
    <row r="12" spans="1:12">
      <c r="A12" s="14" t="s">
        <v>74</v>
      </c>
      <c r="B12" s="14" t="s">
        <v>75</v>
      </c>
      <c r="C12" s="15" t="s">
        <v>73</v>
      </c>
      <c r="D12" s="15" t="s">
        <v>229</v>
      </c>
      <c r="E12" s="16">
        <v>11</v>
      </c>
      <c r="F12" s="17">
        <f t="shared" si="0"/>
        <v>99</v>
      </c>
      <c r="I12" s="22" t="s">
        <v>225</v>
      </c>
      <c r="J12" s="2">
        <f>COUNTIF($D$10:$D$103,$I12)</f>
        <v>44</v>
      </c>
      <c r="K12" s="2">
        <f>SUMIF($D$10:$D$103,$I12, $F$10:$F$103)</f>
        <v>2610</v>
      </c>
      <c r="L12" s="2">
        <f>$K12/$J12</f>
        <v>59.31818181818182</v>
      </c>
    </row>
    <row r="13" spans="1:12">
      <c r="A13" s="14" t="s">
        <v>74</v>
      </c>
      <c r="B13" s="14" t="s">
        <v>76</v>
      </c>
      <c r="C13" s="15" t="s">
        <v>73</v>
      </c>
      <c r="D13" s="15" t="s">
        <v>225</v>
      </c>
      <c r="E13" s="16">
        <v>9</v>
      </c>
      <c r="F13" s="17">
        <f t="shared" si="0"/>
        <v>81</v>
      </c>
      <c r="I13" s="23" t="s">
        <v>227</v>
      </c>
      <c r="J13" s="2">
        <f t="shared" ref="J13:J18" si="1">COUNTIF($D$10:$D$103,$I13)</f>
        <v>6</v>
      </c>
      <c r="K13" s="2">
        <f t="shared" ref="K13:K18" si="2">SUMIF($D$10:$D$103,$I13, $F$10:$F$103)</f>
        <v>450</v>
      </c>
      <c r="L13" s="2">
        <f t="shared" ref="L13:L18" si="3">$K13/$J13</f>
        <v>75</v>
      </c>
    </row>
    <row r="14" spans="1:12">
      <c r="A14" s="14" t="s">
        <v>77</v>
      </c>
      <c r="B14" s="14" t="s">
        <v>78</v>
      </c>
      <c r="C14" s="15" t="s">
        <v>73</v>
      </c>
      <c r="D14" s="15" t="s">
        <v>229</v>
      </c>
      <c r="E14" s="16">
        <v>14</v>
      </c>
      <c r="F14" s="17">
        <f t="shared" si="0"/>
        <v>126</v>
      </c>
      <c r="I14" s="23" t="s">
        <v>229</v>
      </c>
      <c r="J14" s="2">
        <f t="shared" si="1"/>
        <v>11</v>
      </c>
      <c r="K14" s="2">
        <f t="shared" si="2"/>
        <v>711</v>
      </c>
      <c r="L14" s="2">
        <f t="shared" si="3"/>
        <v>64.63636363636364</v>
      </c>
    </row>
    <row r="15" spans="1:12">
      <c r="A15" s="14" t="s">
        <v>79</v>
      </c>
      <c r="B15" s="14" t="s">
        <v>80</v>
      </c>
      <c r="C15" s="15" t="s">
        <v>73</v>
      </c>
      <c r="D15" s="15" t="s">
        <v>231</v>
      </c>
      <c r="E15" s="16">
        <v>4</v>
      </c>
      <c r="F15" s="17">
        <f t="shared" si="0"/>
        <v>36</v>
      </c>
      <c r="I15" s="23" t="s">
        <v>231</v>
      </c>
      <c r="J15" s="2">
        <f t="shared" si="1"/>
        <v>9</v>
      </c>
      <c r="K15" s="2">
        <f t="shared" si="2"/>
        <v>468</v>
      </c>
      <c r="L15" s="2">
        <f t="shared" si="3"/>
        <v>52</v>
      </c>
    </row>
    <row r="16" spans="1:12">
      <c r="A16" s="14" t="s">
        <v>81</v>
      </c>
      <c r="B16" s="14" t="s">
        <v>82</v>
      </c>
      <c r="C16" s="15" t="s">
        <v>70</v>
      </c>
      <c r="D16" s="15" t="s">
        <v>228</v>
      </c>
      <c r="E16" s="16">
        <v>8</v>
      </c>
      <c r="F16" s="17">
        <f t="shared" si="0"/>
        <v>72</v>
      </c>
      <c r="I16" s="23" t="s">
        <v>228</v>
      </c>
      <c r="J16" s="2">
        <f t="shared" si="1"/>
        <v>11</v>
      </c>
      <c r="K16" s="2">
        <f t="shared" si="2"/>
        <v>648</v>
      </c>
      <c r="L16" s="2">
        <f t="shared" si="3"/>
        <v>58.909090909090907</v>
      </c>
    </row>
    <row r="17" spans="1:12">
      <c r="A17" s="14" t="s">
        <v>83</v>
      </c>
      <c r="B17" s="14" t="s">
        <v>84</v>
      </c>
      <c r="C17" s="15" t="s">
        <v>73</v>
      </c>
      <c r="D17" s="15" t="s">
        <v>228</v>
      </c>
      <c r="E17" s="16">
        <v>9</v>
      </c>
      <c r="F17" s="17">
        <f t="shared" si="0"/>
        <v>81</v>
      </c>
      <c r="I17" s="23" t="s">
        <v>226</v>
      </c>
      <c r="J17" s="2">
        <f t="shared" si="1"/>
        <v>6</v>
      </c>
      <c r="K17" s="2">
        <f t="shared" si="2"/>
        <v>387</v>
      </c>
      <c r="L17" s="2">
        <f t="shared" si="3"/>
        <v>64.5</v>
      </c>
    </row>
    <row r="18" spans="1:12" ht="15.75" thickBot="1">
      <c r="A18" s="14" t="s">
        <v>85</v>
      </c>
      <c r="B18" s="14" t="s">
        <v>86</v>
      </c>
      <c r="C18" s="15" t="s">
        <v>70</v>
      </c>
      <c r="D18" s="15" t="s">
        <v>226</v>
      </c>
      <c r="E18" s="16">
        <v>4</v>
      </c>
      <c r="F18" s="17">
        <f t="shared" si="0"/>
        <v>36</v>
      </c>
      <c r="I18" s="24" t="s">
        <v>230</v>
      </c>
      <c r="J18" s="2">
        <f t="shared" si="1"/>
        <v>7</v>
      </c>
      <c r="K18" s="2">
        <f t="shared" si="2"/>
        <v>396</v>
      </c>
      <c r="L18" s="2">
        <f t="shared" si="3"/>
        <v>56.571428571428569</v>
      </c>
    </row>
    <row r="19" spans="1:12">
      <c r="A19" s="14" t="s">
        <v>87</v>
      </c>
      <c r="B19" s="14" t="s">
        <v>88</v>
      </c>
      <c r="C19" s="15" t="s">
        <v>70</v>
      </c>
      <c r="D19" s="15" t="s">
        <v>225</v>
      </c>
      <c r="E19" s="16">
        <v>5</v>
      </c>
      <c r="F19" s="17">
        <f t="shared" si="0"/>
        <v>45</v>
      </c>
    </row>
    <row r="20" spans="1:12">
      <c r="A20" s="14" t="s">
        <v>89</v>
      </c>
      <c r="B20" s="14" t="s">
        <v>88</v>
      </c>
      <c r="C20" s="15" t="s">
        <v>70</v>
      </c>
      <c r="D20" s="15" t="s">
        <v>225</v>
      </c>
      <c r="E20" s="16">
        <v>11</v>
      </c>
      <c r="F20" s="17">
        <f t="shared" si="0"/>
        <v>99</v>
      </c>
    </row>
    <row r="21" spans="1:12">
      <c r="A21" s="14" t="s">
        <v>90</v>
      </c>
      <c r="B21" s="14" t="s">
        <v>91</v>
      </c>
      <c r="C21" s="15" t="s">
        <v>73</v>
      </c>
      <c r="D21" s="15" t="s">
        <v>229</v>
      </c>
      <c r="E21" s="16">
        <v>17</v>
      </c>
      <c r="F21" s="17">
        <f t="shared" si="0"/>
        <v>153</v>
      </c>
    </row>
    <row r="22" spans="1:12">
      <c r="A22" s="14" t="s">
        <v>92</v>
      </c>
      <c r="B22" s="14" t="s">
        <v>93</v>
      </c>
      <c r="C22" s="15" t="s">
        <v>73</v>
      </c>
      <c r="D22" s="15" t="s">
        <v>229</v>
      </c>
      <c r="E22" s="16">
        <v>10</v>
      </c>
      <c r="F22" s="17">
        <f t="shared" si="0"/>
        <v>90</v>
      </c>
    </row>
    <row r="23" spans="1:12">
      <c r="A23" s="14" t="s">
        <v>94</v>
      </c>
      <c r="B23" s="14" t="s">
        <v>75</v>
      </c>
      <c r="C23" s="15" t="s">
        <v>73</v>
      </c>
      <c r="D23" s="15" t="s">
        <v>227</v>
      </c>
      <c r="E23" s="16">
        <v>15</v>
      </c>
      <c r="F23" s="17">
        <f t="shared" si="0"/>
        <v>135</v>
      </c>
    </row>
    <row r="24" spans="1:12">
      <c r="A24" s="14" t="s">
        <v>95</v>
      </c>
      <c r="B24" s="14" t="s">
        <v>96</v>
      </c>
      <c r="C24" s="15" t="s">
        <v>73</v>
      </c>
      <c r="D24" s="15" t="s">
        <v>231</v>
      </c>
      <c r="E24" s="16">
        <v>11</v>
      </c>
      <c r="F24" s="17">
        <f t="shared" si="0"/>
        <v>99</v>
      </c>
    </row>
    <row r="25" spans="1:12">
      <c r="A25" s="14" t="s">
        <v>97</v>
      </c>
      <c r="B25" s="14" t="s">
        <v>76</v>
      </c>
      <c r="C25" s="15" t="s">
        <v>73</v>
      </c>
      <c r="D25" s="15" t="s">
        <v>225</v>
      </c>
      <c r="E25" s="16">
        <v>7</v>
      </c>
      <c r="F25" s="17">
        <f t="shared" si="0"/>
        <v>63</v>
      </c>
    </row>
    <row r="26" spans="1:12">
      <c r="A26" s="14" t="s">
        <v>98</v>
      </c>
      <c r="B26" s="14" t="s">
        <v>99</v>
      </c>
      <c r="C26" s="15" t="s">
        <v>73</v>
      </c>
      <c r="D26" s="15" t="s">
        <v>228</v>
      </c>
      <c r="E26" s="16">
        <v>8</v>
      </c>
      <c r="F26" s="17">
        <f t="shared" si="0"/>
        <v>72</v>
      </c>
    </row>
    <row r="27" spans="1:12">
      <c r="A27" s="14" t="s">
        <v>100</v>
      </c>
      <c r="B27" s="14" t="s">
        <v>101</v>
      </c>
      <c r="C27" s="15" t="s">
        <v>73</v>
      </c>
      <c r="D27" s="15" t="s">
        <v>225</v>
      </c>
      <c r="E27" s="16">
        <v>3</v>
      </c>
      <c r="F27" s="17">
        <f t="shared" si="0"/>
        <v>27</v>
      </c>
    </row>
    <row r="28" spans="1:12">
      <c r="A28" s="14" t="s">
        <v>102</v>
      </c>
      <c r="B28" s="14" t="s">
        <v>103</v>
      </c>
      <c r="C28" s="15" t="s">
        <v>73</v>
      </c>
      <c r="D28" s="15" t="s">
        <v>225</v>
      </c>
      <c r="E28" s="16">
        <v>9</v>
      </c>
      <c r="F28" s="17">
        <f t="shared" si="0"/>
        <v>81</v>
      </c>
    </row>
    <row r="29" spans="1:12">
      <c r="A29" s="14" t="s">
        <v>104</v>
      </c>
      <c r="B29" s="14" t="s">
        <v>103</v>
      </c>
      <c r="C29" s="15" t="s">
        <v>73</v>
      </c>
      <c r="D29" s="15" t="s">
        <v>228</v>
      </c>
      <c r="E29" s="16">
        <v>2</v>
      </c>
      <c r="F29" s="17">
        <f t="shared" si="0"/>
        <v>18</v>
      </c>
    </row>
    <row r="30" spans="1:12">
      <c r="A30" s="14" t="s">
        <v>105</v>
      </c>
      <c r="B30" s="14" t="s">
        <v>106</v>
      </c>
      <c r="C30" s="15" t="s">
        <v>73</v>
      </c>
      <c r="D30" s="15" t="s">
        <v>225</v>
      </c>
      <c r="E30" s="16">
        <v>4</v>
      </c>
      <c r="F30" s="17">
        <f t="shared" si="0"/>
        <v>36</v>
      </c>
    </row>
    <row r="31" spans="1:12">
      <c r="A31" s="14" t="s">
        <v>107</v>
      </c>
      <c r="B31" s="14" t="s">
        <v>108</v>
      </c>
      <c r="C31" s="15" t="s">
        <v>73</v>
      </c>
      <c r="D31" s="15" t="s">
        <v>225</v>
      </c>
      <c r="E31" s="16">
        <v>4</v>
      </c>
      <c r="F31" s="17">
        <f t="shared" si="0"/>
        <v>36</v>
      </c>
    </row>
    <row r="32" spans="1:12">
      <c r="A32" s="14" t="s">
        <v>109</v>
      </c>
      <c r="B32" s="14" t="s">
        <v>111</v>
      </c>
      <c r="C32" s="15" t="s">
        <v>70</v>
      </c>
      <c r="D32" s="15" t="s">
        <v>225</v>
      </c>
      <c r="E32" s="16">
        <v>6</v>
      </c>
      <c r="F32" s="17">
        <f t="shared" si="0"/>
        <v>54</v>
      </c>
    </row>
    <row r="33" spans="1:6">
      <c r="A33" s="14" t="s">
        <v>112</v>
      </c>
      <c r="B33" s="14" t="s">
        <v>113</v>
      </c>
      <c r="C33" s="15" t="s">
        <v>70</v>
      </c>
      <c r="D33" s="15" t="s">
        <v>225</v>
      </c>
      <c r="E33" s="16">
        <v>3</v>
      </c>
      <c r="F33" s="17">
        <f t="shared" si="0"/>
        <v>27</v>
      </c>
    </row>
    <row r="34" spans="1:6">
      <c r="A34" s="14" t="s">
        <v>114</v>
      </c>
      <c r="B34" s="14" t="s">
        <v>88</v>
      </c>
      <c r="C34" s="15" t="s">
        <v>70</v>
      </c>
      <c r="D34" s="15" t="s">
        <v>225</v>
      </c>
      <c r="E34" s="16">
        <v>9</v>
      </c>
      <c r="F34" s="17">
        <f t="shared" si="0"/>
        <v>81</v>
      </c>
    </row>
    <row r="35" spans="1:6">
      <c r="A35" s="14" t="s">
        <v>115</v>
      </c>
      <c r="B35" s="14" t="s">
        <v>116</v>
      </c>
      <c r="C35" s="15" t="s">
        <v>73</v>
      </c>
      <c r="D35" s="15" t="s">
        <v>225</v>
      </c>
      <c r="E35" s="16">
        <v>11</v>
      </c>
      <c r="F35" s="17">
        <f t="shared" si="0"/>
        <v>99</v>
      </c>
    </row>
    <row r="36" spans="1:6">
      <c r="A36" s="14" t="s">
        <v>117</v>
      </c>
      <c r="B36" s="14" t="s">
        <v>118</v>
      </c>
      <c r="C36" s="15" t="s">
        <v>73</v>
      </c>
      <c r="D36" s="15" t="s">
        <v>227</v>
      </c>
      <c r="E36" s="16">
        <v>9</v>
      </c>
      <c r="F36" s="17">
        <f t="shared" si="0"/>
        <v>81</v>
      </c>
    </row>
    <row r="37" spans="1:6">
      <c r="A37" s="14" t="s">
        <v>119</v>
      </c>
      <c r="B37" s="14" t="s">
        <v>120</v>
      </c>
      <c r="C37" s="15" t="s">
        <v>70</v>
      </c>
      <c r="D37" s="15" t="s">
        <v>225</v>
      </c>
      <c r="E37" s="16">
        <v>12</v>
      </c>
      <c r="F37" s="17">
        <f t="shared" si="0"/>
        <v>108</v>
      </c>
    </row>
    <row r="38" spans="1:6">
      <c r="A38" s="14" t="s">
        <v>121</v>
      </c>
      <c r="B38" s="14" t="s">
        <v>122</v>
      </c>
      <c r="C38" s="15" t="s">
        <v>73</v>
      </c>
      <c r="D38" s="15" t="s">
        <v>225</v>
      </c>
      <c r="E38" s="16">
        <v>3</v>
      </c>
      <c r="F38" s="17">
        <f t="shared" si="0"/>
        <v>27</v>
      </c>
    </row>
    <row r="39" spans="1:6">
      <c r="A39" s="14" t="s">
        <v>123</v>
      </c>
      <c r="B39" s="14" t="s">
        <v>91</v>
      </c>
      <c r="C39" s="15" t="s">
        <v>73</v>
      </c>
      <c r="D39" s="15" t="s">
        <v>225</v>
      </c>
      <c r="E39" s="16">
        <v>6</v>
      </c>
      <c r="F39" s="17">
        <f t="shared" si="0"/>
        <v>54</v>
      </c>
    </row>
    <row r="40" spans="1:6">
      <c r="A40" s="14" t="s">
        <v>124</v>
      </c>
      <c r="B40" s="14" t="s">
        <v>125</v>
      </c>
      <c r="C40" s="15" t="s">
        <v>70</v>
      </c>
      <c r="D40" s="15" t="s">
        <v>227</v>
      </c>
      <c r="E40" s="16">
        <v>15</v>
      </c>
      <c r="F40" s="17">
        <f t="shared" si="0"/>
        <v>135</v>
      </c>
    </row>
    <row r="41" spans="1:6">
      <c r="A41" s="14" t="s">
        <v>126</v>
      </c>
      <c r="B41" s="14" t="s">
        <v>127</v>
      </c>
      <c r="C41" s="15" t="s">
        <v>73</v>
      </c>
      <c r="D41" s="15" t="s">
        <v>231</v>
      </c>
      <c r="E41" s="16">
        <v>6</v>
      </c>
      <c r="F41" s="17">
        <f t="shared" si="0"/>
        <v>54</v>
      </c>
    </row>
    <row r="42" spans="1:6">
      <c r="A42" s="14" t="s">
        <v>128</v>
      </c>
      <c r="B42" s="14" t="s">
        <v>129</v>
      </c>
      <c r="C42" s="15" t="s">
        <v>70</v>
      </c>
      <c r="D42" s="15" t="s">
        <v>225</v>
      </c>
      <c r="E42" s="16">
        <v>5</v>
      </c>
      <c r="F42" s="17">
        <f t="shared" si="0"/>
        <v>45</v>
      </c>
    </row>
    <row r="43" spans="1:6">
      <c r="A43" s="14" t="s">
        <v>130</v>
      </c>
      <c r="B43" s="14" t="s">
        <v>82</v>
      </c>
      <c r="C43" s="15" t="s">
        <v>70</v>
      </c>
      <c r="D43" s="15" t="s">
        <v>229</v>
      </c>
      <c r="E43" s="16">
        <v>6</v>
      </c>
      <c r="F43" s="17">
        <f t="shared" si="0"/>
        <v>54</v>
      </c>
    </row>
    <row r="44" spans="1:6">
      <c r="A44" s="14" t="s">
        <v>130</v>
      </c>
      <c r="B44" s="14" t="s">
        <v>131</v>
      </c>
      <c r="C44" s="15" t="s">
        <v>73</v>
      </c>
      <c r="D44" s="15" t="s">
        <v>225</v>
      </c>
      <c r="E44" s="16">
        <v>5</v>
      </c>
      <c r="F44" s="17">
        <f t="shared" si="0"/>
        <v>45</v>
      </c>
    </row>
    <row r="45" spans="1:6">
      <c r="A45" s="14" t="s">
        <v>132</v>
      </c>
      <c r="B45" s="14" t="s">
        <v>133</v>
      </c>
      <c r="C45" s="15" t="s">
        <v>70</v>
      </c>
      <c r="D45" s="15" t="s">
        <v>230</v>
      </c>
      <c r="E45" s="16">
        <v>13</v>
      </c>
      <c r="F45" s="17">
        <f t="shared" si="0"/>
        <v>117</v>
      </c>
    </row>
    <row r="46" spans="1:6">
      <c r="A46" s="14" t="s">
        <v>134</v>
      </c>
      <c r="B46" s="14" t="s">
        <v>110</v>
      </c>
      <c r="C46" s="15" t="s">
        <v>70</v>
      </c>
      <c r="D46" s="15" t="s">
        <v>226</v>
      </c>
      <c r="E46" s="16">
        <v>5</v>
      </c>
      <c r="F46" s="17">
        <f t="shared" si="0"/>
        <v>45</v>
      </c>
    </row>
    <row r="47" spans="1:6">
      <c r="A47" s="14" t="s">
        <v>135</v>
      </c>
      <c r="B47" s="14" t="s">
        <v>136</v>
      </c>
      <c r="C47" s="15" t="s">
        <v>70</v>
      </c>
      <c r="D47" s="15" t="s">
        <v>231</v>
      </c>
      <c r="E47" s="16">
        <v>11</v>
      </c>
      <c r="F47" s="17">
        <f t="shared" si="0"/>
        <v>99</v>
      </c>
    </row>
    <row r="48" spans="1:6">
      <c r="A48" s="14" t="s">
        <v>137</v>
      </c>
      <c r="B48" s="14" t="s">
        <v>138</v>
      </c>
      <c r="C48" s="15" t="s">
        <v>73</v>
      </c>
      <c r="D48" s="15" t="s">
        <v>231</v>
      </c>
      <c r="E48" s="16">
        <v>2</v>
      </c>
      <c r="F48" s="17">
        <f t="shared" si="0"/>
        <v>18</v>
      </c>
    </row>
    <row r="49" spans="1:6">
      <c r="A49" s="14" t="s">
        <v>139</v>
      </c>
      <c r="B49" s="14" t="s">
        <v>140</v>
      </c>
      <c r="C49" s="15" t="s">
        <v>70</v>
      </c>
      <c r="D49" s="15" t="s">
        <v>225</v>
      </c>
      <c r="E49" s="16">
        <v>11</v>
      </c>
      <c r="F49" s="17">
        <f t="shared" si="0"/>
        <v>99</v>
      </c>
    </row>
    <row r="50" spans="1:6">
      <c r="A50" s="14" t="s">
        <v>141</v>
      </c>
      <c r="B50" s="14" t="s">
        <v>142</v>
      </c>
      <c r="C50" s="15" t="s">
        <v>70</v>
      </c>
      <c r="D50" s="15" t="s">
        <v>225</v>
      </c>
      <c r="E50" s="16">
        <v>3</v>
      </c>
      <c r="F50" s="17">
        <f t="shared" si="0"/>
        <v>27</v>
      </c>
    </row>
    <row r="51" spans="1:6">
      <c r="A51" s="14" t="s">
        <v>143</v>
      </c>
      <c r="B51" s="14" t="s">
        <v>144</v>
      </c>
      <c r="C51" s="15" t="s">
        <v>70</v>
      </c>
      <c r="D51" s="15" t="s">
        <v>230</v>
      </c>
      <c r="E51" s="16">
        <v>15</v>
      </c>
      <c r="F51" s="17">
        <f t="shared" si="0"/>
        <v>135</v>
      </c>
    </row>
    <row r="52" spans="1:6">
      <c r="A52" s="14" t="s">
        <v>145</v>
      </c>
      <c r="B52" s="14" t="s">
        <v>118</v>
      </c>
      <c r="C52" s="15" t="s">
        <v>73</v>
      </c>
      <c r="D52" s="15" t="s">
        <v>231</v>
      </c>
      <c r="E52" s="16">
        <v>13</v>
      </c>
      <c r="F52" s="17">
        <f t="shared" si="0"/>
        <v>117</v>
      </c>
    </row>
    <row r="53" spans="1:6">
      <c r="A53" s="14" t="s">
        <v>146</v>
      </c>
      <c r="B53" s="14" t="s">
        <v>147</v>
      </c>
      <c r="C53" s="15" t="s">
        <v>70</v>
      </c>
      <c r="D53" s="15" t="s">
        <v>231</v>
      </c>
      <c r="E53" s="16">
        <v>1</v>
      </c>
      <c r="F53" s="17">
        <f t="shared" si="0"/>
        <v>9</v>
      </c>
    </row>
    <row r="54" spans="1:6">
      <c r="A54" s="14" t="s">
        <v>148</v>
      </c>
      <c r="B54" s="14" t="s">
        <v>149</v>
      </c>
      <c r="C54" s="15" t="s">
        <v>70</v>
      </c>
      <c r="D54" s="15" t="s">
        <v>229</v>
      </c>
      <c r="E54" s="16">
        <v>4</v>
      </c>
      <c r="F54" s="17">
        <f t="shared" si="0"/>
        <v>36</v>
      </c>
    </row>
    <row r="55" spans="1:6">
      <c r="A55" s="14" t="s">
        <v>150</v>
      </c>
      <c r="B55" s="14" t="s">
        <v>151</v>
      </c>
      <c r="C55" s="15" t="s">
        <v>70</v>
      </c>
      <c r="D55" s="15" t="s">
        <v>225</v>
      </c>
      <c r="E55" s="16">
        <v>3</v>
      </c>
      <c r="F55" s="17">
        <f t="shared" si="0"/>
        <v>27</v>
      </c>
    </row>
    <row r="56" spans="1:6">
      <c r="A56" s="14" t="s">
        <v>152</v>
      </c>
      <c r="B56" s="14" t="s">
        <v>153</v>
      </c>
      <c r="C56" s="15" t="s">
        <v>73</v>
      </c>
      <c r="D56" s="15" t="s">
        <v>228</v>
      </c>
      <c r="E56" s="16">
        <v>15</v>
      </c>
      <c r="F56" s="17">
        <f t="shared" si="0"/>
        <v>135</v>
      </c>
    </row>
    <row r="57" spans="1:6">
      <c r="A57" s="14" t="s">
        <v>152</v>
      </c>
      <c r="B57" s="14" t="s">
        <v>154</v>
      </c>
      <c r="C57" s="15" t="s">
        <v>73</v>
      </c>
      <c r="D57" s="15" t="s">
        <v>225</v>
      </c>
      <c r="E57" s="16">
        <v>14</v>
      </c>
      <c r="F57" s="17">
        <f t="shared" si="0"/>
        <v>126</v>
      </c>
    </row>
    <row r="58" spans="1:6">
      <c r="A58" s="14" t="s">
        <v>155</v>
      </c>
      <c r="B58" s="14" t="s">
        <v>156</v>
      </c>
      <c r="C58" s="15" t="s">
        <v>70</v>
      </c>
      <c r="D58" s="15" t="s">
        <v>225</v>
      </c>
      <c r="E58" s="16">
        <v>2</v>
      </c>
      <c r="F58" s="17">
        <f t="shared" si="0"/>
        <v>18</v>
      </c>
    </row>
    <row r="59" spans="1:6">
      <c r="A59" s="14" t="s">
        <v>157</v>
      </c>
      <c r="B59" s="14" t="s">
        <v>158</v>
      </c>
      <c r="C59" s="15" t="s">
        <v>73</v>
      </c>
      <c r="D59" s="15" t="s">
        <v>228</v>
      </c>
      <c r="E59" s="16">
        <v>3</v>
      </c>
      <c r="F59" s="17">
        <f t="shared" si="0"/>
        <v>27</v>
      </c>
    </row>
    <row r="60" spans="1:6">
      <c r="A60" s="14" t="s">
        <v>159</v>
      </c>
      <c r="B60" s="14" t="s">
        <v>156</v>
      </c>
      <c r="C60" s="15" t="s">
        <v>70</v>
      </c>
      <c r="D60" s="15" t="s">
        <v>225</v>
      </c>
      <c r="E60" s="16">
        <v>3</v>
      </c>
      <c r="F60" s="17">
        <f t="shared" si="0"/>
        <v>27</v>
      </c>
    </row>
    <row r="61" spans="1:6">
      <c r="A61" s="14" t="s">
        <v>160</v>
      </c>
      <c r="B61" s="14" t="s">
        <v>106</v>
      </c>
      <c r="C61" s="15" t="s">
        <v>73</v>
      </c>
      <c r="D61" s="15" t="s">
        <v>230</v>
      </c>
      <c r="E61" s="16">
        <v>3</v>
      </c>
      <c r="F61" s="17">
        <f t="shared" si="0"/>
        <v>27</v>
      </c>
    </row>
    <row r="62" spans="1:6">
      <c r="A62" s="14" t="s">
        <v>161</v>
      </c>
      <c r="B62" s="14" t="s">
        <v>162</v>
      </c>
      <c r="C62" s="15" t="s">
        <v>70</v>
      </c>
      <c r="D62" s="15" t="s">
        <v>231</v>
      </c>
      <c r="E62" s="16">
        <v>2</v>
      </c>
      <c r="F62" s="17">
        <f t="shared" si="0"/>
        <v>18</v>
      </c>
    </row>
    <row r="63" spans="1:6">
      <c r="A63" s="14" t="s">
        <v>163</v>
      </c>
      <c r="B63" s="14" t="s">
        <v>164</v>
      </c>
      <c r="C63" s="15" t="s">
        <v>70</v>
      </c>
      <c r="D63" s="15" t="s">
        <v>225</v>
      </c>
      <c r="E63" s="16">
        <v>6</v>
      </c>
      <c r="F63" s="17">
        <f t="shared" si="0"/>
        <v>54</v>
      </c>
    </row>
    <row r="64" spans="1:6">
      <c r="A64" s="14" t="s">
        <v>165</v>
      </c>
      <c r="B64" s="14" t="s">
        <v>166</v>
      </c>
      <c r="C64" s="15" t="s">
        <v>73</v>
      </c>
      <c r="D64" s="15" t="s">
        <v>226</v>
      </c>
      <c r="E64" s="16">
        <v>11</v>
      </c>
      <c r="F64" s="17">
        <f t="shared" si="0"/>
        <v>99</v>
      </c>
    </row>
    <row r="65" spans="1:6">
      <c r="A65" s="14" t="s">
        <v>167</v>
      </c>
      <c r="B65" s="14" t="s">
        <v>168</v>
      </c>
      <c r="C65" s="15" t="s">
        <v>70</v>
      </c>
      <c r="D65" s="15" t="s">
        <v>225</v>
      </c>
      <c r="E65" s="16">
        <v>5</v>
      </c>
      <c r="F65" s="17">
        <f t="shared" si="0"/>
        <v>45</v>
      </c>
    </row>
    <row r="66" spans="1:6">
      <c r="A66" s="14" t="s">
        <v>169</v>
      </c>
      <c r="B66" s="14" t="s">
        <v>170</v>
      </c>
      <c r="C66" s="15" t="s">
        <v>70</v>
      </c>
      <c r="D66" s="15" t="s">
        <v>228</v>
      </c>
      <c r="E66" s="16">
        <v>8</v>
      </c>
      <c r="F66" s="17">
        <f t="shared" si="0"/>
        <v>72</v>
      </c>
    </row>
    <row r="67" spans="1:6">
      <c r="A67" s="14" t="s">
        <v>171</v>
      </c>
      <c r="B67" s="14" t="s">
        <v>172</v>
      </c>
      <c r="C67" s="15" t="s">
        <v>70</v>
      </c>
      <c r="D67" s="15" t="s">
        <v>225</v>
      </c>
      <c r="E67" s="16">
        <v>6</v>
      </c>
      <c r="F67" s="17">
        <f t="shared" si="0"/>
        <v>54</v>
      </c>
    </row>
    <row r="68" spans="1:6">
      <c r="A68" s="14" t="s">
        <v>173</v>
      </c>
      <c r="B68" s="14" t="s">
        <v>174</v>
      </c>
      <c r="C68" s="15" t="s">
        <v>70</v>
      </c>
      <c r="D68" s="15" t="s">
        <v>225</v>
      </c>
      <c r="E68" s="16">
        <v>7</v>
      </c>
      <c r="F68" s="17">
        <f t="shared" si="0"/>
        <v>63</v>
      </c>
    </row>
    <row r="69" spans="1:6">
      <c r="A69" s="14" t="s">
        <v>175</v>
      </c>
      <c r="B69" s="14" t="s">
        <v>176</v>
      </c>
      <c r="C69" s="15" t="s">
        <v>73</v>
      </c>
      <c r="D69" s="15" t="s">
        <v>225</v>
      </c>
      <c r="E69" s="16">
        <v>4</v>
      </c>
      <c r="F69" s="17">
        <f t="shared" si="0"/>
        <v>36</v>
      </c>
    </row>
    <row r="70" spans="1:6">
      <c r="A70" s="14" t="s">
        <v>177</v>
      </c>
      <c r="B70" s="14" t="s">
        <v>174</v>
      </c>
      <c r="C70" s="15" t="s">
        <v>70</v>
      </c>
      <c r="D70" s="15" t="s">
        <v>230</v>
      </c>
      <c r="E70" s="16">
        <v>3</v>
      </c>
      <c r="F70" s="17">
        <f t="shared" si="0"/>
        <v>27</v>
      </c>
    </row>
    <row r="71" spans="1:6">
      <c r="A71" s="14" t="s">
        <v>178</v>
      </c>
      <c r="B71" s="14" t="s">
        <v>179</v>
      </c>
      <c r="C71" s="15" t="s">
        <v>70</v>
      </c>
      <c r="D71" s="15" t="s">
        <v>225</v>
      </c>
      <c r="E71" s="16">
        <v>18</v>
      </c>
      <c r="F71" s="17">
        <f t="shared" si="0"/>
        <v>162</v>
      </c>
    </row>
    <row r="72" spans="1:6">
      <c r="A72" s="14" t="s">
        <v>180</v>
      </c>
      <c r="B72" s="14" t="s">
        <v>103</v>
      </c>
      <c r="C72" s="15" t="s">
        <v>73</v>
      </c>
      <c r="D72" s="15" t="s">
        <v>225</v>
      </c>
      <c r="E72" s="16">
        <v>7</v>
      </c>
      <c r="F72" s="17">
        <f t="shared" si="0"/>
        <v>63</v>
      </c>
    </row>
    <row r="73" spans="1:6">
      <c r="A73" s="14" t="s">
        <v>181</v>
      </c>
      <c r="B73" s="14" t="s">
        <v>182</v>
      </c>
      <c r="C73" s="15" t="s">
        <v>70</v>
      </c>
      <c r="D73" s="15" t="s">
        <v>229</v>
      </c>
      <c r="E73" s="16">
        <v>6</v>
      </c>
      <c r="F73" s="17">
        <f t="shared" si="0"/>
        <v>54</v>
      </c>
    </row>
    <row r="74" spans="1:6">
      <c r="A74" s="14" t="s">
        <v>183</v>
      </c>
      <c r="B74" s="14" t="s">
        <v>184</v>
      </c>
      <c r="C74" s="15" t="s">
        <v>70</v>
      </c>
      <c r="D74" s="15" t="s">
        <v>225</v>
      </c>
      <c r="E74" s="16">
        <v>6</v>
      </c>
      <c r="F74" s="17">
        <f t="shared" si="0"/>
        <v>54</v>
      </c>
    </row>
    <row r="75" spans="1:6">
      <c r="A75" s="14" t="s">
        <v>185</v>
      </c>
      <c r="B75" s="14" t="s">
        <v>174</v>
      </c>
      <c r="C75" s="15" t="s">
        <v>70</v>
      </c>
      <c r="D75" s="15" t="s">
        <v>228</v>
      </c>
      <c r="E75" s="16">
        <v>2</v>
      </c>
      <c r="F75" s="17">
        <f t="shared" ref="F75:F103" si="4">$E75*$J$9</f>
        <v>18</v>
      </c>
    </row>
    <row r="76" spans="1:6">
      <c r="A76" s="14" t="s">
        <v>186</v>
      </c>
      <c r="B76" s="14" t="s">
        <v>116</v>
      </c>
      <c r="C76" s="15" t="s">
        <v>73</v>
      </c>
      <c r="D76" s="15" t="s">
        <v>229</v>
      </c>
      <c r="E76" s="16">
        <v>2</v>
      </c>
      <c r="F76" s="17">
        <f t="shared" si="4"/>
        <v>18</v>
      </c>
    </row>
    <row r="77" spans="1:6">
      <c r="A77" s="14" t="s">
        <v>187</v>
      </c>
      <c r="B77" s="14" t="s">
        <v>188</v>
      </c>
      <c r="C77" s="15" t="s">
        <v>70</v>
      </c>
      <c r="D77" s="15" t="s">
        <v>228</v>
      </c>
      <c r="E77" s="16">
        <v>8</v>
      </c>
      <c r="F77" s="17">
        <f t="shared" si="4"/>
        <v>72</v>
      </c>
    </row>
    <row r="78" spans="1:6">
      <c r="A78" s="14" t="s">
        <v>187</v>
      </c>
      <c r="B78" s="14" t="s">
        <v>189</v>
      </c>
      <c r="C78" s="15" t="s">
        <v>73</v>
      </c>
      <c r="D78" s="15" t="s">
        <v>225</v>
      </c>
      <c r="E78" s="16">
        <v>3</v>
      </c>
      <c r="F78" s="17">
        <f t="shared" si="4"/>
        <v>27</v>
      </c>
    </row>
    <row r="79" spans="1:6">
      <c r="A79" s="14" t="s">
        <v>190</v>
      </c>
      <c r="B79" s="14" t="s">
        <v>191</v>
      </c>
      <c r="C79" s="15" t="s">
        <v>73</v>
      </c>
      <c r="D79" s="15" t="s">
        <v>225</v>
      </c>
      <c r="E79" s="16">
        <v>11</v>
      </c>
      <c r="F79" s="17">
        <f t="shared" si="4"/>
        <v>99</v>
      </c>
    </row>
    <row r="80" spans="1:6">
      <c r="A80" s="14" t="s">
        <v>192</v>
      </c>
      <c r="B80" s="14" t="s">
        <v>193</v>
      </c>
      <c r="C80" s="15" t="s">
        <v>73</v>
      </c>
      <c r="D80" s="15" t="s">
        <v>225</v>
      </c>
      <c r="E80" s="16">
        <v>6</v>
      </c>
      <c r="F80" s="17">
        <f t="shared" si="4"/>
        <v>54</v>
      </c>
    </row>
    <row r="81" spans="1:6">
      <c r="A81" s="14" t="s">
        <v>194</v>
      </c>
      <c r="B81" s="14" t="s">
        <v>195</v>
      </c>
      <c r="C81" s="15" t="s">
        <v>70</v>
      </c>
      <c r="D81" s="15" t="s">
        <v>225</v>
      </c>
      <c r="E81" s="16">
        <v>2</v>
      </c>
      <c r="F81" s="17">
        <f t="shared" si="4"/>
        <v>18</v>
      </c>
    </row>
    <row r="82" spans="1:6">
      <c r="A82" s="14" t="s">
        <v>196</v>
      </c>
      <c r="B82" s="14" t="s">
        <v>197</v>
      </c>
      <c r="C82" s="15" t="s">
        <v>70</v>
      </c>
      <c r="D82" s="15" t="s">
        <v>225</v>
      </c>
      <c r="E82" s="16">
        <v>12</v>
      </c>
      <c r="F82" s="17">
        <f t="shared" si="4"/>
        <v>108</v>
      </c>
    </row>
    <row r="83" spans="1:6">
      <c r="A83" s="14" t="s">
        <v>198</v>
      </c>
      <c r="B83" s="14" t="s">
        <v>199</v>
      </c>
      <c r="C83" s="15" t="s">
        <v>73</v>
      </c>
      <c r="D83" s="15" t="s">
        <v>229</v>
      </c>
      <c r="E83" s="16">
        <v>0</v>
      </c>
      <c r="F83" s="17">
        <f t="shared" si="4"/>
        <v>0</v>
      </c>
    </row>
    <row r="84" spans="1:6">
      <c r="A84" s="14" t="s">
        <v>200</v>
      </c>
      <c r="B84" s="14" t="s">
        <v>88</v>
      </c>
      <c r="C84" s="15" t="s">
        <v>70</v>
      </c>
      <c r="D84" s="15" t="s">
        <v>228</v>
      </c>
      <c r="E84" s="16">
        <v>3</v>
      </c>
      <c r="F84" s="17">
        <f t="shared" si="4"/>
        <v>27</v>
      </c>
    </row>
    <row r="85" spans="1:6">
      <c r="A85" s="14" t="s">
        <v>200</v>
      </c>
      <c r="B85" s="14" t="s">
        <v>113</v>
      </c>
      <c r="C85" s="15" t="s">
        <v>70</v>
      </c>
      <c r="D85" s="15" t="s">
        <v>228</v>
      </c>
      <c r="E85" s="16">
        <v>6</v>
      </c>
      <c r="F85" s="17">
        <f t="shared" si="4"/>
        <v>54</v>
      </c>
    </row>
    <row r="86" spans="1:6">
      <c r="A86" s="14" t="s">
        <v>201</v>
      </c>
      <c r="B86" s="14" t="s">
        <v>113</v>
      </c>
      <c r="C86" s="15" t="s">
        <v>70</v>
      </c>
      <c r="D86" s="15" t="s">
        <v>230</v>
      </c>
      <c r="E86" s="16">
        <v>6</v>
      </c>
      <c r="F86" s="17">
        <f t="shared" si="4"/>
        <v>54</v>
      </c>
    </row>
    <row r="87" spans="1:6">
      <c r="A87" s="14" t="s">
        <v>201</v>
      </c>
      <c r="B87" s="14" t="s">
        <v>86</v>
      </c>
      <c r="C87" s="15" t="s">
        <v>70</v>
      </c>
      <c r="D87" s="15" t="s">
        <v>226</v>
      </c>
      <c r="E87" s="16">
        <v>11</v>
      </c>
      <c r="F87" s="17">
        <f t="shared" si="4"/>
        <v>99</v>
      </c>
    </row>
    <row r="88" spans="1:6">
      <c r="A88" s="14" t="s">
        <v>202</v>
      </c>
      <c r="B88" s="14" t="s">
        <v>147</v>
      </c>
      <c r="C88" s="15" t="s">
        <v>70</v>
      </c>
      <c r="D88" s="15" t="s">
        <v>225</v>
      </c>
      <c r="E88" s="16">
        <v>6</v>
      </c>
      <c r="F88" s="17">
        <f t="shared" si="4"/>
        <v>54</v>
      </c>
    </row>
    <row r="89" spans="1:6">
      <c r="A89" s="14" t="s">
        <v>203</v>
      </c>
      <c r="B89" s="14" t="s">
        <v>204</v>
      </c>
      <c r="C89" s="15" t="s">
        <v>73</v>
      </c>
      <c r="D89" s="15" t="s">
        <v>229</v>
      </c>
      <c r="E89" s="16">
        <v>5</v>
      </c>
      <c r="F89" s="17">
        <f t="shared" si="4"/>
        <v>45</v>
      </c>
    </row>
    <row r="90" spans="1:6">
      <c r="A90" s="14" t="s">
        <v>205</v>
      </c>
      <c r="B90" s="14" t="s">
        <v>144</v>
      </c>
      <c r="C90" s="15" t="s">
        <v>70</v>
      </c>
      <c r="D90" s="15" t="s">
        <v>230</v>
      </c>
      <c r="E90" s="16">
        <v>2</v>
      </c>
      <c r="F90" s="17">
        <f t="shared" si="4"/>
        <v>18</v>
      </c>
    </row>
    <row r="91" spans="1:6">
      <c r="A91" s="14" t="s">
        <v>206</v>
      </c>
      <c r="B91" s="14" t="s">
        <v>207</v>
      </c>
      <c r="C91" s="15" t="s">
        <v>70</v>
      </c>
      <c r="D91" s="15" t="s">
        <v>226</v>
      </c>
      <c r="E91" s="16">
        <v>10</v>
      </c>
      <c r="F91" s="17">
        <f t="shared" si="4"/>
        <v>90</v>
      </c>
    </row>
    <row r="92" spans="1:6">
      <c r="A92" s="14" t="s">
        <v>208</v>
      </c>
      <c r="B92" s="14" t="s">
        <v>209</v>
      </c>
      <c r="C92" s="15" t="s">
        <v>70</v>
      </c>
      <c r="D92" s="15" t="s">
        <v>225</v>
      </c>
      <c r="E92" s="16">
        <v>3</v>
      </c>
      <c r="F92" s="17">
        <f t="shared" si="4"/>
        <v>27</v>
      </c>
    </row>
    <row r="93" spans="1:6">
      <c r="A93" s="14" t="s">
        <v>210</v>
      </c>
      <c r="B93" s="14" t="s">
        <v>211</v>
      </c>
      <c r="C93" s="15" t="s">
        <v>73</v>
      </c>
      <c r="D93" s="15" t="s">
        <v>227</v>
      </c>
      <c r="E93" s="16">
        <v>3</v>
      </c>
      <c r="F93" s="17">
        <f t="shared" si="4"/>
        <v>27</v>
      </c>
    </row>
    <row r="94" spans="1:6">
      <c r="A94" s="14" t="s">
        <v>212</v>
      </c>
      <c r="B94" s="14" t="s">
        <v>91</v>
      </c>
      <c r="C94" s="15" t="s">
        <v>73</v>
      </c>
      <c r="D94" s="15" t="s">
        <v>227</v>
      </c>
      <c r="E94" s="16">
        <v>2</v>
      </c>
      <c r="F94" s="17">
        <f t="shared" si="4"/>
        <v>18</v>
      </c>
    </row>
    <row r="95" spans="1:6">
      <c r="A95" s="14" t="s">
        <v>213</v>
      </c>
      <c r="B95" s="14" t="s">
        <v>120</v>
      </c>
      <c r="C95" s="15" t="s">
        <v>70</v>
      </c>
      <c r="D95" s="15" t="s">
        <v>231</v>
      </c>
      <c r="E95" s="16">
        <v>2</v>
      </c>
      <c r="F95" s="17">
        <f t="shared" si="4"/>
        <v>18</v>
      </c>
    </row>
    <row r="96" spans="1:6">
      <c r="A96" s="14" t="s">
        <v>214</v>
      </c>
      <c r="B96" s="14" t="s">
        <v>168</v>
      </c>
      <c r="C96" s="15" t="s">
        <v>70</v>
      </c>
      <c r="D96" s="15" t="s">
        <v>226</v>
      </c>
      <c r="E96" s="16">
        <v>2</v>
      </c>
      <c r="F96" s="17">
        <f t="shared" si="4"/>
        <v>18</v>
      </c>
    </row>
    <row r="97" spans="1:6">
      <c r="A97" s="14" t="s">
        <v>215</v>
      </c>
      <c r="B97" s="14" t="s">
        <v>170</v>
      </c>
      <c r="C97" s="15" t="s">
        <v>70</v>
      </c>
      <c r="D97" s="15" t="s">
        <v>230</v>
      </c>
      <c r="E97" s="16">
        <v>2</v>
      </c>
      <c r="F97" s="17">
        <f t="shared" si="4"/>
        <v>18</v>
      </c>
    </row>
    <row r="98" spans="1:6">
      <c r="A98" s="14" t="s">
        <v>216</v>
      </c>
      <c r="B98" s="14" t="s">
        <v>86</v>
      </c>
      <c r="C98" s="15" t="s">
        <v>70</v>
      </c>
      <c r="D98" s="15" t="s">
        <v>229</v>
      </c>
      <c r="E98" s="16">
        <v>4</v>
      </c>
      <c r="F98" s="17">
        <f t="shared" si="4"/>
        <v>36</v>
      </c>
    </row>
    <row r="99" spans="1:6">
      <c r="A99" s="14" t="s">
        <v>217</v>
      </c>
      <c r="B99" s="14" t="s">
        <v>209</v>
      </c>
      <c r="C99" s="15" t="s">
        <v>70</v>
      </c>
      <c r="D99" s="15" t="s">
        <v>225</v>
      </c>
      <c r="E99" s="16">
        <v>3</v>
      </c>
      <c r="F99" s="17">
        <f t="shared" si="4"/>
        <v>27</v>
      </c>
    </row>
    <row r="100" spans="1:6">
      <c r="A100" s="14" t="s">
        <v>218</v>
      </c>
      <c r="B100" s="14" t="s">
        <v>91</v>
      </c>
      <c r="C100" s="15" t="s">
        <v>73</v>
      </c>
      <c r="D100" s="15" t="s">
        <v>225</v>
      </c>
      <c r="E100" s="16">
        <v>15</v>
      </c>
      <c r="F100" s="17">
        <f t="shared" si="4"/>
        <v>135</v>
      </c>
    </row>
    <row r="101" spans="1:6">
      <c r="A101" s="14" t="s">
        <v>219</v>
      </c>
      <c r="B101" s="14" t="s">
        <v>220</v>
      </c>
      <c r="C101" s="15" t="s">
        <v>70</v>
      </c>
      <c r="D101" s="15" t="s">
        <v>225</v>
      </c>
      <c r="E101" s="16">
        <v>2</v>
      </c>
      <c r="F101" s="17">
        <f t="shared" si="4"/>
        <v>18</v>
      </c>
    </row>
    <row r="102" spans="1:6">
      <c r="A102" s="14" t="s">
        <v>221</v>
      </c>
      <c r="B102" s="14" t="s">
        <v>222</v>
      </c>
      <c r="C102" s="15" t="s">
        <v>70</v>
      </c>
      <c r="D102" s="15" t="s">
        <v>225</v>
      </c>
      <c r="E102" s="16">
        <v>7</v>
      </c>
      <c r="F102" s="17">
        <f t="shared" si="4"/>
        <v>63</v>
      </c>
    </row>
    <row r="103" spans="1:6">
      <c r="A103" s="14" t="s">
        <v>223</v>
      </c>
      <c r="B103" s="14" t="s">
        <v>224</v>
      </c>
      <c r="C103" s="15" t="s">
        <v>70</v>
      </c>
      <c r="D103" s="15" t="s">
        <v>225</v>
      </c>
      <c r="E103" s="16">
        <v>8</v>
      </c>
      <c r="F103" s="17">
        <f t="shared" si="4"/>
        <v>72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Esercizio1</vt:lpstr>
      <vt:lpstr>Esercizio2</vt:lpstr>
      <vt:lpstr>Esercizio3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2016-02-19T14:05:05Z</dcterms:modified>
</cp:coreProperties>
</file>