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60" yWindow="-20220" windowWidth="27860" windowHeight="16120" tabRatio="500" activeTab="1"/>
  </bookViews>
  <sheets>
    <sheet name="compact" sheetId="1" r:id="rId1"/>
    <sheet name="Δ forest cover" sheetId="5" r:id="rId2"/>
    <sheet name="Δ seed bank" sheetId="4" r:id="rId3"/>
    <sheet name="Z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5" l="1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F12" i="4"/>
  <c r="B13" i="4"/>
  <c r="F13" i="4"/>
  <c r="E13" i="4"/>
  <c r="C14" i="4"/>
  <c r="D14" i="4"/>
  <c r="B14" i="4"/>
  <c r="F14" i="4"/>
  <c r="E14" i="4"/>
  <c r="C15" i="4"/>
  <c r="D15" i="4"/>
  <c r="B15" i="4"/>
  <c r="F15" i="4"/>
  <c r="E15" i="4"/>
  <c r="C16" i="4"/>
  <c r="D16" i="4"/>
  <c r="B16" i="4"/>
  <c r="F16" i="4"/>
  <c r="E16" i="4"/>
  <c r="C17" i="4"/>
  <c r="D17" i="4"/>
  <c r="B17" i="4"/>
  <c r="F17" i="4"/>
  <c r="E17" i="4"/>
  <c r="C18" i="4"/>
  <c r="D18" i="4"/>
  <c r="B18" i="4"/>
  <c r="F18" i="4"/>
  <c r="E18" i="4"/>
  <c r="C19" i="4"/>
  <c r="D19" i="4"/>
  <c r="B19" i="4"/>
  <c r="F19" i="4"/>
  <c r="E19" i="4"/>
  <c r="C20" i="4"/>
  <c r="D20" i="4"/>
  <c r="B20" i="4"/>
  <c r="F20" i="4"/>
  <c r="E20" i="4"/>
  <c r="C21" i="4"/>
  <c r="D21" i="4"/>
  <c r="B21" i="4"/>
  <c r="F21" i="4"/>
  <c r="E21" i="4"/>
  <c r="C22" i="4"/>
  <c r="D22" i="4"/>
  <c r="B22" i="4"/>
  <c r="F22" i="4"/>
  <c r="E22" i="4"/>
  <c r="C23" i="4"/>
  <c r="D23" i="4"/>
  <c r="B23" i="4"/>
  <c r="F23" i="4"/>
  <c r="E23" i="4"/>
  <c r="C24" i="4"/>
  <c r="D24" i="4"/>
  <c r="B24" i="4"/>
  <c r="F24" i="4"/>
  <c r="E24" i="4"/>
  <c r="C25" i="4"/>
  <c r="D25" i="4"/>
  <c r="B25" i="4"/>
  <c r="F25" i="4"/>
  <c r="E25" i="4"/>
  <c r="C26" i="4"/>
  <c r="D26" i="4"/>
  <c r="B26" i="4"/>
  <c r="F26" i="4"/>
  <c r="E26" i="4"/>
  <c r="C27" i="4"/>
  <c r="D27" i="4"/>
  <c r="B27" i="4"/>
  <c r="F27" i="4"/>
  <c r="E27" i="4"/>
  <c r="C28" i="4"/>
  <c r="D28" i="4"/>
  <c r="B28" i="4"/>
  <c r="F28" i="4"/>
  <c r="E28" i="4"/>
  <c r="C29" i="4"/>
  <c r="D29" i="4"/>
  <c r="B29" i="4"/>
  <c r="F29" i="4"/>
  <c r="E29" i="4"/>
  <c r="C30" i="4"/>
  <c r="D30" i="4"/>
  <c r="B30" i="4"/>
  <c r="F30" i="4"/>
  <c r="E30" i="4"/>
  <c r="C31" i="4"/>
  <c r="D31" i="4"/>
  <c r="B31" i="4"/>
  <c r="F31" i="4"/>
  <c r="E31" i="4"/>
  <c r="C32" i="4"/>
  <c r="D32" i="4"/>
  <c r="B32" i="4"/>
  <c r="F32" i="4"/>
  <c r="E32" i="4"/>
  <c r="C33" i="4"/>
  <c r="D33" i="4"/>
  <c r="B33" i="4"/>
  <c r="F33" i="4"/>
  <c r="E33" i="4"/>
  <c r="C34" i="4"/>
  <c r="D34" i="4"/>
  <c r="B34" i="4"/>
  <c r="F34" i="4"/>
  <c r="E34" i="4"/>
  <c r="C35" i="4"/>
  <c r="D35" i="4"/>
  <c r="B35" i="4"/>
  <c r="F35" i="4"/>
  <c r="E35" i="4"/>
  <c r="C36" i="4"/>
  <c r="D36" i="4"/>
  <c r="B36" i="4"/>
  <c r="F36" i="4"/>
  <c r="E36" i="4"/>
  <c r="C37" i="4"/>
  <c r="D37" i="4"/>
  <c r="B37" i="4"/>
  <c r="F37" i="4"/>
  <c r="E37" i="4"/>
  <c r="C38" i="4"/>
  <c r="D38" i="4"/>
  <c r="B38" i="4"/>
  <c r="F38" i="4"/>
  <c r="E38" i="4"/>
  <c r="C39" i="4"/>
  <c r="D39" i="4"/>
  <c r="B39" i="4"/>
  <c r="F39" i="4"/>
  <c r="E39" i="4"/>
  <c r="C40" i="4"/>
  <c r="D40" i="4"/>
  <c r="B40" i="4"/>
  <c r="F40" i="4"/>
  <c r="E40" i="4"/>
  <c r="C41" i="4"/>
  <c r="D41" i="4"/>
  <c r="B41" i="4"/>
  <c r="F41" i="4"/>
  <c r="E41" i="4"/>
  <c r="C42" i="4"/>
  <c r="D42" i="4"/>
  <c r="B42" i="4"/>
  <c r="F42" i="4"/>
  <c r="E42" i="4"/>
  <c r="C43" i="4"/>
  <c r="D43" i="4"/>
  <c r="B43" i="4"/>
  <c r="F43" i="4"/>
  <c r="E43" i="4"/>
  <c r="C44" i="4"/>
  <c r="D44" i="4"/>
  <c r="B44" i="4"/>
  <c r="F44" i="4"/>
  <c r="E44" i="4"/>
  <c r="C45" i="4"/>
  <c r="D45" i="4"/>
  <c r="B45" i="4"/>
  <c r="F45" i="4"/>
  <c r="E45" i="4"/>
  <c r="C46" i="4"/>
  <c r="D46" i="4"/>
  <c r="B46" i="4"/>
  <c r="F46" i="4"/>
  <c r="E46" i="4"/>
  <c r="C47" i="4"/>
  <c r="D47" i="4"/>
  <c r="B47" i="4"/>
  <c r="F47" i="4"/>
  <c r="E47" i="4"/>
  <c r="C48" i="4"/>
  <c r="D48" i="4"/>
  <c r="B48" i="4"/>
  <c r="F48" i="4"/>
  <c r="E48" i="4"/>
  <c r="C49" i="4"/>
  <c r="D49" i="4"/>
  <c r="B49" i="4"/>
  <c r="F49" i="4"/>
  <c r="E49" i="4"/>
  <c r="C50" i="4"/>
  <c r="D50" i="4"/>
  <c r="B50" i="4"/>
  <c r="F50" i="4"/>
  <c r="E50" i="4"/>
  <c r="C51" i="4"/>
  <c r="D51" i="4"/>
  <c r="B51" i="4"/>
  <c r="F51" i="4"/>
  <c r="E51" i="4"/>
  <c r="C52" i="4"/>
  <c r="D52" i="4"/>
  <c r="B52" i="4"/>
  <c r="F52" i="4"/>
  <c r="E52" i="4"/>
  <c r="C53" i="4"/>
  <c r="D53" i="4"/>
  <c r="B53" i="4"/>
  <c r="F53" i="4"/>
  <c r="E53" i="4"/>
  <c r="C54" i="4"/>
  <c r="D54" i="4"/>
  <c r="B54" i="4"/>
  <c r="F54" i="4"/>
  <c r="E54" i="4"/>
  <c r="C55" i="4"/>
  <c r="D55" i="4"/>
  <c r="B55" i="4"/>
  <c r="F55" i="4"/>
  <c r="E55" i="4"/>
  <c r="C56" i="4"/>
  <c r="D56" i="4"/>
  <c r="B56" i="4"/>
  <c r="F56" i="4"/>
  <c r="E56" i="4"/>
  <c r="C57" i="4"/>
  <c r="D57" i="4"/>
  <c r="B57" i="4"/>
  <c r="F57" i="4"/>
  <c r="E57" i="4"/>
  <c r="C58" i="4"/>
  <c r="D58" i="4"/>
  <c r="B58" i="4"/>
  <c r="F58" i="4"/>
  <c r="E58" i="4"/>
  <c r="C59" i="4"/>
  <c r="D59" i="4"/>
  <c r="B59" i="4"/>
  <c r="F59" i="4"/>
  <c r="E59" i="4"/>
  <c r="C60" i="4"/>
  <c r="D60" i="4"/>
  <c r="B60" i="4"/>
  <c r="F60" i="4"/>
  <c r="E60" i="4"/>
  <c r="C61" i="4"/>
  <c r="D61" i="4"/>
  <c r="B61" i="4"/>
  <c r="F61" i="4"/>
  <c r="E61" i="4"/>
  <c r="C62" i="4"/>
  <c r="D62" i="4"/>
  <c r="B62" i="4"/>
  <c r="F62" i="4"/>
  <c r="E62" i="4"/>
  <c r="C63" i="4"/>
  <c r="D63" i="4"/>
  <c r="B63" i="4"/>
  <c r="F63" i="4"/>
  <c r="E63" i="4"/>
  <c r="C64" i="4"/>
  <c r="D64" i="4"/>
  <c r="B64" i="4"/>
  <c r="F64" i="4"/>
  <c r="E64" i="4"/>
  <c r="C65" i="4"/>
  <c r="D65" i="4"/>
  <c r="B65" i="4"/>
  <c r="F65" i="4"/>
  <c r="E65" i="4"/>
  <c r="C66" i="4"/>
  <c r="D66" i="4"/>
  <c r="B66" i="4"/>
  <c r="F66" i="4"/>
  <c r="E66" i="4"/>
  <c r="C67" i="4"/>
  <c r="D67" i="4"/>
  <c r="B67" i="4"/>
  <c r="F67" i="4"/>
  <c r="E67" i="4"/>
  <c r="C68" i="4"/>
  <c r="D68" i="4"/>
  <c r="B68" i="4"/>
  <c r="F68" i="4"/>
  <c r="E68" i="4"/>
  <c r="C69" i="4"/>
  <c r="D69" i="4"/>
  <c r="B69" i="4"/>
  <c r="F69" i="4"/>
  <c r="E69" i="4"/>
  <c r="C70" i="4"/>
  <c r="D70" i="4"/>
  <c r="B70" i="4"/>
  <c r="F70" i="4"/>
  <c r="E70" i="4"/>
  <c r="C71" i="4"/>
  <c r="D71" i="4"/>
  <c r="B71" i="4"/>
  <c r="F71" i="4"/>
  <c r="E71" i="4"/>
  <c r="C72" i="4"/>
  <c r="D72" i="4"/>
  <c r="B72" i="4"/>
  <c r="F72" i="4"/>
  <c r="E72" i="4"/>
  <c r="C73" i="4"/>
  <c r="D73" i="4"/>
  <c r="B73" i="4"/>
  <c r="F73" i="4"/>
  <c r="E73" i="4"/>
  <c r="C74" i="4"/>
  <c r="D74" i="4"/>
  <c r="B74" i="4"/>
  <c r="F74" i="4"/>
  <c r="E74" i="4"/>
  <c r="C75" i="4"/>
  <c r="D75" i="4"/>
  <c r="B75" i="4"/>
  <c r="F75" i="4"/>
  <c r="E75" i="4"/>
  <c r="C76" i="4"/>
  <c r="D76" i="4"/>
  <c r="B76" i="4"/>
  <c r="F76" i="4"/>
  <c r="E76" i="4"/>
  <c r="C77" i="4"/>
  <c r="D77" i="4"/>
  <c r="B77" i="4"/>
  <c r="F77" i="4"/>
  <c r="E77" i="4"/>
  <c r="C78" i="4"/>
  <c r="D78" i="4"/>
  <c r="B78" i="4"/>
  <c r="F78" i="4"/>
  <c r="E78" i="4"/>
  <c r="C79" i="4"/>
  <c r="D79" i="4"/>
  <c r="B79" i="4"/>
  <c r="F79" i="4"/>
  <c r="E79" i="4"/>
  <c r="C80" i="4"/>
  <c r="D80" i="4"/>
  <c r="B80" i="4"/>
  <c r="F80" i="4"/>
  <c r="E80" i="4"/>
  <c r="C81" i="4"/>
  <c r="D81" i="4"/>
  <c r="B81" i="4"/>
  <c r="F81" i="4"/>
  <c r="E81" i="4"/>
  <c r="C82" i="4"/>
  <c r="D82" i="4"/>
  <c r="B82" i="4"/>
  <c r="F82" i="4"/>
  <c r="E82" i="4"/>
  <c r="C83" i="4"/>
  <c r="D83" i="4"/>
  <c r="B83" i="4"/>
  <c r="F83" i="4"/>
  <c r="E83" i="4"/>
  <c r="C84" i="4"/>
  <c r="D84" i="4"/>
  <c r="B84" i="4"/>
  <c r="F84" i="4"/>
  <c r="E84" i="4"/>
  <c r="C85" i="4"/>
  <c r="D85" i="4"/>
  <c r="B85" i="4"/>
  <c r="F85" i="4"/>
  <c r="E85" i="4"/>
  <c r="C86" i="4"/>
  <c r="D86" i="4"/>
  <c r="B86" i="4"/>
  <c r="F86" i="4"/>
  <c r="E86" i="4"/>
  <c r="C87" i="4"/>
  <c r="D87" i="4"/>
  <c r="B87" i="4"/>
  <c r="F87" i="4"/>
  <c r="E87" i="4"/>
  <c r="C88" i="4"/>
  <c r="D88" i="4"/>
  <c r="B88" i="4"/>
  <c r="F88" i="4"/>
  <c r="E88" i="4"/>
  <c r="C89" i="4"/>
  <c r="D89" i="4"/>
  <c r="B89" i="4"/>
  <c r="F89" i="4"/>
  <c r="E89" i="4"/>
  <c r="C90" i="4"/>
  <c r="D90" i="4"/>
  <c r="B90" i="4"/>
  <c r="F90" i="4"/>
  <c r="E90" i="4"/>
  <c r="C91" i="4"/>
  <c r="D91" i="4"/>
  <c r="B91" i="4"/>
  <c r="F91" i="4"/>
  <c r="E91" i="4"/>
  <c r="C92" i="4"/>
  <c r="D92" i="4"/>
  <c r="B92" i="4"/>
  <c r="F92" i="4"/>
  <c r="E92" i="4"/>
  <c r="C93" i="4"/>
  <c r="D93" i="4"/>
  <c r="B93" i="4"/>
  <c r="F93" i="4"/>
  <c r="E93" i="4"/>
  <c r="C94" i="4"/>
  <c r="D94" i="4"/>
  <c r="B94" i="4"/>
  <c r="F94" i="4"/>
  <c r="E94" i="4"/>
  <c r="C95" i="4"/>
  <c r="D95" i="4"/>
  <c r="B95" i="4"/>
  <c r="F95" i="4"/>
  <c r="E95" i="4"/>
  <c r="C96" i="4"/>
  <c r="D96" i="4"/>
  <c r="B96" i="4"/>
  <c r="F96" i="4"/>
  <c r="E96" i="4"/>
  <c r="C97" i="4"/>
  <c r="D97" i="4"/>
  <c r="B97" i="4"/>
  <c r="F97" i="4"/>
  <c r="E97" i="4"/>
  <c r="C98" i="4"/>
  <c r="D98" i="4"/>
  <c r="B98" i="4"/>
  <c r="F98" i="4"/>
  <c r="E98" i="4"/>
  <c r="C99" i="4"/>
  <c r="D99" i="4"/>
  <c r="B99" i="4"/>
  <c r="F99" i="4"/>
  <c r="E99" i="4"/>
  <c r="C100" i="4"/>
  <c r="D100" i="4"/>
  <c r="B100" i="4"/>
  <c r="F100" i="4"/>
  <c r="E100" i="4"/>
  <c r="C101" i="4"/>
  <c r="D101" i="4"/>
  <c r="B101" i="4"/>
  <c r="F101" i="4"/>
  <c r="E101" i="4"/>
  <c r="C102" i="4"/>
  <c r="D102" i="4"/>
  <c r="B102" i="4"/>
  <c r="F102" i="4"/>
  <c r="E102" i="4"/>
  <c r="C103" i="4"/>
  <c r="D103" i="4"/>
  <c r="B103" i="4"/>
  <c r="F103" i="4"/>
  <c r="E103" i="4"/>
  <c r="C104" i="4"/>
  <c r="D104" i="4"/>
  <c r="B104" i="4"/>
  <c r="F104" i="4"/>
  <c r="E104" i="4"/>
  <c r="C105" i="4"/>
  <c r="D105" i="4"/>
  <c r="B105" i="4"/>
  <c r="F105" i="4"/>
  <c r="E105" i="4"/>
  <c r="C106" i="4"/>
  <c r="D106" i="4"/>
  <c r="B106" i="4"/>
  <c r="F106" i="4"/>
  <c r="E106" i="4"/>
  <c r="C107" i="4"/>
  <c r="D107" i="4"/>
  <c r="B107" i="4"/>
  <c r="F107" i="4"/>
  <c r="E107" i="4"/>
  <c r="C108" i="4"/>
  <c r="D108" i="4"/>
  <c r="B108" i="4"/>
  <c r="F108" i="4"/>
  <c r="E108" i="4"/>
  <c r="C109" i="4"/>
  <c r="D109" i="4"/>
  <c r="B109" i="4"/>
  <c r="F109" i="4"/>
  <c r="E109" i="4"/>
  <c r="C110" i="4"/>
  <c r="D110" i="4"/>
  <c r="B110" i="4"/>
  <c r="F110" i="4"/>
  <c r="F11" i="4"/>
  <c r="F11" i="5"/>
  <c r="E9" i="1"/>
  <c r="F10" i="1"/>
  <c r="B11" i="1"/>
  <c r="F11" i="1"/>
  <c r="E11" i="1"/>
  <c r="C12" i="1"/>
  <c r="D12" i="1"/>
  <c r="B12" i="1"/>
  <c r="F12" i="1"/>
  <c r="E12" i="1"/>
  <c r="C13" i="1"/>
  <c r="D13" i="1"/>
  <c r="B13" i="1"/>
  <c r="F13" i="1"/>
  <c r="E13" i="1"/>
  <c r="C14" i="1"/>
  <c r="D14" i="1"/>
  <c r="B14" i="1"/>
  <c r="F14" i="1"/>
  <c r="E14" i="1"/>
  <c r="C15" i="1"/>
  <c r="D15" i="1"/>
  <c r="B15" i="1"/>
  <c r="F15" i="1"/>
  <c r="E15" i="1"/>
  <c r="C16" i="1"/>
  <c r="D16" i="1"/>
  <c r="B16" i="1"/>
  <c r="F16" i="1"/>
  <c r="E16" i="1"/>
  <c r="C17" i="1"/>
  <c r="D17" i="1"/>
  <c r="B17" i="1"/>
  <c r="F17" i="1"/>
  <c r="E17" i="1"/>
  <c r="C18" i="1"/>
  <c r="D18" i="1"/>
  <c r="B18" i="1"/>
  <c r="F18" i="1"/>
  <c r="E18" i="1"/>
  <c r="C19" i="1"/>
  <c r="D19" i="1"/>
  <c r="B19" i="1"/>
  <c r="F19" i="1"/>
  <c r="E19" i="1"/>
  <c r="C20" i="1"/>
  <c r="D20" i="1"/>
  <c r="B20" i="1"/>
  <c r="F20" i="1"/>
  <c r="E20" i="1"/>
  <c r="C21" i="1"/>
  <c r="D21" i="1"/>
  <c r="B21" i="1"/>
  <c r="F21" i="1"/>
  <c r="E21" i="1"/>
  <c r="C22" i="1"/>
  <c r="D22" i="1"/>
  <c r="B22" i="1"/>
  <c r="F22" i="1"/>
  <c r="E22" i="1"/>
  <c r="C23" i="1"/>
  <c r="D23" i="1"/>
  <c r="B23" i="1"/>
  <c r="F23" i="1"/>
  <c r="E23" i="1"/>
  <c r="C24" i="1"/>
  <c r="D24" i="1"/>
  <c r="B24" i="1"/>
  <c r="F24" i="1"/>
  <c r="E24" i="1"/>
  <c r="C25" i="1"/>
  <c r="D25" i="1"/>
  <c r="B25" i="1"/>
  <c r="F25" i="1"/>
  <c r="E25" i="1"/>
  <c r="C26" i="1"/>
  <c r="D26" i="1"/>
  <c r="B26" i="1"/>
  <c r="F26" i="1"/>
  <c r="E26" i="1"/>
  <c r="C27" i="1"/>
  <c r="D27" i="1"/>
  <c r="B27" i="1"/>
  <c r="F27" i="1"/>
  <c r="E27" i="1"/>
  <c r="C28" i="1"/>
  <c r="D28" i="1"/>
  <c r="B28" i="1"/>
  <c r="F28" i="1"/>
  <c r="E28" i="1"/>
  <c r="C29" i="1"/>
  <c r="D29" i="1"/>
  <c r="B29" i="1"/>
  <c r="F29" i="1"/>
  <c r="E29" i="1"/>
  <c r="C30" i="1"/>
  <c r="D30" i="1"/>
  <c r="B30" i="1"/>
  <c r="F30" i="1"/>
  <c r="E30" i="1"/>
  <c r="C31" i="1"/>
  <c r="D31" i="1"/>
  <c r="B31" i="1"/>
  <c r="F31" i="1"/>
  <c r="E31" i="1"/>
  <c r="C32" i="1"/>
  <c r="D32" i="1"/>
  <c r="B32" i="1"/>
  <c r="F32" i="1"/>
  <c r="E32" i="1"/>
  <c r="C33" i="1"/>
  <c r="D33" i="1"/>
  <c r="B33" i="1"/>
  <c r="F33" i="1"/>
  <c r="E33" i="1"/>
  <c r="C34" i="1"/>
  <c r="D34" i="1"/>
  <c r="B34" i="1"/>
  <c r="F34" i="1"/>
  <c r="E34" i="1"/>
  <c r="C35" i="1"/>
  <c r="D35" i="1"/>
  <c r="B35" i="1"/>
  <c r="F35" i="1"/>
  <c r="E35" i="1"/>
  <c r="C36" i="1"/>
  <c r="D36" i="1"/>
  <c r="B36" i="1"/>
  <c r="F36" i="1"/>
  <c r="E36" i="1"/>
  <c r="C37" i="1"/>
  <c r="D37" i="1"/>
  <c r="B37" i="1"/>
  <c r="F37" i="1"/>
  <c r="E37" i="1"/>
  <c r="C38" i="1"/>
  <c r="D38" i="1"/>
  <c r="B38" i="1"/>
  <c r="F38" i="1"/>
  <c r="E38" i="1"/>
  <c r="C39" i="1"/>
  <c r="D39" i="1"/>
  <c r="B39" i="1"/>
  <c r="F39" i="1"/>
  <c r="E39" i="1"/>
  <c r="C40" i="1"/>
  <c r="D40" i="1"/>
  <c r="B40" i="1"/>
  <c r="F40" i="1"/>
  <c r="E40" i="1"/>
  <c r="C41" i="1"/>
  <c r="D41" i="1"/>
  <c r="B41" i="1"/>
  <c r="F41" i="1"/>
  <c r="E41" i="1"/>
  <c r="C42" i="1"/>
  <c r="D42" i="1"/>
  <c r="B42" i="1"/>
  <c r="F42" i="1"/>
  <c r="E42" i="1"/>
  <c r="C43" i="1"/>
  <c r="D43" i="1"/>
  <c r="B43" i="1"/>
  <c r="F43" i="1"/>
  <c r="E43" i="1"/>
  <c r="C44" i="1"/>
  <c r="D44" i="1"/>
  <c r="B44" i="1"/>
  <c r="F44" i="1"/>
  <c r="E44" i="1"/>
  <c r="C45" i="1"/>
  <c r="D45" i="1"/>
  <c r="B45" i="1"/>
  <c r="F45" i="1"/>
  <c r="E45" i="1"/>
  <c r="C46" i="1"/>
  <c r="D46" i="1"/>
  <c r="B46" i="1"/>
  <c r="F46" i="1"/>
  <c r="E46" i="1"/>
  <c r="C47" i="1"/>
  <c r="D47" i="1"/>
  <c r="B47" i="1"/>
  <c r="F47" i="1"/>
  <c r="E47" i="1"/>
  <c r="C48" i="1"/>
  <c r="D48" i="1"/>
  <c r="B48" i="1"/>
  <c r="F48" i="1"/>
  <c r="E48" i="1"/>
  <c r="C49" i="1"/>
  <c r="D49" i="1"/>
  <c r="B49" i="1"/>
  <c r="F49" i="1"/>
  <c r="E49" i="1"/>
  <c r="C50" i="1"/>
  <c r="D50" i="1"/>
  <c r="B50" i="1"/>
  <c r="F50" i="1"/>
  <c r="E50" i="1"/>
  <c r="C51" i="1"/>
  <c r="D51" i="1"/>
  <c r="B51" i="1"/>
  <c r="F51" i="1"/>
  <c r="E51" i="1"/>
  <c r="C52" i="1"/>
  <c r="D52" i="1"/>
  <c r="B52" i="1"/>
  <c r="F52" i="1"/>
  <c r="E52" i="1"/>
  <c r="C53" i="1"/>
  <c r="D53" i="1"/>
  <c r="B53" i="1"/>
  <c r="F53" i="1"/>
  <c r="E53" i="1"/>
  <c r="C54" i="1"/>
  <c r="D54" i="1"/>
  <c r="B54" i="1"/>
  <c r="F54" i="1"/>
  <c r="E54" i="1"/>
  <c r="C55" i="1"/>
  <c r="D55" i="1"/>
  <c r="B55" i="1"/>
  <c r="F55" i="1"/>
  <c r="E55" i="1"/>
  <c r="C56" i="1"/>
  <c r="D56" i="1"/>
  <c r="B56" i="1"/>
  <c r="F56" i="1"/>
  <c r="E56" i="1"/>
  <c r="C57" i="1"/>
  <c r="D57" i="1"/>
  <c r="B57" i="1"/>
  <c r="F57" i="1"/>
  <c r="E57" i="1"/>
  <c r="C58" i="1"/>
  <c r="D58" i="1"/>
  <c r="B58" i="1"/>
  <c r="F58" i="1"/>
  <c r="E58" i="1"/>
  <c r="C59" i="1"/>
  <c r="D59" i="1"/>
  <c r="B59" i="1"/>
  <c r="F59" i="1"/>
  <c r="E59" i="1"/>
  <c r="C60" i="1"/>
  <c r="D60" i="1"/>
  <c r="B60" i="1"/>
  <c r="F60" i="1"/>
  <c r="E60" i="1"/>
  <c r="C61" i="1"/>
  <c r="D61" i="1"/>
  <c r="B61" i="1"/>
  <c r="F61" i="1"/>
  <c r="E61" i="1"/>
  <c r="C62" i="1"/>
  <c r="D62" i="1"/>
  <c r="B62" i="1"/>
  <c r="F62" i="1"/>
  <c r="E62" i="1"/>
  <c r="C63" i="1"/>
  <c r="D63" i="1"/>
  <c r="B63" i="1"/>
  <c r="F63" i="1"/>
  <c r="E63" i="1"/>
  <c r="C64" i="1"/>
  <c r="D64" i="1"/>
  <c r="B64" i="1"/>
  <c r="F64" i="1"/>
  <c r="E64" i="1"/>
  <c r="C65" i="1"/>
  <c r="D65" i="1"/>
  <c r="B65" i="1"/>
  <c r="F65" i="1"/>
  <c r="E65" i="1"/>
  <c r="C66" i="1"/>
  <c r="D66" i="1"/>
  <c r="B66" i="1"/>
  <c r="F66" i="1"/>
  <c r="E66" i="1"/>
  <c r="C67" i="1"/>
  <c r="D67" i="1"/>
  <c r="B67" i="1"/>
  <c r="F67" i="1"/>
  <c r="E67" i="1"/>
  <c r="C68" i="1"/>
  <c r="D68" i="1"/>
  <c r="B68" i="1"/>
  <c r="F68" i="1"/>
  <c r="E68" i="1"/>
  <c r="C69" i="1"/>
  <c r="D69" i="1"/>
  <c r="B69" i="1"/>
  <c r="F69" i="1"/>
  <c r="E69" i="1"/>
  <c r="C70" i="1"/>
  <c r="D70" i="1"/>
  <c r="B70" i="1"/>
  <c r="F70" i="1"/>
  <c r="E70" i="1"/>
  <c r="C71" i="1"/>
  <c r="D71" i="1"/>
  <c r="B71" i="1"/>
  <c r="F71" i="1"/>
  <c r="E71" i="1"/>
  <c r="C72" i="1"/>
  <c r="D72" i="1"/>
  <c r="B72" i="1"/>
  <c r="F72" i="1"/>
  <c r="E72" i="1"/>
  <c r="C73" i="1"/>
  <c r="D73" i="1"/>
  <c r="B73" i="1"/>
  <c r="F73" i="1"/>
  <c r="E73" i="1"/>
  <c r="C74" i="1"/>
  <c r="D74" i="1"/>
  <c r="B74" i="1"/>
  <c r="F74" i="1"/>
  <c r="E74" i="1"/>
  <c r="C75" i="1"/>
  <c r="D75" i="1"/>
  <c r="B75" i="1"/>
  <c r="F75" i="1"/>
  <c r="E75" i="1"/>
  <c r="C76" i="1"/>
  <c r="D76" i="1"/>
  <c r="B76" i="1"/>
  <c r="F76" i="1"/>
  <c r="E76" i="1"/>
  <c r="C77" i="1"/>
  <c r="D77" i="1"/>
  <c r="B77" i="1"/>
  <c r="F77" i="1"/>
  <c r="E77" i="1"/>
  <c r="C78" i="1"/>
  <c r="D78" i="1"/>
  <c r="B78" i="1"/>
  <c r="F78" i="1"/>
  <c r="E78" i="1"/>
  <c r="C79" i="1"/>
  <c r="D79" i="1"/>
  <c r="B79" i="1"/>
  <c r="F79" i="1"/>
  <c r="E79" i="1"/>
  <c r="C80" i="1"/>
  <c r="D80" i="1"/>
  <c r="B80" i="1"/>
  <c r="F80" i="1"/>
  <c r="E80" i="1"/>
  <c r="C81" i="1"/>
  <c r="D81" i="1"/>
  <c r="B81" i="1"/>
  <c r="F81" i="1"/>
  <c r="E81" i="1"/>
  <c r="C82" i="1"/>
  <c r="D82" i="1"/>
  <c r="B82" i="1"/>
  <c r="F82" i="1"/>
  <c r="E82" i="1"/>
  <c r="C83" i="1"/>
  <c r="D83" i="1"/>
  <c r="B83" i="1"/>
  <c r="F83" i="1"/>
  <c r="E83" i="1"/>
  <c r="C84" i="1"/>
  <c r="D84" i="1"/>
  <c r="B84" i="1"/>
  <c r="F84" i="1"/>
  <c r="E84" i="1"/>
  <c r="C85" i="1"/>
  <c r="D85" i="1"/>
  <c r="B85" i="1"/>
  <c r="F85" i="1"/>
  <c r="E85" i="1"/>
  <c r="C86" i="1"/>
  <c r="D86" i="1"/>
  <c r="B86" i="1"/>
  <c r="F86" i="1"/>
  <c r="E86" i="1"/>
  <c r="C87" i="1"/>
  <c r="D87" i="1"/>
  <c r="B87" i="1"/>
  <c r="F87" i="1"/>
  <c r="E87" i="1"/>
  <c r="C88" i="1"/>
  <c r="D88" i="1"/>
  <c r="B88" i="1"/>
  <c r="F88" i="1"/>
  <c r="E88" i="1"/>
  <c r="C89" i="1"/>
  <c r="D89" i="1"/>
  <c r="B89" i="1"/>
  <c r="F89" i="1"/>
  <c r="E89" i="1"/>
  <c r="C90" i="1"/>
  <c r="D90" i="1"/>
  <c r="B90" i="1"/>
  <c r="F90" i="1"/>
  <c r="E90" i="1"/>
  <c r="C91" i="1"/>
  <c r="D91" i="1"/>
  <c r="B91" i="1"/>
  <c r="F91" i="1"/>
  <c r="E91" i="1"/>
  <c r="C92" i="1"/>
  <c r="D92" i="1"/>
  <c r="B92" i="1"/>
  <c r="F92" i="1"/>
  <c r="E92" i="1"/>
  <c r="C93" i="1"/>
  <c r="D93" i="1"/>
  <c r="B93" i="1"/>
  <c r="F93" i="1"/>
  <c r="E93" i="1"/>
  <c r="C94" i="1"/>
  <c r="D94" i="1"/>
  <c r="B94" i="1"/>
  <c r="F94" i="1"/>
  <c r="E94" i="1"/>
  <c r="C95" i="1"/>
  <c r="D95" i="1"/>
  <c r="B95" i="1"/>
  <c r="F95" i="1"/>
  <c r="E95" i="1"/>
  <c r="C96" i="1"/>
  <c r="D96" i="1"/>
  <c r="B96" i="1"/>
  <c r="F96" i="1"/>
  <c r="E96" i="1"/>
  <c r="C97" i="1"/>
  <c r="D97" i="1"/>
  <c r="B97" i="1"/>
  <c r="F97" i="1"/>
  <c r="E97" i="1"/>
  <c r="C98" i="1"/>
  <c r="D98" i="1"/>
  <c r="B98" i="1"/>
  <c r="F98" i="1"/>
  <c r="E98" i="1"/>
  <c r="C99" i="1"/>
  <c r="D99" i="1"/>
  <c r="B99" i="1"/>
  <c r="F99" i="1"/>
  <c r="E99" i="1"/>
  <c r="C100" i="1"/>
  <c r="D100" i="1"/>
  <c r="B100" i="1"/>
  <c r="F100" i="1"/>
  <c r="E100" i="1"/>
  <c r="C101" i="1"/>
  <c r="D101" i="1"/>
  <c r="B101" i="1"/>
  <c r="F101" i="1"/>
  <c r="E101" i="1"/>
  <c r="C102" i="1"/>
  <c r="D102" i="1"/>
  <c r="B102" i="1"/>
  <c r="F102" i="1"/>
  <c r="E102" i="1"/>
  <c r="C103" i="1"/>
  <c r="D103" i="1"/>
  <c r="B103" i="1"/>
  <c r="F103" i="1"/>
  <c r="E103" i="1"/>
  <c r="C104" i="1"/>
  <c r="D104" i="1"/>
  <c r="B104" i="1"/>
  <c r="F104" i="1"/>
  <c r="E104" i="1"/>
  <c r="C105" i="1"/>
  <c r="D105" i="1"/>
  <c r="B105" i="1"/>
  <c r="F105" i="1"/>
  <c r="E105" i="1"/>
  <c r="C106" i="1"/>
  <c r="D106" i="1"/>
  <c r="B106" i="1"/>
  <c r="F106" i="1"/>
  <c r="E106" i="1"/>
  <c r="C107" i="1"/>
  <c r="D107" i="1"/>
  <c r="B107" i="1"/>
  <c r="F107" i="1"/>
  <c r="E107" i="1"/>
  <c r="C108" i="1"/>
  <c r="D108" i="1"/>
  <c r="B108" i="1"/>
  <c r="F108" i="1"/>
  <c r="F9" i="1"/>
  <c r="E11" i="4"/>
  <c r="B12" i="4"/>
  <c r="E12" i="4"/>
  <c r="C13" i="4"/>
  <c r="D13" i="4"/>
  <c r="B12" i="5"/>
  <c r="F12" i="5"/>
  <c r="B13" i="5"/>
  <c r="E12" i="5"/>
  <c r="C13" i="5"/>
  <c r="D13" i="5"/>
  <c r="F13" i="5"/>
  <c r="E13" i="5"/>
  <c r="C14" i="5"/>
  <c r="D14" i="5"/>
  <c r="B14" i="5"/>
  <c r="F14" i="5"/>
  <c r="E14" i="5"/>
  <c r="C15" i="5"/>
  <c r="D15" i="5"/>
  <c r="B15" i="5"/>
  <c r="F15" i="5"/>
  <c r="E15" i="5"/>
  <c r="C16" i="5"/>
  <c r="D16" i="5"/>
  <c r="B16" i="5"/>
  <c r="F16" i="5"/>
  <c r="E16" i="5"/>
  <c r="C17" i="5"/>
  <c r="D17" i="5"/>
  <c r="B17" i="5"/>
  <c r="F17" i="5"/>
  <c r="E17" i="5"/>
  <c r="C18" i="5"/>
  <c r="D18" i="5"/>
  <c r="B18" i="5"/>
  <c r="F18" i="5"/>
  <c r="E18" i="5"/>
  <c r="C19" i="5"/>
  <c r="D19" i="5"/>
  <c r="B19" i="5"/>
  <c r="F19" i="5"/>
  <c r="E19" i="5"/>
  <c r="C20" i="5"/>
  <c r="D20" i="5"/>
  <c r="B20" i="5"/>
  <c r="F20" i="5"/>
  <c r="E20" i="5"/>
  <c r="C21" i="5"/>
  <c r="D21" i="5"/>
  <c r="B21" i="5"/>
  <c r="F21" i="5"/>
  <c r="E21" i="5"/>
  <c r="C22" i="5"/>
  <c r="D22" i="5"/>
  <c r="B22" i="5"/>
  <c r="F22" i="5"/>
  <c r="E22" i="5"/>
  <c r="C23" i="5"/>
  <c r="D23" i="5"/>
  <c r="B23" i="5"/>
  <c r="F23" i="5"/>
  <c r="E23" i="5"/>
  <c r="C24" i="5"/>
  <c r="D24" i="5"/>
  <c r="B24" i="5"/>
  <c r="F24" i="5"/>
  <c r="E24" i="5"/>
  <c r="C25" i="5"/>
  <c r="D25" i="5"/>
  <c r="B25" i="5"/>
  <c r="F25" i="5"/>
  <c r="E25" i="5"/>
  <c r="C26" i="5"/>
  <c r="D26" i="5"/>
  <c r="B26" i="5"/>
  <c r="F26" i="5"/>
  <c r="E26" i="5"/>
  <c r="C27" i="5"/>
  <c r="D27" i="5"/>
  <c r="B27" i="5"/>
  <c r="F27" i="5"/>
  <c r="E27" i="5"/>
  <c r="C28" i="5"/>
  <c r="D28" i="5"/>
  <c r="B28" i="5"/>
  <c r="F28" i="5"/>
  <c r="E28" i="5"/>
  <c r="C29" i="5"/>
  <c r="D29" i="5"/>
  <c r="B29" i="5"/>
  <c r="F29" i="5"/>
  <c r="E29" i="5"/>
  <c r="C30" i="5"/>
  <c r="D30" i="5"/>
  <c r="B30" i="5"/>
  <c r="F30" i="5"/>
  <c r="E30" i="5"/>
  <c r="C31" i="5"/>
  <c r="D31" i="5"/>
  <c r="B31" i="5"/>
  <c r="F31" i="5"/>
  <c r="E31" i="5"/>
  <c r="C32" i="5"/>
  <c r="D32" i="5"/>
  <c r="B32" i="5"/>
  <c r="F32" i="5"/>
  <c r="E32" i="5"/>
  <c r="C33" i="5"/>
  <c r="D33" i="5"/>
  <c r="B33" i="5"/>
  <c r="F33" i="5"/>
  <c r="E33" i="5"/>
  <c r="C34" i="5"/>
  <c r="D34" i="5"/>
  <c r="B34" i="5"/>
  <c r="F34" i="5"/>
  <c r="E34" i="5"/>
  <c r="C35" i="5"/>
  <c r="D35" i="5"/>
  <c r="B35" i="5"/>
  <c r="F35" i="5"/>
  <c r="E35" i="5"/>
  <c r="C36" i="5"/>
  <c r="D36" i="5"/>
  <c r="B36" i="5"/>
  <c r="F36" i="5"/>
  <c r="E36" i="5"/>
  <c r="C37" i="5"/>
  <c r="D37" i="5"/>
  <c r="B37" i="5"/>
  <c r="F37" i="5"/>
  <c r="E37" i="5"/>
  <c r="C38" i="5"/>
  <c r="D38" i="5"/>
  <c r="B38" i="5"/>
  <c r="F38" i="5"/>
  <c r="E38" i="5"/>
  <c r="C39" i="5"/>
  <c r="D39" i="5"/>
  <c r="B39" i="5"/>
  <c r="F39" i="5"/>
  <c r="E39" i="5"/>
  <c r="C40" i="5"/>
  <c r="D40" i="5"/>
  <c r="B40" i="5"/>
  <c r="F40" i="5"/>
  <c r="E40" i="5"/>
  <c r="C41" i="5"/>
  <c r="D41" i="5"/>
  <c r="B41" i="5"/>
  <c r="F41" i="5"/>
  <c r="E41" i="5"/>
  <c r="C42" i="5"/>
  <c r="D42" i="5"/>
  <c r="B42" i="5"/>
  <c r="F42" i="5"/>
  <c r="E42" i="5"/>
  <c r="C43" i="5"/>
  <c r="D43" i="5"/>
  <c r="B43" i="5"/>
  <c r="F43" i="5"/>
  <c r="E43" i="5"/>
  <c r="C44" i="5"/>
  <c r="D44" i="5"/>
  <c r="B44" i="5"/>
  <c r="F44" i="5"/>
  <c r="E44" i="5"/>
  <c r="C45" i="5"/>
  <c r="D45" i="5"/>
  <c r="B45" i="5"/>
  <c r="F45" i="5"/>
  <c r="E45" i="5"/>
  <c r="C46" i="5"/>
  <c r="D46" i="5"/>
  <c r="B46" i="5"/>
  <c r="F46" i="5"/>
  <c r="E46" i="5"/>
  <c r="C47" i="5"/>
  <c r="D47" i="5"/>
  <c r="B47" i="5"/>
  <c r="F47" i="5"/>
  <c r="E47" i="5"/>
  <c r="C48" i="5"/>
  <c r="D48" i="5"/>
  <c r="B48" i="5"/>
  <c r="F48" i="5"/>
  <c r="E48" i="5"/>
  <c r="C49" i="5"/>
  <c r="D49" i="5"/>
  <c r="B49" i="5"/>
  <c r="F49" i="5"/>
  <c r="E49" i="5"/>
  <c r="C50" i="5"/>
  <c r="D50" i="5"/>
  <c r="B50" i="5"/>
  <c r="F50" i="5"/>
  <c r="E50" i="5"/>
  <c r="C51" i="5"/>
  <c r="D51" i="5"/>
  <c r="B51" i="5"/>
  <c r="F51" i="5"/>
  <c r="E51" i="5"/>
  <c r="C52" i="5"/>
  <c r="D52" i="5"/>
  <c r="B52" i="5"/>
  <c r="F52" i="5"/>
  <c r="E52" i="5"/>
  <c r="C53" i="5"/>
  <c r="D53" i="5"/>
  <c r="B53" i="5"/>
  <c r="F53" i="5"/>
  <c r="E53" i="5"/>
  <c r="C54" i="5"/>
  <c r="D54" i="5"/>
  <c r="B54" i="5"/>
  <c r="F54" i="5"/>
  <c r="E54" i="5"/>
  <c r="C55" i="5"/>
  <c r="D55" i="5"/>
  <c r="B55" i="5"/>
  <c r="F55" i="5"/>
  <c r="E55" i="5"/>
  <c r="C56" i="5"/>
  <c r="D56" i="5"/>
  <c r="B56" i="5"/>
  <c r="F56" i="5"/>
  <c r="E56" i="5"/>
  <c r="C57" i="5"/>
  <c r="D57" i="5"/>
  <c r="B57" i="5"/>
  <c r="F57" i="5"/>
  <c r="E57" i="5"/>
  <c r="C58" i="5"/>
  <c r="D58" i="5"/>
  <c r="B58" i="5"/>
  <c r="F58" i="5"/>
  <c r="E58" i="5"/>
  <c r="C59" i="5"/>
  <c r="D59" i="5"/>
  <c r="B59" i="5"/>
  <c r="F59" i="5"/>
  <c r="E59" i="5"/>
  <c r="C60" i="5"/>
  <c r="D60" i="5"/>
  <c r="B60" i="5"/>
  <c r="F60" i="5"/>
  <c r="E60" i="5"/>
  <c r="C61" i="5"/>
  <c r="D61" i="5"/>
  <c r="B61" i="5"/>
  <c r="F61" i="5"/>
  <c r="E61" i="5"/>
  <c r="C62" i="5"/>
  <c r="D62" i="5"/>
  <c r="B62" i="5"/>
  <c r="F62" i="5"/>
  <c r="E62" i="5"/>
  <c r="C63" i="5"/>
  <c r="D63" i="5"/>
  <c r="B63" i="5"/>
  <c r="F63" i="5"/>
  <c r="E63" i="5"/>
  <c r="C64" i="5"/>
  <c r="D64" i="5"/>
  <c r="B64" i="5"/>
  <c r="F64" i="5"/>
  <c r="E64" i="5"/>
  <c r="C65" i="5"/>
  <c r="D65" i="5"/>
  <c r="B65" i="5"/>
  <c r="F65" i="5"/>
  <c r="E65" i="5"/>
  <c r="C66" i="5"/>
  <c r="D66" i="5"/>
  <c r="B66" i="5"/>
  <c r="F66" i="5"/>
  <c r="E66" i="5"/>
  <c r="C67" i="5"/>
  <c r="D67" i="5"/>
  <c r="B67" i="5"/>
  <c r="F67" i="5"/>
  <c r="E67" i="5"/>
  <c r="C68" i="5"/>
  <c r="D68" i="5"/>
  <c r="B68" i="5"/>
  <c r="F68" i="5"/>
  <c r="E68" i="5"/>
  <c r="C69" i="5"/>
  <c r="D69" i="5"/>
  <c r="B69" i="5"/>
  <c r="F69" i="5"/>
  <c r="E69" i="5"/>
  <c r="C70" i="5"/>
  <c r="D70" i="5"/>
  <c r="B70" i="5"/>
  <c r="F70" i="5"/>
  <c r="E70" i="5"/>
  <c r="C71" i="5"/>
  <c r="D71" i="5"/>
  <c r="B71" i="5"/>
  <c r="F71" i="5"/>
  <c r="E71" i="5"/>
  <c r="C72" i="5"/>
  <c r="D72" i="5"/>
  <c r="B72" i="5"/>
  <c r="F72" i="5"/>
  <c r="E72" i="5"/>
  <c r="C73" i="5"/>
  <c r="D73" i="5"/>
  <c r="B73" i="5"/>
  <c r="F73" i="5"/>
  <c r="E73" i="5"/>
  <c r="C74" i="5"/>
  <c r="D74" i="5"/>
  <c r="B74" i="5"/>
  <c r="F74" i="5"/>
  <c r="E74" i="5"/>
  <c r="C75" i="5"/>
  <c r="D75" i="5"/>
  <c r="B75" i="5"/>
  <c r="F75" i="5"/>
  <c r="E75" i="5"/>
  <c r="C76" i="5"/>
  <c r="D76" i="5"/>
  <c r="B76" i="5"/>
  <c r="F76" i="5"/>
  <c r="E76" i="5"/>
  <c r="C77" i="5"/>
  <c r="D77" i="5"/>
  <c r="B77" i="5"/>
  <c r="F77" i="5"/>
  <c r="E77" i="5"/>
  <c r="C78" i="5"/>
  <c r="D78" i="5"/>
  <c r="B78" i="5"/>
  <c r="F78" i="5"/>
  <c r="E78" i="5"/>
  <c r="C79" i="5"/>
  <c r="D79" i="5"/>
  <c r="B79" i="5"/>
  <c r="F79" i="5"/>
  <c r="E79" i="5"/>
  <c r="C80" i="5"/>
  <c r="D80" i="5"/>
  <c r="B80" i="5"/>
  <c r="F80" i="5"/>
  <c r="E80" i="5"/>
  <c r="C81" i="5"/>
  <c r="D81" i="5"/>
  <c r="B81" i="5"/>
  <c r="F81" i="5"/>
  <c r="E81" i="5"/>
  <c r="C82" i="5"/>
  <c r="D82" i="5"/>
  <c r="B82" i="5"/>
  <c r="F82" i="5"/>
  <c r="E82" i="5"/>
  <c r="C83" i="5"/>
  <c r="D83" i="5"/>
  <c r="B83" i="5"/>
  <c r="F83" i="5"/>
  <c r="E83" i="5"/>
  <c r="C84" i="5"/>
  <c r="D84" i="5"/>
  <c r="B84" i="5"/>
  <c r="F84" i="5"/>
  <c r="E84" i="5"/>
  <c r="C85" i="5"/>
  <c r="D85" i="5"/>
  <c r="B85" i="5"/>
  <c r="F85" i="5"/>
  <c r="E85" i="5"/>
  <c r="C86" i="5"/>
  <c r="D86" i="5"/>
  <c r="B86" i="5"/>
  <c r="F86" i="5"/>
  <c r="E86" i="5"/>
  <c r="C87" i="5"/>
  <c r="D87" i="5"/>
  <c r="B87" i="5"/>
  <c r="F87" i="5"/>
  <c r="E87" i="5"/>
  <c r="C88" i="5"/>
  <c r="D88" i="5"/>
  <c r="B88" i="5"/>
  <c r="F88" i="5"/>
  <c r="E88" i="5"/>
  <c r="C89" i="5"/>
  <c r="D89" i="5"/>
  <c r="B89" i="5"/>
  <c r="F89" i="5"/>
  <c r="E89" i="5"/>
  <c r="C90" i="5"/>
  <c r="D90" i="5"/>
  <c r="B90" i="5"/>
  <c r="F90" i="5"/>
  <c r="E90" i="5"/>
  <c r="C91" i="5"/>
  <c r="D91" i="5"/>
  <c r="B91" i="5"/>
  <c r="F91" i="5"/>
  <c r="E91" i="5"/>
  <c r="C92" i="5"/>
  <c r="D92" i="5"/>
  <c r="B92" i="5"/>
  <c r="F92" i="5"/>
  <c r="E92" i="5"/>
  <c r="C93" i="5"/>
  <c r="D93" i="5"/>
  <c r="B93" i="5"/>
  <c r="F93" i="5"/>
  <c r="E93" i="5"/>
  <c r="C94" i="5"/>
  <c r="D94" i="5"/>
  <c r="B94" i="5"/>
  <c r="F94" i="5"/>
  <c r="E94" i="5"/>
  <c r="C95" i="5"/>
  <c r="D95" i="5"/>
  <c r="B95" i="5"/>
  <c r="F95" i="5"/>
  <c r="E95" i="5"/>
  <c r="C96" i="5"/>
  <c r="D96" i="5"/>
  <c r="B96" i="5"/>
  <c r="F96" i="5"/>
  <c r="E96" i="5"/>
  <c r="C97" i="5"/>
  <c r="D97" i="5"/>
  <c r="B97" i="5"/>
  <c r="F97" i="5"/>
  <c r="E97" i="5"/>
  <c r="C98" i="5"/>
  <c r="D98" i="5"/>
  <c r="B98" i="5"/>
  <c r="F98" i="5"/>
  <c r="E98" i="5"/>
  <c r="C99" i="5"/>
  <c r="D99" i="5"/>
  <c r="B99" i="5"/>
  <c r="F99" i="5"/>
  <c r="E99" i="5"/>
  <c r="C100" i="5"/>
  <c r="D100" i="5"/>
  <c r="B100" i="5"/>
  <c r="F100" i="5"/>
  <c r="E100" i="5"/>
  <c r="C101" i="5"/>
  <c r="D101" i="5"/>
  <c r="B101" i="5"/>
  <c r="F101" i="5"/>
  <c r="E101" i="5"/>
  <c r="C102" i="5"/>
  <c r="D102" i="5"/>
  <c r="B102" i="5"/>
  <c r="F102" i="5"/>
  <c r="E102" i="5"/>
  <c r="C103" i="5"/>
  <c r="D103" i="5"/>
  <c r="B103" i="5"/>
  <c r="F103" i="5"/>
  <c r="E103" i="5"/>
  <c r="C104" i="5"/>
  <c r="D104" i="5"/>
  <c r="B104" i="5"/>
  <c r="F104" i="5"/>
  <c r="E104" i="5"/>
  <c r="C105" i="5"/>
  <c r="D105" i="5"/>
  <c r="B105" i="5"/>
  <c r="F105" i="5"/>
  <c r="E105" i="5"/>
  <c r="C106" i="5"/>
  <c r="D106" i="5"/>
  <c r="B106" i="5"/>
  <c r="F106" i="5"/>
  <c r="E106" i="5"/>
  <c r="C107" i="5"/>
  <c r="D107" i="5"/>
  <c r="B107" i="5"/>
  <c r="F107" i="5"/>
  <c r="E107" i="5"/>
  <c r="C108" i="5"/>
  <c r="D108" i="5"/>
  <c r="B108" i="5"/>
  <c r="F108" i="5"/>
  <c r="E108" i="5"/>
  <c r="C109" i="5"/>
  <c r="D109" i="5"/>
  <c r="B109" i="5"/>
  <c r="F109" i="5"/>
  <c r="E109" i="5"/>
  <c r="C110" i="5"/>
  <c r="D110" i="5"/>
  <c r="B110" i="5"/>
  <c r="F110" i="5"/>
  <c r="E11" i="5"/>
  <c r="B10" i="1"/>
  <c r="E10" i="1"/>
  <c r="C11" i="1"/>
  <c r="D11" i="1"/>
  <c r="E108" i="1"/>
  <c r="E110" i="5"/>
  <c r="E110" i="4"/>
  <c r="C12" i="4"/>
  <c r="D12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C12" i="5"/>
  <c r="D12" i="5"/>
  <c r="C11" i="4"/>
  <c r="B11" i="4"/>
  <c r="D11" i="4"/>
  <c r="H102" i="4"/>
  <c r="H103" i="4"/>
  <c r="H104" i="4"/>
  <c r="H105" i="4"/>
  <c r="H106" i="4"/>
  <c r="H107" i="4"/>
  <c r="H108" i="4"/>
  <c r="H109" i="4"/>
  <c r="H110" i="4"/>
  <c r="H11" i="4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" i="5"/>
  <c r="B11" i="5"/>
  <c r="C11" i="5"/>
  <c r="D11" i="5"/>
  <c r="B9" i="1"/>
  <c r="C9" i="1"/>
  <c r="D9" i="1"/>
  <c r="C10" i="1"/>
  <c r="D10" i="1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G45" i="4"/>
  <c r="I45" i="4"/>
  <c r="G46" i="4"/>
  <c r="I46" i="4"/>
  <c r="G47" i="4"/>
  <c r="I47" i="4"/>
  <c r="G48" i="4"/>
  <c r="I48" i="4"/>
  <c r="G49" i="4"/>
  <c r="I49" i="4"/>
  <c r="G50" i="4"/>
  <c r="I50" i="4"/>
  <c r="G51" i="4"/>
  <c r="I51" i="4"/>
  <c r="G52" i="4"/>
  <c r="I52" i="4"/>
  <c r="G53" i="4"/>
  <c r="I53" i="4"/>
  <c r="G54" i="4"/>
  <c r="I54" i="4"/>
  <c r="G55" i="4"/>
  <c r="I55" i="4"/>
  <c r="G56" i="4"/>
  <c r="I56" i="4"/>
  <c r="G57" i="4"/>
  <c r="I57" i="4"/>
  <c r="G58" i="4"/>
  <c r="I58" i="4"/>
  <c r="G59" i="4"/>
  <c r="I59" i="4"/>
  <c r="G60" i="4"/>
  <c r="I60" i="4"/>
  <c r="G61" i="4"/>
  <c r="I61" i="4"/>
  <c r="G62" i="4"/>
  <c r="I62" i="4"/>
  <c r="G63" i="4"/>
  <c r="I63" i="4"/>
  <c r="G64" i="4"/>
  <c r="I64" i="4"/>
  <c r="G65" i="4"/>
  <c r="I65" i="4"/>
  <c r="G66" i="4"/>
  <c r="I66" i="4"/>
  <c r="G67" i="4"/>
  <c r="I67" i="4"/>
  <c r="G68" i="4"/>
  <c r="I68" i="4"/>
  <c r="G69" i="4"/>
  <c r="I69" i="4"/>
  <c r="G70" i="4"/>
  <c r="I70" i="4"/>
  <c r="G71" i="4"/>
  <c r="I71" i="4"/>
  <c r="G72" i="4"/>
  <c r="I72" i="4"/>
  <c r="G73" i="4"/>
  <c r="I73" i="4"/>
  <c r="G74" i="4"/>
  <c r="I74" i="4"/>
  <c r="G75" i="4"/>
  <c r="I75" i="4"/>
  <c r="G76" i="4"/>
  <c r="I76" i="4"/>
  <c r="G77" i="4"/>
  <c r="I77" i="4"/>
  <c r="G78" i="4"/>
  <c r="I78" i="4"/>
  <c r="G79" i="4"/>
  <c r="I79" i="4"/>
  <c r="G80" i="4"/>
  <c r="I80" i="4"/>
  <c r="G81" i="4"/>
  <c r="I81" i="4"/>
  <c r="G82" i="4"/>
  <c r="I82" i="4"/>
  <c r="G83" i="4"/>
  <c r="I83" i="4"/>
  <c r="G84" i="4"/>
  <c r="I84" i="4"/>
  <c r="G85" i="4"/>
  <c r="I85" i="4"/>
  <c r="G86" i="4"/>
  <c r="I86" i="4"/>
  <c r="G87" i="4"/>
  <c r="I87" i="4"/>
  <c r="G88" i="4"/>
  <c r="I88" i="4"/>
  <c r="G89" i="4"/>
  <c r="I89" i="4"/>
  <c r="G90" i="4"/>
  <c r="I90" i="4"/>
  <c r="G91" i="4"/>
  <c r="I91" i="4"/>
  <c r="G92" i="4"/>
  <c r="I92" i="4"/>
  <c r="G93" i="4"/>
  <c r="I93" i="4"/>
  <c r="G94" i="4"/>
  <c r="I94" i="4"/>
  <c r="G95" i="4"/>
  <c r="I95" i="4"/>
  <c r="G96" i="4"/>
  <c r="I96" i="4"/>
  <c r="G97" i="4"/>
  <c r="I97" i="4"/>
  <c r="G98" i="4"/>
  <c r="I98" i="4"/>
  <c r="G99" i="4"/>
  <c r="I99" i="4"/>
  <c r="G100" i="4"/>
  <c r="I100" i="4"/>
  <c r="G101" i="4"/>
  <c r="I101" i="4"/>
  <c r="G102" i="4"/>
  <c r="I102" i="4"/>
  <c r="G103" i="4"/>
  <c r="I103" i="4"/>
  <c r="G104" i="4"/>
  <c r="I104" i="4"/>
  <c r="G105" i="4"/>
  <c r="I105" i="4"/>
  <c r="G106" i="4"/>
  <c r="I106" i="4"/>
  <c r="G107" i="4"/>
  <c r="I107" i="4"/>
  <c r="G108" i="4"/>
  <c r="I108" i="4"/>
  <c r="G109" i="4"/>
  <c r="I109" i="4"/>
  <c r="G110" i="4"/>
  <c r="I110" i="4"/>
  <c r="G11" i="4"/>
  <c r="I11" i="4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7" i="2"/>
</calcChain>
</file>

<file path=xl/sharedStrings.xml><?xml version="1.0" encoding="utf-8"?>
<sst xmlns="http://schemas.openxmlformats.org/spreadsheetml/2006/main" count="69" uniqueCount="31">
  <si>
    <t>time</t>
  </si>
  <si>
    <t>F</t>
  </si>
  <si>
    <t>S</t>
  </si>
  <si>
    <t>F ini</t>
  </si>
  <si>
    <t>S ini</t>
  </si>
  <si>
    <t>α</t>
  </si>
  <si>
    <t>β</t>
  </si>
  <si>
    <t>ε</t>
  </si>
  <si>
    <t>λ</t>
  </si>
  <si>
    <t>δ</t>
  </si>
  <si>
    <t>m</t>
  </si>
  <si>
    <t>q</t>
  </si>
  <si>
    <t>R</t>
  </si>
  <si>
    <t xml:space="preserve">Z </t>
  </si>
  <si>
    <t>dS</t>
  </si>
  <si>
    <t>Z</t>
  </si>
  <si>
    <t>dF</t>
  </si>
  <si>
    <t>inflection</t>
  </si>
  <si>
    <t>seed bank</t>
  </si>
  <si>
    <t>trees</t>
  </si>
  <si>
    <t>deforestation</t>
  </si>
  <si>
    <t>seed production</t>
  </si>
  <si>
    <t>αF</t>
  </si>
  <si>
    <t>βS</t>
  </si>
  <si>
    <t>seed decay</t>
  </si>
  <si>
    <t>contribution from:</t>
  </si>
  <si>
    <t>seed bank stock</t>
  </si>
  <si>
    <t>T</t>
  </si>
  <si>
    <t>(-)λRF</t>
  </si>
  <si>
    <r>
      <t xml:space="preserve">δZ       </t>
    </r>
    <r>
      <rPr>
        <sz val="11"/>
        <color theme="1"/>
        <rFont val="Calibri"/>
        <scheme val="minor"/>
      </rPr>
      <t>*ε*(1-F/T)</t>
    </r>
  </si>
  <si>
    <r>
      <t xml:space="preserve">F         </t>
    </r>
    <r>
      <rPr>
        <sz val="11"/>
        <color theme="1"/>
        <rFont val="Calibri"/>
        <scheme val="minor"/>
      </rPr>
      <t>*ε*(1-F/T)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</si>
</sst>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compact!$E$8</c:f>
              <c:strCache>
                <c:ptCount val="1"/>
                <c:pt idx="0">
                  <c:v>dS</c:v>
                </c:pt>
              </c:strCache>
            </c:strRef>
          </c:tx>
          <c:marker>
            <c:symbol val="none"/>
          </c:marker>
          <c:cat>
            <c:numRef>
              <c:f>compact!$A$9:$A$108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compact!$E$9:$E$109</c:f>
              <c:numCache>
                <c:formatCode>00,000</c:formatCode>
                <c:ptCount val="101"/>
                <c:pt idx="0">
                  <c:v>0.012</c:v>
                </c:pt>
                <c:pt idx="1">
                  <c:v>0.0113461592716268</c:v>
                </c:pt>
                <c:pt idx="2">
                  <c:v>0.0106929825082475</c:v>
                </c:pt>
                <c:pt idx="3">
                  <c:v>0.0100445634477286</c:v>
                </c:pt>
                <c:pt idx="4">
                  <c:v>0.00940464610520901</c:v>
                </c:pt>
                <c:pt idx="5">
                  <c:v>0.00877661441799879</c:v>
                </c:pt>
                <c:pt idx="6">
                  <c:v>0.00816347992721714</c:v>
                </c:pt>
                <c:pt idx="7">
                  <c:v>0.00756787042363849</c:v>
                </c:pt>
                <c:pt idx="8">
                  <c:v>0.00699202220965724</c:v>
                </c:pt>
                <c:pt idx="9">
                  <c:v>0.00643777803867713</c:v>
                </c:pt>
                <c:pt idx="10">
                  <c:v>0.00590659201581886</c:v>
                </c:pt>
                <c:pt idx="11">
                  <c:v>0.00539954191674317</c:v>
                </c:pt>
                <c:pt idx="12">
                  <c:v>0.00491734862385879</c:v>
                </c:pt>
                <c:pt idx="13">
                  <c:v>0.00446040177524417</c:v>
                </c:pt>
                <c:pt idx="14">
                  <c:v>0.00402879031391936</c:v>
                </c:pt>
                <c:pt idx="15">
                  <c:v>0.00362233641848289</c:v>
                </c:pt>
                <c:pt idx="16">
                  <c:v>0.00324063126715422</c:v>
                </c:pt>
                <c:pt idx="17">
                  <c:v>0.00288307119602192</c:v>
                </c:pt>
                <c:pt idx="18">
                  <c:v>0.00254889301321762</c:v>
                </c:pt>
                <c:pt idx="19">
                  <c:v>0.00223720748073481</c:v>
                </c:pt>
                <c:pt idx="20">
                  <c:v>0.00194703023903094</c:v>
                </c:pt>
                <c:pt idx="21">
                  <c:v>0.00167730970021451</c:v>
                </c:pt>
                <c:pt idx="22">
                  <c:v>0.00142695165677641</c:v>
                </c:pt>
                <c:pt idx="23">
                  <c:v>0.00119484053582431</c:v>
                </c:pt>
                <c:pt idx="24">
                  <c:v>0.000979857371183999</c:v>
                </c:pt>
                <c:pt idx="25">
                  <c:v>0.000780894669375365</c:v>
                </c:pt>
                <c:pt idx="26">
                  <c:v>0.000596868414761282</c:v>
                </c:pt>
                <c:pt idx="27">
                  <c:v>0.000426727499745155</c:v>
                </c:pt>
                <c:pt idx="28">
                  <c:v>0.000269460883686078</c:v>
                </c:pt>
                <c:pt idx="29">
                  <c:v>0.00012410278480936</c:v>
                </c:pt>
                <c:pt idx="30">
                  <c:v>-1.02638022512485E-5</c:v>
                </c:pt>
                <c:pt idx="31">
                  <c:v>-0.000134504990417327</c:v>
                </c:pt>
                <c:pt idx="32">
                  <c:v>-0.000249435037393974</c:v>
                </c:pt>
                <c:pt idx="33">
                  <c:v>-0.000355816314875289</c:v>
                </c:pt>
                <c:pt idx="34">
                  <c:v>-0.000454360015886245</c:v>
                </c:pt>
                <c:pt idx="35">
                  <c:v>-0.000545727433074603</c:v>
                </c:pt>
                <c:pt idx="36">
                  <c:v>-0.000630531665788624</c:v>
                </c:pt>
                <c:pt idx="37">
                  <c:v>-0.000709339636667995</c:v>
                </c:pt>
                <c:pt idx="38">
                  <c:v>-0.00078267431899134</c:v>
                </c:pt>
                <c:pt idx="39">
                  <c:v>-0.000851017094100095</c:v>
                </c:pt>
                <c:pt idx="40">
                  <c:v>-0.000914810173915829</c:v>
                </c:pt>
                <c:pt idx="41">
                  <c:v>-0.000974459037025531</c:v>
                </c:pt>
                <c:pt idx="42">
                  <c:v>-0.0010303348382138</c:v>
                </c:pt>
                <c:pt idx="43">
                  <c:v>-0.00108277676088118</c:v>
                </c:pt>
                <c:pt idx="44">
                  <c:v>-0.00113209428971895</c:v>
                </c:pt>
                <c:pt idx="45">
                  <c:v>-0.00117856938752289</c:v>
                </c:pt>
                <c:pt idx="46">
                  <c:v>-0.00122245856531835</c:v>
                </c:pt>
                <c:pt idx="47">
                  <c:v>-0.00126399483921824</c:v>
                </c:pt>
                <c:pt idx="48">
                  <c:v>-0.00130338957080591</c:v>
                </c:pt>
                <c:pt idx="49">
                  <c:v>-0.0013408341904708</c:v>
                </c:pt>
                <c:pt idx="50">
                  <c:v>-0.00137650180515033</c:v>
                </c:pt>
                <c:pt idx="51">
                  <c:v>-0.00141054869345628</c:v>
                </c:pt>
                <c:pt idx="52">
                  <c:v>-0.00144311569227856</c:v>
                </c:pt>
                <c:pt idx="53">
                  <c:v>-0.00147432947974347</c:v>
                </c:pt>
                <c:pt idx="54">
                  <c:v>-0.00150430375992144</c:v>
                </c:pt>
                <c:pt idx="55">
                  <c:v>-0.00153314035498708</c:v>
                </c:pt>
                <c:pt idx="56">
                  <c:v>-0.00156093021067639</c:v>
                </c:pt>
                <c:pt idx="57">
                  <c:v>-0.00158775432089992</c:v>
                </c:pt>
                <c:pt idx="58">
                  <c:v>-0.00161368457728734</c:v>
                </c:pt>
                <c:pt idx="59">
                  <c:v>-0.00163878454928221</c:v>
                </c:pt>
                <c:pt idx="60">
                  <c:v>-0.00166311020019667</c:v>
                </c:pt>
                <c:pt idx="61">
                  <c:v>-0.00168671054438948</c:v>
                </c:pt>
                <c:pt idx="62">
                  <c:v>-0.00170962825046011</c:v>
                </c:pt>
                <c:pt idx="63">
                  <c:v>-0.00173190019506668</c:v>
                </c:pt>
                <c:pt idx="64">
                  <c:v>-0.00175355797168367</c:v>
                </c:pt>
                <c:pt idx="65">
                  <c:v>-0.00177462835832263</c:v>
                </c:pt>
                <c:pt idx="66">
                  <c:v>-0.00179513374795005</c:v>
                </c:pt>
                <c:pt idx="67">
                  <c:v>-0.00181509254505406</c:v>
                </c:pt>
                <c:pt idx="68">
                  <c:v>-0.00183451953153847</c:v>
                </c:pt>
                <c:pt idx="69">
                  <c:v>-0.00185342620486032</c:v>
                </c:pt>
                <c:pt idx="70">
                  <c:v>-0.00187182109107605</c:v>
                </c:pt>
                <c:pt idx="71">
                  <c:v>-0.00188971003522349</c:v>
                </c:pt>
                <c:pt idx="72">
                  <c:v>-0.00190709647124091</c:v>
                </c:pt>
                <c:pt idx="73">
                  <c:v>-0.00192398167341181</c:v>
                </c:pt>
                <c:pt idx="74">
                  <c:v>-0.00194036499112348</c:v>
                </c:pt>
                <c:pt idx="75">
                  <c:v>-0.00195624406853984</c:v>
                </c:pt>
                <c:pt idx="76">
                  <c:v>-0.00197161505061316</c:v>
                </c:pt>
                <c:pt idx="77">
                  <c:v>-0.00198647277669522</c:v>
                </c:pt>
                <c:pt idx="78">
                  <c:v>-0.00200081096285575</c:v>
                </c:pt>
                <c:pt idx="79">
                  <c:v>-0.00201462237387459</c:v>
                </c:pt>
                <c:pt idx="80">
                  <c:v>-0.00202789898574297</c:v>
                </c:pt>
                <c:pt idx="81">
                  <c:v>-0.00204063213938865</c:v>
                </c:pt>
                <c:pt idx="82">
                  <c:v>-0.0020528126862293</c:v>
                </c:pt>
                <c:pt idx="83">
                  <c:v>-0.00206443112605777</c:v>
                </c:pt>
                <c:pt idx="84">
                  <c:v>-0.0020754777376714</c:v>
                </c:pt>
                <c:pt idx="85">
                  <c:v>-0.00208594270257597</c:v>
                </c:pt>
                <c:pt idx="86">
                  <c:v>-0.00209581622202134</c:v>
                </c:pt>
                <c:pt idx="87">
                  <c:v>-0.00210508862756225</c:v>
                </c:pt>
                <c:pt idx="88">
                  <c:v>-0.00211375048528148</c:v>
                </c:pt>
                <c:pt idx="89">
                  <c:v>-0.00212179269376568</c:v>
                </c:pt>
                <c:pt idx="90">
                  <c:v>-0.00212920657588453</c:v>
                </c:pt>
                <c:pt idx="91">
                  <c:v>-0.00213598396439223</c:v>
                </c:pt>
                <c:pt idx="92">
                  <c:v>-0.00214211728134638</c:v>
                </c:pt>
                <c:pt idx="93">
                  <c:v>-0.00214759961132179</c:v>
                </c:pt>
                <c:pt idx="94">
                  <c:v>-0.00215242476838663</c:v>
                </c:pt>
                <c:pt idx="95">
                  <c:v>-0.00215658735680384</c:v>
                </c:pt>
                <c:pt idx="96">
                  <c:v>-0.00216008282542255</c:v>
                </c:pt>
                <c:pt idx="97">
                  <c:v>-0.0021629075157312</c:v>
                </c:pt>
                <c:pt idx="98">
                  <c:v>-0.0021650587035556</c:v>
                </c:pt>
                <c:pt idx="99">
                  <c:v>-0.00216653463440136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compact!$F$8</c:f>
              <c:strCache>
                <c:ptCount val="1"/>
                <c:pt idx="0">
                  <c:v>dF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compact!$A$9:$A$108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compact!$F$9:$F$109</c:f>
              <c:numCache>
                <c:formatCode>00,000</c:formatCode>
                <c:ptCount val="101"/>
                <c:pt idx="0">
                  <c:v>-0.00979727589483687</c:v>
                </c:pt>
                <c:pt idx="1">
                  <c:v>-0.00943234011172243</c:v>
                </c:pt>
                <c:pt idx="2">
                  <c:v>-0.00906759115999702</c:v>
                </c:pt>
                <c:pt idx="3">
                  <c:v>-0.0087027110237135</c:v>
                </c:pt>
                <c:pt idx="4">
                  <c:v>-0.00833795103460831</c:v>
                </c:pt>
                <c:pt idx="5">
                  <c:v>-0.00797407340357613</c:v>
                </c:pt>
                <c:pt idx="6">
                  <c:v>-0.00761226249468164</c:v>
                </c:pt>
                <c:pt idx="7">
                  <c:v>-0.00725401644005856</c:v>
                </c:pt>
                <c:pt idx="8">
                  <c:v>-0.0069010304617567</c:v>
                </c:pt>
                <c:pt idx="9">
                  <c:v>-0.00655508246153236</c:v>
                </c:pt>
                <c:pt idx="10">
                  <c:v>-0.00621792946423058</c:v>
                </c:pt>
                <c:pt idx="11">
                  <c:v>-0.00589122088029791</c:v>
                </c:pt>
                <c:pt idx="12">
                  <c:v>-0.00557643180334954</c:v>
                </c:pt>
                <c:pt idx="13">
                  <c:v>-0.00527481708673092</c:v>
                </c:pt>
                <c:pt idx="14">
                  <c:v>-0.00498738500102159</c:v>
                </c:pt>
                <c:pt idx="15">
                  <c:v>-0.00471488796058535</c:v>
                </c:pt>
                <c:pt idx="16">
                  <c:v>-0.00445782709759175</c:v>
                </c:pt>
                <c:pt idx="17">
                  <c:v>-0.00421646725530812</c:v>
                </c:pt>
                <c:pt idx="18">
                  <c:v>-0.00399085913389077</c:v>
                </c:pt>
                <c:pt idx="19">
                  <c:v>-0.00378086571552828</c:v>
                </c:pt>
                <c:pt idx="20">
                  <c:v>-0.00358619060517129</c:v>
                </c:pt>
                <c:pt idx="21">
                  <c:v>-0.00340640646014151</c:v>
                </c:pt>
                <c:pt idx="22">
                  <c:v>-0.00324098218771216</c:v>
                </c:pt>
                <c:pt idx="23">
                  <c:v>-0.00308930803054537</c:v>
                </c:pt>
                <c:pt idx="24">
                  <c:v>-0.00295071802117697</c:v>
                </c:pt>
                <c:pt idx="25">
                  <c:v>-0.0028245095672701</c:v>
                </c:pt>
                <c:pt idx="26">
                  <c:v>-0.00270996013583346</c:v>
                </c:pt>
                <c:pt idx="27">
                  <c:v>-0.00260634114776701</c:v>
                </c:pt>
                <c:pt idx="28">
                  <c:v>-0.00251292928600839</c:v>
                </c:pt>
                <c:pt idx="29">
                  <c:v>-0.00242901547285783</c:v>
                </c:pt>
                <c:pt idx="30">
                  <c:v>-0.00235391179508832</c:v>
                </c:pt>
                <c:pt idx="31">
                  <c:v>-0.00228695665782836</c:v>
                </c:pt>
                <c:pt idx="32">
                  <c:v>-0.00222751843681455</c:v>
                </c:pt>
                <c:pt idx="33">
                  <c:v>-0.00217499787871611</c:v>
                </c:pt>
                <c:pt idx="34">
                  <c:v>-0.00212882947472403</c:v>
                </c:pt>
                <c:pt idx="35">
                  <c:v>-0.00208848200623337</c:v>
                </c:pt>
                <c:pt idx="36">
                  <c:v>-0.0020534584351122</c:v>
                </c:pt>
                <c:pt idx="37">
                  <c:v>-0.00202329528595115</c:v>
                </c:pt>
                <c:pt idx="38">
                  <c:v>-0.0019975616445448</c:v>
                </c:pt>
                <c:pt idx="39">
                  <c:v>-0.0019758578760345</c:v>
                </c:pt>
                <c:pt idx="40">
                  <c:v>-0.00195781414776786</c:v>
                </c:pt>
                <c:pt idx="41">
                  <c:v>-0.00194308882596899</c:v>
                </c:pt>
                <c:pt idx="42">
                  <c:v>-0.00193136680162979</c:v>
                </c:pt>
                <c:pt idx="43">
                  <c:v>-0.00192235778943915</c:v>
                </c:pt>
                <c:pt idx="44">
                  <c:v>-0.00191579463384336</c:v>
                </c:pt>
                <c:pt idx="45">
                  <c:v>-0.00191143164825752</c:v>
                </c:pt>
                <c:pt idx="46">
                  <c:v>-0.00190904300680426</c:v>
                </c:pt>
                <c:pt idx="47">
                  <c:v>-0.00190842120254149</c:v>
                </c:pt>
                <c:pt idx="48">
                  <c:v>-0.00190937558176892</c:v>
                </c:pt>
                <c:pt idx="49">
                  <c:v>-0.00191173096050964</c:v>
                </c:pt>
                <c:pt idx="50">
                  <c:v>-0.00191532632650197</c:v>
                </c:pt>
                <c:pt idx="51">
                  <c:v>-0.0019200136278836</c:v>
                </c:pt>
                <c:pt idx="52">
                  <c:v>-0.00192565664809534</c:v>
                </c:pt>
                <c:pt idx="53">
                  <c:v>-0.00193212996528484</c:v>
                </c:pt>
                <c:pt idx="54">
                  <c:v>-0.00193931799357361</c:v>
                </c:pt>
                <c:pt idx="55">
                  <c:v>-0.00194711410289775</c:v>
                </c:pt>
                <c:pt idx="56">
                  <c:v>-0.00195541981369197</c:v>
                </c:pt>
                <c:pt idx="57">
                  <c:v>-0.00196414406240998</c:v>
                </c:pt>
                <c:pt idx="58">
                  <c:v>-0.00197320253372888</c:v>
                </c:pt>
                <c:pt idx="59">
                  <c:v>-0.00198251705523752</c:v>
                </c:pt>
                <c:pt idx="60">
                  <c:v>-0.00199201505043671</c:v>
                </c:pt>
                <c:pt idx="61">
                  <c:v>-0.00200162904596203</c:v>
                </c:pt>
                <c:pt idx="62">
                  <c:v>-0.00201129622906229</c:v>
                </c:pt>
                <c:pt idx="63">
                  <c:v>-0.00202095805151579</c:v>
                </c:pt>
                <c:pt idx="64">
                  <c:v>-0.00203055987633317</c:v>
                </c:pt>
                <c:pt idx="65">
                  <c:v>-0.00204005066377143</c:v>
                </c:pt>
                <c:pt idx="66">
                  <c:v>-0.00204938269336395</c:v>
                </c:pt>
                <c:pt idx="67">
                  <c:v>-0.00205851131885028</c:v>
                </c:pt>
                <c:pt idx="68">
                  <c:v>-0.0020673947530661</c:v>
                </c:pt>
                <c:pt idx="69">
                  <c:v>-0.00207599388002347</c:v>
                </c:pt>
                <c:pt idx="70">
                  <c:v>-0.00208427209157508</c:v>
                </c:pt>
                <c:pt idx="71">
                  <c:v>-0.00209219514621163</c:v>
                </c:pt>
                <c:pt idx="72">
                  <c:v>-0.00209973104768879</c:v>
                </c:pt>
                <c:pt idx="73">
                  <c:v>-0.00210684994131955</c:v>
                </c:pt>
                <c:pt idx="74">
                  <c:v>-0.00211352402589937</c:v>
                </c:pt>
                <c:pt idx="75">
                  <c:v>-0.00211972747935614</c:v>
                </c:pt>
                <c:pt idx="76">
                  <c:v>-0.00212543639633458</c:v>
                </c:pt>
                <c:pt idx="77">
                  <c:v>-0.00213062873603705</c:v>
                </c:pt>
                <c:pt idx="78">
                  <c:v>-0.00213528427874989</c:v>
                </c:pt>
                <c:pt idx="79">
                  <c:v>-0.002139384589587</c:v>
                </c:pt>
                <c:pt idx="80">
                  <c:v>-0.00214291298808183</c:v>
                </c:pt>
                <c:pt idx="81">
                  <c:v>-0.00214585452235557</c:v>
                </c:pt>
                <c:pt idx="82">
                  <c:v>-0.00214819594668324</c:v>
                </c:pt>
                <c:pt idx="83">
                  <c:v>-0.00214992570137214</c:v>
                </c:pt>
                <c:pt idx="84">
                  <c:v>-0.00215103389395829</c:v>
                </c:pt>
                <c:pt idx="85">
                  <c:v>-0.0021515122808168</c:v>
                </c:pt>
                <c:pt idx="86">
                  <c:v>-0.0021513542483713</c:v>
                </c:pt>
                <c:pt idx="87">
                  <c:v>-0.00215055479317667</c:v>
                </c:pt>
                <c:pt idx="88">
                  <c:v>-0.00214911050023707</c:v>
                </c:pt>
                <c:pt idx="89">
                  <c:v>-0.0021470195190085</c:v>
                </c:pt>
                <c:pt idx="90">
                  <c:v>-0.0021442815366214</c:v>
                </c:pt>
                <c:pt idx="91">
                  <c:v>-0.00214089774794323</c:v>
                </c:pt>
                <c:pt idx="92">
                  <c:v>-0.00213687082218437</c:v>
                </c:pt>
                <c:pt idx="93">
                  <c:v>-0.00213220486583107</c:v>
                </c:pt>
                <c:pt idx="94">
                  <c:v>-0.00212690538176757</c:v>
                </c:pt>
                <c:pt idx="95">
                  <c:v>-0.00212097922452457</c:v>
                </c:pt>
                <c:pt idx="96">
                  <c:v>-0.00211443455166211</c:v>
                </c:pt>
                <c:pt idx="97">
                  <c:v>-0.00210728077136245</c:v>
                </c:pt>
                <c:pt idx="98">
                  <c:v>-0.00209952848637054</c:v>
                </c:pt>
                <c:pt idx="99">
                  <c:v>-0.00209118943447709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710488"/>
        <c:axId val="-2008707512"/>
      </c:lineChart>
      <c:catAx>
        <c:axId val="-200871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8707512"/>
        <c:crosses val="autoZero"/>
        <c:auto val="1"/>
        <c:lblAlgn val="ctr"/>
        <c:lblOffset val="100"/>
        <c:noMultiLvlLbl val="0"/>
      </c:catAx>
      <c:valAx>
        <c:axId val="-2008707512"/>
        <c:scaling>
          <c:orientation val="minMax"/>
        </c:scaling>
        <c:delete val="0"/>
        <c:axPos val="l"/>
        <c:majorGridlines/>
        <c:numFmt formatCode="00,000" sourceLinked="1"/>
        <c:majorTickMark val="out"/>
        <c:minorTickMark val="none"/>
        <c:tickLblPos val="nextTo"/>
        <c:crossAx val="-2008710488"/>
        <c:crosses val="autoZero"/>
        <c:crossBetween val="between"/>
        <c:majorUnit val="0.005"/>
        <c:minorUnit val="0.0004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compact!$C$8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compact!$A$9:$A$108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compact!$C$9:$C$109</c:f>
              <c:numCache>
                <c:formatCode>0.00</c:formatCode>
                <c:ptCount val="101"/>
                <c:pt idx="0" formatCode="General">
                  <c:v>0.2</c:v>
                </c:pt>
                <c:pt idx="1">
                  <c:v>0.212</c:v>
                </c:pt>
                <c:pt idx="2">
                  <c:v>0.223346159271627</c:v>
                </c:pt>
                <c:pt idx="3">
                  <c:v>0.234039141779874</c:v>
                </c:pt>
                <c:pt idx="4">
                  <c:v>0.244083705227603</c:v>
                </c:pt>
                <c:pt idx="5">
                  <c:v>0.253488351332812</c:v>
                </c:pt>
                <c:pt idx="6">
                  <c:v>0.262264965750811</c:v>
                </c:pt>
                <c:pt idx="7">
                  <c:v>0.270428445678028</c:v>
                </c:pt>
                <c:pt idx="8">
                  <c:v>0.277996316101666</c:v>
                </c:pt>
                <c:pt idx="9">
                  <c:v>0.284988338311324</c:v>
                </c:pt>
                <c:pt idx="10">
                  <c:v>0.291426116350001</c:v>
                </c:pt>
                <c:pt idx="11">
                  <c:v>0.29733270836582</c:v>
                </c:pt>
                <c:pt idx="12">
                  <c:v>0.302732250282563</c:v>
                </c:pt>
                <c:pt idx="13">
                  <c:v>0.307649598906421</c:v>
                </c:pt>
                <c:pt idx="14">
                  <c:v>0.312110000681666</c:v>
                </c:pt>
                <c:pt idx="15">
                  <c:v>0.316138790995585</c:v>
                </c:pt>
                <c:pt idx="16">
                  <c:v>0.319761127414068</c:v>
                </c:pt>
                <c:pt idx="17">
                  <c:v>0.323001758681222</c:v>
                </c:pt>
                <c:pt idx="18">
                  <c:v>0.325884829877244</c:v>
                </c:pt>
                <c:pt idx="19">
                  <c:v>0.328433722890462</c:v>
                </c:pt>
                <c:pt idx="20">
                  <c:v>0.330670930371196</c:v>
                </c:pt>
                <c:pt idx="21">
                  <c:v>0.332617960610227</c:v>
                </c:pt>
                <c:pt idx="22">
                  <c:v>0.334295270310442</c:v>
                </c:pt>
                <c:pt idx="23">
                  <c:v>0.335722221967218</c:v>
                </c:pt>
                <c:pt idx="24">
                  <c:v>0.336917062503043</c:v>
                </c:pt>
                <c:pt idx="25">
                  <c:v>0.337896919874227</c:v>
                </c:pt>
                <c:pt idx="26">
                  <c:v>0.338677814543602</c:v>
                </c:pt>
                <c:pt idx="27">
                  <c:v>0.339274682958363</c:v>
                </c:pt>
                <c:pt idx="28">
                  <c:v>0.339701410458108</c:v>
                </c:pt>
                <c:pt idx="29">
                  <c:v>0.339970871341795</c:v>
                </c:pt>
                <c:pt idx="30">
                  <c:v>0.340094974126604</c:v>
                </c:pt>
                <c:pt idx="31">
                  <c:v>0.340084710324353</c:v>
                </c:pt>
                <c:pt idx="32">
                  <c:v>0.339950205333935</c:v>
                </c:pt>
                <c:pt idx="33">
                  <c:v>0.339700770296541</c:v>
                </c:pt>
                <c:pt idx="34">
                  <c:v>0.339344953981666</c:v>
                </c:pt>
                <c:pt idx="35">
                  <c:v>0.33889059396578</c:v>
                </c:pt>
                <c:pt idx="36">
                  <c:v>0.338344866532705</c:v>
                </c:pt>
                <c:pt idx="37">
                  <c:v>0.337714334866916</c:v>
                </c:pt>
                <c:pt idx="38">
                  <c:v>0.337004995230249</c:v>
                </c:pt>
                <c:pt idx="39">
                  <c:v>0.336222320911257</c:v>
                </c:pt>
                <c:pt idx="40">
                  <c:v>0.335371303817157</c:v>
                </c:pt>
                <c:pt idx="41">
                  <c:v>0.334456493643241</c:v>
                </c:pt>
                <c:pt idx="42">
                  <c:v>0.333482034606216</c:v>
                </c:pt>
                <c:pt idx="43">
                  <c:v>0.332451699768002</c:v>
                </c:pt>
                <c:pt idx="44">
                  <c:v>0.331368923007121</c:v>
                </c:pt>
                <c:pt idx="45">
                  <c:v>0.330236828717402</c:v>
                </c:pt>
                <c:pt idx="46">
                  <c:v>0.329058259329879</c:v>
                </c:pt>
                <c:pt idx="47">
                  <c:v>0.327835800764561</c:v>
                </c:pt>
                <c:pt idx="48">
                  <c:v>0.326571805925342</c:v>
                </c:pt>
                <c:pt idx="49">
                  <c:v>0.325268416354537</c:v>
                </c:pt>
                <c:pt idx="50">
                  <c:v>0.323927582164066</c:v>
                </c:pt>
                <c:pt idx="51">
                  <c:v>0.322551080358915</c:v>
                </c:pt>
                <c:pt idx="52">
                  <c:v>0.321140531665459</c:v>
                </c:pt>
                <c:pt idx="53">
                  <c:v>0.319697415973181</c:v>
                </c:pt>
                <c:pt idx="54">
                  <c:v>0.318223086493437</c:v>
                </c:pt>
                <c:pt idx="55">
                  <c:v>0.316718782733516</c:v>
                </c:pt>
                <c:pt idx="56">
                  <c:v>0.315185642378529</c:v>
                </c:pt>
                <c:pt idx="57">
                  <c:v>0.313624712167852</c:v>
                </c:pt>
                <c:pt idx="58">
                  <c:v>0.312036957846952</c:v>
                </c:pt>
                <c:pt idx="59">
                  <c:v>0.310423273269665</c:v>
                </c:pt>
                <c:pt idx="60">
                  <c:v>0.308784488720383</c:v>
                </c:pt>
                <c:pt idx="61">
                  <c:v>0.307121378520186</c:v>
                </c:pt>
                <c:pt idx="62">
                  <c:v>0.305434667975797</c:v>
                </c:pt>
                <c:pt idx="63">
                  <c:v>0.303725039725336</c:v>
                </c:pt>
                <c:pt idx="64">
                  <c:v>0.30199313953027</c:v>
                </c:pt>
                <c:pt idx="65">
                  <c:v>0.300239581558586</c:v>
                </c:pt>
                <c:pt idx="66">
                  <c:v>0.298464953200263</c:v>
                </c:pt>
                <c:pt idx="67">
                  <c:v>0.296669819452313</c:v>
                </c:pt>
                <c:pt idx="68">
                  <c:v>0.294854726907259</c:v>
                </c:pt>
                <c:pt idx="69">
                  <c:v>0.293020207375721</c:v>
                </c:pt>
                <c:pt idx="70">
                  <c:v>0.29116678117086</c:v>
                </c:pt>
                <c:pt idx="71">
                  <c:v>0.289294960079784</c:v>
                </c:pt>
                <c:pt idx="72">
                  <c:v>0.287405250044561</c:v>
                </c:pt>
                <c:pt idx="73">
                  <c:v>0.28549815357332</c:v>
                </c:pt>
                <c:pt idx="74">
                  <c:v>0.283574171899908</c:v>
                </c:pt>
                <c:pt idx="75">
                  <c:v>0.281633806908785</c:v>
                </c:pt>
                <c:pt idx="76">
                  <c:v>0.279677562840245</c:v>
                </c:pt>
                <c:pt idx="77">
                  <c:v>0.277705947789632</c:v>
                </c:pt>
                <c:pt idx="78">
                  <c:v>0.275719475012937</c:v>
                </c:pt>
                <c:pt idx="79">
                  <c:v>0.273718664050081</c:v>
                </c:pt>
                <c:pt idx="80">
                  <c:v>0.271704041676206</c:v>
                </c:pt>
                <c:pt idx="81">
                  <c:v>0.269676142690463</c:v>
                </c:pt>
                <c:pt idx="82">
                  <c:v>0.267635510551075</c:v>
                </c:pt>
                <c:pt idx="83">
                  <c:v>0.265582697864845</c:v>
                </c:pt>
                <c:pt idx="84">
                  <c:v>0.263518266738788</c:v>
                </c:pt>
                <c:pt idx="85">
                  <c:v>0.261442789001116</c:v>
                </c:pt>
                <c:pt idx="86">
                  <c:v>0.25935684629854</c:v>
                </c:pt>
                <c:pt idx="87">
                  <c:v>0.257261030076519</c:v>
                </c:pt>
                <c:pt idx="88">
                  <c:v>0.255155941448957</c:v>
                </c:pt>
                <c:pt idx="89">
                  <c:v>0.253042190963675</c:v>
                </c:pt>
                <c:pt idx="90">
                  <c:v>0.25092039826991</c:v>
                </c:pt>
                <c:pt idx="91">
                  <c:v>0.248791191694025</c:v>
                </c:pt>
                <c:pt idx="92">
                  <c:v>0.246655207729633</c:v>
                </c:pt>
                <c:pt idx="93">
                  <c:v>0.244513090448286</c:v>
                </c:pt>
                <c:pt idx="94">
                  <c:v>0.242365490836965</c:v>
                </c:pt>
                <c:pt idx="95">
                  <c:v>0.240213066068578</c:v>
                </c:pt>
                <c:pt idx="96">
                  <c:v>0.238056478711774</c:v>
                </c:pt>
                <c:pt idx="97">
                  <c:v>0.235896395886352</c:v>
                </c:pt>
                <c:pt idx="98">
                  <c:v>0.23373348837062</c:v>
                </c:pt>
                <c:pt idx="99">
                  <c:v>0.231568429667065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compact!$B$8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compact!$A$9:$A$108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compact!$B$9:$B$109</c:f>
              <c:numCache>
                <c:formatCode>00,000</c:formatCode>
                <c:ptCount val="101"/>
                <c:pt idx="0" formatCode="General">
                  <c:v>0.5</c:v>
                </c:pt>
                <c:pt idx="1">
                  <c:v>0.490202724105163</c:v>
                </c:pt>
                <c:pt idx="2">
                  <c:v>0.480770383993441</c:v>
                </c:pt>
                <c:pt idx="3">
                  <c:v>0.471702792833444</c:v>
                </c:pt>
                <c:pt idx="4">
                  <c:v>0.46300008180973</c:v>
                </c:pt>
                <c:pt idx="5">
                  <c:v>0.454662130775122</c:v>
                </c:pt>
                <c:pt idx="6">
                  <c:v>0.446688057371546</c:v>
                </c:pt>
                <c:pt idx="7">
                  <c:v>0.439075794876864</c:v>
                </c:pt>
                <c:pt idx="8">
                  <c:v>0.431821778436805</c:v>
                </c:pt>
                <c:pt idx="9">
                  <c:v>0.424920747975049</c:v>
                </c:pt>
                <c:pt idx="10">
                  <c:v>0.418365665513516</c:v>
                </c:pt>
                <c:pt idx="11">
                  <c:v>0.412147736049286</c:v>
                </c:pt>
                <c:pt idx="12">
                  <c:v>0.406256515168988</c:v>
                </c:pt>
                <c:pt idx="13">
                  <c:v>0.400680083365638</c:v>
                </c:pt>
                <c:pt idx="14">
                  <c:v>0.395405266278907</c:v>
                </c:pt>
                <c:pt idx="15">
                  <c:v>0.390417881277886</c:v>
                </c:pt>
                <c:pt idx="16">
                  <c:v>0.3857029933173</c:v>
                </c:pt>
                <c:pt idx="17">
                  <c:v>0.381245166219709</c:v>
                </c:pt>
                <c:pt idx="18">
                  <c:v>0.377028698964401</c:v>
                </c:pt>
                <c:pt idx="19">
                  <c:v>0.37303783983051</c:v>
                </c:pt>
                <c:pt idx="20">
                  <c:v>0.369256974114982</c:v>
                </c:pt>
                <c:pt idx="21">
                  <c:v>0.36567078350981</c:v>
                </c:pt>
                <c:pt idx="22">
                  <c:v>0.362264377049669</c:v>
                </c:pt>
                <c:pt idx="23">
                  <c:v>0.359023394861957</c:v>
                </c:pt>
                <c:pt idx="24">
                  <c:v>0.355934086831411</c:v>
                </c:pt>
                <c:pt idx="25">
                  <c:v>0.352983368810234</c:v>
                </c:pt>
                <c:pt idx="26">
                  <c:v>0.350158859242964</c:v>
                </c:pt>
                <c:pt idx="27">
                  <c:v>0.347448899107131</c:v>
                </c:pt>
                <c:pt idx="28">
                  <c:v>0.344842557959364</c:v>
                </c:pt>
                <c:pt idx="29">
                  <c:v>0.342329628673355</c:v>
                </c:pt>
                <c:pt idx="30">
                  <c:v>0.339900613200497</c:v>
                </c:pt>
                <c:pt idx="31">
                  <c:v>0.337546701405409</c:v>
                </c:pt>
                <c:pt idx="32">
                  <c:v>0.335259744747581</c:v>
                </c:pt>
                <c:pt idx="33">
                  <c:v>0.333032226310766</c:v>
                </c:pt>
                <c:pt idx="34">
                  <c:v>0.33085722843205</c:v>
                </c:pt>
                <c:pt idx="35">
                  <c:v>0.328728398957326</c:v>
                </c:pt>
                <c:pt idx="36">
                  <c:v>0.326639916951093</c:v>
                </c:pt>
                <c:pt idx="37">
                  <c:v>0.324586458515981</c:v>
                </c:pt>
                <c:pt idx="38">
                  <c:v>0.322563163230029</c:v>
                </c:pt>
                <c:pt idx="39">
                  <c:v>0.320565601585485</c:v>
                </c:pt>
                <c:pt idx="40">
                  <c:v>0.31858974370945</c:v>
                </c:pt>
                <c:pt idx="41">
                  <c:v>0.316631929561682</c:v>
                </c:pt>
                <c:pt idx="42">
                  <c:v>0.314688840735713</c:v>
                </c:pt>
                <c:pt idx="43">
                  <c:v>0.312757473934083</c:v>
                </c:pt>
                <c:pt idx="44">
                  <c:v>0.310835116144644</c:v>
                </c:pt>
                <c:pt idx="45">
                  <c:v>0.308919321510801</c:v>
                </c:pt>
                <c:pt idx="46">
                  <c:v>0.307007889862543</c:v>
                </c:pt>
                <c:pt idx="47">
                  <c:v>0.305098846855739</c:v>
                </c:pt>
                <c:pt idx="48">
                  <c:v>0.303190425653198</c:v>
                </c:pt>
                <c:pt idx="49">
                  <c:v>0.301281050071429</c:v>
                </c:pt>
                <c:pt idx="50">
                  <c:v>0.299369319110919</c:v>
                </c:pt>
                <c:pt idx="51">
                  <c:v>0.297453992784417</c:v>
                </c:pt>
                <c:pt idx="52">
                  <c:v>0.295533979156534</c:v>
                </c:pt>
                <c:pt idx="53">
                  <c:v>0.293608322508438</c:v>
                </c:pt>
                <c:pt idx="54">
                  <c:v>0.291676192543153</c:v>
                </c:pt>
                <c:pt idx="55">
                  <c:v>0.28973687454958</c:v>
                </c:pt>
                <c:pt idx="56">
                  <c:v>0.287789760446682</c:v>
                </c:pt>
                <c:pt idx="57">
                  <c:v>0.28583434063299</c:v>
                </c:pt>
                <c:pt idx="58">
                  <c:v>0.28387019657058</c:v>
                </c:pt>
                <c:pt idx="59">
                  <c:v>0.281896994036851</c:v>
                </c:pt>
                <c:pt idx="60">
                  <c:v>0.279914476981614</c:v>
                </c:pt>
                <c:pt idx="61">
                  <c:v>0.277922461931177</c:v>
                </c:pt>
                <c:pt idx="62">
                  <c:v>0.275920832885215</c:v>
                </c:pt>
                <c:pt idx="63">
                  <c:v>0.273909536656153</c:v>
                </c:pt>
                <c:pt idx="64">
                  <c:v>0.271888578604637</c:v>
                </c:pt>
                <c:pt idx="65">
                  <c:v>0.269858018728304</c:v>
                </c:pt>
                <c:pt idx="66">
                  <c:v>0.267817968064532</c:v>
                </c:pt>
                <c:pt idx="67">
                  <c:v>0.265768585371168</c:v>
                </c:pt>
                <c:pt idx="68">
                  <c:v>0.263710074052318</c:v>
                </c:pt>
                <c:pt idx="69">
                  <c:v>0.261642679299252</c:v>
                </c:pt>
                <c:pt idx="70">
                  <c:v>0.259566685419228</c:v>
                </c:pt>
                <c:pt idx="71">
                  <c:v>0.257482413327653</c:v>
                </c:pt>
                <c:pt idx="72">
                  <c:v>0.255390218181442</c:v>
                </c:pt>
                <c:pt idx="73">
                  <c:v>0.253290487133753</c:v>
                </c:pt>
                <c:pt idx="74">
                  <c:v>0.251183637192433</c:v>
                </c:pt>
                <c:pt idx="75">
                  <c:v>0.249070113166534</c:v>
                </c:pt>
                <c:pt idx="76">
                  <c:v>0.246950385687178</c:v>
                </c:pt>
                <c:pt idx="77">
                  <c:v>0.244824949290843</c:v>
                </c:pt>
                <c:pt idx="78">
                  <c:v>0.242694320554806</c:v>
                </c:pt>
                <c:pt idx="79">
                  <c:v>0.240559036276056</c:v>
                </c:pt>
                <c:pt idx="80">
                  <c:v>0.238419651686469</c:v>
                </c:pt>
                <c:pt idx="81">
                  <c:v>0.236276738698388</c:v>
                </c:pt>
                <c:pt idx="82">
                  <c:v>0.234130884176032</c:v>
                </c:pt>
                <c:pt idx="83">
                  <c:v>0.231982688229349</c:v>
                </c:pt>
                <c:pt idx="84">
                  <c:v>0.229832762527977</c:v>
                </c:pt>
                <c:pt idx="85">
                  <c:v>0.227681728634018</c:v>
                </c:pt>
                <c:pt idx="86">
                  <c:v>0.225530216353202</c:v>
                </c:pt>
                <c:pt idx="87">
                  <c:v>0.22337886210483</c:v>
                </c:pt>
                <c:pt idx="88">
                  <c:v>0.221228307311654</c:v>
                </c:pt>
                <c:pt idx="89">
                  <c:v>0.219079196811416</c:v>
                </c:pt>
                <c:pt idx="90">
                  <c:v>0.216932177292408</c:v>
                </c:pt>
                <c:pt idx="91">
                  <c:v>0.214787895755787</c:v>
                </c:pt>
                <c:pt idx="92">
                  <c:v>0.212646998007843</c:v>
                </c:pt>
                <c:pt idx="93">
                  <c:v>0.210510127185659</c:v>
                </c:pt>
                <c:pt idx="94">
                  <c:v>0.208377922319828</c:v>
                </c:pt>
                <c:pt idx="95">
                  <c:v>0.20625101693806</c:v>
                </c:pt>
                <c:pt idx="96">
                  <c:v>0.204130037713536</c:v>
                </c:pt>
                <c:pt idx="97">
                  <c:v>0.202015603161874</c:v>
                </c:pt>
                <c:pt idx="98">
                  <c:v>0.199908322390511</c:v>
                </c:pt>
                <c:pt idx="99">
                  <c:v>0.197808793904141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93208"/>
        <c:axId val="-2012876872"/>
      </c:lineChart>
      <c:catAx>
        <c:axId val="-201289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2876872"/>
        <c:crosses val="autoZero"/>
        <c:auto val="1"/>
        <c:lblAlgn val="ctr"/>
        <c:lblOffset val="100"/>
        <c:noMultiLvlLbl val="0"/>
      </c:catAx>
      <c:valAx>
        <c:axId val="-201287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893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Contribution</a:t>
            </a:r>
            <a:r>
              <a:rPr lang="en-US" sz="1400" baseline="0"/>
              <a:t> to forest change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'Δ forest cover'!$G$9</c:f>
              <c:strCache>
                <c:ptCount val="1"/>
                <c:pt idx="0">
                  <c:v>seed bank</c:v>
                </c:pt>
              </c:strCache>
            </c:strRef>
          </c:tx>
          <c:marker>
            <c:symbol val="none"/>
          </c:marker>
          <c:cat>
            <c:numRef>
              <c:f>'Δ forest cover'!$A$11:$A$110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forest cover'!$G$11:$G$111</c:f>
              <c:numCache>
                <c:formatCode>00,000</c:formatCode>
                <c:ptCount val="101"/>
                <c:pt idx="0">
                  <c:v>0.00020272410516313</c:v>
                </c:pt>
                <c:pt idx="1">
                  <c:v>0.000275661343731648</c:v>
                </c:pt>
                <c:pt idx="2">
                  <c:v>0.000362915922441392</c:v>
                </c:pt>
                <c:pt idx="3">
                  <c:v>0.000464387399958349</c:v>
                </c:pt>
                <c:pt idx="4">
                  <c:v>0.000579431298605327</c:v>
                </c:pt>
                <c:pt idx="5">
                  <c:v>0.000706900967394561</c:v>
                </c:pt>
                <c:pt idx="6">
                  <c:v>0.000845222491001118</c:v>
                </c:pt>
                <c:pt idx="7">
                  <c:v>0.000992492581645077</c:v>
                </c:pt>
                <c:pt idx="8">
                  <c:v>0.00114658828925786</c:v>
                </c:pt>
                <c:pt idx="9">
                  <c:v>0.00130527785941162</c:v>
                </c:pt>
                <c:pt idx="10">
                  <c:v>0.00146632379251593</c:v>
                </c:pt>
                <c:pt idx="11">
                  <c:v>0.00162757160680598</c:v>
                </c:pt>
                <c:pt idx="12">
                  <c:v>0.00178702047068534</c:v>
                </c:pt>
                <c:pt idx="13">
                  <c:v>0.00194287433104336</c:v>
                </c:pt>
                <c:pt idx="14">
                  <c:v>0.00209357415378935</c:v>
                </c:pt>
                <c:pt idx="15">
                  <c:v>0.00223781329262377</c:v>
                </c:pt>
                <c:pt idx="16">
                  <c:v>0.00237453881665976</c:v>
                </c:pt>
                <c:pt idx="17">
                  <c:v>0.00250294194220684</c:v>
                </c:pt>
                <c:pt idx="18">
                  <c:v>0.00262244065260901</c:v>
                </c:pt>
                <c:pt idx="19">
                  <c:v>0.00273265728168508</c:v>
                </c:pt>
                <c:pt idx="20">
                  <c:v>0.00283339339462957</c:v>
                </c:pt>
                <c:pt idx="21">
                  <c:v>0.00292460381321016</c:v>
                </c:pt>
                <c:pt idx="22">
                  <c:v>0.00300637116036822</c:v>
                </c:pt>
                <c:pt idx="23">
                  <c:v>0.00307888187923828</c:v>
                </c:pt>
                <c:pt idx="24">
                  <c:v>0.00314240433050735</c:v>
                </c:pt>
                <c:pt idx="25">
                  <c:v>0.00319726929396468</c:v>
                </c:pt>
                <c:pt idx="26">
                  <c:v>0.00324385299072286</c:v>
                </c:pt>
                <c:pt idx="27">
                  <c:v>0.00328256259311944</c:v>
                </c:pt>
                <c:pt idx="28">
                  <c:v>0.00331382408918439</c:v>
                </c:pt>
                <c:pt idx="29">
                  <c:v>0.00333807230722847</c:v>
                </c:pt>
                <c:pt idx="30">
                  <c:v>0.00335574287399814</c:v>
                </c:pt>
                <c:pt idx="31">
                  <c:v>0.00336726586881918</c:v>
                </c:pt>
                <c:pt idx="32">
                  <c:v>0.00337306093962553</c:v>
                </c:pt>
                <c:pt idx="33">
                  <c:v>0.00337353365962166</c:v>
                </c:pt>
                <c:pt idx="34">
                  <c:v>0.00336907292171123</c:v>
                </c:pt>
                <c:pt idx="35">
                  <c:v>0.00336004918896083</c:v>
                </c:pt>
                <c:pt idx="36">
                  <c:v>0.00334681344131507</c:v>
                </c:pt>
                <c:pt idx="37">
                  <c:v>0.00332969668024759</c:v>
                </c:pt>
                <c:pt idx="38">
                  <c:v>0.00330900987321474</c:v>
                </c:pt>
                <c:pt idx="39">
                  <c:v>0.00328504423821762</c:v>
                </c:pt>
                <c:pt idx="40">
                  <c:v>0.0032580717852637</c:v>
                </c:pt>
                <c:pt idx="41">
                  <c:v>0.00322834604600692</c:v>
                </c:pt>
                <c:pt idx="42">
                  <c:v>0.00319610293539908</c:v>
                </c:pt>
                <c:pt idx="43">
                  <c:v>0.00316156169993426</c:v>
                </c:pt>
                <c:pt idx="44">
                  <c:v>0.00312492591617617</c:v>
                </c:pt>
                <c:pt idx="45">
                  <c:v>0.00308638451090436</c:v>
                </c:pt>
                <c:pt idx="46">
                  <c:v>0.00304611278057821</c:v>
                </c:pt>
                <c:pt idx="47">
                  <c:v>0.00300427339306994</c:v>
                </c:pt>
                <c:pt idx="48">
                  <c:v>0.0029610173589184</c:v>
                </c:pt>
                <c:pt idx="49">
                  <c:v>0.0029164849628475</c:v>
                </c:pt>
                <c:pt idx="50">
                  <c:v>0.00287080664910593</c:v>
                </c:pt>
                <c:pt idx="51">
                  <c:v>0.00282410385642841</c:v>
                </c:pt>
                <c:pt idx="52">
                  <c:v>0.00277648980019189</c:v>
                </c:pt>
                <c:pt idx="53">
                  <c:v>0.00272807020072392</c:v>
                </c:pt>
                <c:pt idx="54">
                  <c:v>0.00267894395778734</c:v>
                </c:pt>
                <c:pt idx="55">
                  <c:v>0.00262920377207322</c:v>
                </c:pt>
                <c:pt idx="56">
                  <c:v>0.00257893671513402</c:v>
                </c:pt>
                <c:pt idx="57">
                  <c:v>0.00252822474962185</c:v>
                </c:pt>
                <c:pt idx="58">
                  <c:v>0.00247714520199732</c:v>
                </c:pt>
                <c:pt idx="59">
                  <c:v>0.00242577119007125</c:v>
                </c:pt>
                <c:pt idx="60">
                  <c:v>0.00237417200785724</c:v>
                </c:pt>
                <c:pt idx="61">
                  <c:v>0.00232241347026747</c:v>
                </c:pt>
                <c:pt idx="62">
                  <c:v>0.00227055822019127</c:v>
                </c:pt>
                <c:pt idx="63">
                  <c:v>0.0022186660004695</c:v>
                </c:pt>
                <c:pt idx="64">
                  <c:v>0.0021667938932262</c:v>
                </c:pt>
                <c:pt idx="65">
                  <c:v>0.00211499652895091</c:v>
                </c:pt>
                <c:pt idx="66">
                  <c:v>0.00206332626764567</c:v>
                </c:pt>
                <c:pt idx="67">
                  <c:v>0.00201183335426524</c:v>
                </c:pt>
                <c:pt idx="68">
                  <c:v>0.00196056605059066</c:v>
                </c:pt>
                <c:pt idx="69">
                  <c:v>0.00190957074558687</c:v>
                </c:pt>
                <c:pt idx="70">
                  <c:v>0.0018588920462077</c:v>
                </c:pt>
                <c:pt idx="71">
                  <c:v>0.00180857285052555</c:v>
                </c:pt>
                <c:pt idx="72">
                  <c:v>0.00175865440498091</c:v>
                </c:pt>
                <c:pt idx="73">
                  <c:v>0.00170917634746706</c:v>
                </c:pt>
                <c:pt idx="74">
                  <c:v>0.00166017673788937</c:v>
                </c:pt>
                <c:pt idx="75">
                  <c:v>0.001611692077765</c:v>
                </c:pt>
                <c:pt idx="76">
                  <c:v>0.00156375732035812</c:v>
                </c:pt>
                <c:pt idx="77">
                  <c:v>0.00151640587277666</c:v>
                </c:pt>
                <c:pt idx="78">
                  <c:v>0.00146966959138935</c:v>
                </c:pt>
                <c:pt idx="79">
                  <c:v>0.00142357877185487</c:v>
                </c:pt>
                <c:pt idx="80">
                  <c:v>0.00137816213498882</c:v>
                </c:pt>
                <c:pt idx="81">
                  <c:v>0.00133344680962723</c:v>
                </c:pt>
                <c:pt idx="82">
                  <c:v>0.00128945831357808</c:v>
                </c:pt>
                <c:pt idx="83">
                  <c:v>0.00124622053368365</c:v>
                </c:pt>
                <c:pt idx="84">
                  <c:v>0.0012037557059463</c:v>
                </c:pt>
                <c:pt idx="85">
                  <c:v>0.00116208439659888</c:v>
                </c:pt>
                <c:pt idx="86">
                  <c:v>0.00112122548492716</c:v>
                </c:pt>
                <c:pt idx="87">
                  <c:v>0.0010811961485766</c:v>
                </c:pt>
                <c:pt idx="88">
                  <c:v>0.00104201185199905</c:v>
                </c:pt>
                <c:pt idx="89">
                  <c:v>0.00100368633861637</c:v>
                </c:pt>
                <c:pt idx="90">
                  <c:v>0.000966231627199176</c:v>
                </c:pt>
                <c:pt idx="91">
                  <c:v>0.000929658012878609</c:v>
                </c:pt>
                <c:pt idx="92">
                  <c:v>0.000893974073129014</c:v>
                </c:pt>
                <c:pt idx="93">
                  <c:v>0.000859186678979968</c:v>
                </c:pt>
                <c:pt idx="94">
                  <c:v>0.000825301011637271</c:v>
                </c:pt>
                <c:pt idx="95">
                  <c:v>0.00079232058461571</c:v>
                </c:pt>
                <c:pt idx="96">
                  <c:v>0.000760247271411832</c:v>
                </c:pt>
                <c:pt idx="97">
                  <c:v>0.000729081338673393</c:v>
                </c:pt>
                <c:pt idx="98">
                  <c:v>0.000698821484754338</c:v>
                </c:pt>
                <c:pt idx="99">
                  <c:v>0.000669464883480533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'Δ forest cover'!$H$9</c:f>
              <c:strCache>
                <c:ptCount val="1"/>
                <c:pt idx="0">
                  <c:v>trees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'Δ forest cover'!$A$11:$A$110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forest cover'!$H$11:$H$111</c:f>
              <c:numCache>
                <c:formatCode>00,000</c:formatCode>
                <c:ptCount val="101"/>
                <c:pt idx="0">
                  <c:v>0.005</c:v>
                </c:pt>
                <c:pt idx="1">
                  <c:v>0.00499808026770081</c:v>
                </c:pt>
                <c:pt idx="2">
                  <c:v>0.0049926044373648</c:v>
                </c:pt>
                <c:pt idx="3">
                  <c:v>0.00498398536133146</c:v>
                </c:pt>
                <c:pt idx="4">
                  <c:v>0.00497262012107827</c:v>
                </c:pt>
                <c:pt idx="5">
                  <c:v>0.00495888955228296</c:v>
                </c:pt>
                <c:pt idx="6">
                  <c:v>0.00494315673546361</c:v>
                </c:pt>
                <c:pt idx="7">
                  <c:v>0.00492576482460228</c:v>
                </c:pt>
                <c:pt idx="8">
                  <c:v>0.0049070346020896</c:v>
                </c:pt>
                <c:pt idx="9">
                  <c:v>0.00488726211830748</c:v>
                </c:pt>
                <c:pt idx="10">
                  <c:v>0.00486671670865898</c:v>
                </c:pt>
                <c:pt idx="11">
                  <c:v>0.00484563959437468</c:v>
                </c:pt>
                <c:pt idx="12">
                  <c:v>0.00482424318103476</c:v>
                </c:pt>
                <c:pt idx="13">
                  <c:v>0.00480271108319487</c:v>
                </c:pt>
                <c:pt idx="14">
                  <c:v>0.00478119883355627</c:v>
                </c:pt>
                <c:pt idx="15">
                  <c:v>0.00475983518512745</c:v>
                </c:pt>
                <c:pt idx="16">
                  <c:v>0.0047387238852675</c:v>
                </c:pt>
                <c:pt idx="17">
                  <c:v>0.00471794578907631</c:v>
                </c:pt>
                <c:pt idx="18">
                  <c:v>0.00469756118243224</c:v>
                </c:pt>
                <c:pt idx="19">
                  <c:v>0.00467761219770193</c:v>
                </c:pt>
                <c:pt idx="20">
                  <c:v>0.00465812522364859</c:v>
                </c:pt>
                <c:pt idx="21">
                  <c:v>0.00463911323194264</c:v>
                </c:pt>
                <c:pt idx="22">
                  <c:v>0.00462057796340968</c:v>
                </c:pt>
                <c:pt idx="23">
                  <c:v>0.00460251193607504</c:v>
                </c:pt>
                <c:pt idx="24">
                  <c:v>0.00458490025325801</c:v>
                </c:pt>
                <c:pt idx="25">
                  <c:v>0.00456772220307225</c:v>
                </c:pt>
                <c:pt idx="26">
                  <c:v>0.0045509526507326</c:v>
                </c:pt>
                <c:pt idx="27">
                  <c:v>0.00453456323232747</c:v>
                </c:pt>
                <c:pt idx="28">
                  <c:v>0.00451852336358813</c:v>
                </c:pt>
                <c:pt idx="29">
                  <c:v>0.00450280108011436</c:v>
                </c:pt>
                <c:pt idx="30">
                  <c:v>0.00448736372692846</c:v>
                </c:pt>
                <c:pt idx="31">
                  <c:v>0.00447217851551473</c:v>
                </c:pt>
                <c:pt idx="32">
                  <c:v>0.00445721296598735</c:v>
                </c:pt>
                <c:pt idx="33">
                  <c:v>0.00444243525098522</c:v>
                </c:pt>
                <c:pt idx="34">
                  <c:v>0.00442781445652625</c:v>
                </c:pt>
                <c:pt idx="35">
                  <c:v>0.00441332077352558</c:v>
                </c:pt>
                <c:pt idx="36">
                  <c:v>0.00439892563210552</c:v>
                </c:pt>
                <c:pt idx="37">
                  <c:v>0.00438460178928068</c:v>
                </c:pt>
                <c:pt idx="38">
                  <c:v>0.00437032337914134</c:v>
                </c:pt>
                <c:pt idx="39">
                  <c:v>0.00435606593331242</c:v>
                </c:pt>
                <c:pt idx="40">
                  <c:v>0.00434180637825194</c:v>
                </c:pt>
                <c:pt idx="41">
                  <c:v>0.00432752301487456</c:v>
                </c:pt>
                <c:pt idx="42">
                  <c:v>0.00431319548504252</c:v>
                </c:pt>
                <c:pt idx="43">
                  <c:v>0.00429880472864909</c:v>
                </c:pt>
                <c:pt idx="44">
                  <c:v>0.0042843329343198</c:v>
                </c:pt>
                <c:pt idx="45">
                  <c:v>0.00426976348616215</c:v>
                </c:pt>
                <c:pt idx="46">
                  <c:v>0.00425508090849384</c:v>
                </c:pt>
                <c:pt idx="47">
                  <c:v>0.00424027081006075</c:v>
                </c:pt>
                <c:pt idx="48">
                  <c:v>0.00422531982890861</c:v>
                </c:pt>
                <c:pt idx="49">
                  <c:v>0.00421021557878572</c:v>
                </c:pt>
                <c:pt idx="50">
                  <c:v>0.00419494659771968</c:v>
                </c:pt>
                <c:pt idx="51">
                  <c:v>0.0041795022992205</c:v>
                </c:pt>
                <c:pt idx="52">
                  <c:v>0.00416387292640878</c:v>
                </c:pt>
                <c:pt idx="53">
                  <c:v>0.00414804950924438</c:v>
                </c:pt>
                <c:pt idx="54">
                  <c:v>0.00413202382493365</c:v>
                </c:pt>
                <c:pt idx="55">
                  <c:v>0.00411578836151642</c:v>
                </c:pt>
                <c:pt idx="56">
                  <c:v>0.00409933628457447</c:v>
                </c:pt>
                <c:pt idx="57">
                  <c:v>0.00408266140695788</c:v>
                </c:pt>
                <c:pt idx="58">
                  <c:v>0.00406575816139121</c:v>
                </c:pt>
                <c:pt idx="59">
                  <c:v>0.00404862157579677</c:v>
                </c:pt>
                <c:pt idx="60">
                  <c:v>0.00403124725115447</c:v>
                </c:pt>
                <c:pt idx="61">
                  <c:v>0.00401363134170581</c:v>
                </c:pt>
                <c:pt idx="62">
                  <c:v>0.00399577053730288</c:v>
                </c:pt>
                <c:pt idx="63">
                  <c:v>0.00397766204769929</c:v>
                </c:pt>
                <c:pt idx="64">
                  <c:v>0.00395930358857974</c:v>
                </c:pt>
                <c:pt idx="65">
                  <c:v>0.00394069336912676</c:v>
                </c:pt>
                <c:pt idx="66">
                  <c:v>0.00392183008092635</c:v>
                </c:pt>
                <c:pt idx="67">
                  <c:v>0.00390271288801953</c:v>
                </c:pt>
                <c:pt idx="68">
                  <c:v>0.00388334141791278</c:v>
                </c:pt>
                <c:pt idx="69">
                  <c:v>0.00386371575336721</c:v>
                </c:pt>
                <c:pt idx="70">
                  <c:v>0.00384383642479407</c:v>
                </c:pt>
                <c:pt idx="71">
                  <c:v>0.00382370440309242</c:v>
                </c:pt>
                <c:pt idx="72">
                  <c:v>0.00380332109277355</c:v>
                </c:pt>
                <c:pt idx="73">
                  <c:v>0.00378268832522598</c:v>
                </c:pt>
                <c:pt idx="74">
                  <c:v>0.00376180835198427</c:v>
                </c:pt>
                <c:pt idx="75">
                  <c:v>0.00374068383787488</c:v>
                </c:pt>
                <c:pt idx="76">
                  <c:v>0.00371931785392264</c:v>
                </c:pt>
                <c:pt idx="77">
                  <c:v>0.00369771386991159</c:v>
                </c:pt>
                <c:pt idx="78">
                  <c:v>0.00367587574650494</c:v>
                </c:pt>
                <c:pt idx="79">
                  <c:v>0.00365380772683983</c:v>
                </c:pt>
                <c:pt idx="80">
                  <c:v>0.00363151442752344</c:v>
                </c:pt>
                <c:pt idx="81">
                  <c:v>0.00360900082896883</c:v>
                </c:pt>
                <c:pt idx="82">
                  <c:v>0.00358627226501963</c:v>
                </c:pt>
                <c:pt idx="83">
                  <c:v>0.00356333441182467</c:v>
                </c:pt>
                <c:pt idx="84">
                  <c:v>0.00354019327593471</c:v>
                </c:pt>
                <c:pt idx="85">
                  <c:v>0.00351685518160487</c:v>
                </c:pt>
                <c:pt idx="86">
                  <c:v>0.00349332675729759</c:v>
                </c:pt>
                <c:pt idx="87">
                  <c:v>0.00346961492139163</c:v>
                </c:pt>
                <c:pt idx="88">
                  <c:v>0.00344572686711348</c:v>
                </c:pt>
                <c:pt idx="89">
                  <c:v>0.00342167004671762</c:v>
                </c:pt>
                <c:pt idx="90">
                  <c:v>0.00339745215495166</c:v>
                </c:pt>
                <c:pt idx="91">
                  <c:v>0.00337308111185176</c:v>
                </c:pt>
                <c:pt idx="92">
                  <c:v>0.00334856504492191</c:v>
                </c:pt>
                <c:pt idx="93">
                  <c:v>0.00332391227075873</c:v>
                </c:pt>
                <c:pt idx="94">
                  <c:v>0.00329913127618999</c:v>
                </c:pt>
                <c:pt idx="95">
                  <c:v>0.00327423069900152</c:v>
                </c:pt>
                <c:pt idx="96">
                  <c:v>0.00324921930833212</c:v>
                </c:pt>
                <c:pt idx="97">
                  <c:v>0.00322410598482036</c:v>
                </c:pt>
                <c:pt idx="98">
                  <c:v>0.00319889970059045</c:v>
                </c:pt>
                <c:pt idx="99">
                  <c:v>0.0031736094991666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'Δ forest cover'!$I$9</c:f>
              <c:strCache>
                <c:ptCount val="1"/>
                <c:pt idx="0">
                  <c:v>deforestation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'Δ forest cover'!$A$11:$A$110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forest cover'!$I$11:$I$110</c:f>
              <c:numCache>
                <c:formatCode>00,000</c:formatCode>
                <c:ptCount val="100"/>
                <c:pt idx="0">
                  <c:v>-0.015</c:v>
                </c:pt>
                <c:pt idx="1">
                  <c:v>-0.0147060817231549</c:v>
                </c:pt>
                <c:pt idx="2">
                  <c:v>-0.0144231115198032</c:v>
                </c:pt>
                <c:pt idx="3">
                  <c:v>-0.0141510837850033</c:v>
                </c:pt>
                <c:pt idx="4">
                  <c:v>-0.0138900024542919</c:v>
                </c:pt>
                <c:pt idx="5">
                  <c:v>-0.0136398639232537</c:v>
                </c:pt>
                <c:pt idx="6">
                  <c:v>-0.0134006417211464</c:v>
                </c:pt>
                <c:pt idx="7">
                  <c:v>-0.0131722738463059</c:v>
                </c:pt>
                <c:pt idx="8">
                  <c:v>-0.0129546533531042</c:v>
                </c:pt>
                <c:pt idx="9">
                  <c:v>-0.0127476224392515</c:v>
                </c:pt>
                <c:pt idx="10">
                  <c:v>-0.0125509699654055</c:v>
                </c:pt>
                <c:pt idx="11">
                  <c:v>-0.0123644320814786</c:v>
                </c:pt>
                <c:pt idx="12">
                  <c:v>-0.0121876954550696</c:v>
                </c:pt>
                <c:pt idx="13">
                  <c:v>-0.0120204025009691</c:v>
                </c:pt>
                <c:pt idx="14">
                  <c:v>-0.0118621579883672</c:v>
                </c:pt>
                <c:pt idx="15">
                  <c:v>-0.0117125364383366</c:v>
                </c:pt>
                <c:pt idx="16">
                  <c:v>-0.011571089799519</c:v>
                </c:pt>
                <c:pt idx="17">
                  <c:v>-0.0114373549865913</c:v>
                </c:pt>
                <c:pt idx="18">
                  <c:v>-0.011310860968932</c:v>
                </c:pt>
                <c:pt idx="19">
                  <c:v>-0.0111911351949153</c:v>
                </c:pt>
                <c:pt idx="20">
                  <c:v>-0.0110777092234494</c:v>
                </c:pt>
                <c:pt idx="21">
                  <c:v>-0.0109701235052943</c:v>
                </c:pt>
                <c:pt idx="22">
                  <c:v>-0.0108679313114901</c:v>
                </c:pt>
                <c:pt idx="23">
                  <c:v>-0.0107707018458587</c:v>
                </c:pt>
                <c:pt idx="24">
                  <c:v>-0.0106780226049423</c:v>
                </c:pt>
                <c:pt idx="25">
                  <c:v>-0.010589501064307</c:v>
                </c:pt>
                <c:pt idx="26">
                  <c:v>-0.0105047657772889</c:v>
                </c:pt>
                <c:pt idx="27">
                  <c:v>-0.0104234669732139</c:v>
                </c:pt>
                <c:pt idx="28">
                  <c:v>-0.0103452767387809</c:v>
                </c:pt>
                <c:pt idx="29">
                  <c:v>-0.0102698888602007</c:v>
                </c:pt>
                <c:pt idx="30">
                  <c:v>-0.0101970183960149</c:v>
                </c:pt>
                <c:pt idx="31">
                  <c:v>-0.0101264010421623</c:v>
                </c:pt>
                <c:pt idx="32">
                  <c:v>-0.0100577923424274</c:v>
                </c:pt>
                <c:pt idx="33">
                  <c:v>-0.00999096678932298</c:v>
                </c:pt>
                <c:pt idx="34">
                  <c:v>-0.0099257168529615</c:v>
                </c:pt>
                <c:pt idx="35">
                  <c:v>-0.00986185196871978</c:v>
                </c:pt>
                <c:pt idx="36">
                  <c:v>-0.00979919750853278</c:v>
                </c:pt>
                <c:pt idx="37">
                  <c:v>-0.00973759375547941</c:v>
                </c:pt>
                <c:pt idx="38">
                  <c:v>-0.00967689489690088</c:v>
                </c:pt>
                <c:pt idx="39">
                  <c:v>-0.00961696804756454</c:v>
                </c:pt>
                <c:pt idx="40">
                  <c:v>-0.0095576923112835</c:v>
                </c:pt>
                <c:pt idx="41">
                  <c:v>-0.00949895788685047</c:v>
                </c:pt>
                <c:pt idx="42">
                  <c:v>-0.0094406652220714</c:v>
                </c:pt>
                <c:pt idx="43">
                  <c:v>-0.0093827242180225</c:v>
                </c:pt>
                <c:pt idx="44">
                  <c:v>-0.00932505348433933</c:v>
                </c:pt>
                <c:pt idx="45">
                  <c:v>-0.00926757964532403</c:v>
                </c:pt>
                <c:pt idx="46">
                  <c:v>-0.0092102366958763</c:v>
                </c:pt>
                <c:pt idx="47">
                  <c:v>-0.00915296540567217</c:v>
                </c:pt>
                <c:pt idx="48">
                  <c:v>-0.00909571276959593</c:v>
                </c:pt>
                <c:pt idx="49">
                  <c:v>-0.00903843150214286</c:v>
                </c:pt>
                <c:pt idx="50">
                  <c:v>-0.00898107957332758</c:v>
                </c:pt>
                <c:pt idx="51">
                  <c:v>-0.00892361978353252</c:v>
                </c:pt>
                <c:pt idx="52">
                  <c:v>-0.00886601937469601</c:v>
                </c:pt>
                <c:pt idx="53">
                  <c:v>-0.00880824967525315</c:v>
                </c:pt>
                <c:pt idx="54">
                  <c:v>-0.0087502857762946</c:v>
                </c:pt>
                <c:pt idx="55">
                  <c:v>-0.00869210623648739</c:v>
                </c:pt>
                <c:pt idx="56">
                  <c:v>-0.00863369281340046</c:v>
                </c:pt>
                <c:pt idx="57">
                  <c:v>-0.0085750302189897</c:v>
                </c:pt>
                <c:pt idx="58">
                  <c:v>-0.0085161058971174</c:v>
                </c:pt>
                <c:pt idx="59">
                  <c:v>-0.00845690982110554</c:v>
                </c:pt>
                <c:pt idx="60">
                  <c:v>-0.00839743430944841</c:v>
                </c:pt>
                <c:pt idx="61">
                  <c:v>-0.00833767385793531</c:v>
                </c:pt>
                <c:pt idx="62">
                  <c:v>-0.00827762498655645</c:v>
                </c:pt>
                <c:pt idx="63">
                  <c:v>-0.00821728609968458</c:v>
                </c:pt>
                <c:pt idx="64">
                  <c:v>-0.00815665735813911</c:v>
                </c:pt>
                <c:pt idx="65">
                  <c:v>-0.00809574056184911</c:v>
                </c:pt>
                <c:pt idx="66">
                  <c:v>-0.00803453904193597</c:v>
                </c:pt>
                <c:pt idx="67">
                  <c:v>-0.00797305756113505</c:v>
                </c:pt>
                <c:pt idx="68">
                  <c:v>-0.00791130222156954</c:v>
                </c:pt>
                <c:pt idx="69">
                  <c:v>-0.00784928037897756</c:v>
                </c:pt>
                <c:pt idx="70">
                  <c:v>-0.00778700056257685</c:v>
                </c:pt>
                <c:pt idx="71">
                  <c:v>-0.0077244723998296</c:v>
                </c:pt>
                <c:pt idx="72">
                  <c:v>-0.00766170654544325</c:v>
                </c:pt>
                <c:pt idx="73">
                  <c:v>-0.00759871461401259</c:v>
                </c:pt>
                <c:pt idx="74">
                  <c:v>-0.007535509115773</c:v>
                </c:pt>
                <c:pt idx="75">
                  <c:v>-0.00747210339499602</c:v>
                </c:pt>
                <c:pt idx="76">
                  <c:v>-0.00740851157061534</c:v>
                </c:pt>
                <c:pt idx="77">
                  <c:v>-0.0073447484787253</c:v>
                </c:pt>
                <c:pt idx="78">
                  <c:v>-0.00728082961664419</c:v>
                </c:pt>
                <c:pt idx="79">
                  <c:v>-0.00721677108828169</c:v>
                </c:pt>
                <c:pt idx="80">
                  <c:v>-0.00715258955059408</c:v>
                </c:pt>
                <c:pt idx="81">
                  <c:v>-0.00708830216095163</c:v>
                </c:pt>
                <c:pt idx="82">
                  <c:v>-0.00702392652528096</c:v>
                </c:pt>
                <c:pt idx="83">
                  <c:v>-0.00695948064688046</c:v>
                </c:pt>
                <c:pt idx="84">
                  <c:v>-0.0068949828758393</c:v>
                </c:pt>
                <c:pt idx="85">
                  <c:v>-0.00683045185902055</c:v>
                </c:pt>
                <c:pt idx="86">
                  <c:v>-0.00676590649059604</c:v>
                </c:pt>
                <c:pt idx="87">
                  <c:v>-0.0067013658631449</c:v>
                </c:pt>
                <c:pt idx="88">
                  <c:v>-0.00663684921934961</c:v>
                </c:pt>
                <c:pt idx="89">
                  <c:v>-0.00657237590434249</c:v>
                </c:pt>
                <c:pt idx="90">
                  <c:v>-0.00650796531877224</c:v>
                </c:pt>
                <c:pt idx="91">
                  <c:v>-0.0064436368726736</c:v>
                </c:pt>
                <c:pt idx="92">
                  <c:v>-0.0063794099402353</c:v>
                </c:pt>
                <c:pt idx="93">
                  <c:v>-0.00631530381556977</c:v>
                </c:pt>
                <c:pt idx="94">
                  <c:v>-0.00625133766959484</c:v>
                </c:pt>
                <c:pt idx="95">
                  <c:v>-0.00618753050814181</c:v>
                </c:pt>
                <c:pt idx="96">
                  <c:v>-0.00612390113140607</c:v>
                </c:pt>
                <c:pt idx="97">
                  <c:v>-0.00606046809485621</c:v>
                </c:pt>
                <c:pt idx="98">
                  <c:v>-0.00599724967171533</c:v>
                </c:pt>
                <c:pt idx="99">
                  <c:v>-0.00593426381712422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724712"/>
        <c:axId val="-2010638648"/>
      </c:lineChart>
      <c:catAx>
        <c:axId val="-201072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0638648"/>
        <c:crosses val="autoZero"/>
        <c:auto val="1"/>
        <c:lblAlgn val="ctr"/>
        <c:lblOffset val="100"/>
        <c:noMultiLvlLbl val="0"/>
      </c:catAx>
      <c:valAx>
        <c:axId val="-201063864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2010724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'Δ forest cover'!$C$10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'Δ forest cover'!$A$11:$A$110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forest cover'!$C$11:$C$111</c:f>
              <c:numCache>
                <c:formatCode>0.00</c:formatCode>
                <c:ptCount val="101"/>
                <c:pt idx="0" formatCode="General">
                  <c:v>0.2</c:v>
                </c:pt>
                <c:pt idx="1">
                  <c:v>0.212</c:v>
                </c:pt>
                <c:pt idx="2">
                  <c:v>0.223346159271627</c:v>
                </c:pt>
                <c:pt idx="3">
                  <c:v>0.234039141779874</c:v>
                </c:pt>
                <c:pt idx="4">
                  <c:v>0.244083705227603</c:v>
                </c:pt>
                <c:pt idx="5">
                  <c:v>0.253488351332812</c:v>
                </c:pt>
                <c:pt idx="6">
                  <c:v>0.262264965750811</c:v>
                </c:pt>
                <c:pt idx="7">
                  <c:v>0.270428445678028</c:v>
                </c:pt>
                <c:pt idx="8">
                  <c:v>0.277996316101666</c:v>
                </c:pt>
                <c:pt idx="9">
                  <c:v>0.284988338311324</c:v>
                </c:pt>
                <c:pt idx="10">
                  <c:v>0.291426116350001</c:v>
                </c:pt>
                <c:pt idx="11">
                  <c:v>0.29733270836582</c:v>
                </c:pt>
                <c:pt idx="12">
                  <c:v>0.302732250282563</c:v>
                </c:pt>
                <c:pt idx="13">
                  <c:v>0.307649598906421</c:v>
                </c:pt>
                <c:pt idx="14">
                  <c:v>0.312110000681666</c:v>
                </c:pt>
                <c:pt idx="15">
                  <c:v>0.316138790995585</c:v>
                </c:pt>
                <c:pt idx="16">
                  <c:v>0.319761127414068</c:v>
                </c:pt>
                <c:pt idx="17">
                  <c:v>0.323001758681222</c:v>
                </c:pt>
                <c:pt idx="18">
                  <c:v>0.325884829877244</c:v>
                </c:pt>
                <c:pt idx="19">
                  <c:v>0.328433722890462</c:v>
                </c:pt>
                <c:pt idx="20">
                  <c:v>0.330670930371196</c:v>
                </c:pt>
                <c:pt idx="21">
                  <c:v>0.332617960610227</c:v>
                </c:pt>
                <c:pt idx="22">
                  <c:v>0.334295270310442</c:v>
                </c:pt>
                <c:pt idx="23">
                  <c:v>0.335722221967218</c:v>
                </c:pt>
                <c:pt idx="24">
                  <c:v>0.336917062503043</c:v>
                </c:pt>
                <c:pt idx="25">
                  <c:v>0.337896919874227</c:v>
                </c:pt>
                <c:pt idx="26">
                  <c:v>0.338677814543602</c:v>
                </c:pt>
                <c:pt idx="27">
                  <c:v>0.339274682958363</c:v>
                </c:pt>
                <c:pt idx="28">
                  <c:v>0.339701410458108</c:v>
                </c:pt>
                <c:pt idx="29">
                  <c:v>0.339970871341795</c:v>
                </c:pt>
                <c:pt idx="30">
                  <c:v>0.340094974126604</c:v>
                </c:pt>
                <c:pt idx="31">
                  <c:v>0.340084710324353</c:v>
                </c:pt>
                <c:pt idx="32">
                  <c:v>0.339950205333935</c:v>
                </c:pt>
                <c:pt idx="33">
                  <c:v>0.339700770296541</c:v>
                </c:pt>
                <c:pt idx="34">
                  <c:v>0.339344953981666</c:v>
                </c:pt>
                <c:pt idx="35">
                  <c:v>0.33889059396578</c:v>
                </c:pt>
                <c:pt idx="36">
                  <c:v>0.338344866532705</c:v>
                </c:pt>
                <c:pt idx="37">
                  <c:v>0.337714334866916</c:v>
                </c:pt>
                <c:pt idx="38">
                  <c:v>0.337004995230249</c:v>
                </c:pt>
                <c:pt idx="39">
                  <c:v>0.336222320911257</c:v>
                </c:pt>
                <c:pt idx="40">
                  <c:v>0.335371303817157</c:v>
                </c:pt>
                <c:pt idx="41">
                  <c:v>0.334456493643241</c:v>
                </c:pt>
                <c:pt idx="42">
                  <c:v>0.333482034606216</c:v>
                </c:pt>
                <c:pt idx="43">
                  <c:v>0.332451699768002</c:v>
                </c:pt>
                <c:pt idx="44">
                  <c:v>0.331368923007121</c:v>
                </c:pt>
                <c:pt idx="45">
                  <c:v>0.330236828717402</c:v>
                </c:pt>
                <c:pt idx="46">
                  <c:v>0.329058259329879</c:v>
                </c:pt>
                <c:pt idx="47">
                  <c:v>0.327835800764561</c:v>
                </c:pt>
                <c:pt idx="48">
                  <c:v>0.326571805925342</c:v>
                </c:pt>
                <c:pt idx="49">
                  <c:v>0.325268416354537</c:v>
                </c:pt>
                <c:pt idx="50">
                  <c:v>0.323927582164066</c:v>
                </c:pt>
                <c:pt idx="51">
                  <c:v>0.322551080358915</c:v>
                </c:pt>
                <c:pt idx="52">
                  <c:v>0.321140531665459</c:v>
                </c:pt>
                <c:pt idx="53">
                  <c:v>0.319697415973181</c:v>
                </c:pt>
                <c:pt idx="54">
                  <c:v>0.318223086493437</c:v>
                </c:pt>
                <c:pt idx="55">
                  <c:v>0.316718782733516</c:v>
                </c:pt>
                <c:pt idx="56">
                  <c:v>0.315185642378529</c:v>
                </c:pt>
                <c:pt idx="57">
                  <c:v>0.313624712167852</c:v>
                </c:pt>
                <c:pt idx="58">
                  <c:v>0.312036957846952</c:v>
                </c:pt>
                <c:pt idx="59">
                  <c:v>0.310423273269665</c:v>
                </c:pt>
                <c:pt idx="60">
                  <c:v>0.308784488720383</c:v>
                </c:pt>
                <c:pt idx="61">
                  <c:v>0.307121378520186</c:v>
                </c:pt>
                <c:pt idx="62">
                  <c:v>0.305434667975797</c:v>
                </c:pt>
                <c:pt idx="63">
                  <c:v>0.303725039725336</c:v>
                </c:pt>
                <c:pt idx="64">
                  <c:v>0.30199313953027</c:v>
                </c:pt>
                <c:pt idx="65">
                  <c:v>0.300239581558586</c:v>
                </c:pt>
                <c:pt idx="66">
                  <c:v>0.298464953200263</c:v>
                </c:pt>
                <c:pt idx="67">
                  <c:v>0.296669819452313</c:v>
                </c:pt>
                <c:pt idx="68">
                  <c:v>0.294854726907259</c:v>
                </c:pt>
                <c:pt idx="69">
                  <c:v>0.293020207375721</c:v>
                </c:pt>
                <c:pt idx="70">
                  <c:v>0.29116678117086</c:v>
                </c:pt>
                <c:pt idx="71">
                  <c:v>0.289294960079784</c:v>
                </c:pt>
                <c:pt idx="72">
                  <c:v>0.287405250044561</c:v>
                </c:pt>
                <c:pt idx="73">
                  <c:v>0.28549815357332</c:v>
                </c:pt>
                <c:pt idx="74">
                  <c:v>0.283574171899908</c:v>
                </c:pt>
                <c:pt idx="75">
                  <c:v>0.281633806908785</c:v>
                </c:pt>
                <c:pt idx="76">
                  <c:v>0.279677562840245</c:v>
                </c:pt>
                <c:pt idx="77">
                  <c:v>0.277705947789632</c:v>
                </c:pt>
                <c:pt idx="78">
                  <c:v>0.275719475012937</c:v>
                </c:pt>
                <c:pt idx="79">
                  <c:v>0.273718664050081</c:v>
                </c:pt>
                <c:pt idx="80">
                  <c:v>0.271704041676206</c:v>
                </c:pt>
                <c:pt idx="81">
                  <c:v>0.269676142690463</c:v>
                </c:pt>
                <c:pt idx="82">
                  <c:v>0.267635510551075</c:v>
                </c:pt>
                <c:pt idx="83">
                  <c:v>0.265582697864845</c:v>
                </c:pt>
                <c:pt idx="84">
                  <c:v>0.263518266738788</c:v>
                </c:pt>
                <c:pt idx="85">
                  <c:v>0.261442789001116</c:v>
                </c:pt>
                <c:pt idx="86">
                  <c:v>0.25935684629854</c:v>
                </c:pt>
                <c:pt idx="87">
                  <c:v>0.257261030076519</c:v>
                </c:pt>
                <c:pt idx="88">
                  <c:v>0.255155941448957</c:v>
                </c:pt>
                <c:pt idx="89">
                  <c:v>0.253042190963675</c:v>
                </c:pt>
                <c:pt idx="90">
                  <c:v>0.25092039826991</c:v>
                </c:pt>
                <c:pt idx="91">
                  <c:v>0.248791191694025</c:v>
                </c:pt>
                <c:pt idx="92">
                  <c:v>0.246655207729633</c:v>
                </c:pt>
                <c:pt idx="93">
                  <c:v>0.244513090448286</c:v>
                </c:pt>
                <c:pt idx="94">
                  <c:v>0.242365490836965</c:v>
                </c:pt>
                <c:pt idx="95">
                  <c:v>0.240213066068578</c:v>
                </c:pt>
                <c:pt idx="96">
                  <c:v>0.238056478711774</c:v>
                </c:pt>
                <c:pt idx="97">
                  <c:v>0.235896395886352</c:v>
                </c:pt>
                <c:pt idx="98">
                  <c:v>0.23373348837062</c:v>
                </c:pt>
                <c:pt idx="99">
                  <c:v>0.231568429667065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'Δ forest cover'!$B$10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'Δ forest cover'!$A$11:$A$110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forest cover'!$B$11:$B$111</c:f>
              <c:numCache>
                <c:formatCode>00,000</c:formatCode>
                <c:ptCount val="101"/>
                <c:pt idx="0" formatCode="General">
                  <c:v>0.5</c:v>
                </c:pt>
                <c:pt idx="1">
                  <c:v>0.490202724105163</c:v>
                </c:pt>
                <c:pt idx="2">
                  <c:v>0.480770383993441</c:v>
                </c:pt>
                <c:pt idx="3">
                  <c:v>0.471702792833444</c:v>
                </c:pt>
                <c:pt idx="4">
                  <c:v>0.46300008180973</c:v>
                </c:pt>
                <c:pt idx="5">
                  <c:v>0.454662130775122</c:v>
                </c:pt>
                <c:pt idx="6">
                  <c:v>0.446688057371546</c:v>
                </c:pt>
                <c:pt idx="7">
                  <c:v>0.439075794876864</c:v>
                </c:pt>
                <c:pt idx="8">
                  <c:v>0.431821778436805</c:v>
                </c:pt>
                <c:pt idx="9">
                  <c:v>0.424920747975049</c:v>
                </c:pt>
                <c:pt idx="10">
                  <c:v>0.418365665513516</c:v>
                </c:pt>
                <c:pt idx="11">
                  <c:v>0.412147736049286</c:v>
                </c:pt>
                <c:pt idx="12">
                  <c:v>0.406256515168988</c:v>
                </c:pt>
                <c:pt idx="13">
                  <c:v>0.400680083365638</c:v>
                </c:pt>
                <c:pt idx="14">
                  <c:v>0.395405266278907</c:v>
                </c:pt>
                <c:pt idx="15">
                  <c:v>0.390417881277886</c:v>
                </c:pt>
                <c:pt idx="16">
                  <c:v>0.3857029933173</c:v>
                </c:pt>
                <c:pt idx="17">
                  <c:v>0.381245166219709</c:v>
                </c:pt>
                <c:pt idx="18">
                  <c:v>0.377028698964401</c:v>
                </c:pt>
                <c:pt idx="19">
                  <c:v>0.37303783983051</c:v>
                </c:pt>
                <c:pt idx="20">
                  <c:v>0.369256974114982</c:v>
                </c:pt>
                <c:pt idx="21">
                  <c:v>0.36567078350981</c:v>
                </c:pt>
                <c:pt idx="22">
                  <c:v>0.362264377049669</c:v>
                </c:pt>
                <c:pt idx="23">
                  <c:v>0.359023394861957</c:v>
                </c:pt>
                <c:pt idx="24">
                  <c:v>0.355934086831411</c:v>
                </c:pt>
                <c:pt idx="25">
                  <c:v>0.352983368810234</c:v>
                </c:pt>
                <c:pt idx="26">
                  <c:v>0.350158859242964</c:v>
                </c:pt>
                <c:pt idx="27">
                  <c:v>0.347448899107131</c:v>
                </c:pt>
                <c:pt idx="28">
                  <c:v>0.344842557959364</c:v>
                </c:pt>
                <c:pt idx="29">
                  <c:v>0.342329628673355</c:v>
                </c:pt>
                <c:pt idx="30">
                  <c:v>0.339900613200497</c:v>
                </c:pt>
                <c:pt idx="31">
                  <c:v>0.337546701405409</c:v>
                </c:pt>
                <c:pt idx="32">
                  <c:v>0.335259744747581</c:v>
                </c:pt>
                <c:pt idx="33">
                  <c:v>0.333032226310766</c:v>
                </c:pt>
                <c:pt idx="34">
                  <c:v>0.33085722843205</c:v>
                </c:pt>
                <c:pt idx="35">
                  <c:v>0.328728398957326</c:v>
                </c:pt>
                <c:pt idx="36">
                  <c:v>0.326639916951093</c:v>
                </c:pt>
                <c:pt idx="37">
                  <c:v>0.324586458515981</c:v>
                </c:pt>
                <c:pt idx="38">
                  <c:v>0.322563163230029</c:v>
                </c:pt>
                <c:pt idx="39">
                  <c:v>0.320565601585485</c:v>
                </c:pt>
                <c:pt idx="40">
                  <c:v>0.31858974370945</c:v>
                </c:pt>
                <c:pt idx="41">
                  <c:v>0.316631929561682</c:v>
                </c:pt>
                <c:pt idx="42">
                  <c:v>0.314688840735713</c:v>
                </c:pt>
                <c:pt idx="43">
                  <c:v>0.312757473934083</c:v>
                </c:pt>
                <c:pt idx="44">
                  <c:v>0.310835116144644</c:v>
                </c:pt>
                <c:pt idx="45">
                  <c:v>0.308919321510801</c:v>
                </c:pt>
                <c:pt idx="46">
                  <c:v>0.307007889862543</c:v>
                </c:pt>
                <c:pt idx="47">
                  <c:v>0.305098846855739</c:v>
                </c:pt>
                <c:pt idx="48">
                  <c:v>0.303190425653198</c:v>
                </c:pt>
                <c:pt idx="49">
                  <c:v>0.301281050071429</c:v>
                </c:pt>
                <c:pt idx="50">
                  <c:v>0.299369319110919</c:v>
                </c:pt>
                <c:pt idx="51">
                  <c:v>0.297453992784417</c:v>
                </c:pt>
                <c:pt idx="52">
                  <c:v>0.295533979156534</c:v>
                </c:pt>
                <c:pt idx="53">
                  <c:v>0.293608322508438</c:v>
                </c:pt>
                <c:pt idx="54">
                  <c:v>0.291676192543153</c:v>
                </c:pt>
                <c:pt idx="55">
                  <c:v>0.28973687454958</c:v>
                </c:pt>
                <c:pt idx="56">
                  <c:v>0.287789760446682</c:v>
                </c:pt>
                <c:pt idx="57">
                  <c:v>0.28583434063299</c:v>
                </c:pt>
                <c:pt idx="58">
                  <c:v>0.28387019657058</c:v>
                </c:pt>
                <c:pt idx="59">
                  <c:v>0.281896994036851</c:v>
                </c:pt>
                <c:pt idx="60">
                  <c:v>0.279914476981614</c:v>
                </c:pt>
                <c:pt idx="61">
                  <c:v>0.277922461931177</c:v>
                </c:pt>
                <c:pt idx="62">
                  <c:v>0.275920832885215</c:v>
                </c:pt>
                <c:pt idx="63">
                  <c:v>0.273909536656153</c:v>
                </c:pt>
                <c:pt idx="64">
                  <c:v>0.271888578604637</c:v>
                </c:pt>
                <c:pt idx="65">
                  <c:v>0.269858018728304</c:v>
                </c:pt>
                <c:pt idx="66">
                  <c:v>0.267817968064532</c:v>
                </c:pt>
                <c:pt idx="67">
                  <c:v>0.265768585371168</c:v>
                </c:pt>
                <c:pt idx="68">
                  <c:v>0.263710074052318</c:v>
                </c:pt>
                <c:pt idx="69">
                  <c:v>0.261642679299252</c:v>
                </c:pt>
                <c:pt idx="70">
                  <c:v>0.259566685419228</c:v>
                </c:pt>
                <c:pt idx="71">
                  <c:v>0.257482413327653</c:v>
                </c:pt>
                <c:pt idx="72">
                  <c:v>0.255390218181442</c:v>
                </c:pt>
                <c:pt idx="73">
                  <c:v>0.253290487133753</c:v>
                </c:pt>
                <c:pt idx="74">
                  <c:v>0.251183637192433</c:v>
                </c:pt>
                <c:pt idx="75">
                  <c:v>0.249070113166534</c:v>
                </c:pt>
                <c:pt idx="76">
                  <c:v>0.246950385687178</c:v>
                </c:pt>
                <c:pt idx="77">
                  <c:v>0.244824949290843</c:v>
                </c:pt>
                <c:pt idx="78">
                  <c:v>0.242694320554806</c:v>
                </c:pt>
                <c:pt idx="79">
                  <c:v>0.240559036276056</c:v>
                </c:pt>
                <c:pt idx="80">
                  <c:v>0.238419651686469</c:v>
                </c:pt>
                <c:pt idx="81">
                  <c:v>0.236276738698388</c:v>
                </c:pt>
                <c:pt idx="82">
                  <c:v>0.234130884176032</c:v>
                </c:pt>
                <c:pt idx="83">
                  <c:v>0.231982688229349</c:v>
                </c:pt>
                <c:pt idx="84">
                  <c:v>0.229832762527977</c:v>
                </c:pt>
                <c:pt idx="85">
                  <c:v>0.227681728634018</c:v>
                </c:pt>
                <c:pt idx="86">
                  <c:v>0.225530216353202</c:v>
                </c:pt>
                <c:pt idx="87">
                  <c:v>0.22337886210483</c:v>
                </c:pt>
                <c:pt idx="88">
                  <c:v>0.221228307311654</c:v>
                </c:pt>
                <c:pt idx="89">
                  <c:v>0.219079196811416</c:v>
                </c:pt>
                <c:pt idx="90">
                  <c:v>0.216932177292408</c:v>
                </c:pt>
                <c:pt idx="91">
                  <c:v>0.214787895755787</c:v>
                </c:pt>
                <c:pt idx="92">
                  <c:v>0.212646998007843</c:v>
                </c:pt>
                <c:pt idx="93">
                  <c:v>0.210510127185659</c:v>
                </c:pt>
                <c:pt idx="94">
                  <c:v>0.208377922319828</c:v>
                </c:pt>
                <c:pt idx="95">
                  <c:v>0.20625101693806</c:v>
                </c:pt>
                <c:pt idx="96">
                  <c:v>0.204130037713536</c:v>
                </c:pt>
                <c:pt idx="97">
                  <c:v>0.202015603161874</c:v>
                </c:pt>
                <c:pt idx="98">
                  <c:v>0.199908322390511</c:v>
                </c:pt>
                <c:pt idx="99">
                  <c:v>0.197808793904141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56856"/>
        <c:axId val="-2068486728"/>
      </c:lineChart>
      <c:catAx>
        <c:axId val="-206835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486728"/>
        <c:crosses val="autoZero"/>
        <c:auto val="1"/>
        <c:lblAlgn val="ctr"/>
        <c:lblOffset val="100"/>
        <c:noMultiLvlLbl val="0"/>
      </c:catAx>
      <c:valAx>
        <c:axId val="-206848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356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'Δ seed bank'!$G$9</c:f>
              <c:strCache>
                <c:ptCount val="1"/>
                <c:pt idx="0">
                  <c:v>seed production</c:v>
                </c:pt>
              </c:strCache>
            </c:strRef>
          </c:tx>
          <c:marker>
            <c:symbol val="none"/>
          </c:marker>
          <c:cat>
            <c:numRef>
              <c:f>'Δ seed bank'!$A$11:$A$110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seed bank'!$G$11:$G$110</c:f>
              <c:numCache>
                <c:formatCode>00,000</c:formatCode>
                <c:ptCount val="100"/>
                <c:pt idx="0">
                  <c:v>0.04</c:v>
                </c:pt>
                <c:pt idx="1">
                  <c:v>0.039216217928413</c:v>
                </c:pt>
                <c:pt idx="2">
                  <c:v>0.0384616307194752</c:v>
                </c:pt>
                <c:pt idx="3">
                  <c:v>0.0377362234266755</c:v>
                </c:pt>
                <c:pt idx="4">
                  <c:v>0.0370400065447784</c:v>
                </c:pt>
                <c:pt idx="5">
                  <c:v>0.0363729704620097</c:v>
                </c:pt>
                <c:pt idx="6">
                  <c:v>0.0357350445897237</c:v>
                </c:pt>
                <c:pt idx="7">
                  <c:v>0.0351260635901491</c:v>
                </c:pt>
                <c:pt idx="8">
                  <c:v>0.0345457422749444</c:v>
                </c:pt>
                <c:pt idx="9">
                  <c:v>0.0339936598380039</c:v>
                </c:pt>
                <c:pt idx="10">
                  <c:v>0.0334692532410813</c:v>
                </c:pt>
                <c:pt idx="11">
                  <c:v>0.0329718188839429</c:v>
                </c:pt>
                <c:pt idx="12">
                  <c:v>0.032500521213519</c:v>
                </c:pt>
                <c:pt idx="13">
                  <c:v>0.0320544066692511</c:v>
                </c:pt>
                <c:pt idx="14">
                  <c:v>0.0316324213023126</c:v>
                </c:pt>
                <c:pt idx="15">
                  <c:v>0.0312334305022309</c:v>
                </c:pt>
                <c:pt idx="16">
                  <c:v>0.030856239465384</c:v>
                </c:pt>
                <c:pt idx="17">
                  <c:v>0.0304996132975767</c:v>
                </c:pt>
                <c:pt idx="18">
                  <c:v>0.030162295917152</c:v>
                </c:pt>
                <c:pt idx="19">
                  <c:v>0.0298430271864408</c:v>
                </c:pt>
                <c:pt idx="20">
                  <c:v>0.0295405579291985</c:v>
                </c:pt>
                <c:pt idx="21">
                  <c:v>0.0292536626807848</c:v>
                </c:pt>
                <c:pt idx="22">
                  <c:v>0.0289811501639735</c:v>
                </c:pt>
                <c:pt idx="23">
                  <c:v>0.0287218715889565</c:v>
                </c:pt>
                <c:pt idx="24">
                  <c:v>0.0284747269465129</c:v>
                </c:pt>
                <c:pt idx="25">
                  <c:v>0.0282386695048187</c:v>
                </c:pt>
                <c:pt idx="26">
                  <c:v>0.0280127087394371</c:v>
                </c:pt>
                <c:pt idx="27">
                  <c:v>0.0277959119285705</c:v>
                </c:pt>
                <c:pt idx="28">
                  <c:v>0.0275874046367491</c:v>
                </c:pt>
                <c:pt idx="29">
                  <c:v>0.0273863702938684</c:v>
                </c:pt>
                <c:pt idx="30">
                  <c:v>0.0271920490560398</c:v>
                </c:pt>
                <c:pt idx="31">
                  <c:v>0.0270037361124327</c:v>
                </c:pt>
                <c:pt idx="32">
                  <c:v>0.0268207795798065</c:v>
                </c:pt>
                <c:pt idx="33">
                  <c:v>0.0266425781048613</c:v>
                </c:pt>
                <c:pt idx="34">
                  <c:v>0.026468578274564</c:v>
                </c:pt>
                <c:pt idx="35">
                  <c:v>0.0262982719165861</c:v>
                </c:pt>
                <c:pt idx="36">
                  <c:v>0.0261311933560874</c:v>
                </c:pt>
                <c:pt idx="37">
                  <c:v>0.0259669166812784</c:v>
                </c:pt>
                <c:pt idx="38">
                  <c:v>0.0258050530584024</c:v>
                </c:pt>
                <c:pt idx="39">
                  <c:v>0.0256452481268388</c:v>
                </c:pt>
                <c:pt idx="40">
                  <c:v>0.025487179496756</c:v>
                </c:pt>
                <c:pt idx="41">
                  <c:v>0.0253305543649346</c:v>
                </c:pt>
                <c:pt idx="42">
                  <c:v>0.0251751072588571</c:v>
                </c:pt>
                <c:pt idx="43">
                  <c:v>0.0250205979147267</c:v>
                </c:pt>
                <c:pt idx="44">
                  <c:v>0.0248668092915715</c:v>
                </c:pt>
                <c:pt idx="45">
                  <c:v>0.0247135457208641</c:v>
                </c:pt>
                <c:pt idx="46">
                  <c:v>0.0245606311890035</c:v>
                </c:pt>
                <c:pt idx="47">
                  <c:v>0.0244079077484591</c:v>
                </c:pt>
                <c:pt idx="48">
                  <c:v>0.0242552340522558</c:v>
                </c:pt>
                <c:pt idx="49">
                  <c:v>0.0241024840057143</c:v>
                </c:pt>
                <c:pt idx="50">
                  <c:v>0.0239495455288735</c:v>
                </c:pt>
                <c:pt idx="51">
                  <c:v>0.0237963194227534</c:v>
                </c:pt>
                <c:pt idx="52">
                  <c:v>0.0236427183325227</c:v>
                </c:pt>
                <c:pt idx="53">
                  <c:v>0.0234886658006751</c:v>
                </c:pt>
                <c:pt idx="54">
                  <c:v>0.0233340954034523</c:v>
                </c:pt>
                <c:pt idx="55">
                  <c:v>0.0231789499639664</c:v>
                </c:pt>
                <c:pt idx="56">
                  <c:v>0.0230231808357346</c:v>
                </c:pt>
                <c:pt idx="57">
                  <c:v>0.0228667472506392</c:v>
                </c:pt>
                <c:pt idx="58">
                  <c:v>0.0227096157256464</c:v>
                </c:pt>
                <c:pt idx="59">
                  <c:v>0.0225517595229481</c:v>
                </c:pt>
                <c:pt idx="60">
                  <c:v>0.0223931581585291</c:v>
                </c:pt>
                <c:pt idx="61">
                  <c:v>0.0222337969544942</c:v>
                </c:pt>
                <c:pt idx="62">
                  <c:v>0.0220736666308172</c:v>
                </c:pt>
                <c:pt idx="63">
                  <c:v>0.0219127629324922</c:v>
                </c:pt>
                <c:pt idx="64">
                  <c:v>0.021751086288371</c:v>
                </c:pt>
                <c:pt idx="65">
                  <c:v>0.0215886414982643</c:v>
                </c:pt>
                <c:pt idx="66">
                  <c:v>0.0214254374451626</c:v>
                </c:pt>
                <c:pt idx="67">
                  <c:v>0.0212614868296935</c:v>
                </c:pt>
                <c:pt idx="68">
                  <c:v>0.0210968059241854</c:v>
                </c:pt>
                <c:pt idx="69">
                  <c:v>0.0209314143439402</c:v>
                </c:pt>
                <c:pt idx="70">
                  <c:v>0.0207653348335383</c:v>
                </c:pt>
                <c:pt idx="71">
                  <c:v>0.0205985930662123</c:v>
                </c:pt>
                <c:pt idx="72">
                  <c:v>0.0204312174545153</c:v>
                </c:pt>
                <c:pt idx="73">
                  <c:v>0.0202632389707002</c:v>
                </c:pt>
                <c:pt idx="74">
                  <c:v>0.0200946909753947</c:v>
                </c:pt>
                <c:pt idx="75">
                  <c:v>0.0199256090533227</c:v>
                </c:pt>
                <c:pt idx="76">
                  <c:v>0.0197560308549742</c:v>
                </c:pt>
                <c:pt idx="77">
                  <c:v>0.0195859959432675</c:v>
                </c:pt>
                <c:pt idx="78">
                  <c:v>0.0194155456443845</c:v>
                </c:pt>
                <c:pt idx="79">
                  <c:v>0.0192447229020845</c:v>
                </c:pt>
                <c:pt idx="80">
                  <c:v>0.0190735721349175</c:v>
                </c:pt>
                <c:pt idx="81">
                  <c:v>0.018902139095871</c:v>
                </c:pt>
                <c:pt idx="82">
                  <c:v>0.0187304707340826</c:v>
                </c:pt>
                <c:pt idx="83">
                  <c:v>0.0185586150583479</c:v>
                </c:pt>
                <c:pt idx="84">
                  <c:v>0.0183866210022381</c:v>
                </c:pt>
                <c:pt idx="85">
                  <c:v>0.0182145382907215</c:v>
                </c:pt>
                <c:pt idx="86">
                  <c:v>0.0180424173082561</c:v>
                </c:pt>
                <c:pt idx="87">
                  <c:v>0.0178703089683864</c:v>
                </c:pt>
                <c:pt idx="88">
                  <c:v>0.0176982645849323</c:v>
                </c:pt>
                <c:pt idx="89">
                  <c:v>0.0175263357449133</c:v>
                </c:pt>
                <c:pt idx="90">
                  <c:v>0.0173545741833926</c:v>
                </c:pt>
                <c:pt idx="91">
                  <c:v>0.0171830316604629</c:v>
                </c:pt>
                <c:pt idx="92">
                  <c:v>0.0170117598406275</c:v>
                </c:pt>
                <c:pt idx="93">
                  <c:v>0.0168408101748527</c:v>
                </c:pt>
                <c:pt idx="94">
                  <c:v>0.0166702337855862</c:v>
                </c:pt>
                <c:pt idx="95">
                  <c:v>0.0165000813550448</c:v>
                </c:pt>
                <c:pt idx="96">
                  <c:v>0.0163304030170829</c:v>
                </c:pt>
                <c:pt idx="97">
                  <c:v>0.0161612482529499</c:v>
                </c:pt>
                <c:pt idx="98">
                  <c:v>0.0159926657912409</c:v>
                </c:pt>
                <c:pt idx="99">
                  <c:v>0.0158247035123312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'Δ seed bank'!$H$9</c:f>
              <c:strCache>
                <c:ptCount val="1"/>
                <c:pt idx="0">
                  <c:v>seed decay</c:v>
                </c:pt>
              </c:strCache>
            </c:strRef>
          </c:tx>
          <c:marker>
            <c:symbol val="none"/>
          </c:marker>
          <c:cat>
            <c:numRef>
              <c:f>'Δ seed bank'!$A$11:$A$110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seed bank'!$H$11:$H$110</c:f>
              <c:numCache>
                <c:formatCode>00,000</c:formatCode>
                <c:ptCount val="100"/>
                <c:pt idx="0">
                  <c:v>-0.016</c:v>
                </c:pt>
                <c:pt idx="1">
                  <c:v>-0.01696</c:v>
                </c:pt>
                <c:pt idx="2">
                  <c:v>-0.0178676927417301</c:v>
                </c:pt>
                <c:pt idx="3">
                  <c:v>-0.0187231313423899</c:v>
                </c:pt>
                <c:pt idx="4">
                  <c:v>-0.0195266964182082</c:v>
                </c:pt>
                <c:pt idx="5">
                  <c:v>-0.020279068106625</c:v>
                </c:pt>
                <c:pt idx="6">
                  <c:v>-0.0209811972600649</c:v>
                </c:pt>
                <c:pt idx="7">
                  <c:v>-0.0216342756542422</c:v>
                </c:pt>
                <c:pt idx="8">
                  <c:v>-0.0222397052881333</c:v>
                </c:pt>
                <c:pt idx="9">
                  <c:v>-0.0227990670649059</c:v>
                </c:pt>
                <c:pt idx="10">
                  <c:v>-0.0233140893080001</c:v>
                </c:pt>
                <c:pt idx="11">
                  <c:v>-0.0237866166692656</c:v>
                </c:pt>
                <c:pt idx="12">
                  <c:v>-0.024218580022605</c:v>
                </c:pt>
                <c:pt idx="13">
                  <c:v>-0.0246119679125137</c:v>
                </c:pt>
                <c:pt idx="14">
                  <c:v>-0.0249688000545332</c:v>
                </c:pt>
                <c:pt idx="15">
                  <c:v>-0.0252911032796468</c:v>
                </c:pt>
                <c:pt idx="16">
                  <c:v>-0.0255808901931254</c:v>
                </c:pt>
                <c:pt idx="17">
                  <c:v>-0.0258401406944978</c:v>
                </c:pt>
                <c:pt idx="18">
                  <c:v>-0.0260707863901795</c:v>
                </c:pt>
                <c:pt idx="19">
                  <c:v>-0.0262746978312369</c:v>
                </c:pt>
                <c:pt idx="20">
                  <c:v>-0.0264536744296957</c:v>
                </c:pt>
                <c:pt idx="21">
                  <c:v>-0.0266094368488182</c:v>
                </c:pt>
                <c:pt idx="22">
                  <c:v>-0.0267436216248354</c:v>
                </c:pt>
                <c:pt idx="23">
                  <c:v>-0.0268577777573775</c:v>
                </c:pt>
                <c:pt idx="24">
                  <c:v>-0.0269533650002434</c:v>
                </c:pt>
                <c:pt idx="25">
                  <c:v>-0.0270317535899381</c:v>
                </c:pt>
                <c:pt idx="26">
                  <c:v>-0.0270942251634882</c:v>
                </c:pt>
                <c:pt idx="27">
                  <c:v>-0.0271419746366691</c:v>
                </c:pt>
                <c:pt idx="28">
                  <c:v>-0.0271761128366487</c:v>
                </c:pt>
                <c:pt idx="29">
                  <c:v>-0.0271976697073436</c:v>
                </c:pt>
                <c:pt idx="30">
                  <c:v>-0.0272075979301283</c:v>
                </c:pt>
                <c:pt idx="31">
                  <c:v>-0.0272067768259482</c:v>
                </c:pt>
                <c:pt idx="32">
                  <c:v>-0.0271960164267148</c:v>
                </c:pt>
                <c:pt idx="33">
                  <c:v>-0.0271760616237233</c:v>
                </c:pt>
                <c:pt idx="34">
                  <c:v>-0.0271475963185333</c:v>
                </c:pt>
                <c:pt idx="35">
                  <c:v>-0.0271112475172624</c:v>
                </c:pt>
                <c:pt idx="36">
                  <c:v>-0.0270675893226164</c:v>
                </c:pt>
                <c:pt idx="37">
                  <c:v>-0.0270171467893533</c:v>
                </c:pt>
                <c:pt idx="38">
                  <c:v>-0.0269603996184199</c:v>
                </c:pt>
                <c:pt idx="39">
                  <c:v>-0.0268977856729006</c:v>
                </c:pt>
                <c:pt idx="40">
                  <c:v>-0.0268297043053726</c:v>
                </c:pt>
                <c:pt idx="41">
                  <c:v>-0.0267565194914593</c:v>
                </c:pt>
                <c:pt idx="42">
                  <c:v>-0.0266785627684973</c:v>
                </c:pt>
                <c:pt idx="43">
                  <c:v>-0.0265961359814402</c:v>
                </c:pt>
                <c:pt idx="44">
                  <c:v>-0.0265095138405697</c:v>
                </c:pt>
                <c:pt idx="45">
                  <c:v>-0.0264189462973921</c:v>
                </c:pt>
                <c:pt idx="46">
                  <c:v>-0.0263246607463903</c:v>
                </c:pt>
                <c:pt idx="47">
                  <c:v>-0.0262268640611649</c:v>
                </c:pt>
                <c:pt idx="48">
                  <c:v>-0.0261257444740274</c:v>
                </c:pt>
                <c:pt idx="49">
                  <c:v>-0.0260214733083629</c:v>
                </c:pt>
                <c:pt idx="50">
                  <c:v>-0.0259142065731253</c:v>
                </c:pt>
                <c:pt idx="51">
                  <c:v>-0.0258040864287132</c:v>
                </c:pt>
                <c:pt idx="52">
                  <c:v>-0.0256912425332367</c:v>
                </c:pt>
                <c:pt idx="53">
                  <c:v>-0.0255757932778544</c:v>
                </c:pt>
                <c:pt idx="54">
                  <c:v>-0.025457846919475</c:v>
                </c:pt>
                <c:pt idx="55">
                  <c:v>-0.0253375026186812</c:v>
                </c:pt>
                <c:pt idx="56">
                  <c:v>-0.0252148513902823</c:v>
                </c:pt>
                <c:pt idx="57">
                  <c:v>-0.0250899769734282</c:v>
                </c:pt>
                <c:pt idx="58">
                  <c:v>-0.0249629566277562</c:v>
                </c:pt>
                <c:pt idx="59">
                  <c:v>-0.0248338618615732</c:v>
                </c:pt>
                <c:pt idx="60">
                  <c:v>-0.0247027590976306</c:v>
                </c:pt>
                <c:pt idx="61">
                  <c:v>-0.0245697102816149</c:v>
                </c:pt>
                <c:pt idx="62">
                  <c:v>-0.0244347734380637</c:v>
                </c:pt>
                <c:pt idx="63">
                  <c:v>-0.0242980031780269</c:v>
                </c:pt>
                <c:pt idx="64">
                  <c:v>-0.0241594511624216</c:v>
                </c:pt>
                <c:pt idx="65">
                  <c:v>-0.0240191665246869</c:v>
                </c:pt>
                <c:pt idx="66">
                  <c:v>-0.0238771962560211</c:v>
                </c:pt>
                <c:pt idx="67">
                  <c:v>-0.0237335855561851</c:v>
                </c:pt>
                <c:pt idx="68">
                  <c:v>-0.0235883781525807</c:v>
                </c:pt>
                <c:pt idx="69">
                  <c:v>-0.0234416165900577</c:v>
                </c:pt>
                <c:pt idx="70">
                  <c:v>-0.0232933424936688</c:v>
                </c:pt>
                <c:pt idx="71">
                  <c:v>-0.0231435968063828</c:v>
                </c:pt>
                <c:pt idx="72">
                  <c:v>-0.0229924200035649</c:v>
                </c:pt>
                <c:pt idx="73">
                  <c:v>-0.0228398522858656</c:v>
                </c:pt>
                <c:pt idx="74">
                  <c:v>-0.0226859337519927</c:v>
                </c:pt>
                <c:pt idx="75">
                  <c:v>-0.0225307045527028</c:v>
                </c:pt>
                <c:pt idx="76">
                  <c:v>-0.0223742050272196</c:v>
                </c:pt>
                <c:pt idx="77">
                  <c:v>-0.0222164758231705</c:v>
                </c:pt>
                <c:pt idx="78">
                  <c:v>-0.0220575580010349</c:v>
                </c:pt>
                <c:pt idx="79">
                  <c:v>-0.0218974931240065</c:v>
                </c:pt>
                <c:pt idx="80">
                  <c:v>-0.0217363233340965</c:v>
                </c:pt>
                <c:pt idx="81">
                  <c:v>-0.0215740914152371</c:v>
                </c:pt>
                <c:pt idx="82">
                  <c:v>-0.021410840844086</c:v>
                </c:pt>
                <c:pt idx="83">
                  <c:v>-0.0212466158291876</c:v>
                </c:pt>
                <c:pt idx="84">
                  <c:v>-0.021081461339103</c:v>
                </c:pt>
                <c:pt idx="85">
                  <c:v>-0.0209154231200893</c:v>
                </c:pt>
                <c:pt idx="86">
                  <c:v>-0.0207485477038832</c:v>
                </c:pt>
                <c:pt idx="87">
                  <c:v>-0.0205808824061215</c:v>
                </c:pt>
                <c:pt idx="88">
                  <c:v>-0.0204124753159165</c:v>
                </c:pt>
                <c:pt idx="89">
                  <c:v>-0.020243375277094</c:v>
                </c:pt>
                <c:pt idx="90">
                  <c:v>-0.0200736318615928</c:v>
                </c:pt>
                <c:pt idx="91">
                  <c:v>-0.019903295335522</c:v>
                </c:pt>
                <c:pt idx="92">
                  <c:v>-0.0197324166183706</c:v>
                </c:pt>
                <c:pt idx="93">
                  <c:v>-0.0195610472358629</c:v>
                </c:pt>
                <c:pt idx="94">
                  <c:v>-0.0193892392669572</c:v>
                </c:pt>
                <c:pt idx="95">
                  <c:v>-0.0192170452854862</c:v>
                </c:pt>
                <c:pt idx="96">
                  <c:v>-0.0190445182969419</c:v>
                </c:pt>
                <c:pt idx="97">
                  <c:v>-0.0188717116709081</c:v>
                </c:pt>
                <c:pt idx="98">
                  <c:v>-0.0186986790696496</c:v>
                </c:pt>
                <c:pt idx="99">
                  <c:v>-0.0185254743733652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850264"/>
        <c:axId val="-2010197688"/>
      </c:lineChart>
      <c:catAx>
        <c:axId val="-201085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0197688"/>
        <c:crosses val="autoZero"/>
        <c:auto val="1"/>
        <c:lblAlgn val="ctr"/>
        <c:lblOffset val="100"/>
        <c:noMultiLvlLbl val="0"/>
      </c:catAx>
      <c:valAx>
        <c:axId val="-20101976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2010850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'Δ seed bank'!$C$10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'Δ seed bank'!$A$11:$A$110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seed bank'!$C$11:$C$110</c:f>
              <c:numCache>
                <c:formatCode>0.00</c:formatCode>
                <c:ptCount val="100"/>
                <c:pt idx="0" formatCode="General">
                  <c:v>0.2</c:v>
                </c:pt>
                <c:pt idx="1">
                  <c:v>0.212</c:v>
                </c:pt>
                <c:pt idx="2">
                  <c:v>0.223346159271627</c:v>
                </c:pt>
                <c:pt idx="3">
                  <c:v>0.234039141779874</c:v>
                </c:pt>
                <c:pt idx="4">
                  <c:v>0.244083705227603</c:v>
                </c:pt>
                <c:pt idx="5">
                  <c:v>0.253488351332812</c:v>
                </c:pt>
                <c:pt idx="6">
                  <c:v>0.262264965750811</c:v>
                </c:pt>
                <c:pt idx="7">
                  <c:v>0.270428445678028</c:v>
                </c:pt>
                <c:pt idx="8">
                  <c:v>0.277996316101666</c:v>
                </c:pt>
                <c:pt idx="9">
                  <c:v>0.284988338311324</c:v>
                </c:pt>
                <c:pt idx="10">
                  <c:v>0.291426116350001</c:v>
                </c:pt>
                <c:pt idx="11">
                  <c:v>0.29733270836582</c:v>
                </c:pt>
                <c:pt idx="12">
                  <c:v>0.302732250282563</c:v>
                </c:pt>
                <c:pt idx="13">
                  <c:v>0.307649598906421</c:v>
                </c:pt>
                <c:pt idx="14">
                  <c:v>0.312110000681666</c:v>
                </c:pt>
                <c:pt idx="15">
                  <c:v>0.316138790995585</c:v>
                </c:pt>
                <c:pt idx="16">
                  <c:v>0.319761127414068</c:v>
                </c:pt>
                <c:pt idx="17">
                  <c:v>0.323001758681222</c:v>
                </c:pt>
                <c:pt idx="18">
                  <c:v>0.325884829877244</c:v>
                </c:pt>
                <c:pt idx="19">
                  <c:v>0.328433722890462</c:v>
                </c:pt>
                <c:pt idx="20">
                  <c:v>0.330670930371196</c:v>
                </c:pt>
                <c:pt idx="21">
                  <c:v>0.332617960610227</c:v>
                </c:pt>
                <c:pt idx="22">
                  <c:v>0.334295270310442</c:v>
                </c:pt>
                <c:pt idx="23">
                  <c:v>0.335722221967218</c:v>
                </c:pt>
                <c:pt idx="24">
                  <c:v>0.336917062503043</c:v>
                </c:pt>
                <c:pt idx="25">
                  <c:v>0.337896919874227</c:v>
                </c:pt>
                <c:pt idx="26">
                  <c:v>0.338677814543602</c:v>
                </c:pt>
                <c:pt idx="27">
                  <c:v>0.339274682958363</c:v>
                </c:pt>
                <c:pt idx="28">
                  <c:v>0.339701410458108</c:v>
                </c:pt>
                <c:pt idx="29">
                  <c:v>0.339970871341795</c:v>
                </c:pt>
                <c:pt idx="30">
                  <c:v>0.340094974126604</c:v>
                </c:pt>
                <c:pt idx="31">
                  <c:v>0.340084710324353</c:v>
                </c:pt>
                <c:pt idx="32">
                  <c:v>0.339950205333935</c:v>
                </c:pt>
                <c:pt idx="33">
                  <c:v>0.339700770296541</c:v>
                </c:pt>
                <c:pt idx="34">
                  <c:v>0.339344953981666</c:v>
                </c:pt>
                <c:pt idx="35">
                  <c:v>0.33889059396578</c:v>
                </c:pt>
                <c:pt idx="36">
                  <c:v>0.338344866532705</c:v>
                </c:pt>
                <c:pt idx="37">
                  <c:v>0.337714334866916</c:v>
                </c:pt>
                <c:pt idx="38">
                  <c:v>0.337004995230249</c:v>
                </c:pt>
                <c:pt idx="39">
                  <c:v>0.336222320911257</c:v>
                </c:pt>
                <c:pt idx="40">
                  <c:v>0.335371303817157</c:v>
                </c:pt>
                <c:pt idx="41">
                  <c:v>0.334456493643241</c:v>
                </c:pt>
                <c:pt idx="42">
                  <c:v>0.333482034606216</c:v>
                </c:pt>
                <c:pt idx="43">
                  <c:v>0.332451699768002</c:v>
                </c:pt>
                <c:pt idx="44">
                  <c:v>0.331368923007121</c:v>
                </c:pt>
                <c:pt idx="45">
                  <c:v>0.330236828717402</c:v>
                </c:pt>
                <c:pt idx="46">
                  <c:v>0.329058259329879</c:v>
                </c:pt>
                <c:pt idx="47">
                  <c:v>0.327835800764561</c:v>
                </c:pt>
                <c:pt idx="48">
                  <c:v>0.326571805925342</c:v>
                </c:pt>
                <c:pt idx="49">
                  <c:v>0.325268416354537</c:v>
                </c:pt>
                <c:pt idx="50">
                  <c:v>0.323927582164066</c:v>
                </c:pt>
                <c:pt idx="51">
                  <c:v>0.322551080358915</c:v>
                </c:pt>
                <c:pt idx="52">
                  <c:v>0.321140531665459</c:v>
                </c:pt>
                <c:pt idx="53">
                  <c:v>0.319697415973181</c:v>
                </c:pt>
                <c:pt idx="54">
                  <c:v>0.318223086493437</c:v>
                </c:pt>
                <c:pt idx="55">
                  <c:v>0.316718782733516</c:v>
                </c:pt>
                <c:pt idx="56">
                  <c:v>0.315185642378529</c:v>
                </c:pt>
                <c:pt idx="57">
                  <c:v>0.313624712167852</c:v>
                </c:pt>
                <c:pt idx="58">
                  <c:v>0.312036957846952</c:v>
                </c:pt>
                <c:pt idx="59">
                  <c:v>0.310423273269665</c:v>
                </c:pt>
                <c:pt idx="60">
                  <c:v>0.308784488720383</c:v>
                </c:pt>
                <c:pt idx="61">
                  <c:v>0.307121378520186</c:v>
                </c:pt>
                <c:pt idx="62">
                  <c:v>0.305434667975797</c:v>
                </c:pt>
                <c:pt idx="63">
                  <c:v>0.303725039725336</c:v>
                </c:pt>
                <c:pt idx="64">
                  <c:v>0.30199313953027</c:v>
                </c:pt>
                <c:pt idx="65">
                  <c:v>0.300239581558586</c:v>
                </c:pt>
                <c:pt idx="66">
                  <c:v>0.298464953200263</c:v>
                </c:pt>
                <c:pt idx="67">
                  <c:v>0.296669819452313</c:v>
                </c:pt>
                <c:pt idx="68">
                  <c:v>0.294854726907259</c:v>
                </c:pt>
                <c:pt idx="69">
                  <c:v>0.293020207375721</c:v>
                </c:pt>
                <c:pt idx="70">
                  <c:v>0.29116678117086</c:v>
                </c:pt>
                <c:pt idx="71">
                  <c:v>0.289294960079784</c:v>
                </c:pt>
                <c:pt idx="72">
                  <c:v>0.287405250044561</c:v>
                </c:pt>
                <c:pt idx="73">
                  <c:v>0.28549815357332</c:v>
                </c:pt>
                <c:pt idx="74">
                  <c:v>0.283574171899908</c:v>
                </c:pt>
                <c:pt idx="75">
                  <c:v>0.281633806908785</c:v>
                </c:pt>
                <c:pt idx="76">
                  <c:v>0.279677562840245</c:v>
                </c:pt>
                <c:pt idx="77">
                  <c:v>0.277705947789632</c:v>
                </c:pt>
                <c:pt idx="78">
                  <c:v>0.275719475012937</c:v>
                </c:pt>
                <c:pt idx="79">
                  <c:v>0.273718664050081</c:v>
                </c:pt>
                <c:pt idx="80">
                  <c:v>0.271704041676206</c:v>
                </c:pt>
                <c:pt idx="81">
                  <c:v>0.269676142690463</c:v>
                </c:pt>
                <c:pt idx="82">
                  <c:v>0.267635510551075</c:v>
                </c:pt>
                <c:pt idx="83">
                  <c:v>0.265582697864845</c:v>
                </c:pt>
                <c:pt idx="84">
                  <c:v>0.263518266738788</c:v>
                </c:pt>
                <c:pt idx="85">
                  <c:v>0.261442789001116</c:v>
                </c:pt>
                <c:pt idx="86">
                  <c:v>0.25935684629854</c:v>
                </c:pt>
                <c:pt idx="87">
                  <c:v>0.257261030076519</c:v>
                </c:pt>
                <c:pt idx="88">
                  <c:v>0.255155941448957</c:v>
                </c:pt>
                <c:pt idx="89">
                  <c:v>0.253042190963675</c:v>
                </c:pt>
                <c:pt idx="90">
                  <c:v>0.25092039826991</c:v>
                </c:pt>
                <c:pt idx="91">
                  <c:v>0.248791191694025</c:v>
                </c:pt>
                <c:pt idx="92">
                  <c:v>0.246655207729633</c:v>
                </c:pt>
                <c:pt idx="93">
                  <c:v>0.244513090448286</c:v>
                </c:pt>
                <c:pt idx="94">
                  <c:v>0.242365490836965</c:v>
                </c:pt>
                <c:pt idx="95">
                  <c:v>0.240213066068578</c:v>
                </c:pt>
                <c:pt idx="96">
                  <c:v>0.238056478711774</c:v>
                </c:pt>
                <c:pt idx="97">
                  <c:v>0.235896395886352</c:v>
                </c:pt>
                <c:pt idx="98">
                  <c:v>0.23373348837062</c:v>
                </c:pt>
                <c:pt idx="99">
                  <c:v>0.231568429667065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'Δ seed bank'!$B$10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'Δ seed bank'!$A$11:$A$110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'Δ seed bank'!$B$11:$B$110</c:f>
              <c:numCache>
                <c:formatCode>00,000</c:formatCode>
                <c:ptCount val="100"/>
                <c:pt idx="0" formatCode="General">
                  <c:v>0.5</c:v>
                </c:pt>
                <c:pt idx="1">
                  <c:v>0.490202724105163</c:v>
                </c:pt>
                <c:pt idx="2">
                  <c:v>0.480770383993441</c:v>
                </c:pt>
                <c:pt idx="3">
                  <c:v>0.471702792833444</c:v>
                </c:pt>
                <c:pt idx="4">
                  <c:v>0.46300008180973</c:v>
                </c:pt>
                <c:pt idx="5">
                  <c:v>0.454662130775122</c:v>
                </c:pt>
                <c:pt idx="6">
                  <c:v>0.446688057371546</c:v>
                </c:pt>
                <c:pt idx="7">
                  <c:v>0.439075794876864</c:v>
                </c:pt>
                <c:pt idx="8">
                  <c:v>0.431821778436805</c:v>
                </c:pt>
                <c:pt idx="9">
                  <c:v>0.424920747975049</c:v>
                </c:pt>
                <c:pt idx="10">
                  <c:v>0.418365665513516</c:v>
                </c:pt>
                <c:pt idx="11">
                  <c:v>0.412147736049286</c:v>
                </c:pt>
                <c:pt idx="12">
                  <c:v>0.406256515168988</c:v>
                </c:pt>
                <c:pt idx="13">
                  <c:v>0.400680083365638</c:v>
                </c:pt>
                <c:pt idx="14">
                  <c:v>0.395405266278907</c:v>
                </c:pt>
                <c:pt idx="15">
                  <c:v>0.390417881277886</c:v>
                </c:pt>
                <c:pt idx="16">
                  <c:v>0.3857029933173</c:v>
                </c:pt>
                <c:pt idx="17">
                  <c:v>0.381245166219709</c:v>
                </c:pt>
                <c:pt idx="18">
                  <c:v>0.377028698964401</c:v>
                </c:pt>
                <c:pt idx="19">
                  <c:v>0.37303783983051</c:v>
                </c:pt>
                <c:pt idx="20">
                  <c:v>0.369256974114982</c:v>
                </c:pt>
                <c:pt idx="21">
                  <c:v>0.36567078350981</c:v>
                </c:pt>
                <c:pt idx="22">
                  <c:v>0.362264377049669</c:v>
                </c:pt>
                <c:pt idx="23">
                  <c:v>0.359023394861957</c:v>
                </c:pt>
                <c:pt idx="24">
                  <c:v>0.355934086831411</c:v>
                </c:pt>
                <c:pt idx="25">
                  <c:v>0.352983368810234</c:v>
                </c:pt>
                <c:pt idx="26">
                  <c:v>0.350158859242964</c:v>
                </c:pt>
                <c:pt idx="27">
                  <c:v>0.347448899107131</c:v>
                </c:pt>
                <c:pt idx="28">
                  <c:v>0.344842557959364</c:v>
                </c:pt>
                <c:pt idx="29">
                  <c:v>0.342329628673355</c:v>
                </c:pt>
                <c:pt idx="30">
                  <c:v>0.339900613200497</c:v>
                </c:pt>
                <c:pt idx="31">
                  <c:v>0.337546701405409</c:v>
                </c:pt>
                <c:pt idx="32">
                  <c:v>0.335259744747581</c:v>
                </c:pt>
                <c:pt idx="33">
                  <c:v>0.333032226310766</c:v>
                </c:pt>
                <c:pt idx="34">
                  <c:v>0.33085722843205</c:v>
                </c:pt>
                <c:pt idx="35">
                  <c:v>0.328728398957326</c:v>
                </c:pt>
                <c:pt idx="36">
                  <c:v>0.326639916951093</c:v>
                </c:pt>
                <c:pt idx="37">
                  <c:v>0.324586458515981</c:v>
                </c:pt>
                <c:pt idx="38">
                  <c:v>0.322563163230029</c:v>
                </c:pt>
                <c:pt idx="39">
                  <c:v>0.320565601585485</c:v>
                </c:pt>
                <c:pt idx="40">
                  <c:v>0.31858974370945</c:v>
                </c:pt>
                <c:pt idx="41">
                  <c:v>0.316631929561682</c:v>
                </c:pt>
                <c:pt idx="42">
                  <c:v>0.314688840735713</c:v>
                </c:pt>
                <c:pt idx="43">
                  <c:v>0.312757473934083</c:v>
                </c:pt>
                <c:pt idx="44">
                  <c:v>0.310835116144644</c:v>
                </c:pt>
                <c:pt idx="45">
                  <c:v>0.308919321510801</c:v>
                </c:pt>
                <c:pt idx="46">
                  <c:v>0.307007889862543</c:v>
                </c:pt>
                <c:pt idx="47">
                  <c:v>0.305098846855739</c:v>
                </c:pt>
                <c:pt idx="48">
                  <c:v>0.303190425653198</c:v>
                </c:pt>
                <c:pt idx="49">
                  <c:v>0.301281050071429</c:v>
                </c:pt>
                <c:pt idx="50">
                  <c:v>0.299369319110919</c:v>
                </c:pt>
                <c:pt idx="51">
                  <c:v>0.297453992784417</c:v>
                </c:pt>
                <c:pt idx="52">
                  <c:v>0.295533979156534</c:v>
                </c:pt>
                <c:pt idx="53">
                  <c:v>0.293608322508438</c:v>
                </c:pt>
                <c:pt idx="54">
                  <c:v>0.291676192543153</c:v>
                </c:pt>
                <c:pt idx="55">
                  <c:v>0.28973687454958</c:v>
                </c:pt>
                <c:pt idx="56">
                  <c:v>0.287789760446682</c:v>
                </c:pt>
                <c:pt idx="57">
                  <c:v>0.28583434063299</c:v>
                </c:pt>
                <c:pt idx="58">
                  <c:v>0.28387019657058</c:v>
                </c:pt>
                <c:pt idx="59">
                  <c:v>0.281896994036851</c:v>
                </c:pt>
                <c:pt idx="60">
                  <c:v>0.279914476981614</c:v>
                </c:pt>
                <c:pt idx="61">
                  <c:v>0.277922461931177</c:v>
                </c:pt>
                <c:pt idx="62">
                  <c:v>0.275920832885215</c:v>
                </c:pt>
                <c:pt idx="63">
                  <c:v>0.273909536656153</c:v>
                </c:pt>
                <c:pt idx="64">
                  <c:v>0.271888578604637</c:v>
                </c:pt>
                <c:pt idx="65">
                  <c:v>0.269858018728304</c:v>
                </c:pt>
                <c:pt idx="66">
                  <c:v>0.267817968064532</c:v>
                </c:pt>
                <c:pt idx="67">
                  <c:v>0.265768585371168</c:v>
                </c:pt>
                <c:pt idx="68">
                  <c:v>0.263710074052318</c:v>
                </c:pt>
                <c:pt idx="69">
                  <c:v>0.261642679299252</c:v>
                </c:pt>
                <c:pt idx="70">
                  <c:v>0.259566685419228</c:v>
                </c:pt>
                <c:pt idx="71">
                  <c:v>0.257482413327653</c:v>
                </c:pt>
                <c:pt idx="72">
                  <c:v>0.255390218181442</c:v>
                </c:pt>
                <c:pt idx="73">
                  <c:v>0.253290487133753</c:v>
                </c:pt>
                <c:pt idx="74">
                  <c:v>0.251183637192433</c:v>
                </c:pt>
                <c:pt idx="75">
                  <c:v>0.249070113166534</c:v>
                </c:pt>
                <c:pt idx="76">
                  <c:v>0.246950385687178</c:v>
                </c:pt>
                <c:pt idx="77">
                  <c:v>0.244824949290843</c:v>
                </c:pt>
                <c:pt idx="78">
                  <c:v>0.242694320554806</c:v>
                </c:pt>
                <c:pt idx="79">
                  <c:v>0.240559036276056</c:v>
                </c:pt>
                <c:pt idx="80">
                  <c:v>0.238419651686469</c:v>
                </c:pt>
                <c:pt idx="81">
                  <c:v>0.236276738698388</c:v>
                </c:pt>
                <c:pt idx="82">
                  <c:v>0.234130884176032</c:v>
                </c:pt>
                <c:pt idx="83">
                  <c:v>0.231982688229349</c:v>
                </c:pt>
                <c:pt idx="84">
                  <c:v>0.229832762527977</c:v>
                </c:pt>
                <c:pt idx="85">
                  <c:v>0.227681728634018</c:v>
                </c:pt>
                <c:pt idx="86">
                  <c:v>0.225530216353202</c:v>
                </c:pt>
                <c:pt idx="87">
                  <c:v>0.22337886210483</c:v>
                </c:pt>
                <c:pt idx="88">
                  <c:v>0.221228307311654</c:v>
                </c:pt>
                <c:pt idx="89">
                  <c:v>0.219079196811416</c:v>
                </c:pt>
                <c:pt idx="90">
                  <c:v>0.216932177292408</c:v>
                </c:pt>
                <c:pt idx="91">
                  <c:v>0.214787895755787</c:v>
                </c:pt>
                <c:pt idx="92">
                  <c:v>0.212646998007843</c:v>
                </c:pt>
                <c:pt idx="93">
                  <c:v>0.210510127185659</c:v>
                </c:pt>
                <c:pt idx="94">
                  <c:v>0.208377922319828</c:v>
                </c:pt>
                <c:pt idx="95">
                  <c:v>0.20625101693806</c:v>
                </c:pt>
                <c:pt idx="96">
                  <c:v>0.204130037713536</c:v>
                </c:pt>
                <c:pt idx="97">
                  <c:v>0.202015603161874</c:v>
                </c:pt>
                <c:pt idx="98">
                  <c:v>0.199908322390511</c:v>
                </c:pt>
                <c:pt idx="99">
                  <c:v>0.197808793904141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027960"/>
        <c:axId val="-2010401288"/>
      </c:lineChart>
      <c:catAx>
        <c:axId val="-20110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0401288"/>
        <c:crosses val="autoZero"/>
        <c:auto val="1"/>
        <c:lblAlgn val="ctr"/>
        <c:lblOffset val="100"/>
        <c:noMultiLvlLbl val="0"/>
      </c:catAx>
      <c:valAx>
        <c:axId val="-201040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027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Z!$C$6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cat>
            <c:numRef>
              <c:f>Z!$B$7:$B$27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Z!$C$7:$C$27</c:f>
              <c:numCache>
                <c:formatCode>General</c:formatCode>
                <c:ptCount val="21"/>
                <c:pt idx="0">
                  <c:v>0.0</c:v>
                </c:pt>
                <c:pt idx="1">
                  <c:v>9.99990000099999E-6</c:v>
                </c:pt>
                <c:pt idx="2">
                  <c:v>0.000319897632757518</c:v>
                </c:pt>
                <c:pt idx="3">
                  <c:v>0.00242410941412368</c:v>
                </c:pt>
                <c:pt idx="4">
                  <c:v>0.0101362052581565</c:v>
                </c:pt>
                <c:pt idx="5">
                  <c:v>0.0303030303030303</c:v>
                </c:pt>
                <c:pt idx="6">
                  <c:v>0.0721496437054632</c:v>
                </c:pt>
                <c:pt idx="7">
                  <c:v>0.143886924584999</c:v>
                </c:pt>
                <c:pt idx="8">
                  <c:v>0.246806459387804</c:v>
                </c:pt>
                <c:pt idx="9">
                  <c:v>0.371262944124138</c:v>
                </c:pt>
                <c:pt idx="10">
                  <c:v>0.5</c:v>
                </c:pt>
                <c:pt idx="11">
                  <c:v>0.616933089702778</c:v>
                </c:pt>
                <c:pt idx="12">
                  <c:v>0.713329052380516</c:v>
                </c:pt>
                <c:pt idx="13">
                  <c:v>0.787817769413083</c:v>
                </c:pt>
                <c:pt idx="14">
                  <c:v>0.843216937587798</c:v>
                </c:pt>
                <c:pt idx="15">
                  <c:v>0.883636363636364</c:v>
                </c:pt>
                <c:pt idx="16">
                  <c:v>0.912935669907781</c:v>
                </c:pt>
                <c:pt idx="17">
                  <c:v>0.93420433632901</c:v>
                </c:pt>
                <c:pt idx="18">
                  <c:v>0.9497378325345</c:v>
                </c:pt>
                <c:pt idx="19">
                  <c:v>0.961181616079196</c:v>
                </c:pt>
                <c:pt idx="20">
                  <c:v>0.96969696969697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624840"/>
        <c:axId val="-2010619400"/>
      </c:lineChart>
      <c:catAx>
        <c:axId val="-201062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0619400"/>
        <c:crosses val="autoZero"/>
        <c:auto val="1"/>
        <c:lblAlgn val="ctr"/>
        <c:lblOffset val="100"/>
        <c:noMultiLvlLbl val="0"/>
      </c:catAx>
      <c:valAx>
        <c:axId val="-201061940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62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image" Target="../media/image2.png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5</xdr:row>
      <xdr:rowOff>59894</xdr:rowOff>
    </xdr:from>
    <xdr:to>
      <xdr:col>10</xdr:col>
      <xdr:colOff>477520</xdr:colOff>
      <xdr:row>7</xdr:row>
      <xdr:rowOff>66040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9200" y="1025094"/>
          <a:ext cx="1198880" cy="392226"/>
        </a:xfrm>
        <a:prstGeom prst="rect">
          <a:avLst/>
        </a:prstGeom>
      </xdr:spPr>
    </xdr:pic>
    <xdr:clientData/>
  </xdr:twoCellAnchor>
  <xdr:twoCellAnchor>
    <xdr:from>
      <xdr:col>7</xdr:col>
      <xdr:colOff>330200</xdr:colOff>
      <xdr:row>22</xdr:row>
      <xdr:rowOff>142240</xdr:rowOff>
    </xdr:from>
    <xdr:to>
      <xdr:col>12</xdr:col>
      <xdr:colOff>787400</xdr:colOff>
      <xdr:row>36</xdr:row>
      <xdr:rowOff>182880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325120</xdr:colOff>
      <xdr:row>8</xdr:row>
      <xdr:rowOff>20320</xdr:rowOff>
    </xdr:from>
    <xdr:to>
      <xdr:col>12</xdr:col>
      <xdr:colOff>782320</xdr:colOff>
      <xdr:row>22</xdr:row>
      <xdr:rowOff>60960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50800</xdr:colOff>
      <xdr:row>0</xdr:row>
      <xdr:rowOff>0</xdr:rowOff>
    </xdr:from>
    <xdr:to>
      <xdr:col>11</xdr:col>
      <xdr:colOff>213712</xdr:colOff>
      <xdr:row>2</xdr:row>
      <xdr:rowOff>50088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5440" y="0"/>
          <a:ext cx="2631792" cy="436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477520</xdr:colOff>
      <xdr:row>2</xdr:row>
      <xdr:rowOff>191974</xdr:rowOff>
    </xdr:from>
    <xdr:to>
      <xdr:col>12</xdr:col>
      <xdr:colOff>30480</xdr:colOff>
      <xdr:row>5</xdr:row>
      <xdr:rowOff>5080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0480" y="578054"/>
          <a:ext cx="1198880" cy="392226"/>
        </a:xfrm>
        <a:prstGeom prst="rect">
          <a:avLst/>
        </a:prstGeom>
      </xdr:spPr>
    </xdr:pic>
    <xdr:clientData/>
  </xdr:twoCellAnchor>
  <xdr:twoCellAnchor>
    <xdr:from>
      <xdr:col>10</xdr:col>
      <xdr:colOff>360680</xdr:colOff>
      <xdr:row>10</xdr:row>
      <xdr:rowOff>30480</xdr:rowOff>
    </xdr:from>
    <xdr:to>
      <xdr:col>15</xdr:col>
      <xdr:colOff>817880</xdr:colOff>
      <xdr:row>24</xdr:row>
      <xdr:rowOff>71120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25</xdr:row>
      <xdr:rowOff>40640</xdr:rowOff>
    </xdr:from>
    <xdr:to>
      <xdr:col>15</xdr:col>
      <xdr:colOff>812800</xdr:colOff>
      <xdr:row>39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680720</xdr:colOff>
      <xdr:row>0</xdr:row>
      <xdr:rowOff>0</xdr:rowOff>
    </xdr:from>
    <xdr:to>
      <xdr:col>12</xdr:col>
      <xdr:colOff>63500</xdr:colOff>
      <xdr:row>2</xdr:row>
      <xdr:rowOff>166420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48960" y="0"/>
          <a:ext cx="3190240" cy="5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609600</xdr:colOff>
      <xdr:row>3</xdr:row>
      <xdr:rowOff>9094</xdr:rowOff>
    </xdr:from>
    <xdr:to>
      <xdr:col>13</xdr:col>
      <xdr:colOff>162560</xdr:colOff>
      <xdr:row>5</xdr:row>
      <xdr:rowOff>15240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0400" y="588214"/>
          <a:ext cx="1198880" cy="392226"/>
        </a:xfrm>
        <a:prstGeom prst="rect">
          <a:avLst/>
        </a:prstGeom>
      </xdr:spPr>
    </xdr:pic>
    <xdr:clientData/>
  </xdr:twoCellAnchor>
  <xdr:twoCellAnchor>
    <xdr:from>
      <xdr:col>10</xdr:col>
      <xdr:colOff>44450</xdr:colOff>
      <xdr:row>9</xdr:row>
      <xdr:rowOff>12700</xdr:rowOff>
    </xdr:from>
    <xdr:to>
      <xdr:col>15</xdr:col>
      <xdr:colOff>488950</xdr:colOff>
      <xdr:row>23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39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223520</xdr:colOff>
      <xdr:row>5</xdr:row>
      <xdr:rowOff>111021</xdr:rowOff>
    </xdr:from>
    <xdr:to>
      <xdr:col>9</xdr:col>
      <xdr:colOff>406400</xdr:colOff>
      <xdr:row>8</xdr:row>
      <xdr:rowOff>14019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7440" y="1076221"/>
          <a:ext cx="2783840" cy="482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105833</xdr:colOff>
      <xdr:row>5</xdr:row>
      <xdr:rowOff>84666</xdr:rowOff>
    </xdr:from>
    <xdr:to>
      <xdr:col>9</xdr:col>
      <xdr:colOff>529166</xdr:colOff>
      <xdr:row>19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84667</xdr:colOff>
      <xdr:row>0</xdr:row>
      <xdr:rowOff>33867</xdr:rowOff>
    </xdr:from>
    <xdr:to>
      <xdr:col>6</xdr:col>
      <xdr:colOff>55593</xdr:colOff>
      <xdr:row>2</xdr:row>
      <xdr:rowOff>177800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3600" y="33867"/>
          <a:ext cx="1630393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8"/>
  <sheetViews>
    <sheetView zoomScale="125" zoomScaleNormal="125" zoomScalePageLayoutView="125" workbookViewId="0">
      <selection activeCell="E10" sqref="E10"/>
    </sheetView>
  </sheetViews>
  <sheetFormatPr baseColWidth="10" defaultRowHeight="15" x14ac:dyDescent="0"/>
  <cols>
    <col min="2" max="8" width="8.5" customWidth="1"/>
  </cols>
  <sheetData>
    <row r="1" spans="1:13">
      <c r="A1" s="2" t="s">
        <v>3</v>
      </c>
      <c r="B1" s="1">
        <v>0.5</v>
      </c>
      <c r="C1" s="2" t="s">
        <v>5</v>
      </c>
      <c r="D1" s="1">
        <v>0.08</v>
      </c>
      <c r="E1" s="2" t="s">
        <v>9</v>
      </c>
      <c r="F1" s="1">
        <v>2</v>
      </c>
      <c r="G1" s="2" t="s">
        <v>12</v>
      </c>
      <c r="H1" s="1">
        <v>1</v>
      </c>
    </row>
    <row r="2" spans="1:13">
      <c r="A2" s="2" t="s">
        <v>4</v>
      </c>
      <c r="B2" s="1">
        <v>0.2</v>
      </c>
      <c r="C2" s="2" t="s">
        <v>6</v>
      </c>
      <c r="D2" s="1">
        <v>0.08</v>
      </c>
      <c r="E2" s="2" t="s">
        <v>10</v>
      </c>
      <c r="F2" s="1">
        <v>0.5</v>
      </c>
      <c r="G2" s="2" t="s">
        <v>27</v>
      </c>
      <c r="H2" s="1">
        <v>1</v>
      </c>
    </row>
    <row r="3" spans="1:13">
      <c r="C3" s="2" t="s">
        <v>7</v>
      </c>
      <c r="D3" s="1">
        <v>0.02</v>
      </c>
      <c r="E3" s="2" t="s">
        <v>11</v>
      </c>
      <c r="F3" s="1">
        <v>5</v>
      </c>
    </row>
    <row r="4" spans="1:13">
      <c r="C4" s="2" t="s">
        <v>8</v>
      </c>
      <c r="D4" s="1">
        <v>0.03</v>
      </c>
    </row>
    <row r="8" spans="1:13" s="3" customFormat="1">
      <c r="A8" s="3" t="s">
        <v>0</v>
      </c>
      <c r="B8" s="3" t="s">
        <v>1</v>
      </c>
      <c r="C8" s="3" t="s">
        <v>2</v>
      </c>
      <c r="D8" s="3" t="s">
        <v>13</v>
      </c>
      <c r="E8" s="3" t="s">
        <v>14</v>
      </c>
      <c r="F8" s="3" t="s">
        <v>16</v>
      </c>
      <c r="M8" s="13"/>
    </row>
    <row r="9" spans="1:13">
      <c r="A9">
        <v>1</v>
      </c>
      <c r="B9">
        <f>B1</f>
        <v>0.5</v>
      </c>
      <c r="C9">
        <f>B2</f>
        <v>0.2</v>
      </c>
      <c r="D9" s="5">
        <f>(C9^$F$3)/(($F$2^$F$3)+(C9^$F$3))</f>
        <v>1.0136205258156483E-2</v>
      </c>
      <c r="E9" s="5">
        <f>(($D$1*B9)-($D$2*C9))*(1-(B9/$H$2))</f>
        <v>1.2E-2</v>
      </c>
      <c r="F9" s="5">
        <f>($D$3*(($F$1*D9)+B9))*(1-(B9/$H$2))-($D$4*$H$1*B9)</f>
        <v>-9.7972758948368689E-3</v>
      </c>
    </row>
    <row r="10" spans="1:13">
      <c r="A10">
        <v>2</v>
      </c>
      <c r="B10" s="5">
        <f>B9+F9</f>
        <v>0.49020272410516313</v>
      </c>
      <c r="C10" s="6">
        <f>C9+E9</f>
        <v>0.21200000000000002</v>
      </c>
      <c r="D10" s="5">
        <f>(C10^$F$3)/(($F$2^$F$3)+(C10^$F$3))</f>
        <v>1.3518184421826548E-2</v>
      </c>
      <c r="E10" s="5">
        <f t="shared" ref="E10:E73" si="0">(($D$1*B10)-($D$2*C10))*(1-(B10/$H$2))</f>
        <v>1.1346159271626801E-2</v>
      </c>
      <c r="F10" s="5">
        <f t="shared" ref="F10:F73" si="1">($D$3*(($F$1*D10)+B10))*(1-(B10/$H$2))-($D$4*$H$1*B10)</f>
        <v>-9.4323401117224377E-3</v>
      </c>
    </row>
    <row r="11" spans="1:13">
      <c r="A11">
        <v>3</v>
      </c>
      <c r="B11" s="5">
        <f t="shared" ref="B11:B19" si="2">B10+F10</f>
        <v>0.48077038399344069</v>
      </c>
      <c r="C11" s="6">
        <f t="shared" ref="C11:C19" si="3">C10+E10</f>
        <v>0.22334615927162682</v>
      </c>
      <c r="D11" s="5">
        <f t="shared" ref="D11:D73" si="4">(C11^$F$3)/(($F$2^$F$3)+(C11^$F$3))</f>
        <v>1.747376840869606E-2</v>
      </c>
      <c r="E11" s="5">
        <f t="shared" si="0"/>
        <v>1.0692982508247489E-2</v>
      </c>
      <c r="F11" s="5">
        <f t="shared" si="1"/>
        <v>-9.0675911599970224E-3</v>
      </c>
    </row>
    <row r="12" spans="1:13">
      <c r="A12">
        <v>4</v>
      </c>
      <c r="B12" s="5">
        <f t="shared" si="2"/>
        <v>0.47170279283344368</v>
      </c>
      <c r="C12" s="6">
        <f t="shared" si="3"/>
        <v>0.23403914177987431</v>
      </c>
      <c r="D12" s="5">
        <f t="shared" si="4"/>
        <v>2.1975669834079833E-2</v>
      </c>
      <c r="E12" s="5">
        <f t="shared" si="0"/>
        <v>1.0044563447728614E-2</v>
      </c>
      <c r="F12" s="5">
        <f t="shared" si="1"/>
        <v>-8.7027110237135018E-3</v>
      </c>
    </row>
    <row r="13" spans="1:13">
      <c r="A13">
        <v>5</v>
      </c>
      <c r="B13" s="5">
        <f t="shared" si="2"/>
        <v>0.46300008180973018</v>
      </c>
      <c r="C13" s="6">
        <f t="shared" si="3"/>
        <v>0.24408370522760292</v>
      </c>
      <c r="D13" s="5">
        <f t="shared" si="4"/>
        <v>2.6975390450619332E-2</v>
      </c>
      <c r="E13" s="5">
        <f t="shared" si="0"/>
        <v>9.4046461052090125E-3</v>
      </c>
      <c r="F13" s="5">
        <f t="shared" si="1"/>
        <v>-8.3379510346083124E-3</v>
      </c>
    </row>
    <row r="14" spans="1:13">
      <c r="A14">
        <v>6</v>
      </c>
      <c r="B14" s="5">
        <f t="shared" si="2"/>
        <v>0.45466213077512185</v>
      </c>
      <c r="C14" s="6">
        <f>C13+E13</f>
        <v>0.25348835133281195</v>
      </c>
      <c r="D14" s="5">
        <f t="shared" si="4"/>
        <v>3.2406559643442828E-2</v>
      </c>
      <c r="E14" s="5">
        <f t="shared" si="0"/>
        <v>8.7766144179987904E-3</v>
      </c>
      <c r="F14" s="5">
        <f t="shared" si="1"/>
        <v>-7.974073403576136E-3</v>
      </c>
    </row>
    <row r="15" spans="1:13">
      <c r="A15">
        <v>7</v>
      </c>
      <c r="B15" s="5">
        <f t="shared" si="2"/>
        <v>0.44668805737154571</v>
      </c>
      <c r="C15" s="6">
        <f t="shared" si="3"/>
        <v>0.26226496575081071</v>
      </c>
      <c r="D15" s="5">
        <f t="shared" si="4"/>
        <v>3.8189239463455815E-2</v>
      </c>
      <c r="E15" s="5">
        <f t="shared" si="0"/>
        <v>8.1634799272171446E-3</v>
      </c>
      <c r="F15" s="5">
        <f t="shared" si="1"/>
        <v>-7.6122624946816445E-3</v>
      </c>
    </row>
    <row r="16" spans="1:13">
      <c r="A16">
        <v>8</v>
      </c>
      <c r="B16" s="5">
        <f t="shared" si="2"/>
        <v>0.43907579487686405</v>
      </c>
      <c r="C16" s="6">
        <f t="shared" si="3"/>
        <v>0.27042844567802787</v>
      </c>
      <c r="D16" s="5">
        <f t="shared" si="4"/>
        <v>4.4234701078160917E-2</v>
      </c>
      <c r="E16" s="5">
        <f t="shared" si="0"/>
        <v>7.5678704236384889E-3</v>
      </c>
      <c r="F16" s="5">
        <f t="shared" si="1"/>
        <v>-7.2540164400585611E-3</v>
      </c>
    </row>
    <row r="17" spans="1:6">
      <c r="A17">
        <v>9</v>
      </c>
      <c r="B17" s="5">
        <f t="shared" si="2"/>
        <v>0.43182177843680547</v>
      </c>
      <c r="C17" s="6">
        <f t="shared" si="3"/>
        <v>0.27799631610166636</v>
      </c>
      <c r="D17" s="5">
        <f t="shared" si="4"/>
        <v>5.0450204079598722E-2</v>
      </c>
      <c r="E17" s="5">
        <f t="shared" si="0"/>
        <v>6.99202220965724E-3</v>
      </c>
      <c r="F17" s="5">
        <f t="shared" si="1"/>
        <v>-6.9010304617566996E-3</v>
      </c>
    </row>
    <row r="18" spans="1:6">
      <c r="A18">
        <v>10</v>
      </c>
      <c r="B18" s="5">
        <f t="shared" si="2"/>
        <v>0.42492074797504875</v>
      </c>
      <c r="C18" s="6">
        <f t="shared" si="3"/>
        <v>0.28498833831132359</v>
      </c>
      <c r="D18" s="5">
        <f t="shared" si="4"/>
        <v>5.6743390359481477E-2</v>
      </c>
      <c r="E18" s="5">
        <f t="shared" si="0"/>
        <v>6.4377780386771274E-3</v>
      </c>
      <c r="F18" s="5">
        <f t="shared" si="1"/>
        <v>-6.5550824615323664E-3</v>
      </c>
    </row>
    <row r="19" spans="1:6">
      <c r="A19">
        <v>11</v>
      </c>
      <c r="B19" s="5">
        <f t="shared" si="2"/>
        <v>0.41836566551351639</v>
      </c>
      <c r="C19" s="6">
        <f t="shared" si="3"/>
        <v>0.29142611635000071</v>
      </c>
      <c r="D19" s="5">
        <f t="shared" si="4"/>
        <v>6.3026015899256091E-2</v>
      </c>
      <c r="E19" s="5">
        <f t="shared" si="0"/>
        <v>5.9065920158188579E-3</v>
      </c>
      <c r="F19" s="5">
        <f t="shared" si="1"/>
        <v>-6.2179294642305798E-3</v>
      </c>
    </row>
    <row r="20" spans="1:6">
      <c r="A20">
        <v>12</v>
      </c>
      <c r="B20" s="5">
        <f t="shared" ref="B20" si="5">B19+F19</f>
        <v>0.41214773604928584</v>
      </c>
      <c r="C20" s="6">
        <f t="shared" ref="C20" si="6">C19+E19</f>
        <v>0.29733270836581954</v>
      </c>
      <c r="D20" s="5">
        <f t="shared" si="4"/>
        <v>6.9216863939067744E-2</v>
      </c>
      <c r="E20" s="5">
        <f t="shared" si="0"/>
        <v>5.3995419167431691E-3</v>
      </c>
      <c r="F20" s="5">
        <f t="shared" si="1"/>
        <v>-5.8912208802979127E-3</v>
      </c>
    </row>
    <row r="21" spans="1:6">
      <c r="A21">
        <v>13</v>
      </c>
      <c r="B21" s="5">
        <f t="shared" ref="B21:B84" si="7">B20+F20</f>
        <v>0.40625651516898792</v>
      </c>
      <c r="C21" s="6">
        <f t="shared" ref="C21:C84" si="8">C20+E20</f>
        <v>0.30273225028256273</v>
      </c>
      <c r="D21" s="5">
        <f t="shared" si="4"/>
        <v>7.5243792830583828E-2</v>
      </c>
      <c r="E21" s="5">
        <f t="shared" si="0"/>
        <v>4.9173486238587895E-3</v>
      </c>
      <c r="F21" s="5">
        <f t="shared" si="1"/>
        <v>-5.5764318033495368E-3</v>
      </c>
    </row>
    <row r="22" spans="1:6">
      <c r="A22">
        <v>14</v>
      </c>
      <c r="B22" s="5">
        <f t="shared" si="7"/>
        <v>0.40068008336563837</v>
      </c>
      <c r="C22" s="6">
        <f t="shared" si="8"/>
        <v>0.30764959890642152</v>
      </c>
      <c r="D22" s="5">
        <f t="shared" si="4"/>
        <v>8.1044959341334891E-2</v>
      </c>
      <c r="E22" s="5">
        <f t="shared" si="0"/>
        <v>4.4604017752441702E-3</v>
      </c>
      <c r="F22" s="5">
        <f t="shared" si="1"/>
        <v>-5.2748170867309187E-3</v>
      </c>
    </row>
    <row r="23" spans="1:6">
      <c r="A23">
        <v>15</v>
      </c>
      <c r="B23" s="5">
        <f t="shared" si="7"/>
        <v>0.39540526627890743</v>
      </c>
      <c r="C23" s="6">
        <f t="shared" si="8"/>
        <v>0.31211000068166567</v>
      </c>
      <c r="D23" s="5">
        <f t="shared" si="4"/>
        <v>8.6569318132497505E-2</v>
      </c>
      <c r="E23" s="5">
        <f t="shared" si="0"/>
        <v>4.0287903139193653E-3</v>
      </c>
      <c r="F23" s="5">
        <f t="shared" si="1"/>
        <v>-4.9873850010215921E-3</v>
      </c>
    </row>
    <row r="24" spans="1:6">
      <c r="A24">
        <v>16</v>
      </c>
      <c r="B24" s="5">
        <f t="shared" si="7"/>
        <v>0.39041788127788585</v>
      </c>
      <c r="C24" s="6">
        <f t="shared" si="8"/>
        <v>0.31613879099558501</v>
      </c>
      <c r="D24" s="5">
        <f t="shared" si="4"/>
        <v>9.1776531163470079E-2</v>
      </c>
      <c r="E24" s="5">
        <f t="shared" si="0"/>
        <v>3.6223364184828914E-3</v>
      </c>
      <c r="F24" s="5">
        <f t="shared" si="1"/>
        <v>-4.7148879605853544E-3</v>
      </c>
    </row>
    <row r="25" spans="1:6">
      <c r="A25">
        <v>17</v>
      </c>
      <c r="B25" s="5">
        <f t="shared" si="7"/>
        <v>0.38570299331730051</v>
      </c>
      <c r="C25" s="6">
        <f t="shared" si="8"/>
        <v>0.31976112741406792</v>
      </c>
      <c r="D25" s="5">
        <f t="shared" si="4"/>
        <v>9.6636431189964914E-2</v>
      </c>
      <c r="E25" s="5">
        <f t="shared" si="0"/>
        <v>3.2406312671542192E-3</v>
      </c>
      <c r="F25" s="5">
        <f t="shared" si="1"/>
        <v>-4.4578270975917517E-3</v>
      </c>
    </row>
    <row r="26" spans="1:6">
      <c r="A26">
        <v>18</v>
      </c>
      <c r="B26" s="5">
        <f t="shared" si="7"/>
        <v>0.38124516621970878</v>
      </c>
      <c r="C26" s="6">
        <f t="shared" si="8"/>
        <v>0.32300175868122216</v>
      </c>
      <c r="D26" s="5">
        <f t="shared" si="4"/>
        <v>0.10112817733136233</v>
      </c>
      <c r="E26" s="5">
        <f t="shared" si="0"/>
        <v>2.8830711960219236E-3</v>
      </c>
      <c r="F26" s="5">
        <f t="shared" si="1"/>
        <v>-4.2164672553081164E-3</v>
      </c>
    </row>
    <row r="27" spans="1:6">
      <c r="A27">
        <v>19</v>
      </c>
      <c r="B27" s="5">
        <f t="shared" si="7"/>
        <v>0.37702869896440067</v>
      </c>
      <c r="C27" s="6">
        <f t="shared" si="8"/>
        <v>0.3258848298772441</v>
      </c>
      <c r="D27" s="5">
        <f t="shared" si="4"/>
        <v>0.10523922403205362</v>
      </c>
      <c r="E27" s="5">
        <f t="shared" si="0"/>
        <v>2.5488930132176232E-3</v>
      </c>
      <c r="F27" s="5">
        <f t="shared" si="1"/>
        <v>-3.9908591338907668E-3</v>
      </c>
    </row>
    <row r="28" spans="1:6">
      <c r="A28">
        <v>20</v>
      </c>
      <c r="B28" s="5">
        <f t="shared" si="7"/>
        <v>0.37303783983050992</v>
      </c>
      <c r="C28" s="6">
        <f t="shared" si="8"/>
        <v>0.32843372289046174</v>
      </c>
      <c r="D28" s="5">
        <f t="shared" si="4"/>
        <v>0.10896420291722023</v>
      </c>
      <c r="E28" s="5">
        <f t="shared" si="0"/>
        <v>2.2372074807348124E-3</v>
      </c>
      <c r="F28" s="5">
        <f t="shared" si="1"/>
        <v>-3.7808657155282794E-3</v>
      </c>
    </row>
    <row r="29" spans="1:6">
      <c r="A29">
        <v>21</v>
      </c>
      <c r="B29" s="5">
        <f t="shared" si="7"/>
        <v>0.36925697411498165</v>
      </c>
      <c r="C29" s="6">
        <f t="shared" si="8"/>
        <v>0.33067093037119655</v>
      </c>
      <c r="D29" s="5">
        <f t="shared" si="4"/>
        <v>0.11230379403140993</v>
      </c>
      <c r="E29" s="5">
        <f t="shared" si="0"/>
        <v>1.9470302390309365E-3</v>
      </c>
      <c r="F29" s="5">
        <f t="shared" si="1"/>
        <v>-3.5861906051712867E-3</v>
      </c>
    </row>
    <row r="30" spans="1:6">
      <c r="A30">
        <v>22</v>
      </c>
      <c r="B30" s="5">
        <f t="shared" si="7"/>
        <v>0.36567078350981036</v>
      </c>
      <c r="C30" s="6">
        <f t="shared" si="8"/>
        <v>0.33261796061022747</v>
      </c>
      <c r="D30" s="5">
        <f t="shared" si="4"/>
        <v>0.11526364138610493</v>
      </c>
      <c r="E30" s="5">
        <f t="shared" si="0"/>
        <v>1.6773097002145154E-3</v>
      </c>
      <c r="F30" s="5">
        <f t="shared" si="1"/>
        <v>-3.4064064601415089E-3</v>
      </c>
    </row>
    <row r="31" spans="1:6">
      <c r="A31">
        <v>23</v>
      </c>
      <c r="B31" s="5">
        <f t="shared" si="7"/>
        <v>0.36226437704966885</v>
      </c>
      <c r="C31" s="6">
        <f t="shared" si="8"/>
        <v>0.33429527031044198</v>
      </c>
      <c r="D31" s="5">
        <f t="shared" si="4"/>
        <v>0.11785334910648268</v>
      </c>
      <c r="E31" s="5">
        <f t="shared" si="0"/>
        <v>1.4269516567764124E-3</v>
      </c>
      <c r="F31" s="5">
        <f t="shared" si="1"/>
        <v>-3.2409821877121582E-3</v>
      </c>
    </row>
    <row r="32" spans="1:6">
      <c r="A32">
        <v>24</v>
      </c>
      <c r="B32" s="5">
        <f t="shared" si="7"/>
        <v>0.35902339486195667</v>
      </c>
      <c r="C32" s="6">
        <f t="shared" si="8"/>
        <v>0.3357222219672184</v>
      </c>
      <c r="D32" s="5">
        <f t="shared" si="4"/>
        <v>0.12008557935492842</v>
      </c>
      <c r="E32" s="5">
        <f t="shared" si="0"/>
        <v>1.1948405358243133E-3</v>
      </c>
      <c r="F32" s="5">
        <f t="shared" si="1"/>
        <v>-3.0893080305453707E-3</v>
      </c>
    </row>
    <row r="33" spans="1:6">
      <c r="A33">
        <v>25</v>
      </c>
      <c r="B33" s="5">
        <f t="shared" si="7"/>
        <v>0.35593408683141131</v>
      </c>
      <c r="C33" s="6">
        <f t="shared" si="8"/>
        <v>0.33691706250304271</v>
      </c>
      <c r="D33" s="5">
        <f t="shared" si="4"/>
        <v>0.12197526162531167</v>
      </c>
      <c r="E33" s="5">
        <f t="shared" si="0"/>
        <v>9.7985737118399955E-4</v>
      </c>
      <c r="F33" s="5">
        <f t="shared" si="1"/>
        <v>-2.9507180211769705E-3</v>
      </c>
    </row>
    <row r="34" spans="1:6">
      <c r="A34">
        <v>26</v>
      </c>
      <c r="B34" s="5">
        <f t="shared" si="7"/>
        <v>0.35298336881023434</v>
      </c>
      <c r="C34" s="6">
        <f t="shared" si="8"/>
        <v>0.33789691987422671</v>
      </c>
      <c r="D34" s="5">
        <f t="shared" si="4"/>
        <v>0.1235389146058498</v>
      </c>
      <c r="E34" s="5">
        <f t="shared" si="0"/>
        <v>7.80894669375365E-4</v>
      </c>
      <c r="F34" s="5">
        <f t="shared" si="1"/>
        <v>-2.8245095672700992E-3</v>
      </c>
    </row>
    <row r="35" spans="1:6">
      <c r="A35">
        <v>27</v>
      </c>
      <c r="B35" s="5">
        <f t="shared" si="7"/>
        <v>0.35015885924296425</v>
      </c>
      <c r="C35" s="6">
        <f t="shared" si="8"/>
        <v>0.33867781454360207</v>
      </c>
      <c r="D35" s="5">
        <f t="shared" si="4"/>
        <v>0.124794076093117</v>
      </c>
      <c r="E35" s="5">
        <f t="shared" si="0"/>
        <v>5.9686841476128258E-4</v>
      </c>
      <c r="F35" s="5">
        <f t="shared" si="1"/>
        <v>-2.7099601358334634E-3</v>
      </c>
    </row>
    <row r="36" spans="1:6">
      <c r="A36">
        <v>28</v>
      </c>
      <c r="B36" s="5">
        <f t="shared" si="7"/>
        <v>0.34744889910713078</v>
      </c>
      <c r="C36" s="6">
        <f t="shared" si="8"/>
        <v>0.33927468295836338</v>
      </c>
      <c r="D36" s="5">
        <f t="shared" si="4"/>
        <v>0.12575883285722714</v>
      </c>
      <c r="E36" s="5">
        <f t="shared" si="0"/>
        <v>4.267274997451551E-4</v>
      </c>
      <c r="F36" s="5">
        <f t="shared" si="1"/>
        <v>-2.6063411477670138E-3</v>
      </c>
    </row>
    <row r="37" spans="1:6">
      <c r="A37">
        <v>29</v>
      </c>
      <c r="B37" s="5">
        <f t="shared" si="7"/>
        <v>0.34484255795936375</v>
      </c>
      <c r="C37" s="6">
        <f t="shared" si="8"/>
        <v>0.33970141045810853</v>
      </c>
      <c r="D37" s="5">
        <f t="shared" si="4"/>
        <v>0.12645144039205056</v>
      </c>
      <c r="E37" s="5">
        <f t="shared" si="0"/>
        <v>2.6946088368607832E-4</v>
      </c>
      <c r="F37" s="5">
        <f t="shared" si="1"/>
        <v>-2.5129292860083859E-3</v>
      </c>
    </row>
    <row r="38" spans="1:6">
      <c r="A38">
        <v>30</v>
      </c>
      <c r="B38" s="5">
        <f t="shared" si="7"/>
        <v>0.34232962867335537</v>
      </c>
      <c r="C38" s="6">
        <f t="shared" si="8"/>
        <v>0.3399708713417946</v>
      </c>
      <c r="D38" s="5">
        <f t="shared" si="4"/>
        <v>0.12689002168726826</v>
      </c>
      <c r="E38" s="5">
        <f t="shared" si="0"/>
        <v>1.2410278480936025E-4</v>
      </c>
      <c r="F38" s="5">
        <f t="shared" si="1"/>
        <v>-2.4290154728578324E-3</v>
      </c>
    </row>
    <row r="39" spans="1:6">
      <c r="A39">
        <v>31</v>
      </c>
      <c r="B39" s="5">
        <f t="shared" si="7"/>
        <v>0.33990061320049753</v>
      </c>
      <c r="C39" s="6">
        <f t="shared" si="8"/>
        <v>0.34009497412660394</v>
      </c>
      <c r="D39" s="5">
        <f t="shared" si="4"/>
        <v>0.12709233416609012</v>
      </c>
      <c r="E39" s="5">
        <f t="shared" si="0"/>
        <v>-1.0263802251248487E-5</v>
      </c>
      <c r="F39" s="5">
        <f t="shared" si="1"/>
        <v>-2.3539117950883183E-3</v>
      </c>
    </row>
    <row r="40" spans="1:6">
      <c r="A40">
        <v>32</v>
      </c>
      <c r="B40" s="5">
        <f t="shared" si="7"/>
        <v>0.33754670140540921</v>
      </c>
      <c r="C40" s="6">
        <f t="shared" si="8"/>
        <v>0.34008471032435267</v>
      </c>
      <c r="D40" s="5">
        <f t="shared" si="4"/>
        <v>0.12707559445937186</v>
      </c>
      <c r="E40" s="5">
        <f t="shared" si="0"/>
        <v>-1.3450499041732733E-4</v>
      </c>
      <c r="F40" s="5">
        <f t="shared" si="1"/>
        <v>-2.2869566578283644E-3</v>
      </c>
    </row>
    <row r="41" spans="1:6">
      <c r="A41">
        <v>33</v>
      </c>
      <c r="B41" s="5">
        <f t="shared" si="7"/>
        <v>0.33525974474758086</v>
      </c>
      <c r="C41" s="6">
        <f t="shared" si="8"/>
        <v>0.33995020533393533</v>
      </c>
      <c r="D41" s="5">
        <f t="shared" si="4"/>
        <v>0.12685635152126779</v>
      </c>
      <c r="E41" s="5">
        <f t="shared" si="0"/>
        <v>-2.4943503739397409E-4</v>
      </c>
      <c r="F41" s="5">
        <f t="shared" si="1"/>
        <v>-2.2275184368145459E-3</v>
      </c>
    </row>
    <row r="42" spans="1:6">
      <c r="A42">
        <v>34</v>
      </c>
      <c r="B42" s="5">
        <f t="shared" si="7"/>
        <v>0.33303222631076629</v>
      </c>
      <c r="C42" s="6">
        <f t="shared" si="8"/>
        <v>0.33970077029654133</v>
      </c>
      <c r="D42" s="5">
        <f t="shared" si="4"/>
        <v>0.1264503995808319</v>
      </c>
      <c r="E42" s="5">
        <f t="shared" si="0"/>
        <v>-3.5581631487528861E-4</v>
      </c>
      <c r="F42" s="5">
        <f t="shared" si="1"/>
        <v>-2.1749978787161135E-3</v>
      </c>
    </row>
    <row r="43" spans="1:6">
      <c r="A43">
        <v>35</v>
      </c>
      <c r="B43" s="5">
        <f t="shared" si="7"/>
        <v>0.33085722843205018</v>
      </c>
      <c r="C43" s="6">
        <f t="shared" si="8"/>
        <v>0.33934495398166603</v>
      </c>
      <c r="D43" s="5">
        <f t="shared" si="4"/>
        <v>0.1258727234629145</v>
      </c>
      <c r="E43" s="5">
        <f t="shared" si="0"/>
        <v>-4.5436001588624485E-4</v>
      </c>
      <c r="F43" s="5">
        <f t="shared" si="1"/>
        <v>-2.1288294747240271E-3</v>
      </c>
    </row>
    <row r="44" spans="1:6">
      <c r="A44">
        <v>36</v>
      </c>
      <c r="B44" s="5">
        <f t="shared" si="7"/>
        <v>0.32872839895732614</v>
      </c>
      <c r="C44" s="6">
        <f t="shared" si="8"/>
        <v>0.33889059396577981</v>
      </c>
      <c r="D44" s="5">
        <f t="shared" si="4"/>
        <v>0.12513746983120269</v>
      </c>
      <c r="E44" s="5">
        <f t="shared" si="0"/>
        <v>-5.4572743307460295E-4</v>
      </c>
      <c r="F44" s="5">
        <f t="shared" si="1"/>
        <v>-2.0884820062333723E-3</v>
      </c>
    </row>
    <row r="45" spans="1:6">
      <c r="A45">
        <v>37</v>
      </c>
      <c r="B45" s="5">
        <f t="shared" si="7"/>
        <v>0.32663991695109279</v>
      </c>
      <c r="C45" s="6">
        <f t="shared" si="8"/>
        <v>0.33834486653270518</v>
      </c>
      <c r="D45" s="5">
        <f t="shared" si="4"/>
        <v>0.12425793886389243</v>
      </c>
      <c r="E45" s="5">
        <f t="shared" si="0"/>
        <v>-6.3053166578862371E-4</v>
      </c>
      <c r="F45" s="5">
        <f t="shared" si="1"/>
        <v>-2.0534584351121965E-3</v>
      </c>
    </row>
    <row r="46" spans="1:6">
      <c r="A46">
        <v>38</v>
      </c>
      <c r="B46" s="5">
        <f t="shared" si="7"/>
        <v>0.32458645851598061</v>
      </c>
      <c r="C46" s="6">
        <f t="shared" si="8"/>
        <v>0.33771433486691654</v>
      </c>
      <c r="D46" s="5">
        <f t="shared" si="4"/>
        <v>0.12324659174479881</v>
      </c>
      <c r="E46" s="5">
        <f t="shared" si="0"/>
        <v>-7.0933963666799558E-4</v>
      </c>
      <c r="F46" s="5">
        <f t="shared" si="1"/>
        <v>-2.023295285951146E-3</v>
      </c>
    </row>
    <row r="47" spans="1:6">
      <c r="A47">
        <v>39</v>
      </c>
      <c r="B47" s="5">
        <f t="shared" si="7"/>
        <v>0.32256316323002948</v>
      </c>
      <c r="C47" s="6">
        <f t="shared" si="8"/>
        <v>0.33700499523024857</v>
      </c>
      <c r="D47" s="5">
        <f t="shared" si="4"/>
        <v>0.12211507012934784</v>
      </c>
      <c r="E47" s="5">
        <f t="shared" si="0"/>
        <v>-7.8267431899134042E-4</v>
      </c>
      <c r="F47" s="5">
        <f t="shared" si="1"/>
        <v>-1.9975616445448048E-3</v>
      </c>
    </row>
    <row r="48" spans="1:6">
      <c r="A48">
        <v>40</v>
      </c>
      <c r="B48" s="5">
        <f t="shared" si="7"/>
        <v>0.32056560158548469</v>
      </c>
      <c r="C48" s="6">
        <f t="shared" si="8"/>
        <v>0.33622232091125726</v>
      </c>
      <c r="D48" s="5">
        <f t="shared" si="4"/>
        <v>0.12087422442414569</v>
      </c>
      <c r="E48" s="5">
        <f t="shared" si="0"/>
        <v>-8.5101709410009558E-4</v>
      </c>
      <c r="F48" s="5">
        <f t="shared" si="1"/>
        <v>-1.9758578760345003E-3</v>
      </c>
    </row>
    <row r="49" spans="1:6">
      <c r="A49">
        <v>41</v>
      </c>
      <c r="B49" s="5">
        <f t="shared" si="7"/>
        <v>0.3185897437094502</v>
      </c>
      <c r="C49" s="6">
        <f t="shared" si="8"/>
        <v>0.33537130381715718</v>
      </c>
      <c r="D49" s="5">
        <f t="shared" si="4"/>
        <v>0.11953414830442748</v>
      </c>
      <c r="E49" s="5">
        <f t="shared" si="0"/>
        <v>-9.1481017391582928E-4</v>
      </c>
      <c r="F49" s="5">
        <f t="shared" si="1"/>
        <v>-1.9578141477678652E-3</v>
      </c>
    </row>
    <row r="50" spans="1:6">
      <c r="A50">
        <v>42</v>
      </c>
      <c r="B50" s="5">
        <f t="shared" si="7"/>
        <v>0.31663192956168235</v>
      </c>
      <c r="C50" s="6">
        <f t="shared" si="8"/>
        <v>0.33445649364324137</v>
      </c>
      <c r="D50" s="5">
        <f t="shared" si="4"/>
        <v>0.11810421739254785</v>
      </c>
      <c r="E50" s="5">
        <f t="shared" si="0"/>
        <v>-9.7445903702553108E-4</v>
      </c>
      <c r="F50" s="5">
        <f t="shared" si="1"/>
        <v>-1.9430888259689858E-3</v>
      </c>
    </row>
    <row r="51" spans="1:6">
      <c r="A51">
        <v>43</v>
      </c>
      <c r="B51" s="5">
        <f t="shared" si="7"/>
        <v>0.31468884073571335</v>
      </c>
      <c r="C51" s="6">
        <f t="shared" si="8"/>
        <v>0.33348203460621584</v>
      </c>
      <c r="D51" s="5">
        <f t="shared" si="4"/>
        <v>0.11659313044129652</v>
      </c>
      <c r="E51" s="5">
        <f t="shared" si="0"/>
        <v>-1.0303348382138036E-3</v>
      </c>
      <c r="F51" s="5">
        <f t="shared" si="1"/>
        <v>-1.9313668016297933E-3</v>
      </c>
    </row>
    <row r="52" spans="1:6">
      <c r="A52">
        <v>44</v>
      </c>
      <c r="B52" s="5">
        <f t="shared" si="7"/>
        <v>0.31275747393408354</v>
      </c>
      <c r="C52" s="6">
        <f t="shared" si="8"/>
        <v>0.33245169976800204</v>
      </c>
      <c r="D52" s="5">
        <f t="shared" si="4"/>
        <v>0.11500895171725091</v>
      </c>
      <c r="E52" s="5">
        <f t="shared" si="0"/>
        <v>-1.0827767608811824E-3</v>
      </c>
      <c r="F52" s="5">
        <f t="shared" si="1"/>
        <v>-1.9223577894391525E-3</v>
      </c>
    </row>
    <row r="53" spans="1:6">
      <c r="A53">
        <v>45</v>
      </c>
      <c r="B53" s="5">
        <f t="shared" si="7"/>
        <v>0.31083511614464437</v>
      </c>
      <c r="C53" s="6">
        <f t="shared" si="8"/>
        <v>0.33136892300712084</v>
      </c>
      <c r="D53" s="5">
        <f t="shared" si="4"/>
        <v>0.11335915357057144</v>
      </c>
      <c r="E53" s="5">
        <f t="shared" si="0"/>
        <v>-1.132094289718951E-3</v>
      </c>
      <c r="F53" s="5">
        <f t="shared" si="1"/>
        <v>-1.9157946338433625E-3</v>
      </c>
    </row>
    <row r="54" spans="1:6">
      <c r="A54">
        <v>46</v>
      </c>
      <c r="B54" s="5">
        <f t="shared" si="7"/>
        <v>0.30891932151080104</v>
      </c>
      <c r="C54" s="6">
        <f t="shared" si="8"/>
        <v>0.3302368287174019</v>
      </c>
      <c r="D54" s="5">
        <f t="shared" si="4"/>
        <v>0.11165065841703323</v>
      </c>
      <c r="E54" s="5">
        <f t="shared" si="0"/>
        <v>-1.1785693875228881E-3</v>
      </c>
      <c r="F54" s="5">
        <f t="shared" si="1"/>
        <v>-1.9114316482575161E-3</v>
      </c>
    </row>
    <row r="55" spans="1:6">
      <c r="A55">
        <v>47</v>
      </c>
      <c r="B55" s="5">
        <f t="shared" si="7"/>
        <v>0.30700788986254351</v>
      </c>
      <c r="C55" s="6">
        <f t="shared" si="8"/>
        <v>0.32905825932987903</v>
      </c>
      <c r="D55" s="5">
        <f t="shared" si="4"/>
        <v>0.10988987955339079</v>
      </c>
      <c r="E55" s="5">
        <f t="shared" si="0"/>
        <v>-1.222458565318351E-3</v>
      </c>
      <c r="F55" s="5">
        <f t="shared" si="1"/>
        <v>-1.9090430068042586E-3</v>
      </c>
    </row>
    <row r="56" spans="1:6">
      <c r="A56">
        <v>48</v>
      </c>
      <c r="B56" s="5">
        <f t="shared" si="7"/>
        <v>0.30509884685573924</v>
      </c>
      <c r="C56" s="6">
        <f t="shared" si="8"/>
        <v>0.3278358007645607</v>
      </c>
      <c r="D56" s="5">
        <f t="shared" si="4"/>
        <v>0.10808276038528385</v>
      </c>
      <c r="E56" s="5">
        <f t="shared" si="0"/>
        <v>-1.2639948392182368E-3</v>
      </c>
      <c r="F56" s="5">
        <f t="shared" si="1"/>
        <v>-1.9084212025414857E-3</v>
      </c>
    </row>
    <row r="57" spans="1:6">
      <c r="A57">
        <v>49</v>
      </c>
      <c r="B57" s="5">
        <f t="shared" si="7"/>
        <v>0.30319042565319776</v>
      </c>
      <c r="C57" s="6">
        <f t="shared" si="8"/>
        <v>0.32657180592534246</v>
      </c>
      <c r="D57" s="5">
        <f t="shared" si="4"/>
        <v>0.10623481177386565</v>
      </c>
      <c r="E57" s="5">
        <f t="shared" si="0"/>
        <v>-1.3033895708059087E-3</v>
      </c>
      <c r="F57" s="5">
        <f t="shared" si="1"/>
        <v>-1.9093755817689226E-3</v>
      </c>
    </row>
    <row r="58" spans="1:6">
      <c r="A58">
        <v>50</v>
      </c>
      <c r="B58" s="5">
        <f t="shared" si="7"/>
        <v>0.30128105007142886</v>
      </c>
      <c r="C58" s="6">
        <f t="shared" si="8"/>
        <v>0.32526841635453657</v>
      </c>
      <c r="D58" s="5">
        <f t="shared" si="4"/>
        <v>0.10435114730842966</v>
      </c>
      <c r="E58" s="5">
        <f t="shared" si="0"/>
        <v>-1.3408341904708029E-3</v>
      </c>
      <c r="F58" s="5">
        <f t="shared" si="1"/>
        <v>-1.9117309605096401E-3</v>
      </c>
    </row>
    <row r="59" spans="1:6">
      <c r="A59">
        <v>51</v>
      </c>
      <c r="B59" s="5">
        <f t="shared" si="7"/>
        <v>0.29936931911091924</v>
      </c>
      <c r="C59" s="6">
        <f t="shared" si="8"/>
        <v>0.32392758216406575</v>
      </c>
      <c r="D59" s="5">
        <f t="shared" si="4"/>
        <v>0.10243651639202256</v>
      </c>
      <c r="E59" s="5">
        <f t="shared" si="0"/>
        <v>-1.3765018051503349E-3</v>
      </c>
      <c r="F59" s="5">
        <f t="shared" si="1"/>
        <v>-1.9153263265019706E-3</v>
      </c>
    </row>
    <row r="60" spans="1:6">
      <c r="A60">
        <v>52</v>
      </c>
      <c r="B60" s="5">
        <f t="shared" si="7"/>
        <v>0.29745399278441725</v>
      </c>
      <c r="C60" s="6">
        <f t="shared" si="8"/>
        <v>0.32255108035891544</v>
      </c>
      <c r="D60" s="5">
        <f t="shared" si="4"/>
        <v>0.10049533508920115</v>
      </c>
      <c r="E60" s="5">
        <f t="shared" si="0"/>
        <v>-1.4105486934562809E-3</v>
      </c>
      <c r="F60" s="5">
        <f t="shared" si="1"/>
        <v>-1.9200136278836035E-3</v>
      </c>
    </row>
    <row r="61" spans="1:6">
      <c r="A61">
        <v>53</v>
      </c>
      <c r="B61" s="5">
        <f t="shared" si="7"/>
        <v>0.29553397915653368</v>
      </c>
      <c r="C61" s="6">
        <f t="shared" si="8"/>
        <v>0.32114053166545914</v>
      </c>
      <c r="D61" s="5">
        <f t="shared" si="4"/>
        <v>9.8531714732939146E-2</v>
      </c>
      <c r="E61" s="5">
        <f t="shared" si="0"/>
        <v>-1.4431156922785611E-3</v>
      </c>
      <c r="F61" s="5">
        <f t="shared" si="1"/>
        <v>-1.9256566480953382E-3</v>
      </c>
    </row>
    <row r="62" spans="1:6">
      <c r="A62">
        <v>54</v>
      </c>
      <c r="B62" s="5">
        <f t="shared" si="7"/>
        <v>0.29360832250843832</v>
      </c>
      <c r="C62" s="6">
        <f t="shared" si="8"/>
        <v>0.31969741597318058</v>
      </c>
      <c r="D62" s="5">
        <f t="shared" si="4"/>
        <v>9.6549488323937255E-2</v>
      </c>
      <c r="E62" s="5">
        <f t="shared" si="0"/>
        <v>-1.4743294797434738E-3</v>
      </c>
      <c r="F62" s="5">
        <f t="shared" si="1"/>
        <v>-1.9321299652848454E-3</v>
      </c>
    </row>
    <row r="63" spans="1:6">
      <c r="A63">
        <v>55</v>
      </c>
      <c r="B63" s="5">
        <f t="shared" si="7"/>
        <v>0.29167619254315347</v>
      </c>
      <c r="C63" s="6">
        <f t="shared" si="8"/>
        <v>0.31822308649343711</v>
      </c>
      <c r="D63" s="5">
        <f t="shared" si="4"/>
        <v>9.4552234782485173E-2</v>
      </c>
      <c r="E63" s="5">
        <f t="shared" si="0"/>
        <v>-1.5043037599214442E-3</v>
      </c>
      <c r="F63" s="5">
        <f t="shared" si="1"/>
        <v>-1.9393179935736056E-3</v>
      </c>
    </row>
    <row r="64" spans="1:6">
      <c r="A64">
        <v>56</v>
      </c>
      <c r="B64" s="5">
        <f t="shared" si="7"/>
        <v>0.28973687454957986</v>
      </c>
      <c r="C64" s="6">
        <f t="shared" si="8"/>
        <v>0.31671878273351567</v>
      </c>
      <c r="D64" s="5">
        <f t="shared" si="4"/>
        <v>9.254330113244609E-2</v>
      </c>
      <c r="E64" s="5">
        <f t="shared" si="0"/>
        <v>-1.5331403549870804E-3</v>
      </c>
      <c r="F64" s="5">
        <f t="shared" si="1"/>
        <v>-1.9471141028977552E-3</v>
      </c>
    </row>
    <row r="65" spans="1:6">
      <c r="A65">
        <v>57</v>
      </c>
      <c r="B65" s="5">
        <f t="shared" si="7"/>
        <v>0.28778976044668209</v>
      </c>
      <c r="C65" s="6">
        <f t="shared" si="8"/>
        <v>0.31518564237852859</v>
      </c>
      <c r="D65" s="5">
        <f t="shared" si="4"/>
        <v>9.0525822710421561E-2</v>
      </c>
      <c r="E65" s="5">
        <f t="shared" si="0"/>
        <v>-1.560930210676387E-3</v>
      </c>
      <c r="F65" s="5">
        <f t="shared" si="1"/>
        <v>-1.9554198136919722E-3</v>
      </c>
    </row>
    <row r="66" spans="1:6">
      <c r="A66">
        <v>58</v>
      </c>
      <c r="B66" s="5">
        <f t="shared" si="7"/>
        <v>0.28583434063299012</v>
      </c>
      <c r="C66" s="6">
        <f t="shared" si="8"/>
        <v>0.3136247121678522</v>
      </c>
      <c r="D66" s="5">
        <f t="shared" si="4"/>
        <v>8.8502741501975221E-2</v>
      </c>
      <c r="E66" s="5">
        <f t="shared" si="0"/>
        <v>-1.5877543208999176E-3</v>
      </c>
      <c r="F66" s="5">
        <f t="shared" si="1"/>
        <v>-1.9641440624099801E-3</v>
      </c>
    </row>
    <row r="67" spans="1:6">
      <c r="A67">
        <v>59</v>
      </c>
      <c r="B67" s="5">
        <f t="shared" si="7"/>
        <v>0.28387019657058016</v>
      </c>
      <c r="C67" s="6">
        <f t="shared" si="8"/>
        <v>0.31203695784695229</v>
      </c>
      <c r="D67" s="5">
        <f t="shared" si="4"/>
        <v>8.6476822711982718E-2</v>
      </c>
      <c r="E67" s="5">
        <f t="shared" si="0"/>
        <v>-1.6136845772873425E-3</v>
      </c>
      <c r="F67" s="5">
        <f t="shared" si="1"/>
        <v>-1.9732025337288774E-3</v>
      </c>
    </row>
    <row r="68" spans="1:6">
      <c r="A68">
        <v>60</v>
      </c>
      <c r="B68" s="5">
        <f t="shared" si="7"/>
        <v>0.28189699403685126</v>
      </c>
      <c r="C68" s="6">
        <f t="shared" si="8"/>
        <v>0.31042327326966496</v>
      </c>
      <c r="D68" s="5">
        <f t="shared" si="4"/>
        <v>8.4450669678568721E-2</v>
      </c>
      <c r="E68" s="5">
        <f t="shared" si="0"/>
        <v>-1.6387845492822121E-3</v>
      </c>
      <c r="F68" s="5">
        <f t="shared" si="1"/>
        <v>-1.9825170552375173E-3</v>
      </c>
    </row>
    <row r="69" spans="1:6">
      <c r="A69">
        <v>61</v>
      </c>
      <c r="B69" s="5">
        <f t="shared" si="7"/>
        <v>0.27991447698161376</v>
      </c>
      <c r="C69" s="6">
        <f t="shared" si="8"/>
        <v>0.30878448872038272</v>
      </c>
      <c r="D69" s="5">
        <f t="shared" si="4"/>
        <v>8.2426737240370057E-2</v>
      </c>
      <c r="E69" s="5">
        <f t="shared" si="0"/>
        <v>-1.6631102001966722E-3</v>
      </c>
      <c r="F69" s="5">
        <f t="shared" si="1"/>
        <v>-1.9920150504367058E-3</v>
      </c>
    </row>
    <row r="70" spans="1:6">
      <c r="A70">
        <v>62</v>
      </c>
      <c r="B70" s="5">
        <f t="shared" si="7"/>
        <v>0.27792246193117703</v>
      </c>
      <c r="C70" s="6">
        <f t="shared" si="8"/>
        <v>0.30712137852018606</v>
      </c>
      <c r="D70" s="5">
        <f t="shared" si="4"/>
        <v>8.0407343665567566E-2</v>
      </c>
      <c r="E70" s="5">
        <f t="shared" si="0"/>
        <v>-1.6867105443894835E-3</v>
      </c>
      <c r="F70" s="5">
        <f t="shared" si="1"/>
        <v>-2.001629045962028E-3</v>
      </c>
    </row>
    <row r="71" spans="1:6">
      <c r="A71">
        <v>63</v>
      </c>
      <c r="B71" s="5">
        <f t="shared" si="7"/>
        <v>0.27592083288521502</v>
      </c>
      <c r="C71" s="6">
        <f t="shared" si="8"/>
        <v>0.3054346679757966</v>
      </c>
      <c r="D71" s="5">
        <f t="shared" si="4"/>
        <v>7.8394681248691866E-2</v>
      </c>
      <c r="E71" s="5">
        <f t="shared" si="0"/>
        <v>-1.7096282504601131E-3</v>
      </c>
      <c r="F71" s="5">
        <f t="shared" si="1"/>
        <v>-2.0112962290622901E-3</v>
      </c>
    </row>
    <row r="72" spans="1:6">
      <c r="A72">
        <v>64</v>
      </c>
      <c r="B72" s="5">
        <f t="shared" si="7"/>
        <v>0.27390953665615275</v>
      </c>
      <c r="C72" s="6">
        <f t="shared" si="8"/>
        <v>0.30372503972533649</v>
      </c>
      <c r="D72" s="5">
        <f t="shared" si="4"/>
        <v>7.6390825677971619E-2</v>
      </c>
      <c r="E72" s="5">
        <f t="shared" si="0"/>
        <v>-1.73190019506668E-3</v>
      </c>
      <c r="F72" s="5">
        <f t="shared" si="1"/>
        <v>-2.0209580515157949E-3</v>
      </c>
    </row>
    <row r="73" spans="1:6">
      <c r="A73">
        <v>65</v>
      </c>
      <c r="B73" s="5">
        <f t="shared" si="7"/>
        <v>0.27188857860463694</v>
      </c>
      <c r="C73" s="6">
        <f t="shared" si="8"/>
        <v>0.30199313953026979</v>
      </c>
      <c r="D73" s="5">
        <f t="shared" si="4"/>
        <v>7.439774427222022E-2</v>
      </c>
      <c r="E73" s="5">
        <f t="shared" si="0"/>
        <v>-1.7535579716836686E-3</v>
      </c>
      <c r="F73" s="5">
        <f t="shared" si="1"/>
        <v>-2.030559876333167E-3</v>
      </c>
    </row>
    <row r="74" spans="1:6">
      <c r="A74">
        <v>66</v>
      </c>
      <c r="B74" s="5">
        <f t="shared" si="7"/>
        <v>0.26985801872830378</v>
      </c>
      <c r="C74" s="6">
        <f t="shared" si="8"/>
        <v>0.3002395815585861</v>
      </c>
      <c r="D74" s="5">
        <f t="shared" ref="D74:D108" si="9">(C74^$F$3)/(($F$2^$F$3)+(C74^$F$3))</f>
        <v>7.2417303182156487E-2</v>
      </c>
      <c r="E74" s="5">
        <f t="shared" ref="E74:E108" si="10">(($D$1*B74)-($D$2*C74))*(1-(B74/$H$2))</f>
        <v>-1.7746283583226286E-3</v>
      </c>
      <c r="F74" s="5">
        <f t="shared" ref="F74:F108" si="11">($D$3*(($F$1*D74)+B74))*(1-(B74/$H$2))-($D$4*$H$1*B74)</f>
        <v>-2.0400506637714344E-3</v>
      </c>
    </row>
    <row r="75" spans="1:6">
      <c r="A75">
        <v>67</v>
      </c>
      <c r="B75" s="5">
        <f t="shared" si="7"/>
        <v>0.26781796806453234</v>
      </c>
      <c r="C75" s="6">
        <f t="shared" si="8"/>
        <v>0.29846495320026345</v>
      </c>
      <c r="D75" s="5">
        <f t="shared" si="9"/>
        <v>7.0451273646781012E-2</v>
      </c>
      <c r="E75" s="5">
        <f t="shared" si="10"/>
        <v>-1.7951337479500526E-3</v>
      </c>
      <c r="F75" s="5">
        <f t="shared" si="11"/>
        <v>-2.0493826933639485E-3</v>
      </c>
    </row>
    <row r="76" spans="1:6">
      <c r="A76">
        <v>68</v>
      </c>
      <c r="B76" s="5">
        <f t="shared" si="7"/>
        <v>0.26576858537116838</v>
      </c>
      <c r="C76" s="6">
        <f t="shared" si="8"/>
        <v>0.29666981945231341</v>
      </c>
      <c r="D76" s="5">
        <f t="shared" si="9"/>
        <v>6.8501337391095776E-2</v>
      </c>
      <c r="E76" s="5">
        <f t="shared" si="10"/>
        <v>-1.8150925450540619E-3</v>
      </c>
      <c r="F76" s="5">
        <f t="shared" si="11"/>
        <v>-2.0585113188502776E-3</v>
      </c>
    </row>
    <row r="77" spans="1:6">
      <c r="A77">
        <v>69</v>
      </c>
      <c r="B77" s="5">
        <f t="shared" si="7"/>
        <v>0.26371007405231811</v>
      </c>
      <c r="C77" s="6">
        <f t="shared" si="8"/>
        <v>0.29485472690725933</v>
      </c>
      <c r="D77" s="5">
        <f t="shared" si="9"/>
        <v>6.656909124714723E-2</v>
      </c>
      <c r="E77" s="5">
        <f t="shared" si="10"/>
        <v>-1.8345195315384736E-3</v>
      </c>
      <c r="F77" s="5">
        <f t="shared" si="11"/>
        <v>-2.0673947530661018E-3</v>
      </c>
    </row>
    <row r="78" spans="1:6">
      <c r="A78">
        <v>70</v>
      </c>
      <c r="B78" s="5">
        <f t="shared" si="7"/>
        <v>0.261642679299252</v>
      </c>
      <c r="C78" s="6">
        <f t="shared" si="8"/>
        <v>0.29302020737572088</v>
      </c>
      <c r="D78" s="5">
        <f t="shared" si="9"/>
        <v>6.4656051076143181E-2</v>
      </c>
      <c r="E78" s="5">
        <f t="shared" si="10"/>
        <v>-1.8534262048603253E-3</v>
      </c>
      <c r="F78" s="5">
        <f t="shared" si="11"/>
        <v>-2.0759938800234716E-3</v>
      </c>
    </row>
    <row r="79" spans="1:6">
      <c r="A79">
        <v>71</v>
      </c>
      <c r="B79" s="5">
        <f t="shared" si="7"/>
        <v>0.2595666854192285</v>
      </c>
      <c r="C79" s="6">
        <f t="shared" si="8"/>
        <v>0.29116678117086053</v>
      </c>
      <c r="D79" s="5">
        <f t="shared" si="9"/>
        <v>6.276365506528396E-2</v>
      </c>
      <c r="E79" s="5">
        <f t="shared" si="10"/>
        <v>-1.8718210910760539E-3</v>
      </c>
      <c r="F79" s="5">
        <f t="shared" si="11"/>
        <v>-2.0842720915750816E-3</v>
      </c>
    </row>
    <row r="80" spans="1:6">
      <c r="A80">
        <v>72</v>
      </c>
      <c r="B80" s="5">
        <f t="shared" si="7"/>
        <v>0.25748241332765343</v>
      </c>
      <c r="C80" s="6">
        <f t="shared" si="8"/>
        <v>0.2892949600797845</v>
      </c>
      <c r="D80" s="5">
        <f t="shared" si="9"/>
        <v>6.0893266468974104E-2</v>
      </c>
      <c r="E80" s="5">
        <f t="shared" si="10"/>
        <v>-1.8897100352234864E-3</v>
      </c>
      <c r="F80" s="5">
        <f t="shared" si="11"/>
        <v>-2.0921951462116338E-3</v>
      </c>
    </row>
    <row r="81" spans="1:6">
      <c r="A81">
        <v>73</v>
      </c>
      <c r="B81" s="5">
        <f t="shared" si="7"/>
        <v>0.25539021818144181</v>
      </c>
      <c r="C81" s="6">
        <f t="shared" si="8"/>
        <v>0.28740525004456102</v>
      </c>
      <c r="D81" s="5">
        <f t="shared" si="9"/>
        <v>5.9046175860252431E-2</v>
      </c>
      <c r="E81" s="5">
        <f t="shared" si="10"/>
        <v>-1.9070964712409109E-3</v>
      </c>
      <c r="F81" s="5">
        <f t="shared" si="11"/>
        <v>-2.0997310476887953E-3</v>
      </c>
    </row>
    <row r="82" spans="1:6">
      <c r="A82">
        <v>74</v>
      </c>
      <c r="B82" s="5">
        <f t="shared" si="7"/>
        <v>0.25329048713375302</v>
      </c>
      <c r="C82" s="6">
        <f t="shared" si="8"/>
        <v>0.28549815357332009</v>
      </c>
      <c r="D82" s="5">
        <f t="shared" si="9"/>
        <v>5.7223602954594131E-2</v>
      </c>
      <c r="E82" s="5">
        <f t="shared" si="10"/>
        <v>-1.923981673411815E-3</v>
      </c>
      <c r="F82" s="5">
        <f t="shared" si="11"/>
        <v>-2.1068499413195467E-3</v>
      </c>
    </row>
    <row r="83" spans="1:6">
      <c r="A83">
        <v>75</v>
      </c>
      <c r="B83" s="5">
        <f t="shared" si="7"/>
        <v>0.25118363719243347</v>
      </c>
      <c r="C83" s="6">
        <f t="shared" si="8"/>
        <v>0.2835741718999083</v>
      </c>
      <c r="D83" s="5">
        <f t="shared" si="9"/>
        <v>5.5426698064689812E-2</v>
      </c>
      <c r="E83" s="5">
        <f t="shared" si="10"/>
        <v>-1.9403649911234851E-3</v>
      </c>
      <c r="F83" s="5">
        <f t="shared" si="11"/>
        <v>-2.1135240258993672E-3</v>
      </c>
    </row>
    <row r="84" spans="1:6">
      <c r="A84">
        <v>76</v>
      </c>
      <c r="B84" s="5">
        <f t="shared" si="7"/>
        <v>0.2490701131665341</v>
      </c>
      <c r="C84" s="6">
        <f t="shared" si="8"/>
        <v>0.28163380690878481</v>
      </c>
      <c r="D84" s="5">
        <f t="shared" si="9"/>
        <v>5.3656543241380729E-2</v>
      </c>
      <c r="E84" s="5">
        <f t="shared" si="10"/>
        <v>-1.9562440685398372E-3</v>
      </c>
      <c r="F84" s="5">
        <f t="shared" si="11"/>
        <v>-2.1197274793561425E-3</v>
      </c>
    </row>
    <row r="85" spans="1:6">
      <c r="A85">
        <v>77</v>
      </c>
      <c r="B85" s="5">
        <f t="shared" ref="B85:B108" si="12">B84+F84</f>
        <v>0.24695038568717795</v>
      </c>
      <c r="C85" s="6">
        <f t="shared" ref="C85:C108" si="13">C84+E84</f>
        <v>0.27967756284024498</v>
      </c>
      <c r="D85" s="5">
        <f t="shared" si="9"/>
        <v>5.1914153152614308E-2</v>
      </c>
      <c r="E85" s="5">
        <f t="shared" si="10"/>
        <v>-1.9716150506131637E-3</v>
      </c>
      <c r="F85" s="5">
        <f t="shared" si="11"/>
        <v>-2.1254363963345785E-3</v>
      </c>
    </row>
    <row r="86" spans="1:6">
      <c r="A86">
        <v>78</v>
      </c>
      <c r="B86" s="5">
        <f t="shared" si="12"/>
        <v>0.24482494929084336</v>
      </c>
      <c r="C86" s="6">
        <f t="shared" si="13"/>
        <v>0.27770594778963181</v>
      </c>
      <c r="D86" s="5">
        <f t="shared" si="9"/>
        <v>5.0200475749055222E-2</v>
      </c>
      <c r="E86" s="5">
        <f t="shared" si="10"/>
        <v>-1.9864727766952211E-3</v>
      </c>
      <c r="F86" s="5">
        <f t="shared" si="11"/>
        <v>-2.1306287360370506E-3</v>
      </c>
    </row>
    <row r="87" spans="1:6">
      <c r="A87">
        <v>79</v>
      </c>
      <c r="B87" s="5">
        <f t="shared" si="12"/>
        <v>0.2426943205548063</v>
      </c>
      <c r="C87" s="6">
        <f t="shared" si="13"/>
        <v>0.27571947501293659</v>
      </c>
      <c r="D87" s="5">
        <f t="shared" si="9"/>
        <v>4.8516392761838147E-2</v>
      </c>
      <c r="E87" s="5">
        <f t="shared" si="10"/>
        <v>-2.0008109628557465E-3</v>
      </c>
      <c r="F87" s="5">
        <f t="shared" si="11"/>
        <v>-2.135284278749895E-3</v>
      </c>
    </row>
    <row r="88" spans="1:6">
      <c r="A88">
        <v>80</v>
      </c>
      <c r="B88" s="5">
        <f t="shared" si="12"/>
        <v>0.2405590362760564</v>
      </c>
      <c r="C88" s="6">
        <f t="shared" si="13"/>
        <v>0.27371866405008083</v>
      </c>
      <c r="D88" s="5">
        <f t="shared" si="9"/>
        <v>4.6862720074852877E-2</v>
      </c>
      <c r="E88" s="5">
        <f t="shared" si="10"/>
        <v>-2.0146223738745869E-3</v>
      </c>
      <c r="F88" s="5">
        <f t="shared" si="11"/>
        <v>-2.1393845895869975E-3</v>
      </c>
    </row>
    <row r="89" spans="1:6">
      <c r="A89">
        <v>81</v>
      </c>
      <c r="B89" s="5">
        <f t="shared" si="12"/>
        <v>0.23841965168646942</v>
      </c>
      <c r="C89" s="6">
        <f t="shared" si="13"/>
        <v>0.27170404167620626</v>
      </c>
      <c r="D89" s="5">
        <f t="shared" si="9"/>
        <v>4.5240208010903414E-2</v>
      </c>
      <c r="E89" s="5">
        <f t="shared" si="10"/>
        <v>-2.0278989857429753E-3</v>
      </c>
      <c r="F89" s="5">
        <f t="shared" si="11"/>
        <v>-2.1429129880818258E-3</v>
      </c>
    </row>
    <row r="90" spans="1:6">
      <c r="A90">
        <v>82</v>
      </c>
      <c r="B90" s="5">
        <f t="shared" si="12"/>
        <v>0.23627673869838758</v>
      </c>
      <c r="C90" s="6">
        <f t="shared" si="13"/>
        <v>0.26967614269046331</v>
      </c>
      <c r="D90" s="5">
        <f t="shared" si="9"/>
        <v>4.3649541568062042E-2</v>
      </c>
      <c r="E90" s="5">
        <f t="shared" si="10"/>
        <v>-2.0406321393886518E-3</v>
      </c>
      <c r="F90" s="5">
        <f t="shared" si="11"/>
        <v>-2.1458545223555728E-3</v>
      </c>
    </row>
    <row r="91" spans="1:6">
      <c r="A91">
        <v>83</v>
      </c>
      <c r="B91" s="5">
        <f t="shared" si="12"/>
        <v>0.23413088417603201</v>
      </c>
      <c r="C91" s="6">
        <f t="shared" si="13"/>
        <v>0.26763551055107465</v>
      </c>
      <c r="D91" s="5">
        <f t="shared" si="9"/>
        <v>4.2091340639542833E-2</v>
      </c>
      <c r="E91" s="5">
        <f t="shared" si="10"/>
        <v>-2.0528126862293041E-3</v>
      </c>
      <c r="F91" s="5">
        <f t="shared" si="11"/>
        <v>-2.1481959466832451E-3</v>
      </c>
    </row>
    <row r="92" spans="1:6">
      <c r="A92">
        <v>84</v>
      </c>
      <c r="B92" s="5">
        <f t="shared" si="12"/>
        <v>0.23198268822934875</v>
      </c>
      <c r="C92" s="6">
        <f t="shared" si="13"/>
        <v>0.26558269786484534</v>
      </c>
      <c r="D92" s="5">
        <f t="shared" si="9"/>
        <v>4.0566160247433515E-2</v>
      </c>
      <c r="E92" s="5">
        <f t="shared" si="10"/>
        <v>-2.0644311260577665E-3</v>
      </c>
      <c r="F92" s="5">
        <f t="shared" si="11"/>
        <v>-2.1499257013721379E-3</v>
      </c>
    </row>
    <row r="93" spans="1:6">
      <c r="A93">
        <v>85</v>
      </c>
      <c r="B93" s="5">
        <f t="shared" si="12"/>
        <v>0.22983276252797663</v>
      </c>
      <c r="C93" s="6">
        <f t="shared" si="13"/>
        <v>0.26351826673878759</v>
      </c>
      <c r="D93" s="5">
        <f t="shared" si="9"/>
        <v>3.9074490817652741E-2</v>
      </c>
      <c r="E93" s="5">
        <f t="shared" si="10"/>
        <v>-2.0754777376713993E-3</v>
      </c>
      <c r="F93" s="5">
        <f t="shared" si="11"/>
        <v>-2.1510338939582895E-3</v>
      </c>
    </row>
    <row r="94" spans="1:6">
      <c r="A94">
        <v>86</v>
      </c>
      <c r="B94" s="5">
        <f t="shared" si="12"/>
        <v>0.22768172863401834</v>
      </c>
      <c r="C94" s="6">
        <f t="shared" si="13"/>
        <v>0.26144278900111617</v>
      </c>
      <c r="D94" s="5">
        <f t="shared" si="9"/>
        <v>3.7616758520536149E-2</v>
      </c>
      <c r="E94" s="5">
        <f t="shared" si="10"/>
        <v>-2.0859427025759656E-3</v>
      </c>
      <c r="F94" s="5">
        <f t="shared" si="11"/>
        <v>-2.1515122808167964E-3</v>
      </c>
    </row>
    <row r="95" spans="1:6">
      <c r="A95">
        <v>87</v>
      </c>
      <c r="B95" s="5">
        <f t="shared" si="12"/>
        <v>0.22553021635320153</v>
      </c>
      <c r="C95" s="6">
        <f t="shared" si="13"/>
        <v>0.25935684629854022</v>
      </c>
      <c r="D95" s="5">
        <f t="shared" si="9"/>
        <v>3.619332569850451E-2</v>
      </c>
      <c r="E95" s="5">
        <f t="shared" si="10"/>
        <v>-2.0958162220213409E-3</v>
      </c>
      <c r="F95" s="5">
        <f t="shared" si="11"/>
        <v>-2.1513542483712978E-3</v>
      </c>
    </row>
    <row r="96" spans="1:6">
      <c r="A96">
        <v>88</v>
      </c>
      <c r="B96" s="5">
        <f t="shared" si="12"/>
        <v>0.22337886210483024</v>
      </c>
      <c r="C96" s="6">
        <f t="shared" si="13"/>
        <v>0.2572610300765189</v>
      </c>
      <c r="D96" s="5">
        <f t="shared" si="9"/>
        <v>3.4804491399336182E-2</v>
      </c>
      <c r="E96" s="5">
        <f t="shared" si="10"/>
        <v>-2.1050886275622493E-3</v>
      </c>
      <c r="F96" s="5">
        <f t="shared" si="11"/>
        <v>-2.1505547931766726E-3</v>
      </c>
    </row>
    <row r="97" spans="1:6">
      <c r="A97">
        <v>89</v>
      </c>
      <c r="B97" s="5">
        <f t="shared" si="12"/>
        <v>0.22122830731165358</v>
      </c>
      <c r="C97" s="6">
        <f t="shared" si="13"/>
        <v>0.25515594144895665</v>
      </c>
      <c r="D97" s="5">
        <f t="shared" si="9"/>
        <v>3.3450492030661465E-2</v>
      </c>
      <c r="E97" s="5">
        <f t="shared" si="10"/>
        <v>-2.1137504852814762E-3</v>
      </c>
      <c r="F97" s="5">
        <f t="shared" si="11"/>
        <v>-2.1491105002370732E-3</v>
      </c>
    </row>
    <row r="98" spans="1:6">
      <c r="A98">
        <v>90</v>
      </c>
      <c r="B98" s="5">
        <f t="shared" si="12"/>
        <v>0.21907919681141649</v>
      </c>
      <c r="C98" s="6">
        <f t="shared" si="13"/>
        <v>0.2530421909636752</v>
      </c>
      <c r="D98" s="5">
        <f t="shared" si="9"/>
        <v>3.2131502148431912E-2</v>
      </c>
      <c r="E98" s="5">
        <f t="shared" si="10"/>
        <v>-2.1217926937656824E-3</v>
      </c>
      <c r="F98" s="5">
        <f t="shared" si="11"/>
        <v>-2.1470195190085055E-3</v>
      </c>
    </row>
    <row r="99" spans="1:6">
      <c r="A99">
        <v>91</v>
      </c>
      <c r="B99" s="5">
        <f t="shared" si="12"/>
        <v>0.21693217729240799</v>
      </c>
      <c r="C99" s="6">
        <f t="shared" si="13"/>
        <v>0.25092039826990953</v>
      </c>
      <c r="D99" s="5">
        <f t="shared" si="9"/>
        <v>3.0847635389303307E-2</v>
      </c>
      <c r="E99" s="5">
        <f t="shared" si="10"/>
        <v>-2.1292065758845321E-3</v>
      </c>
      <c r="F99" s="5">
        <f t="shared" si="11"/>
        <v>-2.1442815366213988E-3</v>
      </c>
    </row>
    <row r="100" spans="1:6">
      <c r="A100">
        <v>92</v>
      </c>
      <c r="B100" s="5">
        <f t="shared" si="12"/>
        <v>0.21478789575578658</v>
      </c>
      <c r="C100" s="6">
        <f t="shared" si="13"/>
        <v>0.248791191694025</v>
      </c>
      <c r="D100" s="5">
        <f t="shared" si="9"/>
        <v>2.9598945554126073E-2</v>
      </c>
      <c r="E100" s="5">
        <f t="shared" si="10"/>
        <v>-2.1359839643922338E-3</v>
      </c>
      <c r="F100" s="5">
        <f t="shared" si="11"/>
        <v>-2.1408977479432292E-3</v>
      </c>
    </row>
    <row r="101" spans="1:6">
      <c r="A101">
        <v>93</v>
      </c>
      <c r="B101" s="5">
        <f t="shared" si="12"/>
        <v>0.21264699800784334</v>
      </c>
      <c r="C101" s="6">
        <f t="shared" si="13"/>
        <v>0.24665520772963276</v>
      </c>
      <c r="D101" s="5">
        <f t="shared" si="9"/>
        <v>2.8385427847073864E-2</v>
      </c>
      <c r="E101" s="5">
        <f t="shared" si="10"/>
        <v>-2.1421172813463792E-3</v>
      </c>
      <c r="F101" s="5">
        <f t="shared" si="11"/>
        <v>-2.1368708221843735E-3</v>
      </c>
    </row>
    <row r="102" spans="1:6">
      <c r="A102">
        <v>94</v>
      </c>
      <c r="B102" s="5">
        <f t="shared" si="12"/>
        <v>0.21051012718565898</v>
      </c>
      <c r="C102" s="6">
        <f t="shared" si="13"/>
        <v>0.24451309044828637</v>
      </c>
      <c r="D102" s="5">
        <f t="shared" si="9"/>
        <v>2.7207020272380929E-2</v>
      </c>
      <c r="E102" s="5">
        <f t="shared" si="10"/>
        <v>-2.1475996113217918E-3</v>
      </c>
      <c r="F102" s="5">
        <f t="shared" si="11"/>
        <v>-2.132204865831067E-3</v>
      </c>
    </row>
    <row r="103" spans="1:6">
      <c r="A103">
        <v>95</v>
      </c>
      <c r="B103" s="5">
        <f t="shared" si="12"/>
        <v>0.20837792231982791</v>
      </c>
      <c r="C103" s="6">
        <f t="shared" si="13"/>
        <v>0.24236549083696457</v>
      </c>
      <c r="D103" s="5">
        <f t="shared" si="9"/>
        <v>2.6063605188216647E-2</v>
      </c>
      <c r="E103" s="5">
        <f t="shared" si="10"/>
        <v>-2.1524247683866343E-3</v>
      </c>
      <c r="F103" s="5">
        <f t="shared" si="11"/>
        <v>-2.1269053817675725E-3</v>
      </c>
    </row>
    <row r="104" spans="1:6">
      <c r="A104">
        <v>96</v>
      </c>
      <c r="B104" s="5">
        <f t="shared" si="12"/>
        <v>0.20625101693806033</v>
      </c>
      <c r="C104" s="6">
        <f t="shared" si="13"/>
        <v>0.24021306606857792</v>
      </c>
      <c r="D104" s="5">
        <f t="shared" si="9"/>
        <v>2.4955011014920633E-2</v>
      </c>
      <c r="E104" s="5">
        <f t="shared" si="10"/>
        <v>-2.1565873568038375E-3</v>
      </c>
      <c r="F104" s="5">
        <f t="shared" si="11"/>
        <v>-2.1209792245245737E-3</v>
      </c>
    </row>
    <row r="105" spans="1:6">
      <c r="A105">
        <v>97</v>
      </c>
      <c r="B105" s="5">
        <f t="shared" si="12"/>
        <v>0.20413003771353577</v>
      </c>
      <c r="C105" s="6">
        <f t="shared" si="13"/>
        <v>0.2380564787117741</v>
      </c>
      <c r="D105" s="5">
        <f t="shared" si="9"/>
        <v>2.3881014092670006E-2</v>
      </c>
      <c r="E105" s="5">
        <f t="shared" si="10"/>
        <v>-2.1600828254225513E-3</v>
      </c>
      <c r="F105" s="5">
        <f t="shared" si="11"/>
        <v>-2.1144345516621154E-3</v>
      </c>
    </row>
    <row r="106" spans="1:6">
      <c r="A106">
        <v>98</v>
      </c>
      <c r="B106" s="5">
        <f t="shared" si="12"/>
        <v>0.20201560316187367</v>
      </c>
      <c r="C106" s="6">
        <f t="shared" si="13"/>
        <v>0.23589639588635156</v>
      </c>
      <c r="D106" s="5">
        <f t="shared" si="9"/>
        <v>2.2841340681667804E-2</v>
      </c>
      <c r="E106" s="5">
        <f t="shared" si="10"/>
        <v>-2.1629075157312051E-3</v>
      </c>
      <c r="F106" s="5">
        <f t="shared" si="11"/>
        <v>-2.1072807713624553E-3</v>
      </c>
    </row>
    <row r="107" spans="1:6">
      <c r="A107">
        <v>99</v>
      </c>
      <c r="B107" s="5">
        <f t="shared" si="12"/>
        <v>0.19990832239051121</v>
      </c>
      <c r="C107" s="6">
        <f t="shared" si="13"/>
        <v>0.23373348837062036</v>
      </c>
      <c r="D107" s="5">
        <f t="shared" si="9"/>
        <v>2.1835669096142672E-2</v>
      </c>
      <c r="E107" s="5">
        <f t="shared" si="10"/>
        <v>-2.1650587035555967E-3</v>
      </c>
      <c r="F107" s="5">
        <f t="shared" si="11"/>
        <v>-2.0995284863705443E-3</v>
      </c>
    </row>
    <row r="108" spans="1:6">
      <c r="A108">
        <v>100</v>
      </c>
      <c r="B108" s="5">
        <f t="shared" si="12"/>
        <v>0.19780879390414066</v>
      </c>
      <c r="C108" s="6">
        <f t="shared" si="13"/>
        <v>0.23156842966706476</v>
      </c>
      <c r="D108" s="5">
        <f t="shared" si="9"/>
        <v>2.0863631961845965E-2</v>
      </c>
      <c r="E108" s="5">
        <f t="shared" si="10"/>
        <v>-2.1665346344013608E-3</v>
      </c>
      <c r="F108" s="5">
        <f t="shared" si="11"/>
        <v>-2.0911894344770878E-3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0"/>
  <sheetViews>
    <sheetView tabSelected="1" zoomScale="125" zoomScaleNormal="125" zoomScalePageLayoutView="125" workbookViewId="0"/>
  </sheetViews>
  <sheetFormatPr baseColWidth="10" defaultRowHeight="15" x14ac:dyDescent="0"/>
  <cols>
    <col min="2" max="9" width="8.5" customWidth="1"/>
  </cols>
  <sheetData>
    <row r="1" spans="1:9">
      <c r="A1" s="2" t="s">
        <v>3</v>
      </c>
      <c r="B1" s="1">
        <v>0.5</v>
      </c>
      <c r="C1" s="2" t="s">
        <v>5</v>
      </c>
      <c r="D1" s="1">
        <v>0.08</v>
      </c>
      <c r="E1" s="2" t="s">
        <v>9</v>
      </c>
      <c r="F1" s="1">
        <v>2</v>
      </c>
      <c r="G1" s="2" t="s">
        <v>12</v>
      </c>
      <c r="H1" s="1">
        <v>1</v>
      </c>
    </row>
    <row r="2" spans="1:9">
      <c r="A2" s="2" t="s">
        <v>4</v>
      </c>
      <c r="B2" s="1">
        <v>0.2</v>
      </c>
      <c r="C2" s="2" t="s">
        <v>6</v>
      </c>
      <c r="D2" s="1">
        <v>0.08</v>
      </c>
      <c r="E2" s="2" t="s">
        <v>10</v>
      </c>
      <c r="F2" s="1">
        <v>0.5</v>
      </c>
      <c r="G2" s="2" t="s">
        <v>27</v>
      </c>
      <c r="H2" s="1">
        <v>1</v>
      </c>
    </row>
    <row r="3" spans="1:9">
      <c r="C3" s="2" t="s">
        <v>7</v>
      </c>
      <c r="D3" s="1">
        <v>0.02</v>
      </c>
      <c r="E3" s="2" t="s">
        <v>11</v>
      </c>
      <c r="F3" s="1">
        <v>5</v>
      </c>
      <c r="G3" s="1"/>
    </row>
    <row r="4" spans="1:9">
      <c r="C4" s="2" t="s">
        <v>8</v>
      </c>
      <c r="D4" s="1">
        <v>0.03</v>
      </c>
      <c r="G4" s="1"/>
    </row>
    <row r="8" spans="1:9">
      <c r="G8" s="10" t="s">
        <v>25</v>
      </c>
      <c r="H8" s="10"/>
      <c r="I8" s="10"/>
    </row>
    <row r="9" spans="1:9">
      <c r="G9" s="7" t="s">
        <v>18</v>
      </c>
      <c r="H9" s="7" t="s">
        <v>19</v>
      </c>
      <c r="I9" s="8" t="s">
        <v>20</v>
      </c>
    </row>
    <row r="10" spans="1:9" s="3" customFormat="1" ht="27" customHeight="1">
      <c r="A10" s="3" t="s">
        <v>0</v>
      </c>
      <c r="B10" s="3" t="s">
        <v>1</v>
      </c>
      <c r="C10" s="3" t="s">
        <v>2</v>
      </c>
      <c r="D10" s="3" t="s">
        <v>13</v>
      </c>
      <c r="E10" s="3" t="s">
        <v>14</v>
      </c>
      <c r="F10" s="3" t="s">
        <v>16</v>
      </c>
      <c r="G10" s="15" t="s">
        <v>29</v>
      </c>
      <c r="H10" s="15" t="s">
        <v>30</v>
      </c>
      <c r="I10" s="14" t="s">
        <v>28</v>
      </c>
    </row>
    <row r="11" spans="1:9">
      <c r="A11">
        <v>1</v>
      </c>
      <c r="B11">
        <f>B1</f>
        <v>0.5</v>
      </c>
      <c r="C11">
        <f>B2</f>
        <v>0.2</v>
      </c>
      <c r="D11" s="5">
        <f>(C11^$F$3)/(($F$2^$F$3)+(C11^$F$3))</f>
        <v>1.0136205258156483E-2</v>
      </c>
      <c r="E11" s="5">
        <f>(($D$1*B11)-($D$2*C11))*(1-(B11/$H$2))</f>
        <v>1.2E-2</v>
      </c>
      <c r="F11" s="5">
        <f>(($D$3*(($F$1*D11)+B11))*(1-(B11/$H$2)))-($D$4*$H$1*B11)</f>
        <v>-9.7972758948368689E-3</v>
      </c>
      <c r="G11" s="5">
        <f>(D11*$F$1)*$D$3*(1-(B11/$H$2))</f>
        <v>2.0272410516312966E-4</v>
      </c>
      <c r="H11" s="5">
        <f>B11*$D$3*(1-(B11/$H$2))</f>
        <v>5.0000000000000001E-3</v>
      </c>
      <c r="I11" s="5">
        <f>-($D$4*$H$1*B11)</f>
        <v>-1.4999999999999999E-2</v>
      </c>
    </row>
    <row r="12" spans="1:9">
      <c r="A12">
        <v>2</v>
      </c>
      <c r="B12" s="5">
        <f>B11+F11</f>
        <v>0.49020272410516313</v>
      </c>
      <c r="C12" s="6">
        <f>C11+E11</f>
        <v>0.21200000000000002</v>
      </c>
      <c r="D12" s="5">
        <f t="shared" ref="D12:D75" si="0">(C12^$F$3)/(($F$2^$F$3)+(C12^$F$3))</f>
        <v>1.3518184421826548E-2</v>
      </c>
      <c r="E12" s="5">
        <f t="shared" ref="E12:E75" si="1">(($D$1*B12)-($D$2*C12))*(1-(B12/$H$2))</f>
        <v>1.1346159271626801E-2</v>
      </c>
      <c r="F12" s="5">
        <f t="shared" ref="F12:F75" si="2">(($D$3*(($F$1*D12)+B12))*(1-(B12/$H$2)))-($D$4*$H$1*B12)</f>
        <v>-9.4323401117224377E-3</v>
      </c>
      <c r="G12" s="5">
        <f t="shared" ref="G12:G75" si="3">(D12*$F$1)*$D$3*(1-(B12/$H$2))</f>
        <v>2.7566134373164776E-4</v>
      </c>
      <c r="H12" s="5">
        <f t="shared" ref="H12:H75" si="4">B12*$D$3*(1-(B12/$H$2))</f>
        <v>4.9980802677008088E-3</v>
      </c>
      <c r="I12" s="5">
        <f>-($D$4*$H$1*B12)</f>
        <v>-1.4706081723154893E-2</v>
      </c>
    </row>
    <row r="13" spans="1:9">
      <c r="A13">
        <v>3</v>
      </c>
      <c r="B13" s="5">
        <f t="shared" ref="B13:B76" si="5">B12+F12</f>
        <v>0.48077038399344069</v>
      </c>
      <c r="C13" s="6">
        <f t="shared" ref="C13:C76" si="6">C12+E12</f>
        <v>0.22334615927162682</v>
      </c>
      <c r="D13" s="5">
        <f t="shared" si="0"/>
        <v>1.747376840869606E-2</v>
      </c>
      <c r="E13" s="5">
        <f t="shared" si="1"/>
        <v>1.0692982508247489E-2</v>
      </c>
      <c r="F13" s="5">
        <f t="shared" si="2"/>
        <v>-9.0675911599970224E-3</v>
      </c>
      <c r="G13" s="5">
        <f t="shared" si="3"/>
        <v>3.629159224413921E-4</v>
      </c>
      <c r="H13" s="5">
        <f t="shared" si="4"/>
        <v>4.9926044373648053E-3</v>
      </c>
      <c r="I13" s="5">
        <f>-($D$4*$H$1*B13)</f>
        <v>-1.442311151980322E-2</v>
      </c>
    </row>
    <row r="14" spans="1:9">
      <c r="A14">
        <v>4</v>
      </c>
      <c r="B14" s="5">
        <f t="shared" si="5"/>
        <v>0.47170279283344368</v>
      </c>
      <c r="C14" s="6">
        <f t="shared" si="6"/>
        <v>0.23403914177987431</v>
      </c>
      <c r="D14" s="5">
        <f t="shared" si="0"/>
        <v>2.1975669834079833E-2</v>
      </c>
      <c r="E14" s="5">
        <f t="shared" si="1"/>
        <v>1.0044563447728614E-2</v>
      </c>
      <c r="F14" s="5">
        <f t="shared" si="2"/>
        <v>-8.7027110237135018E-3</v>
      </c>
      <c r="G14" s="5">
        <f t="shared" si="3"/>
        <v>4.6438739995834869E-4</v>
      </c>
      <c r="H14" s="5">
        <f t="shared" si="4"/>
        <v>4.9839853613314602E-3</v>
      </c>
      <c r="I14" s="5">
        <f>-($D$4*$H$1*B14)</f>
        <v>-1.4151083785003311E-2</v>
      </c>
    </row>
    <row r="15" spans="1:9">
      <c r="A15">
        <v>5</v>
      </c>
      <c r="B15" s="5">
        <f t="shared" si="5"/>
        <v>0.46300008180973018</v>
      </c>
      <c r="C15" s="6">
        <f t="shared" si="6"/>
        <v>0.24408370522760292</v>
      </c>
      <c r="D15" s="5">
        <f t="shared" si="0"/>
        <v>2.6975390450619332E-2</v>
      </c>
      <c r="E15" s="5">
        <f t="shared" si="1"/>
        <v>9.4046461052090125E-3</v>
      </c>
      <c r="F15" s="5">
        <f t="shared" si="2"/>
        <v>-8.3379510346083124E-3</v>
      </c>
      <c r="G15" s="5">
        <f t="shared" si="3"/>
        <v>5.7943129860532671E-4</v>
      </c>
      <c r="H15" s="5">
        <f t="shared" si="4"/>
        <v>4.9726201210782668E-3</v>
      </c>
      <c r="I15" s="5">
        <f>-($D$4*$H$1*B15)</f>
        <v>-1.3890002454291905E-2</v>
      </c>
    </row>
    <row r="16" spans="1:9">
      <c r="A16">
        <v>6</v>
      </c>
      <c r="B16" s="5">
        <f t="shared" si="5"/>
        <v>0.45466213077512185</v>
      </c>
      <c r="C16" s="6">
        <f>C15+E15</f>
        <v>0.25348835133281195</v>
      </c>
      <c r="D16" s="5">
        <f t="shared" si="0"/>
        <v>3.2406559643442828E-2</v>
      </c>
      <c r="E16" s="5">
        <f t="shared" si="1"/>
        <v>8.7766144179987904E-3</v>
      </c>
      <c r="F16" s="5">
        <f t="shared" si="2"/>
        <v>-7.974073403576136E-3</v>
      </c>
      <c r="G16" s="5">
        <f t="shared" si="3"/>
        <v>7.0690096739456159E-4</v>
      </c>
      <c r="H16" s="5">
        <f t="shared" si="4"/>
        <v>4.9588895522829565E-3</v>
      </c>
      <c r="I16" s="5">
        <f>-($D$4*$H$1*B16)</f>
        <v>-1.3639863923253654E-2</v>
      </c>
    </row>
    <row r="17" spans="1:9">
      <c r="A17">
        <v>7</v>
      </c>
      <c r="B17" s="5">
        <f t="shared" si="5"/>
        <v>0.44668805737154571</v>
      </c>
      <c r="C17" s="6">
        <f t="shared" si="6"/>
        <v>0.26226496575081071</v>
      </c>
      <c r="D17" s="5">
        <f t="shared" si="0"/>
        <v>3.8189239463455815E-2</v>
      </c>
      <c r="E17" s="5">
        <f t="shared" si="1"/>
        <v>8.1634799272171446E-3</v>
      </c>
      <c r="F17" s="5">
        <f t="shared" si="2"/>
        <v>-7.6122624946816445E-3</v>
      </c>
      <c r="G17" s="5">
        <f t="shared" si="3"/>
        <v>8.4522249100111863E-4</v>
      </c>
      <c r="H17" s="5">
        <f t="shared" si="4"/>
        <v>4.9431567354636082E-3</v>
      </c>
      <c r="I17" s="5">
        <f>-($D$4*$H$1*B17)</f>
        <v>-1.3400641721146371E-2</v>
      </c>
    </row>
    <row r="18" spans="1:9">
      <c r="A18">
        <v>8</v>
      </c>
      <c r="B18" s="5">
        <f t="shared" si="5"/>
        <v>0.43907579487686405</v>
      </c>
      <c r="C18" s="6">
        <f t="shared" si="6"/>
        <v>0.27042844567802787</v>
      </c>
      <c r="D18" s="5">
        <f t="shared" si="0"/>
        <v>4.4234701078160917E-2</v>
      </c>
      <c r="E18" s="5">
        <f t="shared" si="1"/>
        <v>7.5678704236384889E-3</v>
      </c>
      <c r="F18" s="5">
        <f t="shared" si="2"/>
        <v>-7.2540164400585611E-3</v>
      </c>
      <c r="G18" s="5">
        <f t="shared" si="3"/>
        <v>9.9249258164507757E-4</v>
      </c>
      <c r="H18" s="5">
        <f t="shared" si="4"/>
        <v>4.9257648246022814E-3</v>
      </c>
      <c r="I18" s="5">
        <f>-($D$4*$H$1*B18)</f>
        <v>-1.3172273846305921E-2</v>
      </c>
    </row>
    <row r="19" spans="1:9">
      <c r="A19">
        <v>9</v>
      </c>
      <c r="B19" s="5">
        <f t="shared" si="5"/>
        <v>0.43182177843680547</v>
      </c>
      <c r="C19" s="6">
        <f t="shared" si="6"/>
        <v>0.27799631610166636</v>
      </c>
      <c r="D19" s="5">
        <f t="shared" si="0"/>
        <v>5.0450204079598722E-2</v>
      </c>
      <c r="E19" s="5">
        <f t="shared" si="1"/>
        <v>6.99202220965724E-3</v>
      </c>
      <c r="F19" s="5">
        <f t="shared" si="2"/>
        <v>-6.9010304617566996E-3</v>
      </c>
      <c r="G19" s="5">
        <f t="shared" si="3"/>
        <v>1.1465882892578649E-3</v>
      </c>
      <c r="H19" s="5">
        <f t="shared" si="4"/>
        <v>4.9070346020895998E-3</v>
      </c>
      <c r="I19" s="5">
        <f>-($D$4*$H$1*B19)</f>
        <v>-1.2954653353104164E-2</v>
      </c>
    </row>
    <row r="20" spans="1:9">
      <c r="A20">
        <v>10</v>
      </c>
      <c r="B20" s="5">
        <f t="shared" si="5"/>
        <v>0.42492074797504875</v>
      </c>
      <c r="C20" s="6">
        <f t="shared" si="6"/>
        <v>0.28498833831132359</v>
      </c>
      <c r="D20" s="5">
        <f t="shared" si="0"/>
        <v>5.6743390359481477E-2</v>
      </c>
      <c r="E20" s="5">
        <f t="shared" si="1"/>
        <v>6.4377780386771274E-3</v>
      </c>
      <c r="F20" s="5">
        <f t="shared" si="2"/>
        <v>-6.5550824615323664E-3</v>
      </c>
      <c r="G20" s="5">
        <f t="shared" si="3"/>
        <v>1.3052778594116175E-3</v>
      </c>
      <c r="H20" s="5">
        <f t="shared" si="4"/>
        <v>4.8872621183074765E-3</v>
      </c>
      <c r="I20" s="5">
        <f>-($D$4*$H$1*B20)</f>
        <v>-1.2747622439251462E-2</v>
      </c>
    </row>
    <row r="21" spans="1:9">
      <c r="A21">
        <v>11</v>
      </c>
      <c r="B21" s="5">
        <f t="shared" si="5"/>
        <v>0.41836566551351639</v>
      </c>
      <c r="C21" s="6">
        <f t="shared" si="6"/>
        <v>0.29142611635000071</v>
      </c>
      <c r="D21" s="5">
        <f t="shared" si="0"/>
        <v>6.3026015899256091E-2</v>
      </c>
      <c r="E21" s="5">
        <f t="shared" si="1"/>
        <v>5.9065920158188579E-3</v>
      </c>
      <c r="F21" s="5">
        <f t="shared" si="2"/>
        <v>-6.2179294642305798E-3</v>
      </c>
      <c r="G21" s="5">
        <f t="shared" si="3"/>
        <v>1.466323792515934E-3</v>
      </c>
      <c r="H21" s="5">
        <f t="shared" si="4"/>
        <v>4.866716708658978E-3</v>
      </c>
      <c r="I21" s="5">
        <f>-($D$4*$H$1*B21)</f>
        <v>-1.2550969965405492E-2</v>
      </c>
    </row>
    <row r="22" spans="1:9">
      <c r="A22">
        <v>12</v>
      </c>
      <c r="B22" s="5">
        <f t="shared" si="5"/>
        <v>0.41214773604928584</v>
      </c>
      <c r="C22" s="6">
        <f t="shared" si="6"/>
        <v>0.29733270836581954</v>
      </c>
      <c r="D22" s="5">
        <f t="shared" si="0"/>
        <v>6.9216863939067744E-2</v>
      </c>
      <c r="E22" s="5">
        <f t="shared" si="1"/>
        <v>5.3995419167431691E-3</v>
      </c>
      <c r="F22" s="5">
        <f t="shared" si="2"/>
        <v>-5.8912208802979127E-3</v>
      </c>
      <c r="G22" s="5">
        <f t="shared" si="3"/>
        <v>1.6275716068059809E-3</v>
      </c>
      <c r="H22" s="5">
        <f t="shared" si="4"/>
        <v>4.845639594374682E-3</v>
      </c>
      <c r="I22" s="5">
        <f>-($D$4*$H$1*B22)</f>
        <v>-1.2364432081478575E-2</v>
      </c>
    </row>
    <row r="23" spans="1:9">
      <c r="A23">
        <v>13</v>
      </c>
      <c r="B23" s="5">
        <f t="shared" si="5"/>
        <v>0.40625651516898792</v>
      </c>
      <c r="C23" s="6">
        <f t="shared" si="6"/>
        <v>0.30273225028256273</v>
      </c>
      <c r="D23" s="5">
        <f t="shared" si="0"/>
        <v>7.5243792830583828E-2</v>
      </c>
      <c r="E23" s="5">
        <f t="shared" si="1"/>
        <v>4.9173486238587895E-3</v>
      </c>
      <c r="F23" s="5">
        <f t="shared" si="2"/>
        <v>-5.5764318033495368E-3</v>
      </c>
      <c r="G23" s="5">
        <f t="shared" si="3"/>
        <v>1.787020470685343E-3</v>
      </c>
      <c r="H23" s="5">
        <f t="shared" si="4"/>
        <v>4.8242431810347564E-3</v>
      </c>
      <c r="I23" s="5">
        <f>-($D$4*$H$1*B23)</f>
        <v>-1.2187695455069637E-2</v>
      </c>
    </row>
    <row r="24" spans="1:9">
      <c r="A24">
        <v>14</v>
      </c>
      <c r="B24" s="5">
        <f t="shared" si="5"/>
        <v>0.40068008336563837</v>
      </c>
      <c r="C24" s="6">
        <f t="shared" si="6"/>
        <v>0.30764959890642152</v>
      </c>
      <c r="D24" s="5">
        <f t="shared" si="0"/>
        <v>8.1044959341334891E-2</v>
      </c>
      <c r="E24" s="5">
        <f t="shared" si="1"/>
        <v>4.4604017752441702E-3</v>
      </c>
      <c r="F24" s="5">
        <f t="shared" si="2"/>
        <v>-5.2748170867309187E-3</v>
      </c>
      <c r="G24" s="5">
        <f t="shared" si="3"/>
        <v>1.9428743310433625E-3</v>
      </c>
      <c r="H24" s="5">
        <f t="shared" si="4"/>
        <v>4.8027110831948697E-3</v>
      </c>
      <c r="I24" s="5">
        <f>-($D$4*$H$1*B24)</f>
        <v>-1.2020402500969151E-2</v>
      </c>
    </row>
    <row r="25" spans="1:9">
      <c r="A25">
        <v>15</v>
      </c>
      <c r="B25" s="5">
        <f t="shared" si="5"/>
        <v>0.39540526627890743</v>
      </c>
      <c r="C25" s="6">
        <f t="shared" si="6"/>
        <v>0.31211000068166567</v>
      </c>
      <c r="D25" s="5">
        <f t="shared" si="0"/>
        <v>8.6569318132497505E-2</v>
      </c>
      <c r="E25" s="5">
        <f t="shared" si="1"/>
        <v>4.0287903139193653E-3</v>
      </c>
      <c r="F25" s="5">
        <f t="shared" si="2"/>
        <v>-4.9873850010215921E-3</v>
      </c>
      <c r="G25" s="5">
        <f t="shared" si="3"/>
        <v>2.0935741537893553E-3</v>
      </c>
      <c r="H25" s="5">
        <f t="shared" si="4"/>
        <v>4.7811988335562747E-3</v>
      </c>
      <c r="I25" s="5">
        <f>-($D$4*$H$1*B25)</f>
        <v>-1.1862157988367223E-2</v>
      </c>
    </row>
    <row r="26" spans="1:9">
      <c r="A26">
        <v>16</v>
      </c>
      <c r="B26" s="5">
        <f t="shared" si="5"/>
        <v>0.39041788127788585</v>
      </c>
      <c r="C26" s="6">
        <f t="shared" si="6"/>
        <v>0.31613879099558501</v>
      </c>
      <c r="D26" s="5">
        <f t="shared" si="0"/>
        <v>9.1776531163470079E-2</v>
      </c>
      <c r="E26" s="5">
        <f t="shared" si="1"/>
        <v>3.6223364184828914E-3</v>
      </c>
      <c r="F26" s="5">
        <f t="shared" si="2"/>
        <v>-4.7148879605853544E-3</v>
      </c>
      <c r="G26" s="5">
        <f t="shared" si="3"/>
        <v>2.2378132926237694E-3</v>
      </c>
      <c r="H26" s="5">
        <f t="shared" si="4"/>
        <v>4.7598351851274503E-3</v>
      </c>
      <c r="I26" s="5">
        <f>-($D$4*$H$1*B26)</f>
        <v>-1.1712536438336574E-2</v>
      </c>
    </row>
    <row r="27" spans="1:9">
      <c r="A27">
        <v>17</v>
      </c>
      <c r="B27" s="5">
        <f t="shared" si="5"/>
        <v>0.38570299331730051</v>
      </c>
      <c r="C27" s="6">
        <f t="shared" si="6"/>
        <v>0.31976112741406792</v>
      </c>
      <c r="D27" s="5">
        <f t="shared" si="0"/>
        <v>9.6636431189964914E-2</v>
      </c>
      <c r="E27" s="5">
        <f t="shared" si="1"/>
        <v>3.2406312671542192E-3</v>
      </c>
      <c r="F27" s="5">
        <f t="shared" si="2"/>
        <v>-4.4578270975917517E-3</v>
      </c>
      <c r="G27" s="5">
        <f t="shared" si="3"/>
        <v>2.3745388166597644E-3</v>
      </c>
      <c r="H27" s="5">
        <f t="shared" si="4"/>
        <v>4.7387238852674993E-3</v>
      </c>
      <c r="I27" s="5">
        <f>-($D$4*$H$1*B27)</f>
        <v>-1.1571089799519015E-2</v>
      </c>
    </row>
    <row r="28" spans="1:9">
      <c r="A28">
        <v>18</v>
      </c>
      <c r="B28" s="5">
        <f t="shared" si="5"/>
        <v>0.38124516621970878</v>
      </c>
      <c r="C28" s="6">
        <f t="shared" si="6"/>
        <v>0.32300175868122216</v>
      </c>
      <c r="D28" s="5">
        <f t="shared" si="0"/>
        <v>0.10112817733136233</v>
      </c>
      <c r="E28" s="5">
        <f t="shared" si="1"/>
        <v>2.8830711960219236E-3</v>
      </c>
      <c r="F28" s="5">
        <f t="shared" si="2"/>
        <v>-4.2164672553081164E-3</v>
      </c>
      <c r="G28" s="5">
        <f t="shared" si="3"/>
        <v>2.5029419422068371E-3</v>
      </c>
      <c r="H28" s="5">
        <f t="shared" si="4"/>
        <v>4.7179457890763081E-3</v>
      </c>
      <c r="I28" s="5">
        <f>-($D$4*$H$1*B28)</f>
        <v>-1.1437354986591262E-2</v>
      </c>
    </row>
    <row r="29" spans="1:9">
      <c r="A29">
        <v>19</v>
      </c>
      <c r="B29" s="5">
        <f t="shared" si="5"/>
        <v>0.37702869896440067</v>
      </c>
      <c r="C29" s="6">
        <f t="shared" si="6"/>
        <v>0.3258848298772441</v>
      </c>
      <c r="D29" s="5">
        <f t="shared" si="0"/>
        <v>0.10523922403205362</v>
      </c>
      <c r="E29" s="5">
        <f t="shared" si="1"/>
        <v>2.5488930132176232E-3</v>
      </c>
      <c r="F29" s="5">
        <f t="shared" si="2"/>
        <v>-3.9908591338907668E-3</v>
      </c>
      <c r="G29" s="5">
        <f t="shared" si="3"/>
        <v>2.6224406526090139E-3</v>
      </c>
      <c r="H29" s="5">
        <f t="shared" si="4"/>
        <v>4.6975611824322397E-3</v>
      </c>
      <c r="I29" s="5">
        <f>-($D$4*$H$1*B29)</f>
        <v>-1.131086096893202E-2</v>
      </c>
    </row>
    <row r="30" spans="1:9">
      <c r="A30">
        <v>20</v>
      </c>
      <c r="B30" s="5">
        <f t="shared" si="5"/>
        <v>0.37303783983050992</v>
      </c>
      <c r="C30" s="6">
        <f t="shared" si="6"/>
        <v>0.32843372289046174</v>
      </c>
      <c r="D30" s="5">
        <f t="shared" si="0"/>
        <v>0.10896420291722023</v>
      </c>
      <c r="E30" s="5">
        <f t="shared" si="1"/>
        <v>2.2372074807348124E-3</v>
      </c>
      <c r="F30" s="5">
        <f t="shared" si="2"/>
        <v>-3.7808657155282794E-3</v>
      </c>
      <c r="G30" s="5">
        <f t="shared" si="3"/>
        <v>2.7326572816850818E-3</v>
      </c>
      <c r="H30" s="5">
        <f t="shared" si="4"/>
        <v>4.6776121977019358E-3</v>
      </c>
      <c r="I30" s="5">
        <f>-($D$4*$H$1*B30)</f>
        <v>-1.1191135194915297E-2</v>
      </c>
    </row>
    <row r="31" spans="1:9">
      <c r="A31">
        <v>21</v>
      </c>
      <c r="B31" s="5">
        <f t="shared" si="5"/>
        <v>0.36925697411498165</v>
      </c>
      <c r="C31" s="6">
        <f t="shared" si="6"/>
        <v>0.33067093037119655</v>
      </c>
      <c r="D31" s="5">
        <f t="shared" si="0"/>
        <v>0.11230379403140993</v>
      </c>
      <c r="E31" s="5">
        <f t="shared" si="1"/>
        <v>1.9470302390309365E-3</v>
      </c>
      <c r="F31" s="5">
        <f t="shared" si="2"/>
        <v>-3.5861906051712867E-3</v>
      </c>
      <c r="G31" s="5">
        <f t="shared" si="3"/>
        <v>2.8333933946295747E-3</v>
      </c>
      <c r="H31" s="5">
        <f t="shared" si="4"/>
        <v>4.6581252236485892E-3</v>
      </c>
      <c r="I31" s="5">
        <f>-($D$4*$H$1*B31)</f>
        <v>-1.107770922344945E-2</v>
      </c>
    </row>
    <row r="32" spans="1:9">
      <c r="A32">
        <v>22</v>
      </c>
      <c r="B32" s="5">
        <f t="shared" si="5"/>
        <v>0.36567078350981036</v>
      </c>
      <c r="C32" s="6">
        <f t="shared" si="6"/>
        <v>0.33261796061022747</v>
      </c>
      <c r="D32" s="5">
        <f t="shared" si="0"/>
        <v>0.11526364138610493</v>
      </c>
      <c r="E32" s="5">
        <f t="shared" si="1"/>
        <v>1.6773097002145154E-3</v>
      </c>
      <c r="F32" s="5">
        <f t="shared" si="2"/>
        <v>-3.4064064601415089E-3</v>
      </c>
      <c r="G32" s="5">
        <f t="shared" si="3"/>
        <v>2.9246038132101655E-3</v>
      </c>
      <c r="H32" s="5">
        <f t="shared" si="4"/>
        <v>4.6391132319426364E-3</v>
      </c>
      <c r="I32" s="5">
        <f>-($D$4*$H$1*B32)</f>
        <v>-1.097012350529431E-2</v>
      </c>
    </row>
    <row r="33" spans="1:9">
      <c r="A33">
        <v>23</v>
      </c>
      <c r="B33" s="5">
        <f t="shared" si="5"/>
        <v>0.36226437704966885</v>
      </c>
      <c r="C33" s="6">
        <f t="shared" si="6"/>
        <v>0.33429527031044198</v>
      </c>
      <c r="D33" s="5">
        <f t="shared" si="0"/>
        <v>0.11785334910648268</v>
      </c>
      <c r="E33" s="5">
        <f t="shared" si="1"/>
        <v>1.4269516567764124E-3</v>
      </c>
      <c r="F33" s="5">
        <f t="shared" si="2"/>
        <v>-3.2409821877121582E-3</v>
      </c>
      <c r="G33" s="5">
        <f t="shared" si="3"/>
        <v>3.0063711603682238E-3</v>
      </c>
      <c r="H33" s="5">
        <f t="shared" si="4"/>
        <v>4.6205779634096843E-3</v>
      </c>
      <c r="I33" s="5">
        <f>-($D$4*$H$1*B33)</f>
        <v>-1.0867931311490065E-2</v>
      </c>
    </row>
    <row r="34" spans="1:9">
      <c r="A34">
        <v>24</v>
      </c>
      <c r="B34" s="5">
        <f t="shared" si="5"/>
        <v>0.35902339486195667</v>
      </c>
      <c r="C34" s="6">
        <f t="shared" si="6"/>
        <v>0.3357222219672184</v>
      </c>
      <c r="D34" s="5">
        <f t="shared" si="0"/>
        <v>0.12008557935492842</v>
      </c>
      <c r="E34" s="5">
        <f t="shared" si="1"/>
        <v>1.1948405358243133E-3</v>
      </c>
      <c r="F34" s="5">
        <f t="shared" si="2"/>
        <v>-3.0893080305453707E-3</v>
      </c>
      <c r="G34" s="5">
        <f t="shared" si="3"/>
        <v>3.0788818792382849E-3</v>
      </c>
      <c r="H34" s="5">
        <f t="shared" si="4"/>
        <v>4.602511936075044E-3</v>
      </c>
      <c r="I34" s="5">
        <f>-($D$4*$H$1*B34)</f>
        <v>-1.07707018458587E-2</v>
      </c>
    </row>
    <row r="35" spans="1:9">
      <c r="A35">
        <v>25</v>
      </c>
      <c r="B35" s="5">
        <f t="shared" si="5"/>
        <v>0.35593408683141131</v>
      </c>
      <c r="C35" s="6">
        <f t="shared" si="6"/>
        <v>0.33691706250304271</v>
      </c>
      <c r="D35" s="5">
        <f t="shared" si="0"/>
        <v>0.12197526162531167</v>
      </c>
      <c r="E35" s="5">
        <f t="shared" si="1"/>
        <v>9.7985737118399955E-4</v>
      </c>
      <c r="F35" s="5">
        <f t="shared" si="2"/>
        <v>-2.9507180211769705E-3</v>
      </c>
      <c r="G35" s="5">
        <f t="shared" si="3"/>
        <v>3.1424043305073547E-3</v>
      </c>
      <c r="H35" s="5">
        <f t="shared" si="4"/>
        <v>4.5849002532580129E-3</v>
      </c>
      <c r="I35" s="5">
        <f>-($D$4*$H$1*B35)</f>
        <v>-1.0678022604942338E-2</v>
      </c>
    </row>
    <row r="36" spans="1:9">
      <c r="A36">
        <v>26</v>
      </c>
      <c r="B36" s="5">
        <f t="shared" si="5"/>
        <v>0.35298336881023434</v>
      </c>
      <c r="C36" s="6">
        <f t="shared" si="6"/>
        <v>0.33789691987422671</v>
      </c>
      <c r="D36" s="5">
        <f t="shared" si="0"/>
        <v>0.1235389146058498</v>
      </c>
      <c r="E36" s="5">
        <f t="shared" si="1"/>
        <v>7.80894669375365E-4</v>
      </c>
      <c r="F36" s="5">
        <f t="shared" si="2"/>
        <v>-2.8245095672700992E-3</v>
      </c>
      <c r="G36" s="5">
        <f t="shared" si="3"/>
        <v>3.1972692939646829E-3</v>
      </c>
      <c r="H36" s="5">
        <f t="shared" si="4"/>
        <v>4.567722203072248E-3</v>
      </c>
      <c r="I36" s="5">
        <f>-($D$4*$H$1*B36)</f>
        <v>-1.058950106430703E-2</v>
      </c>
    </row>
    <row r="37" spans="1:9">
      <c r="A37">
        <v>27</v>
      </c>
      <c r="B37" s="5">
        <f t="shared" si="5"/>
        <v>0.35015885924296425</v>
      </c>
      <c r="C37" s="6">
        <f t="shared" si="6"/>
        <v>0.33867781454360207</v>
      </c>
      <c r="D37" s="5">
        <f t="shared" si="0"/>
        <v>0.124794076093117</v>
      </c>
      <c r="E37" s="5">
        <f t="shared" si="1"/>
        <v>5.9686841476128258E-4</v>
      </c>
      <c r="F37" s="5">
        <f t="shared" si="2"/>
        <v>-2.7099601358334634E-3</v>
      </c>
      <c r="G37" s="5">
        <f t="shared" si="3"/>
        <v>3.2438529907228585E-3</v>
      </c>
      <c r="H37" s="5">
        <f t="shared" si="4"/>
        <v>4.5509526507326037E-3</v>
      </c>
      <c r="I37" s="5">
        <f>-($D$4*$H$1*B37)</f>
        <v>-1.0504765777288927E-2</v>
      </c>
    </row>
    <row r="38" spans="1:9">
      <c r="A38">
        <v>28</v>
      </c>
      <c r="B38" s="5">
        <f t="shared" si="5"/>
        <v>0.34744889910713078</v>
      </c>
      <c r="C38" s="6">
        <f t="shared" si="6"/>
        <v>0.33927468295836338</v>
      </c>
      <c r="D38" s="5">
        <f t="shared" si="0"/>
        <v>0.12575883285722714</v>
      </c>
      <c r="E38" s="5">
        <f t="shared" si="1"/>
        <v>4.267274997451551E-4</v>
      </c>
      <c r="F38" s="5">
        <f t="shared" si="2"/>
        <v>-2.6063411477670138E-3</v>
      </c>
      <c r="G38" s="5">
        <f t="shared" si="3"/>
        <v>3.2825625931194365E-3</v>
      </c>
      <c r="H38" s="5">
        <f t="shared" si="4"/>
        <v>4.5345632323274734E-3</v>
      </c>
      <c r="I38" s="5">
        <f>-($D$4*$H$1*B38)</f>
        <v>-1.0423466973213924E-2</v>
      </c>
    </row>
    <row r="39" spans="1:9">
      <c r="A39">
        <v>29</v>
      </c>
      <c r="B39" s="5">
        <f t="shared" si="5"/>
        <v>0.34484255795936375</v>
      </c>
      <c r="C39" s="6">
        <f t="shared" si="6"/>
        <v>0.33970141045810853</v>
      </c>
      <c r="D39" s="5">
        <f t="shared" si="0"/>
        <v>0.12645144039205056</v>
      </c>
      <c r="E39" s="5">
        <f t="shared" si="1"/>
        <v>2.6946088368607832E-4</v>
      </c>
      <c r="F39" s="5">
        <f t="shared" si="2"/>
        <v>-2.5129292860083859E-3</v>
      </c>
      <c r="G39" s="5">
        <f t="shared" si="3"/>
        <v>3.3138240891843937E-3</v>
      </c>
      <c r="H39" s="5">
        <f t="shared" si="4"/>
        <v>4.5185233635881327E-3</v>
      </c>
      <c r="I39" s="5">
        <f>-($D$4*$H$1*B39)</f>
        <v>-1.0345276738780912E-2</v>
      </c>
    </row>
    <row r="40" spans="1:9">
      <c r="A40">
        <v>30</v>
      </c>
      <c r="B40" s="5">
        <f t="shared" si="5"/>
        <v>0.34232962867335537</v>
      </c>
      <c r="C40" s="6">
        <f t="shared" si="6"/>
        <v>0.3399708713417946</v>
      </c>
      <c r="D40" s="5">
        <f t="shared" si="0"/>
        <v>0.12689002168726826</v>
      </c>
      <c r="E40" s="5">
        <f t="shared" si="1"/>
        <v>1.2410278480936025E-4</v>
      </c>
      <c r="F40" s="5">
        <f t="shared" si="2"/>
        <v>-2.4290154728578324E-3</v>
      </c>
      <c r="G40" s="5">
        <f t="shared" si="3"/>
        <v>3.3380723072284684E-3</v>
      </c>
      <c r="H40" s="5">
        <f t="shared" si="4"/>
        <v>4.5028010801143603E-3</v>
      </c>
      <c r="I40" s="5">
        <f>-($D$4*$H$1*B40)</f>
        <v>-1.026988886020066E-2</v>
      </c>
    </row>
    <row r="41" spans="1:9">
      <c r="A41">
        <v>31</v>
      </c>
      <c r="B41" s="5">
        <f t="shared" si="5"/>
        <v>0.33990061320049753</v>
      </c>
      <c r="C41" s="6">
        <f t="shared" si="6"/>
        <v>0.34009497412660394</v>
      </c>
      <c r="D41" s="5">
        <f t="shared" si="0"/>
        <v>0.12709233416609012</v>
      </c>
      <c r="E41" s="5">
        <f t="shared" si="1"/>
        <v>-1.0263802251248487E-5</v>
      </c>
      <c r="F41" s="5">
        <f t="shared" si="2"/>
        <v>-2.3539117950883183E-3</v>
      </c>
      <c r="G41" s="5">
        <f t="shared" si="3"/>
        <v>3.3557428739981413E-3</v>
      </c>
      <c r="H41" s="5">
        <f t="shared" si="4"/>
        <v>4.4873637269284656E-3</v>
      </c>
      <c r="I41" s="5">
        <f>-($D$4*$H$1*B41)</f>
        <v>-1.0197018396014926E-2</v>
      </c>
    </row>
    <row r="42" spans="1:9">
      <c r="A42">
        <v>32</v>
      </c>
      <c r="B42" s="5">
        <f t="shared" si="5"/>
        <v>0.33754670140540921</v>
      </c>
      <c r="C42" s="6">
        <f t="shared" si="6"/>
        <v>0.34008471032435267</v>
      </c>
      <c r="D42" s="5">
        <f t="shared" si="0"/>
        <v>0.12707559445937186</v>
      </c>
      <c r="E42" s="5">
        <f t="shared" si="1"/>
        <v>-1.3450499041732733E-4</v>
      </c>
      <c r="F42" s="5">
        <f t="shared" si="2"/>
        <v>-2.2869566578283644E-3</v>
      </c>
      <c r="G42" s="5">
        <f t="shared" si="3"/>
        <v>3.3672658688191763E-3</v>
      </c>
      <c r="H42" s="5">
        <f t="shared" si="4"/>
        <v>4.4721785155147345E-3</v>
      </c>
      <c r="I42" s="5">
        <f>-($D$4*$H$1*B42)</f>
        <v>-1.0126401042162276E-2</v>
      </c>
    </row>
    <row r="43" spans="1:9">
      <c r="A43">
        <v>33</v>
      </c>
      <c r="B43" s="5">
        <f t="shared" si="5"/>
        <v>0.33525974474758086</v>
      </c>
      <c r="C43" s="6">
        <f t="shared" si="6"/>
        <v>0.33995020533393533</v>
      </c>
      <c r="D43" s="5">
        <f t="shared" si="0"/>
        <v>0.12685635152126779</v>
      </c>
      <c r="E43" s="5">
        <f t="shared" si="1"/>
        <v>-2.4943503739397409E-4</v>
      </c>
      <c r="F43" s="5">
        <f t="shared" si="2"/>
        <v>-2.2275184368145459E-3</v>
      </c>
      <c r="G43" s="5">
        <f t="shared" si="3"/>
        <v>3.3730609396255265E-3</v>
      </c>
      <c r="H43" s="5">
        <f t="shared" si="4"/>
        <v>4.4572129659873555E-3</v>
      </c>
      <c r="I43" s="5">
        <f>-($D$4*$H$1*B43)</f>
        <v>-1.0057792342427426E-2</v>
      </c>
    </row>
    <row r="44" spans="1:9">
      <c r="A44">
        <v>34</v>
      </c>
      <c r="B44" s="5">
        <f t="shared" si="5"/>
        <v>0.33303222631076629</v>
      </c>
      <c r="C44" s="6">
        <f t="shared" si="6"/>
        <v>0.33970077029654133</v>
      </c>
      <c r="D44" s="5">
        <f t="shared" si="0"/>
        <v>0.1264503995808319</v>
      </c>
      <c r="E44" s="5">
        <f t="shared" si="1"/>
        <v>-3.5581631487528861E-4</v>
      </c>
      <c r="F44" s="5">
        <f t="shared" si="2"/>
        <v>-2.1749978787161135E-3</v>
      </c>
      <c r="G44" s="5">
        <f t="shared" si="3"/>
        <v>3.3735336596216582E-3</v>
      </c>
      <c r="H44" s="5">
        <f t="shared" si="4"/>
        <v>4.4424352509852168E-3</v>
      </c>
      <c r="I44" s="5">
        <f>-($D$4*$H$1*B44)</f>
        <v>-9.9909667893229876E-3</v>
      </c>
    </row>
    <row r="45" spans="1:9">
      <c r="A45">
        <v>35</v>
      </c>
      <c r="B45" s="5">
        <f t="shared" si="5"/>
        <v>0.33085722843205018</v>
      </c>
      <c r="C45" s="6">
        <f t="shared" si="6"/>
        <v>0.33934495398166603</v>
      </c>
      <c r="D45" s="5">
        <f t="shared" si="0"/>
        <v>0.1258727234629145</v>
      </c>
      <c r="E45" s="5">
        <f t="shared" si="1"/>
        <v>-4.5436001588624485E-4</v>
      </c>
      <c r="F45" s="5">
        <f t="shared" si="2"/>
        <v>-2.1288294747240271E-3</v>
      </c>
      <c r="G45" s="5">
        <f t="shared" si="3"/>
        <v>3.3690729217112293E-3</v>
      </c>
      <c r="H45" s="5">
        <f t="shared" si="4"/>
        <v>4.4278144565262469E-3</v>
      </c>
      <c r="I45" s="5">
        <f>-($D$4*$H$1*B45)</f>
        <v>-9.9257168529615046E-3</v>
      </c>
    </row>
    <row r="46" spans="1:9">
      <c r="A46">
        <v>36</v>
      </c>
      <c r="B46" s="5">
        <f t="shared" si="5"/>
        <v>0.32872839895732614</v>
      </c>
      <c r="C46" s="6">
        <f t="shared" si="6"/>
        <v>0.33889059396577981</v>
      </c>
      <c r="D46" s="5">
        <f t="shared" si="0"/>
        <v>0.12513746983120269</v>
      </c>
      <c r="E46" s="5">
        <f t="shared" si="1"/>
        <v>-5.4572743307460295E-4</v>
      </c>
      <c r="F46" s="5">
        <f t="shared" si="2"/>
        <v>-2.0884820062333723E-3</v>
      </c>
      <c r="G46" s="5">
        <f t="shared" si="3"/>
        <v>3.3600491889608287E-3</v>
      </c>
      <c r="H46" s="5">
        <f t="shared" si="4"/>
        <v>4.4133207735255831E-3</v>
      </c>
      <c r="I46" s="5">
        <f>-($D$4*$H$1*B46)</f>
        <v>-9.8618519687197845E-3</v>
      </c>
    </row>
    <row r="47" spans="1:9">
      <c r="A47">
        <v>37</v>
      </c>
      <c r="B47" s="5">
        <f t="shared" si="5"/>
        <v>0.32663991695109279</v>
      </c>
      <c r="C47" s="6">
        <f t="shared" si="6"/>
        <v>0.33834486653270518</v>
      </c>
      <c r="D47" s="5">
        <f t="shared" si="0"/>
        <v>0.12425793886389243</v>
      </c>
      <c r="E47" s="5">
        <f t="shared" si="1"/>
        <v>-6.3053166578862371E-4</v>
      </c>
      <c r="F47" s="5">
        <f t="shared" si="2"/>
        <v>-2.0534584351121965E-3</v>
      </c>
      <c r="G47" s="5">
        <f t="shared" si="3"/>
        <v>3.3468134413150662E-3</v>
      </c>
      <c r="H47" s="5">
        <f t="shared" si="4"/>
        <v>4.3989256321055204E-3</v>
      </c>
      <c r="I47" s="5">
        <f>-($D$4*$H$1*B47)</f>
        <v>-9.7991975085327827E-3</v>
      </c>
    </row>
    <row r="48" spans="1:9">
      <c r="A48">
        <v>38</v>
      </c>
      <c r="B48" s="5">
        <f t="shared" si="5"/>
        <v>0.32458645851598061</v>
      </c>
      <c r="C48" s="6">
        <f t="shared" si="6"/>
        <v>0.33771433486691654</v>
      </c>
      <c r="D48" s="5">
        <f t="shared" si="0"/>
        <v>0.12324659174479881</v>
      </c>
      <c r="E48" s="5">
        <f t="shared" si="1"/>
        <v>-7.0933963666799558E-4</v>
      </c>
      <c r="F48" s="5">
        <f t="shared" si="2"/>
        <v>-2.023295285951146E-3</v>
      </c>
      <c r="G48" s="5">
        <f t="shared" si="3"/>
        <v>3.329696680247587E-3</v>
      </c>
      <c r="H48" s="5">
        <f t="shared" si="4"/>
        <v>4.3846017892806843E-3</v>
      </c>
      <c r="I48" s="5">
        <f>-($D$4*$H$1*B48)</f>
        <v>-9.7375937554794179E-3</v>
      </c>
    </row>
    <row r="49" spans="1:9">
      <c r="A49">
        <v>39</v>
      </c>
      <c r="B49" s="5">
        <f t="shared" si="5"/>
        <v>0.32256316323002948</v>
      </c>
      <c r="C49" s="6">
        <f t="shared" si="6"/>
        <v>0.33700499523024857</v>
      </c>
      <c r="D49" s="5">
        <f t="shared" si="0"/>
        <v>0.12211507012934784</v>
      </c>
      <c r="E49" s="5">
        <f t="shared" si="1"/>
        <v>-7.8267431899134042E-4</v>
      </c>
      <c r="F49" s="5">
        <f t="shared" si="2"/>
        <v>-1.9975616445448048E-3</v>
      </c>
      <c r="G49" s="5">
        <f t="shared" si="3"/>
        <v>3.3090098732147409E-3</v>
      </c>
      <c r="H49" s="5">
        <f t="shared" si="4"/>
        <v>4.3703233791413379E-3</v>
      </c>
      <c r="I49" s="5">
        <f>-($D$4*$H$1*B49)</f>
        <v>-9.6768948969008835E-3</v>
      </c>
    </row>
    <row r="50" spans="1:9">
      <c r="A50">
        <v>40</v>
      </c>
      <c r="B50" s="5">
        <f t="shared" si="5"/>
        <v>0.32056560158548469</v>
      </c>
      <c r="C50" s="6">
        <f t="shared" si="6"/>
        <v>0.33622232091125726</v>
      </c>
      <c r="D50" s="5">
        <f t="shared" si="0"/>
        <v>0.12087422442414569</v>
      </c>
      <c r="E50" s="5">
        <f t="shared" si="1"/>
        <v>-8.5101709410009558E-4</v>
      </c>
      <c r="F50" s="5">
        <f t="shared" si="2"/>
        <v>-1.9758578760345003E-3</v>
      </c>
      <c r="G50" s="5">
        <f t="shared" si="3"/>
        <v>3.2850442382176214E-3</v>
      </c>
      <c r="H50" s="5">
        <f t="shared" si="4"/>
        <v>4.3560659333124196E-3</v>
      </c>
      <c r="I50" s="5">
        <f>-($D$4*$H$1*B50)</f>
        <v>-9.6169680475645409E-3</v>
      </c>
    </row>
    <row r="51" spans="1:9">
      <c r="A51">
        <v>41</v>
      </c>
      <c r="B51" s="5">
        <f t="shared" si="5"/>
        <v>0.3185897437094502</v>
      </c>
      <c r="C51" s="6">
        <f t="shared" si="6"/>
        <v>0.33537130381715718</v>
      </c>
      <c r="D51" s="5">
        <f t="shared" si="0"/>
        <v>0.11953414830442748</v>
      </c>
      <c r="E51" s="5">
        <f t="shared" si="1"/>
        <v>-9.1481017391582928E-4</v>
      </c>
      <c r="F51" s="5">
        <f t="shared" si="2"/>
        <v>-1.9578141477678652E-3</v>
      </c>
      <c r="G51" s="5">
        <f t="shared" si="3"/>
        <v>3.2580717852637008E-3</v>
      </c>
      <c r="H51" s="5">
        <f t="shared" si="4"/>
        <v>4.3418063782519403E-3</v>
      </c>
      <c r="I51" s="5">
        <f>-($D$4*$H$1*B51)</f>
        <v>-9.5576923112835055E-3</v>
      </c>
    </row>
    <row r="52" spans="1:9">
      <c r="A52">
        <v>42</v>
      </c>
      <c r="B52" s="5">
        <f t="shared" si="5"/>
        <v>0.31663192956168235</v>
      </c>
      <c r="C52" s="6">
        <f t="shared" si="6"/>
        <v>0.33445649364324137</v>
      </c>
      <c r="D52" s="5">
        <f t="shared" si="0"/>
        <v>0.11810421739254785</v>
      </c>
      <c r="E52" s="5">
        <f t="shared" si="1"/>
        <v>-9.7445903702553108E-4</v>
      </c>
      <c r="F52" s="5">
        <f t="shared" si="2"/>
        <v>-1.9430888259689858E-3</v>
      </c>
      <c r="G52" s="5">
        <f t="shared" si="3"/>
        <v>3.2283460460069209E-3</v>
      </c>
      <c r="H52" s="5">
        <f t="shared" si="4"/>
        <v>4.3275230148745632E-3</v>
      </c>
      <c r="I52" s="5">
        <f>-($D$4*$H$1*B52)</f>
        <v>-9.4989578868504704E-3</v>
      </c>
    </row>
    <row r="53" spans="1:9">
      <c r="A53">
        <v>43</v>
      </c>
      <c r="B53" s="5">
        <f t="shared" si="5"/>
        <v>0.31468884073571335</v>
      </c>
      <c r="C53" s="6">
        <f t="shared" si="6"/>
        <v>0.33348203460621584</v>
      </c>
      <c r="D53" s="5">
        <f t="shared" si="0"/>
        <v>0.11659313044129652</v>
      </c>
      <c r="E53" s="5">
        <f t="shared" si="1"/>
        <v>-1.0303348382138036E-3</v>
      </c>
      <c r="F53" s="5">
        <f t="shared" si="2"/>
        <v>-1.9313668016297933E-3</v>
      </c>
      <c r="G53" s="5">
        <f t="shared" si="3"/>
        <v>3.1961029353990843E-3</v>
      </c>
      <c r="H53" s="5">
        <f t="shared" si="4"/>
        <v>4.3131954850425241E-3</v>
      </c>
      <c r="I53" s="5">
        <f>-($D$4*$H$1*B53)</f>
        <v>-9.4406652220714003E-3</v>
      </c>
    </row>
    <row r="54" spans="1:9">
      <c r="A54">
        <v>44</v>
      </c>
      <c r="B54" s="5">
        <f t="shared" si="5"/>
        <v>0.31275747393408354</v>
      </c>
      <c r="C54" s="6">
        <f t="shared" si="6"/>
        <v>0.33245169976800204</v>
      </c>
      <c r="D54" s="5">
        <f t="shared" si="0"/>
        <v>0.11500895171725091</v>
      </c>
      <c r="E54" s="5">
        <f t="shared" si="1"/>
        <v>-1.0827767608811824E-3</v>
      </c>
      <c r="F54" s="5">
        <f t="shared" si="2"/>
        <v>-1.9223577894391525E-3</v>
      </c>
      <c r="G54" s="5">
        <f t="shared" si="3"/>
        <v>3.1615616999342618E-3</v>
      </c>
      <c r="H54" s="5">
        <f t="shared" si="4"/>
        <v>4.2988047286490923E-3</v>
      </c>
      <c r="I54" s="5">
        <f>-($D$4*$H$1*B54)</f>
        <v>-9.3827242180225066E-3</v>
      </c>
    </row>
    <row r="55" spans="1:9">
      <c r="A55">
        <v>45</v>
      </c>
      <c r="B55" s="5">
        <f t="shared" si="5"/>
        <v>0.31083511614464437</v>
      </c>
      <c r="C55" s="6">
        <f t="shared" si="6"/>
        <v>0.33136892300712084</v>
      </c>
      <c r="D55" s="5">
        <f t="shared" si="0"/>
        <v>0.11335915357057144</v>
      </c>
      <c r="E55" s="5">
        <f t="shared" si="1"/>
        <v>-1.132094289718951E-3</v>
      </c>
      <c r="F55" s="5">
        <f t="shared" si="2"/>
        <v>-1.9157946338433625E-3</v>
      </c>
      <c r="G55" s="5">
        <f t="shared" si="3"/>
        <v>3.1249259161761716E-3</v>
      </c>
      <c r="H55" s="5">
        <f t="shared" si="4"/>
        <v>4.2843329343197969E-3</v>
      </c>
      <c r="I55" s="5">
        <f>-($D$4*$H$1*B55)</f>
        <v>-9.3250534843393306E-3</v>
      </c>
    </row>
    <row r="56" spans="1:9">
      <c r="A56">
        <v>46</v>
      </c>
      <c r="B56" s="5">
        <f t="shared" si="5"/>
        <v>0.30891932151080104</v>
      </c>
      <c r="C56" s="6">
        <f t="shared" si="6"/>
        <v>0.3302368287174019</v>
      </c>
      <c r="D56" s="5">
        <f t="shared" si="0"/>
        <v>0.11165065841703323</v>
      </c>
      <c r="E56" s="5">
        <f t="shared" si="1"/>
        <v>-1.1785693875228881E-3</v>
      </c>
      <c r="F56" s="5">
        <f t="shared" si="2"/>
        <v>-1.9114316482575161E-3</v>
      </c>
      <c r="G56" s="5">
        <f t="shared" si="3"/>
        <v>3.0863845109043646E-3</v>
      </c>
      <c r="H56" s="5">
        <f t="shared" si="4"/>
        <v>4.2697634861621481E-3</v>
      </c>
      <c r="I56" s="5">
        <f>-($D$4*$H$1*B56)</f>
        <v>-9.2675796453240301E-3</v>
      </c>
    </row>
    <row r="57" spans="1:9">
      <c r="A57">
        <v>47</v>
      </c>
      <c r="B57" s="5">
        <f t="shared" si="5"/>
        <v>0.30700788986254351</v>
      </c>
      <c r="C57" s="6">
        <f t="shared" si="6"/>
        <v>0.32905825932987903</v>
      </c>
      <c r="D57" s="5">
        <f t="shared" si="0"/>
        <v>0.10988987955339079</v>
      </c>
      <c r="E57" s="5">
        <f t="shared" si="1"/>
        <v>-1.222458565318351E-3</v>
      </c>
      <c r="F57" s="5">
        <f t="shared" si="2"/>
        <v>-1.9090430068042586E-3</v>
      </c>
      <c r="G57" s="5">
        <f t="shared" si="3"/>
        <v>3.046112780578209E-3</v>
      </c>
      <c r="H57" s="5">
        <f t="shared" si="4"/>
        <v>4.2550809084938379E-3</v>
      </c>
      <c r="I57" s="5">
        <f>-($D$4*$H$1*B57)</f>
        <v>-9.2102366958763046E-3</v>
      </c>
    </row>
    <row r="58" spans="1:9">
      <c r="A58">
        <v>48</v>
      </c>
      <c r="B58" s="5">
        <f t="shared" si="5"/>
        <v>0.30509884685573924</v>
      </c>
      <c r="C58" s="6">
        <f t="shared" si="6"/>
        <v>0.3278358007645607</v>
      </c>
      <c r="D58" s="5">
        <f t="shared" si="0"/>
        <v>0.10808276038528385</v>
      </c>
      <c r="E58" s="5">
        <f t="shared" si="1"/>
        <v>-1.2639948392182368E-3</v>
      </c>
      <c r="F58" s="5">
        <f t="shared" si="2"/>
        <v>-1.9084212025414857E-3</v>
      </c>
      <c r="G58" s="5">
        <f t="shared" si="3"/>
        <v>3.0042733930699434E-3</v>
      </c>
      <c r="H58" s="5">
        <f t="shared" si="4"/>
        <v>4.2402708100607485E-3</v>
      </c>
      <c r="I58" s="5">
        <f>-($D$4*$H$1*B58)</f>
        <v>-9.1529654056721772E-3</v>
      </c>
    </row>
    <row r="59" spans="1:9">
      <c r="A59">
        <v>49</v>
      </c>
      <c r="B59" s="5">
        <f t="shared" si="5"/>
        <v>0.30319042565319776</v>
      </c>
      <c r="C59" s="6">
        <f t="shared" si="6"/>
        <v>0.32657180592534246</v>
      </c>
      <c r="D59" s="5">
        <f t="shared" si="0"/>
        <v>0.10623481177386565</v>
      </c>
      <c r="E59" s="5">
        <f t="shared" si="1"/>
        <v>-1.3033895708059087E-3</v>
      </c>
      <c r="F59" s="5">
        <f t="shared" si="2"/>
        <v>-1.9093755817689226E-3</v>
      </c>
      <c r="G59" s="5">
        <f t="shared" si="3"/>
        <v>2.9610173589183992E-3</v>
      </c>
      <c r="H59" s="5">
        <f t="shared" si="4"/>
        <v>4.225319828908611E-3</v>
      </c>
      <c r="I59" s="5">
        <f>-($D$4*$H$1*B59)</f>
        <v>-9.0957127695959327E-3</v>
      </c>
    </row>
    <row r="60" spans="1:9">
      <c r="A60">
        <v>50</v>
      </c>
      <c r="B60" s="5">
        <f t="shared" si="5"/>
        <v>0.30128105007142886</v>
      </c>
      <c r="C60" s="6">
        <f t="shared" si="6"/>
        <v>0.32526841635453657</v>
      </c>
      <c r="D60" s="5">
        <f t="shared" si="0"/>
        <v>0.10435114730842966</v>
      </c>
      <c r="E60" s="5">
        <f t="shared" si="1"/>
        <v>-1.3408341904708029E-3</v>
      </c>
      <c r="F60" s="5">
        <f t="shared" si="2"/>
        <v>-1.9117309605096401E-3</v>
      </c>
      <c r="G60" s="5">
        <f t="shared" si="3"/>
        <v>2.9164849628475044E-3</v>
      </c>
      <c r="H60" s="5">
        <f t="shared" si="4"/>
        <v>4.2102155787857205E-3</v>
      </c>
      <c r="I60" s="5">
        <f>-($D$4*$H$1*B60)</f>
        <v>-9.038431502142865E-3</v>
      </c>
    </row>
    <row r="61" spans="1:9">
      <c r="A61">
        <v>51</v>
      </c>
      <c r="B61" s="5">
        <f t="shared" si="5"/>
        <v>0.29936931911091924</v>
      </c>
      <c r="C61" s="6">
        <f t="shared" si="6"/>
        <v>0.32392758216406575</v>
      </c>
      <c r="D61" s="5">
        <f t="shared" si="0"/>
        <v>0.10243651639202256</v>
      </c>
      <c r="E61" s="5">
        <f t="shared" si="1"/>
        <v>-1.3765018051503349E-3</v>
      </c>
      <c r="F61" s="5">
        <f t="shared" si="2"/>
        <v>-1.9153263265019706E-3</v>
      </c>
      <c r="G61" s="5">
        <f t="shared" si="3"/>
        <v>2.8708066491059301E-3</v>
      </c>
      <c r="H61" s="5">
        <f t="shared" si="4"/>
        <v>4.1949465977196773E-3</v>
      </c>
      <c r="I61" s="5">
        <f>-($D$4*$H$1*B61)</f>
        <v>-8.9810795733275776E-3</v>
      </c>
    </row>
    <row r="62" spans="1:9">
      <c r="A62">
        <v>52</v>
      </c>
      <c r="B62" s="5">
        <f t="shared" si="5"/>
        <v>0.29745399278441725</v>
      </c>
      <c r="C62" s="6">
        <f t="shared" si="6"/>
        <v>0.32255108035891544</v>
      </c>
      <c r="D62" s="5">
        <f t="shared" si="0"/>
        <v>0.10049533508920115</v>
      </c>
      <c r="E62" s="5">
        <f t="shared" si="1"/>
        <v>-1.4105486934562809E-3</v>
      </c>
      <c r="F62" s="5">
        <f t="shared" si="2"/>
        <v>-1.9200136278836035E-3</v>
      </c>
      <c r="G62" s="5">
        <f t="shared" si="3"/>
        <v>2.8241038564284122E-3</v>
      </c>
      <c r="H62" s="5">
        <f t="shared" si="4"/>
        <v>4.1795022992205015E-3</v>
      </c>
      <c r="I62" s="5">
        <f>-($D$4*$H$1*B62)</f>
        <v>-8.9236197835325173E-3</v>
      </c>
    </row>
    <row r="63" spans="1:9">
      <c r="A63">
        <v>53</v>
      </c>
      <c r="B63" s="5">
        <f t="shared" si="5"/>
        <v>0.29553397915653368</v>
      </c>
      <c r="C63" s="6">
        <f t="shared" si="6"/>
        <v>0.32114053166545914</v>
      </c>
      <c r="D63" s="5">
        <f t="shared" si="0"/>
        <v>9.8531714732939146E-2</v>
      </c>
      <c r="E63" s="5">
        <f t="shared" si="1"/>
        <v>-1.4431156922785611E-3</v>
      </c>
      <c r="F63" s="5">
        <f t="shared" si="2"/>
        <v>-1.9256566480953382E-3</v>
      </c>
      <c r="G63" s="5">
        <f t="shared" si="3"/>
        <v>2.7764898001918872E-3</v>
      </c>
      <c r="H63" s="5">
        <f t="shared" si="4"/>
        <v>4.1638729264087838E-3</v>
      </c>
      <c r="I63" s="5">
        <f>-($D$4*$H$1*B63)</f>
        <v>-8.8660193746960096E-3</v>
      </c>
    </row>
    <row r="64" spans="1:9">
      <c r="A64">
        <v>54</v>
      </c>
      <c r="B64" s="5">
        <f t="shared" si="5"/>
        <v>0.29360832250843832</v>
      </c>
      <c r="C64" s="6">
        <f t="shared" si="6"/>
        <v>0.31969741597318058</v>
      </c>
      <c r="D64" s="5">
        <f t="shared" si="0"/>
        <v>9.6549488323937255E-2</v>
      </c>
      <c r="E64" s="5">
        <f t="shared" si="1"/>
        <v>-1.4743294797434738E-3</v>
      </c>
      <c r="F64" s="5">
        <f t="shared" si="2"/>
        <v>-1.9321299652848454E-3</v>
      </c>
      <c r="G64" s="5">
        <f t="shared" si="3"/>
        <v>2.7280702007239197E-3</v>
      </c>
      <c r="H64" s="5">
        <f t="shared" si="4"/>
        <v>4.1480495092443845E-3</v>
      </c>
      <c r="I64" s="5">
        <f>-($D$4*$H$1*B64)</f>
        <v>-8.8082496752531492E-3</v>
      </c>
    </row>
    <row r="65" spans="1:9">
      <c r="A65">
        <v>55</v>
      </c>
      <c r="B65" s="5">
        <f t="shared" si="5"/>
        <v>0.29167619254315347</v>
      </c>
      <c r="C65" s="6">
        <f t="shared" si="6"/>
        <v>0.31822308649343711</v>
      </c>
      <c r="D65" s="5">
        <f t="shared" si="0"/>
        <v>9.4552234782485173E-2</v>
      </c>
      <c r="E65" s="5">
        <f t="shared" si="1"/>
        <v>-1.5043037599214442E-3</v>
      </c>
      <c r="F65" s="5">
        <f t="shared" si="2"/>
        <v>-1.9393179935736056E-3</v>
      </c>
      <c r="G65" s="5">
        <f t="shared" si="3"/>
        <v>2.678943957787343E-3</v>
      </c>
      <c r="H65" s="5">
        <f t="shared" si="4"/>
        <v>4.1320238249336547E-3</v>
      </c>
      <c r="I65" s="5">
        <f>-($D$4*$H$1*B65)</f>
        <v>-8.7502857762946033E-3</v>
      </c>
    </row>
    <row r="66" spans="1:9">
      <c r="A66">
        <v>56</v>
      </c>
      <c r="B66" s="5">
        <f t="shared" si="5"/>
        <v>0.28973687454957986</v>
      </c>
      <c r="C66" s="6">
        <f t="shared" si="6"/>
        <v>0.31671878273351567</v>
      </c>
      <c r="D66" s="5">
        <f t="shared" si="0"/>
        <v>9.254330113244609E-2</v>
      </c>
      <c r="E66" s="5">
        <f t="shared" si="1"/>
        <v>-1.5331403549870804E-3</v>
      </c>
      <c r="F66" s="5">
        <f t="shared" si="2"/>
        <v>-1.9471141028977552E-3</v>
      </c>
      <c r="G66" s="5">
        <f t="shared" si="3"/>
        <v>2.6292037720732227E-3</v>
      </c>
      <c r="H66" s="5">
        <f t="shared" si="4"/>
        <v>4.1157883615164179E-3</v>
      </c>
      <c r="I66" s="5">
        <f>-($D$4*$H$1*B66)</f>
        <v>-8.6921062364873954E-3</v>
      </c>
    </row>
    <row r="67" spans="1:9">
      <c r="A67">
        <v>57</v>
      </c>
      <c r="B67" s="5">
        <f t="shared" si="5"/>
        <v>0.28778976044668209</v>
      </c>
      <c r="C67" s="6">
        <f t="shared" si="6"/>
        <v>0.31518564237852859</v>
      </c>
      <c r="D67" s="5">
        <f t="shared" si="0"/>
        <v>9.0525822710421561E-2</v>
      </c>
      <c r="E67" s="5">
        <f t="shared" si="1"/>
        <v>-1.560930210676387E-3</v>
      </c>
      <c r="F67" s="5">
        <f t="shared" si="2"/>
        <v>-1.9554198136919722E-3</v>
      </c>
      <c r="G67" s="5">
        <f t="shared" si="3"/>
        <v>2.5789367151340206E-3</v>
      </c>
      <c r="H67" s="5">
        <f t="shared" si="4"/>
        <v>4.0993362845744676E-3</v>
      </c>
      <c r="I67" s="5">
        <f>-($D$4*$H$1*B67)</f>
        <v>-8.6336928134004617E-3</v>
      </c>
    </row>
    <row r="68" spans="1:9">
      <c r="A68">
        <v>58</v>
      </c>
      <c r="B68" s="5">
        <f t="shared" si="5"/>
        <v>0.28583434063299012</v>
      </c>
      <c r="C68" s="6">
        <f t="shared" si="6"/>
        <v>0.3136247121678522</v>
      </c>
      <c r="D68" s="5">
        <f t="shared" si="0"/>
        <v>8.8502741501975221E-2</v>
      </c>
      <c r="E68" s="5">
        <f t="shared" si="1"/>
        <v>-1.5877543208999176E-3</v>
      </c>
      <c r="F68" s="5">
        <f t="shared" si="2"/>
        <v>-1.9641440624099801E-3</v>
      </c>
      <c r="G68" s="5">
        <f t="shared" si="3"/>
        <v>2.5282247496218463E-3</v>
      </c>
      <c r="H68" s="5">
        <f t="shared" si="4"/>
        <v>4.0826614069578776E-3</v>
      </c>
      <c r="I68" s="5">
        <f>-($D$4*$H$1*B68)</f>
        <v>-8.575030218989704E-3</v>
      </c>
    </row>
    <row r="69" spans="1:9">
      <c r="A69">
        <v>59</v>
      </c>
      <c r="B69" s="5">
        <f t="shared" si="5"/>
        <v>0.28387019657058016</v>
      </c>
      <c r="C69" s="6">
        <f t="shared" si="6"/>
        <v>0.31203695784695229</v>
      </c>
      <c r="D69" s="5">
        <f t="shared" si="0"/>
        <v>8.6476822711982718E-2</v>
      </c>
      <c r="E69" s="5">
        <f t="shared" si="1"/>
        <v>-1.6136845772873425E-3</v>
      </c>
      <c r="F69" s="5">
        <f t="shared" si="2"/>
        <v>-1.9732025337288774E-3</v>
      </c>
      <c r="G69" s="5">
        <f t="shared" si="3"/>
        <v>2.4771452019973191E-3</v>
      </c>
      <c r="H69" s="5">
        <f t="shared" si="4"/>
        <v>4.0657581613912069E-3</v>
      </c>
      <c r="I69" s="5">
        <f>-($D$4*$H$1*B69)</f>
        <v>-8.5161058971174042E-3</v>
      </c>
    </row>
    <row r="70" spans="1:9">
      <c r="A70">
        <v>60</v>
      </c>
      <c r="B70" s="5">
        <f t="shared" si="5"/>
        <v>0.28189699403685126</v>
      </c>
      <c r="C70" s="6">
        <f t="shared" si="6"/>
        <v>0.31042327326966496</v>
      </c>
      <c r="D70" s="5">
        <f t="shared" si="0"/>
        <v>8.4450669678568721E-2</v>
      </c>
      <c r="E70" s="5">
        <f t="shared" si="1"/>
        <v>-1.6387845492822121E-3</v>
      </c>
      <c r="F70" s="5">
        <f t="shared" si="2"/>
        <v>-1.9825170552375173E-3</v>
      </c>
      <c r="G70" s="5">
        <f t="shared" si="3"/>
        <v>2.4257711900712458E-3</v>
      </c>
      <c r="H70" s="5">
        <f t="shared" si="4"/>
        <v>4.0486215757967745E-3</v>
      </c>
      <c r="I70" s="5">
        <f>-($D$4*$H$1*B70)</f>
        <v>-8.456909821105538E-3</v>
      </c>
    </row>
    <row r="71" spans="1:9">
      <c r="A71">
        <v>61</v>
      </c>
      <c r="B71" s="5">
        <f t="shared" si="5"/>
        <v>0.27991447698161376</v>
      </c>
      <c r="C71" s="6">
        <f t="shared" si="6"/>
        <v>0.30878448872038272</v>
      </c>
      <c r="D71" s="5">
        <f t="shared" si="0"/>
        <v>8.2426737240370057E-2</v>
      </c>
      <c r="E71" s="5">
        <f t="shared" si="1"/>
        <v>-1.6631102001966722E-3</v>
      </c>
      <c r="F71" s="5">
        <f t="shared" si="2"/>
        <v>-1.9920150504367058E-3</v>
      </c>
      <c r="G71" s="5">
        <f t="shared" si="3"/>
        <v>2.3741720078572386E-3</v>
      </c>
      <c r="H71" s="5">
        <f t="shared" si="4"/>
        <v>4.031247251154467E-3</v>
      </c>
      <c r="I71" s="5">
        <f>-($D$4*$H$1*B71)</f>
        <v>-8.3974343094484118E-3</v>
      </c>
    </row>
    <row r="72" spans="1:9">
      <c r="A72">
        <v>62</v>
      </c>
      <c r="B72" s="5">
        <f t="shared" si="5"/>
        <v>0.27792246193117703</v>
      </c>
      <c r="C72" s="6">
        <f t="shared" si="6"/>
        <v>0.30712137852018606</v>
      </c>
      <c r="D72" s="5">
        <f t="shared" si="0"/>
        <v>8.0407343665567566E-2</v>
      </c>
      <c r="E72" s="5">
        <f t="shared" si="1"/>
        <v>-1.6867105443894835E-3</v>
      </c>
      <c r="F72" s="5">
        <f t="shared" si="2"/>
        <v>-2.001629045962028E-3</v>
      </c>
      <c r="G72" s="5">
        <f t="shared" si="3"/>
        <v>2.3224134702674718E-3</v>
      </c>
      <c r="H72" s="5">
        <f t="shared" si="4"/>
        <v>4.0136313417058096E-3</v>
      </c>
      <c r="I72" s="5">
        <f>-($D$4*$H$1*B72)</f>
        <v>-8.3376738579353099E-3</v>
      </c>
    </row>
    <row r="73" spans="1:9">
      <c r="A73">
        <v>63</v>
      </c>
      <c r="B73" s="5">
        <f t="shared" si="5"/>
        <v>0.27592083288521502</v>
      </c>
      <c r="C73" s="6">
        <f t="shared" si="6"/>
        <v>0.3054346679757966</v>
      </c>
      <c r="D73" s="5">
        <f t="shared" si="0"/>
        <v>7.8394681248691866E-2</v>
      </c>
      <c r="E73" s="5">
        <f t="shared" si="1"/>
        <v>-1.7096282504601131E-3</v>
      </c>
      <c r="F73" s="5">
        <f t="shared" si="2"/>
        <v>-2.0112962290622901E-3</v>
      </c>
      <c r="G73" s="5">
        <f t="shared" si="3"/>
        <v>2.2705582201912747E-3</v>
      </c>
      <c r="H73" s="5">
        <f t="shared" si="4"/>
        <v>3.9957705373028863E-3</v>
      </c>
      <c r="I73" s="5">
        <f>-($D$4*$H$1*B73)</f>
        <v>-8.2776249865564502E-3</v>
      </c>
    </row>
    <row r="74" spans="1:9">
      <c r="A74">
        <v>64</v>
      </c>
      <c r="B74" s="5">
        <f t="shared" si="5"/>
        <v>0.27390953665615275</v>
      </c>
      <c r="C74" s="6">
        <f t="shared" si="6"/>
        <v>0.30372503972533649</v>
      </c>
      <c r="D74" s="5">
        <f t="shared" si="0"/>
        <v>7.6390825677971619E-2</v>
      </c>
      <c r="E74" s="5">
        <f t="shared" si="1"/>
        <v>-1.73190019506668E-3</v>
      </c>
      <c r="F74" s="5">
        <f t="shared" si="2"/>
        <v>-2.0209580515157949E-3</v>
      </c>
      <c r="G74" s="5">
        <f t="shared" si="3"/>
        <v>2.2186660004694988E-3</v>
      </c>
      <c r="H74" s="5">
        <f t="shared" si="4"/>
        <v>3.9776620476992888E-3</v>
      </c>
      <c r="I74" s="5">
        <f>-($D$4*$H$1*B74)</f>
        <v>-8.2172860996845825E-3</v>
      </c>
    </row>
    <row r="75" spans="1:9">
      <c r="A75">
        <v>65</v>
      </c>
      <c r="B75" s="5">
        <f t="shared" si="5"/>
        <v>0.27188857860463694</v>
      </c>
      <c r="C75" s="6">
        <f t="shared" si="6"/>
        <v>0.30199313953026979</v>
      </c>
      <c r="D75" s="5">
        <f t="shared" si="0"/>
        <v>7.439774427222022E-2</v>
      </c>
      <c r="E75" s="5">
        <f t="shared" si="1"/>
        <v>-1.7535579716836686E-3</v>
      </c>
      <c r="F75" s="5">
        <f t="shared" si="2"/>
        <v>-2.030559876333167E-3</v>
      </c>
      <c r="G75" s="5">
        <f t="shared" si="3"/>
        <v>2.1667938932261998E-3</v>
      </c>
      <c r="H75" s="5">
        <f t="shared" si="4"/>
        <v>3.9593035885797413E-3</v>
      </c>
      <c r="I75" s="5">
        <f>-($D$4*$H$1*B75)</f>
        <v>-8.1566573581391081E-3</v>
      </c>
    </row>
    <row r="76" spans="1:9">
      <c r="A76">
        <v>66</v>
      </c>
      <c r="B76" s="5">
        <f t="shared" si="5"/>
        <v>0.26985801872830378</v>
      </c>
      <c r="C76" s="6">
        <f t="shared" si="6"/>
        <v>0.3002395815585861</v>
      </c>
      <c r="D76" s="5">
        <f t="shared" ref="D76:D110" si="7">(C76^$F$3)/(($F$2^$F$3)+(C76^$F$3))</f>
        <v>7.2417303182156487E-2</v>
      </c>
      <c r="E76" s="5">
        <f t="shared" ref="E76:E110" si="8">(($D$1*B76)-($D$2*C76))*(1-(B76/$H$2))</f>
        <v>-1.7746283583226286E-3</v>
      </c>
      <c r="F76" s="5">
        <f t="shared" ref="F76:F110" si="9">(($D$3*(($F$1*D76)+B76))*(1-(B76/$H$2)))-($D$4*$H$1*B76)</f>
        <v>-2.0400506637714344E-3</v>
      </c>
      <c r="G76" s="5">
        <f t="shared" ref="G76:G110" si="10">(D76*$F$1)*$D$3*(1-(B76/$H$2))</f>
        <v>2.1149965289509139E-3</v>
      </c>
      <c r="H76" s="5">
        <f t="shared" ref="H76:H110" si="11">B76*$D$3*(1-(B76/$H$2))</f>
        <v>3.9406933691267651E-3</v>
      </c>
      <c r="I76" s="5">
        <f>-($D$4*$H$1*B76)</f>
        <v>-8.0957405618491129E-3</v>
      </c>
    </row>
    <row r="77" spans="1:9">
      <c r="A77">
        <v>67</v>
      </c>
      <c r="B77" s="5">
        <f t="shared" ref="B77:B110" si="12">B76+F76</f>
        <v>0.26781796806453234</v>
      </c>
      <c r="C77" s="6">
        <f t="shared" ref="C77:C110" si="13">C76+E76</f>
        <v>0.29846495320026345</v>
      </c>
      <c r="D77" s="5">
        <f t="shared" si="7"/>
        <v>7.0451273646781012E-2</v>
      </c>
      <c r="E77" s="5">
        <f t="shared" si="8"/>
        <v>-1.7951337479500526E-3</v>
      </c>
      <c r="F77" s="5">
        <f t="shared" si="9"/>
        <v>-2.0493826933639485E-3</v>
      </c>
      <c r="G77" s="5">
        <f t="shared" si="10"/>
        <v>2.0633262676456716E-3</v>
      </c>
      <c r="H77" s="5">
        <f t="shared" si="11"/>
        <v>3.9218300809263501E-3</v>
      </c>
      <c r="I77" s="5">
        <f>-($D$4*$H$1*B77)</f>
        <v>-8.0345390419359706E-3</v>
      </c>
    </row>
    <row r="78" spans="1:9">
      <c r="A78">
        <v>68</v>
      </c>
      <c r="B78" s="5">
        <f t="shared" si="12"/>
        <v>0.26576858537116838</v>
      </c>
      <c r="C78" s="6">
        <f t="shared" si="13"/>
        <v>0.29666981945231341</v>
      </c>
      <c r="D78" s="5">
        <f t="shared" si="7"/>
        <v>6.8501337391095776E-2</v>
      </c>
      <c r="E78" s="5">
        <f t="shared" si="8"/>
        <v>-1.8150925450540619E-3</v>
      </c>
      <c r="F78" s="5">
        <f t="shared" si="9"/>
        <v>-2.0585113188502776E-3</v>
      </c>
      <c r="G78" s="5">
        <f t="shared" si="10"/>
        <v>2.0118333542652454E-3</v>
      </c>
      <c r="H78" s="5">
        <f t="shared" si="11"/>
        <v>3.9027128880195269E-3</v>
      </c>
      <c r="I78" s="5">
        <f>-($D$4*$H$1*B78)</f>
        <v>-7.9730575611350503E-3</v>
      </c>
    </row>
    <row r="79" spans="1:9">
      <c r="A79">
        <v>69</v>
      </c>
      <c r="B79" s="5">
        <f t="shared" si="12"/>
        <v>0.26371007405231811</v>
      </c>
      <c r="C79" s="6">
        <f t="shared" si="13"/>
        <v>0.29485472690725933</v>
      </c>
      <c r="D79" s="5">
        <f t="shared" si="7"/>
        <v>6.656909124714723E-2</v>
      </c>
      <c r="E79" s="5">
        <f t="shared" si="8"/>
        <v>-1.8345195315384736E-3</v>
      </c>
      <c r="F79" s="5">
        <f t="shared" si="9"/>
        <v>-2.0673947530661018E-3</v>
      </c>
      <c r="G79" s="5">
        <f t="shared" si="10"/>
        <v>1.9605660505906605E-3</v>
      </c>
      <c r="H79" s="5">
        <f t="shared" si="11"/>
        <v>3.8833414179127801E-3</v>
      </c>
      <c r="I79" s="5">
        <f>-($D$4*$H$1*B79)</f>
        <v>-7.9113022215695425E-3</v>
      </c>
    </row>
    <row r="80" spans="1:9">
      <c r="A80">
        <v>70</v>
      </c>
      <c r="B80" s="5">
        <f t="shared" si="12"/>
        <v>0.261642679299252</v>
      </c>
      <c r="C80" s="6">
        <f t="shared" si="13"/>
        <v>0.29302020737572088</v>
      </c>
      <c r="D80" s="5">
        <f t="shared" si="7"/>
        <v>6.4656051076143181E-2</v>
      </c>
      <c r="E80" s="5">
        <f t="shared" si="8"/>
        <v>-1.8534262048603253E-3</v>
      </c>
      <c r="F80" s="5">
        <f t="shared" si="9"/>
        <v>-2.0759938800234716E-3</v>
      </c>
      <c r="G80" s="5">
        <f t="shared" si="10"/>
        <v>1.9095707455868719E-3</v>
      </c>
      <c r="H80" s="5">
        <f t="shared" si="11"/>
        <v>3.8637157533672152E-3</v>
      </c>
      <c r="I80" s="5">
        <f>-($D$4*$H$1*B80)</f>
        <v>-7.8492803789775595E-3</v>
      </c>
    </row>
    <row r="81" spans="1:9">
      <c r="A81">
        <v>71</v>
      </c>
      <c r="B81" s="5">
        <f t="shared" si="12"/>
        <v>0.2595666854192285</v>
      </c>
      <c r="C81" s="6">
        <f t="shared" si="13"/>
        <v>0.29116678117086053</v>
      </c>
      <c r="D81" s="5">
        <f t="shared" si="7"/>
        <v>6.276365506528396E-2</v>
      </c>
      <c r="E81" s="5">
        <f t="shared" si="8"/>
        <v>-1.8718210910760539E-3</v>
      </c>
      <c r="F81" s="5">
        <f t="shared" si="9"/>
        <v>-2.0842720915750816E-3</v>
      </c>
      <c r="G81" s="5">
        <f t="shared" si="10"/>
        <v>1.8588920462076974E-3</v>
      </c>
      <c r="H81" s="5">
        <f t="shared" si="11"/>
        <v>3.8438364247940756E-3</v>
      </c>
      <c r="I81" s="5">
        <f>-($D$4*$H$1*B81)</f>
        <v>-7.7870005625768545E-3</v>
      </c>
    </row>
    <row r="82" spans="1:9">
      <c r="A82">
        <v>72</v>
      </c>
      <c r="B82" s="5">
        <f t="shared" si="12"/>
        <v>0.25748241332765343</v>
      </c>
      <c r="C82" s="6">
        <f t="shared" si="13"/>
        <v>0.2892949600797845</v>
      </c>
      <c r="D82" s="5">
        <f t="shared" si="7"/>
        <v>6.0893266468974104E-2</v>
      </c>
      <c r="E82" s="5">
        <f t="shared" si="8"/>
        <v>-1.8897100352234864E-3</v>
      </c>
      <c r="F82" s="5">
        <f t="shared" si="9"/>
        <v>-2.0921951462116338E-3</v>
      </c>
      <c r="G82" s="5">
        <f t="shared" si="10"/>
        <v>1.8085728505255511E-3</v>
      </c>
      <c r="H82" s="5">
        <f t="shared" si="11"/>
        <v>3.8237044030924173E-3</v>
      </c>
      <c r="I82" s="5">
        <f>-($D$4*$H$1*B82)</f>
        <v>-7.7244723998296022E-3</v>
      </c>
    </row>
    <row r="83" spans="1:9">
      <c r="A83">
        <v>73</v>
      </c>
      <c r="B83" s="5">
        <f t="shared" si="12"/>
        <v>0.25539021818144181</v>
      </c>
      <c r="C83" s="6">
        <f t="shared" si="13"/>
        <v>0.28740525004456102</v>
      </c>
      <c r="D83" s="5">
        <f t="shared" si="7"/>
        <v>5.9046175860252431E-2</v>
      </c>
      <c r="E83" s="5">
        <f t="shared" si="8"/>
        <v>-1.9070964712409109E-3</v>
      </c>
      <c r="F83" s="5">
        <f t="shared" si="9"/>
        <v>-2.0997310476887953E-3</v>
      </c>
      <c r="G83" s="5">
        <f t="shared" si="10"/>
        <v>1.7586544049809113E-3</v>
      </c>
      <c r="H83" s="5">
        <f t="shared" si="11"/>
        <v>3.8033210927735468E-3</v>
      </c>
      <c r="I83" s="5">
        <f>-($D$4*$H$1*B83)</f>
        <v>-7.6617065454432538E-3</v>
      </c>
    </row>
    <row r="84" spans="1:9">
      <c r="A84">
        <v>74</v>
      </c>
      <c r="B84" s="5">
        <f t="shared" si="12"/>
        <v>0.25329048713375302</v>
      </c>
      <c r="C84" s="6">
        <f t="shared" si="13"/>
        <v>0.28549815357332009</v>
      </c>
      <c r="D84" s="5">
        <f t="shared" si="7"/>
        <v>5.7223602954594131E-2</v>
      </c>
      <c r="E84" s="5">
        <f t="shared" si="8"/>
        <v>-1.923981673411815E-3</v>
      </c>
      <c r="F84" s="5">
        <f t="shared" si="9"/>
        <v>-2.1068499413195467E-3</v>
      </c>
      <c r="G84" s="5">
        <f t="shared" si="10"/>
        <v>1.7091763474670607E-3</v>
      </c>
      <c r="H84" s="5">
        <f t="shared" si="11"/>
        <v>3.7826883252259822E-3</v>
      </c>
      <c r="I84" s="5">
        <f>-($D$4*$H$1*B84)</f>
        <v>-7.5987146140125902E-3</v>
      </c>
    </row>
    <row r="85" spans="1:9">
      <c r="A85">
        <v>75</v>
      </c>
      <c r="B85" s="5">
        <f t="shared" si="12"/>
        <v>0.25118363719243347</v>
      </c>
      <c r="C85" s="6">
        <f t="shared" si="13"/>
        <v>0.2835741718999083</v>
      </c>
      <c r="D85" s="5">
        <f t="shared" si="7"/>
        <v>5.5426698064689812E-2</v>
      </c>
      <c r="E85" s="5">
        <f t="shared" si="8"/>
        <v>-1.9403649911234851E-3</v>
      </c>
      <c r="F85" s="5">
        <f t="shared" si="9"/>
        <v>-2.1135240258993672E-3</v>
      </c>
      <c r="G85" s="5">
        <f t="shared" si="10"/>
        <v>1.6601767378893685E-3</v>
      </c>
      <c r="H85" s="5">
        <f t="shared" si="11"/>
        <v>3.7618083519842687E-3</v>
      </c>
      <c r="I85" s="5">
        <f>-($D$4*$H$1*B85)</f>
        <v>-7.5355091157730042E-3</v>
      </c>
    </row>
    <row r="86" spans="1:9">
      <c r="A86">
        <v>76</v>
      </c>
      <c r="B86" s="5">
        <f t="shared" si="12"/>
        <v>0.2490701131665341</v>
      </c>
      <c r="C86" s="6">
        <f t="shared" si="13"/>
        <v>0.28163380690878481</v>
      </c>
      <c r="D86" s="5">
        <f t="shared" si="7"/>
        <v>5.3656543241380729E-2</v>
      </c>
      <c r="E86" s="5">
        <f t="shared" si="8"/>
        <v>-1.9562440685398372E-3</v>
      </c>
      <c r="F86" s="5">
        <f t="shared" si="9"/>
        <v>-2.1197274793561425E-3</v>
      </c>
      <c r="G86" s="5">
        <f t="shared" si="10"/>
        <v>1.611692077765E-3</v>
      </c>
      <c r="H86" s="5">
        <f t="shared" si="11"/>
        <v>3.7406838378748804E-3</v>
      </c>
      <c r="I86" s="5">
        <f>-($D$4*$H$1*B86)</f>
        <v>-7.4721033949960228E-3</v>
      </c>
    </row>
    <row r="87" spans="1:9">
      <c r="A87">
        <v>77</v>
      </c>
      <c r="B87" s="5">
        <f t="shared" si="12"/>
        <v>0.24695038568717795</v>
      </c>
      <c r="C87" s="6">
        <f t="shared" si="13"/>
        <v>0.27967756284024498</v>
      </c>
      <c r="D87" s="5">
        <f t="shared" si="7"/>
        <v>5.1914153152614308E-2</v>
      </c>
      <c r="E87" s="5">
        <f t="shared" si="8"/>
        <v>-1.9716150506131637E-3</v>
      </c>
      <c r="F87" s="5">
        <f t="shared" si="9"/>
        <v>-2.1254363963345785E-3</v>
      </c>
      <c r="G87" s="5">
        <f t="shared" si="10"/>
        <v>1.5637573203581192E-3</v>
      </c>
      <c r="H87" s="5">
        <f t="shared" si="11"/>
        <v>3.7193178539226398E-3</v>
      </c>
      <c r="I87" s="5">
        <f>-($D$4*$H$1*B87)</f>
        <v>-7.4085115706153384E-3</v>
      </c>
    </row>
    <row r="88" spans="1:9">
      <c r="A88">
        <v>78</v>
      </c>
      <c r="B88" s="5">
        <f t="shared" si="12"/>
        <v>0.24482494929084336</v>
      </c>
      <c r="C88" s="6">
        <f t="shared" si="13"/>
        <v>0.27770594778963181</v>
      </c>
      <c r="D88" s="5">
        <f t="shared" si="7"/>
        <v>5.0200475749055222E-2</v>
      </c>
      <c r="E88" s="5">
        <f t="shared" si="8"/>
        <v>-1.9864727766952211E-3</v>
      </c>
      <c r="F88" s="5">
        <f t="shared" si="9"/>
        <v>-2.1306287360370506E-3</v>
      </c>
      <c r="G88" s="5">
        <f t="shared" si="10"/>
        <v>1.5164058727766623E-3</v>
      </c>
      <c r="H88" s="5">
        <f t="shared" si="11"/>
        <v>3.6977138699115864E-3</v>
      </c>
      <c r="I88" s="5">
        <f>-($D$4*$H$1*B88)</f>
        <v>-7.3447484787253006E-3</v>
      </c>
    </row>
    <row r="89" spans="1:9">
      <c r="A89">
        <v>79</v>
      </c>
      <c r="B89" s="5">
        <f t="shared" si="12"/>
        <v>0.2426943205548063</v>
      </c>
      <c r="C89" s="6">
        <f t="shared" si="13"/>
        <v>0.27571947501293659</v>
      </c>
      <c r="D89" s="5">
        <f t="shared" si="7"/>
        <v>4.8516392761838147E-2</v>
      </c>
      <c r="E89" s="5">
        <f t="shared" si="8"/>
        <v>-2.0008109628557465E-3</v>
      </c>
      <c r="F89" s="5">
        <f t="shared" si="9"/>
        <v>-2.135284278749895E-3</v>
      </c>
      <c r="G89" s="5">
        <f t="shared" si="10"/>
        <v>1.4696695913893486E-3</v>
      </c>
      <c r="H89" s="5">
        <f t="shared" si="11"/>
        <v>3.6758757465049441E-3</v>
      </c>
      <c r="I89" s="5">
        <f>-($D$4*$H$1*B89)</f>
        <v>-7.2808296166441888E-3</v>
      </c>
    </row>
    <row r="90" spans="1:9">
      <c r="A90">
        <v>80</v>
      </c>
      <c r="B90" s="5">
        <f t="shared" si="12"/>
        <v>0.2405590362760564</v>
      </c>
      <c r="C90" s="6">
        <f t="shared" si="13"/>
        <v>0.27371866405008083</v>
      </c>
      <c r="D90" s="5">
        <f t="shared" si="7"/>
        <v>4.6862720074852877E-2</v>
      </c>
      <c r="E90" s="5">
        <f t="shared" si="8"/>
        <v>-2.0146223738745869E-3</v>
      </c>
      <c r="F90" s="5">
        <f t="shared" si="9"/>
        <v>-2.1393845895869975E-3</v>
      </c>
      <c r="G90" s="5">
        <f t="shared" si="10"/>
        <v>1.4235787718548669E-3</v>
      </c>
      <c r="H90" s="5">
        <f t="shared" si="11"/>
        <v>3.6538077268398281E-3</v>
      </c>
      <c r="I90" s="5">
        <f>-($D$4*$H$1*B90)</f>
        <v>-7.2167710882816921E-3</v>
      </c>
    </row>
    <row r="91" spans="1:9">
      <c r="A91">
        <v>81</v>
      </c>
      <c r="B91" s="5">
        <f t="shared" si="12"/>
        <v>0.23841965168646942</v>
      </c>
      <c r="C91" s="6">
        <f t="shared" si="13"/>
        <v>0.27170404167620626</v>
      </c>
      <c r="D91" s="5">
        <f t="shared" si="7"/>
        <v>4.5240208010903414E-2</v>
      </c>
      <c r="E91" s="5">
        <f t="shared" si="8"/>
        <v>-2.0278989857429753E-3</v>
      </c>
      <c r="F91" s="5">
        <f t="shared" si="9"/>
        <v>-2.1429129880818258E-3</v>
      </c>
      <c r="G91" s="5">
        <f t="shared" si="10"/>
        <v>1.3781621349888162E-3</v>
      </c>
      <c r="H91" s="5">
        <f t="shared" si="11"/>
        <v>3.6315144275234404E-3</v>
      </c>
      <c r="I91" s="5">
        <f>-($D$4*$H$1*B91)</f>
        <v>-7.1525895505940825E-3</v>
      </c>
    </row>
    <row r="92" spans="1:9">
      <c r="A92">
        <v>82</v>
      </c>
      <c r="B92" s="5">
        <f t="shared" si="12"/>
        <v>0.23627673869838758</v>
      </c>
      <c r="C92" s="6">
        <f t="shared" si="13"/>
        <v>0.26967614269046331</v>
      </c>
      <c r="D92" s="5">
        <f t="shared" si="7"/>
        <v>4.3649541568062042E-2</v>
      </c>
      <c r="E92" s="5">
        <f t="shared" si="8"/>
        <v>-2.0406321393886518E-3</v>
      </c>
      <c r="F92" s="5">
        <f t="shared" si="9"/>
        <v>-2.1458545223555728E-3</v>
      </c>
      <c r="G92" s="5">
        <f t="shared" si="10"/>
        <v>1.3334468096272256E-3</v>
      </c>
      <c r="H92" s="5">
        <f t="shared" si="11"/>
        <v>3.6090008289688291E-3</v>
      </c>
      <c r="I92" s="5">
        <f>-($D$4*$H$1*B92)</f>
        <v>-7.0883021609516273E-3</v>
      </c>
    </row>
    <row r="93" spans="1:9">
      <c r="A93">
        <v>83</v>
      </c>
      <c r="B93" s="5">
        <f t="shared" si="12"/>
        <v>0.23413088417603201</v>
      </c>
      <c r="C93" s="6">
        <f t="shared" si="13"/>
        <v>0.26763551055107465</v>
      </c>
      <c r="D93" s="5">
        <f t="shared" si="7"/>
        <v>4.2091340639542833E-2</v>
      </c>
      <c r="E93" s="5">
        <f t="shared" si="8"/>
        <v>-2.0528126862293041E-3</v>
      </c>
      <c r="F93" s="5">
        <f t="shared" si="9"/>
        <v>-2.1481959466832451E-3</v>
      </c>
      <c r="G93" s="5">
        <f t="shared" si="10"/>
        <v>1.289458313578085E-3</v>
      </c>
      <c r="H93" s="5">
        <f t="shared" si="11"/>
        <v>3.5862722650196301E-3</v>
      </c>
      <c r="I93" s="5">
        <f>-($D$4*$H$1*B93)</f>
        <v>-7.02392652528096E-3</v>
      </c>
    </row>
    <row r="94" spans="1:9">
      <c r="A94">
        <v>84</v>
      </c>
      <c r="B94" s="5">
        <f t="shared" si="12"/>
        <v>0.23198268822934875</v>
      </c>
      <c r="C94" s="6">
        <f t="shared" si="13"/>
        <v>0.26558269786484534</v>
      </c>
      <c r="D94" s="5">
        <f t="shared" si="7"/>
        <v>4.0566160247433515E-2</v>
      </c>
      <c r="E94" s="5">
        <f t="shared" si="8"/>
        <v>-2.0644311260577665E-3</v>
      </c>
      <c r="F94" s="5">
        <f t="shared" si="9"/>
        <v>-2.1499257013721379E-3</v>
      </c>
      <c r="G94" s="5">
        <f t="shared" si="10"/>
        <v>1.2462205336836538E-3</v>
      </c>
      <c r="H94" s="5">
        <f t="shared" si="11"/>
        <v>3.5633344118246703E-3</v>
      </c>
      <c r="I94" s="5">
        <f>-($D$4*$H$1*B94)</f>
        <v>-6.9594806468804621E-3</v>
      </c>
    </row>
    <row r="95" spans="1:9">
      <c r="A95">
        <v>85</v>
      </c>
      <c r="B95" s="5">
        <f t="shared" si="12"/>
        <v>0.22983276252797663</v>
      </c>
      <c r="C95" s="6">
        <f t="shared" si="13"/>
        <v>0.26351826673878759</v>
      </c>
      <c r="D95" s="5">
        <f t="shared" si="7"/>
        <v>3.9074490817652741E-2</v>
      </c>
      <c r="E95" s="5">
        <f t="shared" si="8"/>
        <v>-2.0754777376713993E-3</v>
      </c>
      <c r="F95" s="5">
        <f t="shared" si="9"/>
        <v>-2.1510338939582895E-3</v>
      </c>
      <c r="G95" s="5">
        <f t="shared" si="10"/>
        <v>1.2037557059463022E-3</v>
      </c>
      <c r="H95" s="5">
        <f t="shared" si="11"/>
        <v>3.540193275934707E-3</v>
      </c>
      <c r="I95" s="5">
        <f>-($D$4*$H$1*B95)</f>
        <v>-6.8949828758392987E-3</v>
      </c>
    </row>
    <row r="96" spans="1:9">
      <c r="A96">
        <v>86</v>
      </c>
      <c r="B96" s="5">
        <f t="shared" si="12"/>
        <v>0.22768172863401834</v>
      </c>
      <c r="C96" s="6">
        <f t="shared" si="13"/>
        <v>0.26144278900111617</v>
      </c>
      <c r="D96" s="5">
        <f t="shared" si="7"/>
        <v>3.7616758520536149E-2</v>
      </c>
      <c r="E96" s="5">
        <f t="shared" si="8"/>
        <v>-2.0859427025759656E-3</v>
      </c>
      <c r="F96" s="5">
        <f t="shared" si="9"/>
        <v>-2.1515122808167964E-3</v>
      </c>
      <c r="G96" s="5">
        <f t="shared" si="10"/>
        <v>1.1620843965988816E-3</v>
      </c>
      <c r="H96" s="5">
        <f t="shared" si="11"/>
        <v>3.5168551816048711E-3</v>
      </c>
      <c r="I96" s="5">
        <f>-($D$4*$H$1*B96)</f>
        <v>-6.8304518590205495E-3</v>
      </c>
    </row>
    <row r="97" spans="1:9">
      <c r="A97">
        <v>87</v>
      </c>
      <c r="B97" s="5">
        <f t="shared" si="12"/>
        <v>0.22553021635320153</v>
      </c>
      <c r="C97" s="6">
        <f t="shared" si="13"/>
        <v>0.25935684629854022</v>
      </c>
      <c r="D97" s="5">
        <f t="shared" si="7"/>
        <v>3.619332569850451E-2</v>
      </c>
      <c r="E97" s="5">
        <f t="shared" si="8"/>
        <v>-2.0958162220213409E-3</v>
      </c>
      <c r="F97" s="5">
        <f t="shared" si="9"/>
        <v>-2.1513542483712978E-3</v>
      </c>
      <c r="G97" s="5">
        <f t="shared" si="10"/>
        <v>1.1212254849271559E-3</v>
      </c>
      <c r="H97" s="5">
        <f t="shared" si="11"/>
        <v>3.4933267572975928E-3</v>
      </c>
      <c r="I97" s="5">
        <f>-($D$4*$H$1*B97)</f>
        <v>-6.7659064905960459E-3</v>
      </c>
    </row>
    <row r="98" spans="1:9">
      <c r="A98">
        <v>88</v>
      </c>
      <c r="B98" s="5">
        <f t="shared" si="12"/>
        <v>0.22337886210483024</v>
      </c>
      <c r="C98" s="6">
        <f t="shared" si="13"/>
        <v>0.2572610300765189</v>
      </c>
      <c r="D98" s="5">
        <f t="shared" si="7"/>
        <v>3.4804491399336182E-2</v>
      </c>
      <c r="E98" s="5">
        <f t="shared" si="8"/>
        <v>-2.1050886275622493E-3</v>
      </c>
      <c r="F98" s="5">
        <f t="shared" si="9"/>
        <v>-2.1505547931766726E-3</v>
      </c>
      <c r="G98" s="5">
        <f t="shared" si="10"/>
        <v>1.0811961485766046E-3</v>
      </c>
      <c r="H98" s="5">
        <f t="shared" si="11"/>
        <v>3.4696149213916299E-3</v>
      </c>
      <c r="I98" s="5">
        <f>-($D$4*$H$1*B98)</f>
        <v>-6.701365863144907E-3</v>
      </c>
    </row>
    <row r="99" spans="1:9">
      <c r="A99">
        <v>89</v>
      </c>
      <c r="B99" s="5">
        <f t="shared" si="12"/>
        <v>0.22122830731165358</v>
      </c>
      <c r="C99" s="6">
        <f t="shared" si="13"/>
        <v>0.25515594144895665</v>
      </c>
      <c r="D99" s="5">
        <f t="shared" si="7"/>
        <v>3.3450492030661465E-2</v>
      </c>
      <c r="E99" s="5">
        <f t="shared" si="8"/>
        <v>-2.1137504852814762E-3</v>
      </c>
      <c r="F99" s="5">
        <f t="shared" si="9"/>
        <v>-2.1491105002370732E-3</v>
      </c>
      <c r="G99" s="5">
        <f t="shared" si="10"/>
        <v>1.042011851999051E-3</v>
      </c>
      <c r="H99" s="5">
        <f t="shared" si="11"/>
        <v>3.4457268671134827E-3</v>
      </c>
      <c r="I99" s="5">
        <f>-($D$4*$H$1*B99)</f>
        <v>-6.6368492193496073E-3</v>
      </c>
    </row>
    <row r="100" spans="1:9">
      <c r="A100">
        <v>90</v>
      </c>
      <c r="B100" s="5">
        <f t="shared" si="12"/>
        <v>0.21907919681141649</v>
      </c>
      <c r="C100" s="6">
        <f t="shared" si="13"/>
        <v>0.2530421909636752</v>
      </c>
      <c r="D100" s="5">
        <f t="shared" si="7"/>
        <v>3.2131502148431912E-2</v>
      </c>
      <c r="E100" s="5">
        <f t="shared" si="8"/>
        <v>-2.1217926937656824E-3</v>
      </c>
      <c r="F100" s="5">
        <f t="shared" si="9"/>
        <v>-2.1470195190085055E-3</v>
      </c>
      <c r="G100" s="5">
        <f t="shared" si="10"/>
        <v>1.0036863386163658E-3</v>
      </c>
      <c r="H100" s="5">
        <f t="shared" si="11"/>
        <v>3.4216700467176223E-3</v>
      </c>
      <c r="I100" s="5">
        <f>-($D$4*$H$1*B100)</f>
        <v>-6.5723759043424942E-3</v>
      </c>
    </row>
    <row r="101" spans="1:9">
      <c r="A101">
        <v>91</v>
      </c>
      <c r="B101" s="5">
        <f t="shared" si="12"/>
        <v>0.21693217729240799</v>
      </c>
      <c r="C101" s="6">
        <f t="shared" si="13"/>
        <v>0.25092039826990953</v>
      </c>
      <c r="D101" s="5">
        <f t="shared" si="7"/>
        <v>3.0847635389303307E-2</v>
      </c>
      <c r="E101" s="5">
        <f t="shared" si="8"/>
        <v>-2.1292065758845321E-3</v>
      </c>
      <c r="F101" s="5">
        <f t="shared" si="9"/>
        <v>-2.1442815366213988E-3</v>
      </c>
      <c r="G101" s="5">
        <f t="shared" si="10"/>
        <v>9.6623162719917607E-4</v>
      </c>
      <c r="H101" s="5">
        <f t="shared" si="11"/>
        <v>3.3974521549516652E-3</v>
      </c>
      <c r="I101" s="5">
        <f>-($D$4*$H$1*B101)</f>
        <v>-6.5079653187722396E-3</v>
      </c>
    </row>
    <row r="102" spans="1:9">
      <c r="A102">
        <v>92</v>
      </c>
      <c r="B102" s="5">
        <f t="shared" si="12"/>
        <v>0.21478789575578658</v>
      </c>
      <c r="C102" s="6">
        <f t="shared" si="13"/>
        <v>0.248791191694025</v>
      </c>
      <c r="D102" s="5">
        <f t="shared" si="7"/>
        <v>2.9598945554126073E-2</v>
      </c>
      <c r="E102" s="5">
        <f t="shared" si="8"/>
        <v>-2.1359839643922338E-3</v>
      </c>
      <c r="F102" s="5">
        <f t="shared" si="9"/>
        <v>-2.1408977479432292E-3</v>
      </c>
      <c r="G102" s="5">
        <f t="shared" si="10"/>
        <v>9.2965801287860951E-4</v>
      </c>
      <c r="H102" s="5">
        <f t="shared" si="11"/>
        <v>3.3730811118517583E-3</v>
      </c>
      <c r="I102" s="5">
        <f>-($D$4*$H$1*B102)</f>
        <v>-6.4436368726735974E-3</v>
      </c>
    </row>
    <row r="103" spans="1:9">
      <c r="A103">
        <v>93</v>
      </c>
      <c r="B103" s="5">
        <f t="shared" si="12"/>
        <v>0.21264699800784334</v>
      </c>
      <c r="C103" s="6">
        <f t="shared" si="13"/>
        <v>0.24665520772963276</v>
      </c>
      <c r="D103" s="5">
        <f t="shared" si="7"/>
        <v>2.8385427847073864E-2</v>
      </c>
      <c r="E103" s="5">
        <f t="shared" si="8"/>
        <v>-2.1421172813463792E-3</v>
      </c>
      <c r="F103" s="5">
        <f t="shared" si="9"/>
        <v>-2.1368708221843735E-3</v>
      </c>
      <c r="G103" s="5">
        <f t="shared" si="10"/>
        <v>8.9397407312901474E-4</v>
      </c>
      <c r="H103" s="5">
        <f t="shared" si="11"/>
        <v>3.3485650449219125E-3</v>
      </c>
      <c r="I103" s="5">
        <f>-($D$4*$H$1*B103)</f>
        <v>-6.3794099402353002E-3</v>
      </c>
    </row>
    <row r="104" spans="1:9">
      <c r="A104">
        <v>94</v>
      </c>
      <c r="B104" s="5">
        <f t="shared" si="12"/>
        <v>0.21051012718565898</v>
      </c>
      <c r="C104" s="6">
        <f t="shared" si="13"/>
        <v>0.24451309044828637</v>
      </c>
      <c r="D104" s="5">
        <f t="shared" si="7"/>
        <v>2.7207020272380929E-2</v>
      </c>
      <c r="E104" s="5">
        <f t="shared" si="8"/>
        <v>-2.1475996113217918E-3</v>
      </c>
      <c r="F104" s="5">
        <f t="shared" si="9"/>
        <v>-2.132204865831067E-3</v>
      </c>
      <c r="G104" s="5">
        <f t="shared" si="10"/>
        <v>8.5918667897996867E-4</v>
      </c>
      <c r="H104" s="5">
        <f t="shared" si="11"/>
        <v>3.3239122707587336E-3</v>
      </c>
      <c r="I104" s="5">
        <f>-($D$4*$H$1*B104)</f>
        <v>-6.3153038155697692E-3</v>
      </c>
    </row>
    <row r="105" spans="1:9">
      <c r="A105">
        <v>95</v>
      </c>
      <c r="B105" s="5">
        <f t="shared" si="12"/>
        <v>0.20837792231982791</v>
      </c>
      <c r="C105" s="6">
        <f t="shared" si="13"/>
        <v>0.24236549083696457</v>
      </c>
      <c r="D105" s="5">
        <f t="shared" si="7"/>
        <v>2.6063605188216647E-2</v>
      </c>
      <c r="E105" s="5">
        <f t="shared" si="8"/>
        <v>-2.1524247683866343E-3</v>
      </c>
      <c r="F105" s="5">
        <f t="shared" si="9"/>
        <v>-2.1269053817675725E-3</v>
      </c>
      <c r="G105" s="5">
        <f t="shared" si="10"/>
        <v>8.2530101163727108E-4</v>
      </c>
      <c r="H105" s="5">
        <f t="shared" si="11"/>
        <v>3.2991312761899939E-3</v>
      </c>
      <c r="I105" s="5">
        <f>-($D$4*$H$1*B105)</f>
        <v>-6.2513376695948371E-3</v>
      </c>
    </row>
    <row r="106" spans="1:9">
      <c r="A106">
        <v>96</v>
      </c>
      <c r="B106" s="5">
        <f t="shared" si="12"/>
        <v>0.20625101693806033</v>
      </c>
      <c r="C106" s="6">
        <f t="shared" si="13"/>
        <v>0.24021306606857792</v>
      </c>
      <c r="D106" s="5">
        <f t="shared" si="7"/>
        <v>2.4955011014920633E-2</v>
      </c>
      <c r="E106" s="5">
        <f t="shared" si="8"/>
        <v>-2.1565873568038375E-3</v>
      </c>
      <c r="F106" s="5">
        <f t="shared" si="9"/>
        <v>-2.1209792245245737E-3</v>
      </c>
      <c r="G106" s="5">
        <f t="shared" si="10"/>
        <v>7.9232058461571023E-4</v>
      </c>
      <c r="H106" s="5">
        <f t="shared" si="11"/>
        <v>3.2742306990015254E-3</v>
      </c>
      <c r="I106" s="5">
        <f>-($D$4*$H$1*B106)</f>
        <v>-6.18753050814181E-3</v>
      </c>
    </row>
    <row r="107" spans="1:9">
      <c r="A107">
        <v>97</v>
      </c>
      <c r="B107" s="5">
        <f t="shared" si="12"/>
        <v>0.20413003771353577</v>
      </c>
      <c r="C107" s="6">
        <f t="shared" si="13"/>
        <v>0.2380564787117741</v>
      </c>
      <c r="D107" s="5">
        <f t="shared" si="7"/>
        <v>2.3881014092670006E-2</v>
      </c>
      <c r="E107" s="5">
        <f t="shared" si="8"/>
        <v>-2.1600828254225513E-3</v>
      </c>
      <c r="F107" s="5">
        <f t="shared" si="9"/>
        <v>-2.1144345516621154E-3</v>
      </c>
      <c r="G107" s="5">
        <f t="shared" si="10"/>
        <v>7.6024727141183195E-4</v>
      </c>
      <c r="H107" s="5">
        <f t="shared" si="11"/>
        <v>3.2492193083321248E-3</v>
      </c>
      <c r="I107" s="5">
        <f>-($D$4*$H$1*B107)</f>
        <v>-6.1239011314060728E-3</v>
      </c>
    </row>
    <row r="108" spans="1:9">
      <c r="A108">
        <v>98</v>
      </c>
      <c r="B108" s="5">
        <f t="shared" si="12"/>
        <v>0.20201560316187367</v>
      </c>
      <c r="C108" s="6">
        <f t="shared" si="13"/>
        <v>0.23589639588635156</v>
      </c>
      <c r="D108" s="5">
        <f t="shared" si="7"/>
        <v>2.2841340681667804E-2</v>
      </c>
      <c r="E108" s="5">
        <f t="shared" si="8"/>
        <v>-2.1629075157312051E-3</v>
      </c>
      <c r="F108" s="5">
        <f t="shared" si="9"/>
        <v>-2.1072807713624553E-3</v>
      </c>
      <c r="G108" s="5">
        <f t="shared" si="10"/>
        <v>7.290813386733936E-4</v>
      </c>
      <c r="H108" s="5">
        <f t="shared" si="11"/>
        <v>3.2241059848203612E-3</v>
      </c>
      <c r="I108" s="5">
        <f>-($D$4*$H$1*B108)</f>
        <v>-6.06046809485621E-3</v>
      </c>
    </row>
    <row r="109" spans="1:9">
      <c r="A109">
        <v>99</v>
      </c>
      <c r="B109" s="5">
        <f t="shared" si="12"/>
        <v>0.19990832239051121</v>
      </c>
      <c r="C109" s="6">
        <f t="shared" si="13"/>
        <v>0.23373348837062036</v>
      </c>
      <c r="D109" s="5">
        <f t="shared" si="7"/>
        <v>2.1835669096142672E-2</v>
      </c>
      <c r="E109" s="5">
        <f t="shared" si="8"/>
        <v>-2.1650587035555967E-3</v>
      </c>
      <c r="F109" s="5">
        <f t="shared" si="9"/>
        <v>-2.0995284863705443E-3</v>
      </c>
      <c r="G109" s="5">
        <f t="shared" si="10"/>
        <v>6.9882148475433853E-4</v>
      </c>
      <c r="H109" s="5">
        <f t="shared" si="11"/>
        <v>3.1988997005904527E-3</v>
      </c>
      <c r="I109" s="5">
        <f>-($D$4*$H$1*B109)</f>
        <v>-5.9972496717153358E-3</v>
      </c>
    </row>
    <row r="110" spans="1:9">
      <c r="A110">
        <v>100</v>
      </c>
      <c r="B110" s="5">
        <f t="shared" si="12"/>
        <v>0.19780879390414066</v>
      </c>
      <c r="C110" s="6">
        <f t="shared" si="13"/>
        <v>0.23156842966706476</v>
      </c>
      <c r="D110" s="5">
        <f t="shared" si="7"/>
        <v>2.0863631961845965E-2</v>
      </c>
      <c r="E110" s="5">
        <f t="shared" si="8"/>
        <v>-2.1665346344013608E-3</v>
      </c>
      <c r="F110" s="5">
        <f t="shared" si="9"/>
        <v>-2.0911894344770878E-3</v>
      </c>
      <c r="G110" s="5">
        <f t="shared" si="10"/>
        <v>6.6946488348053345E-4</v>
      </c>
      <c r="H110" s="5">
        <f t="shared" si="11"/>
        <v>3.1736094991665974E-3</v>
      </c>
      <c r="I110" s="5">
        <f>-($D$4*$H$1*B110)</f>
        <v>-5.9342638171242194E-3</v>
      </c>
    </row>
  </sheetData>
  <mergeCells count="1">
    <mergeCell ref="G8:I8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0"/>
  <sheetViews>
    <sheetView topLeftCell="A9" zoomScale="125" zoomScaleNormal="125" zoomScalePageLayoutView="125" workbookViewId="0">
      <selection activeCell="F11" sqref="F11:F110"/>
    </sheetView>
  </sheetViews>
  <sheetFormatPr baseColWidth="10" defaultRowHeight="15" x14ac:dyDescent="0"/>
  <cols>
    <col min="2" max="9" width="8.5" customWidth="1"/>
  </cols>
  <sheetData>
    <row r="1" spans="1:9">
      <c r="A1" s="2" t="s">
        <v>3</v>
      </c>
      <c r="B1" s="1">
        <v>0.5</v>
      </c>
      <c r="C1" s="2" t="s">
        <v>5</v>
      </c>
      <c r="D1" s="1">
        <v>0.08</v>
      </c>
      <c r="E1" s="2" t="s">
        <v>9</v>
      </c>
      <c r="F1" s="1">
        <v>2</v>
      </c>
      <c r="G1" s="2" t="s">
        <v>12</v>
      </c>
      <c r="H1" s="1">
        <v>1</v>
      </c>
    </row>
    <row r="2" spans="1:9">
      <c r="A2" s="2" t="s">
        <v>4</v>
      </c>
      <c r="B2" s="1">
        <v>0.2</v>
      </c>
      <c r="C2" s="2" t="s">
        <v>6</v>
      </c>
      <c r="D2" s="1">
        <v>0.08</v>
      </c>
      <c r="E2" s="2" t="s">
        <v>10</v>
      </c>
      <c r="F2" s="1">
        <v>0.5</v>
      </c>
      <c r="G2" s="2" t="s">
        <v>27</v>
      </c>
      <c r="H2" s="1">
        <v>1</v>
      </c>
    </row>
    <row r="3" spans="1:9">
      <c r="C3" s="2" t="s">
        <v>7</v>
      </c>
      <c r="D3" s="1">
        <v>0.02</v>
      </c>
      <c r="E3" s="2" t="s">
        <v>11</v>
      </c>
      <c r="F3" s="1">
        <v>5</v>
      </c>
      <c r="G3" s="1"/>
    </row>
    <row r="4" spans="1:9">
      <c r="C4" s="2" t="s">
        <v>8</v>
      </c>
      <c r="D4" s="1">
        <v>0.03</v>
      </c>
      <c r="G4" s="1"/>
    </row>
    <row r="9" spans="1:9">
      <c r="G9" s="12" t="s">
        <v>21</v>
      </c>
      <c r="H9" s="9" t="s">
        <v>24</v>
      </c>
      <c r="I9" s="11" t="s">
        <v>26</v>
      </c>
    </row>
    <row r="10" spans="1:9" s="3" customFormat="1">
      <c r="A10" s="3" t="s">
        <v>0</v>
      </c>
      <c r="B10" s="3" t="s">
        <v>1</v>
      </c>
      <c r="C10" s="3" t="s">
        <v>2</v>
      </c>
      <c r="D10" s="3" t="s">
        <v>13</v>
      </c>
      <c r="E10" s="3" t="s">
        <v>14</v>
      </c>
      <c r="F10" s="3" t="s">
        <v>16</v>
      </c>
      <c r="G10" s="3" t="s">
        <v>22</v>
      </c>
      <c r="H10" s="3" t="s">
        <v>23</v>
      </c>
      <c r="I10" s="3" t="s">
        <v>2</v>
      </c>
    </row>
    <row r="11" spans="1:9">
      <c r="A11">
        <v>1</v>
      </c>
      <c r="B11">
        <f>B1</f>
        <v>0.5</v>
      </c>
      <c r="C11">
        <f>B2</f>
        <v>0.2</v>
      </c>
      <c r="D11" s="5">
        <f>(C11^$F$3)/(($F$2^$F$3)+(C11^$F$3))</f>
        <v>1.0136205258156483E-2</v>
      </c>
      <c r="E11" s="5">
        <f>(($D$1*B11)-($D$2*C11))*(1-(B11/$H$2))</f>
        <v>1.2E-2</v>
      </c>
      <c r="F11" s="5">
        <f>($D$3*(($F$1*D11)+B11))*(1-(B11/$H$2))-($D$4*$H$1*B11)</f>
        <v>-9.7972758948368689E-3</v>
      </c>
      <c r="G11" s="5">
        <f>$D$1*B11</f>
        <v>0.04</v>
      </c>
      <c r="H11" s="5">
        <f>-($D$2*C11)</f>
        <v>-1.6E-2</v>
      </c>
      <c r="I11" s="5">
        <f>C11</f>
        <v>0.2</v>
      </c>
    </row>
    <row r="12" spans="1:9">
      <c r="A12">
        <v>2</v>
      </c>
      <c r="B12" s="5">
        <f>B11+F11</f>
        <v>0.49020272410516313</v>
      </c>
      <c r="C12" s="6">
        <f>C11+E11</f>
        <v>0.21200000000000002</v>
      </c>
      <c r="D12" s="5">
        <f>(C12^$F$3)/(($F$2^$F$3)+(C12^$F$3))</f>
        <v>1.3518184421826548E-2</v>
      </c>
      <c r="E12" s="5">
        <f t="shared" ref="E12:E75" si="0">(($D$1*B12)-($D$2*C12))*(1-(B12/$H$2))</f>
        <v>1.1346159271626801E-2</v>
      </c>
      <c r="F12" s="5">
        <f t="shared" ref="F12:F75" si="1">($D$3*(($F$1*D12)+B12))*(1-(B12/$H$2))-($D$4*$H$1*B12)</f>
        <v>-9.4323401117224377E-3</v>
      </c>
      <c r="G12" s="5">
        <f t="shared" ref="G12:G75" si="2">$D$1*B12</f>
        <v>3.9216217928413052E-2</v>
      </c>
      <c r="H12" s="5">
        <f t="shared" ref="H12:H75" si="3">-($D$2*C12)</f>
        <v>-1.6960000000000003E-2</v>
      </c>
      <c r="I12" s="5">
        <f t="shared" ref="I12:I75" si="4">C12</f>
        <v>0.21200000000000002</v>
      </c>
    </row>
    <row r="13" spans="1:9">
      <c r="A13">
        <v>3</v>
      </c>
      <c r="B13" s="5">
        <f t="shared" ref="B13:B76" si="5">B12+F12</f>
        <v>0.48077038399344069</v>
      </c>
      <c r="C13" s="6">
        <f t="shared" ref="C13:C76" si="6">C12+E12</f>
        <v>0.22334615927162682</v>
      </c>
      <c r="D13" s="5">
        <f>(C13^$F$3)/(($F$2^$F$3)+(C13^$F$3))</f>
        <v>1.747376840869606E-2</v>
      </c>
      <c r="E13" s="5">
        <f t="shared" si="0"/>
        <v>1.0692982508247489E-2</v>
      </c>
      <c r="F13" s="5">
        <f t="shared" si="1"/>
        <v>-9.0675911599970224E-3</v>
      </c>
      <c r="G13" s="5">
        <f t="shared" si="2"/>
        <v>3.8461630719475254E-2</v>
      </c>
      <c r="H13" s="5">
        <f t="shared" si="3"/>
        <v>-1.7867692741730147E-2</v>
      </c>
      <c r="I13" s="5">
        <f t="shared" si="4"/>
        <v>0.22334615927162682</v>
      </c>
    </row>
    <row r="14" spans="1:9">
      <c r="A14">
        <v>4</v>
      </c>
      <c r="B14" s="5">
        <f t="shared" si="5"/>
        <v>0.47170279283344368</v>
      </c>
      <c r="C14" s="6">
        <f t="shared" si="6"/>
        <v>0.23403914177987431</v>
      </c>
      <c r="D14" s="5">
        <f t="shared" ref="D14:D75" si="7">(C14^$F$3)/(($F$2^$F$3)+(C14^$F$3))</f>
        <v>2.1975669834079833E-2</v>
      </c>
      <c r="E14" s="5">
        <f t="shared" si="0"/>
        <v>1.0044563447728614E-2</v>
      </c>
      <c r="F14" s="5">
        <f t="shared" si="1"/>
        <v>-8.7027110237135018E-3</v>
      </c>
      <c r="G14" s="5">
        <f t="shared" si="2"/>
        <v>3.7736223426675493E-2</v>
      </c>
      <c r="H14" s="5">
        <f t="shared" si="3"/>
        <v>-1.8723131342389947E-2</v>
      </c>
      <c r="I14" s="5">
        <f t="shared" si="4"/>
        <v>0.23403914177987431</v>
      </c>
    </row>
    <row r="15" spans="1:9">
      <c r="A15">
        <v>5</v>
      </c>
      <c r="B15" s="5">
        <f t="shared" si="5"/>
        <v>0.46300008180973018</v>
      </c>
      <c r="C15" s="6">
        <f t="shared" si="6"/>
        <v>0.24408370522760292</v>
      </c>
      <c r="D15" s="5">
        <f t="shared" si="7"/>
        <v>2.6975390450619332E-2</v>
      </c>
      <c r="E15" s="5">
        <f t="shared" si="0"/>
        <v>9.4046461052090125E-3</v>
      </c>
      <c r="F15" s="5">
        <f t="shared" si="1"/>
        <v>-8.3379510346083124E-3</v>
      </c>
      <c r="G15" s="5">
        <f t="shared" si="2"/>
        <v>3.7040006544778417E-2</v>
      </c>
      <c r="H15" s="5">
        <f t="shared" si="3"/>
        <v>-1.9526696418208235E-2</v>
      </c>
      <c r="I15" s="5">
        <f t="shared" si="4"/>
        <v>0.24408370522760292</v>
      </c>
    </row>
    <row r="16" spans="1:9">
      <c r="A16">
        <v>6</v>
      </c>
      <c r="B16" s="5">
        <f t="shared" si="5"/>
        <v>0.45466213077512185</v>
      </c>
      <c r="C16" s="6">
        <f>C15+E15</f>
        <v>0.25348835133281195</v>
      </c>
      <c r="D16" s="5">
        <f t="shared" si="7"/>
        <v>3.2406559643442828E-2</v>
      </c>
      <c r="E16" s="5">
        <f t="shared" si="0"/>
        <v>8.7766144179987904E-3</v>
      </c>
      <c r="F16" s="5">
        <f t="shared" si="1"/>
        <v>-7.974073403576136E-3</v>
      </c>
      <c r="G16" s="5">
        <f t="shared" si="2"/>
        <v>3.6372970462009747E-2</v>
      </c>
      <c r="H16" s="5">
        <f t="shared" si="3"/>
        <v>-2.0279068106624956E-2</v>
      </c>
      <c r="I16" s="5">
        <f t="shared" si="4"/>
        <v>0.25348835133281195</v>
      </c>
    </row>
    <row r="17" spans="1:9">
      <c r="A17">
        <v>7</v>
      </c>
      <c r="B17" s="5">
        <f t="shared" si="5"/>
        <v>0.44668805737154571</v>
      </c>
      <c r="C17" s="6">
        <f t="shared" si="6"/>
        <v>0.26226496575081071</v>
      </c>
      <c r="D17" s="5">
        <f t="shared" si="7"/>
        <v>3.8189239463455815E-2</v>
      </c>
      <c r="E17" s="5">
        <f t="shared" si="0"/>
        <v>8.1634799272171446E-3</v>
      </c>
      <c r="F17" s="5">
        <f t="shared" si="1"/>
        <v>-7.6122624946816445E-3</v>
      </c>
      <c r="G17" s="5">
        <f t="shared" si="2"/>
        <v>3.5735044589723659E-2</v>
      </c>
      <c r="H17" s="5">
        <f t="shared" si="3"/>
        <v>-2.0981197260064859E-2</v>
      </c>
      <c r="I17" s="5">
        <f t="shared" si="4"/>
        <v>0.26226496575081071</v>
      </c>
    </row>
    <row r="18" spans="1:9">
      <c r="A18">
        <v>8</v>
      </c>
      <c r="B18" s="5">
        <f t="shared" si="5"/>
        <v>0.43907579487686405</v>
      </c>
      <c r="C18" s="6">
        <f t="shared" si="6"/>
        <v>0.27042844567802787</v>
      </c>
      <c r="D18" s="5">
        <f t="shared" si="7"/>
        <v>4.4234701078160917E-2</v>
      </c>
      <c r="E18" s="5">
        <f t="shared" si="0"/>
        <v>7.5678704236384889E-3</v>
      </c>
      <c r="F18" s="5">
        <f t="shared" si="1"/>
        <v>-7.2540164400585611E-3</v>
      </c>
      <c r="G18" s="5">
        <f t="shared" si="2"/>
        <v>3.5126063590149123E-2</v>
      </c>
      <c r="H18" s="5">
        <f t="shared" si="3"/>
        <v>-2.1634275654242231E-2</v>
      </c>
      <c r="I18" s="5">
        <f t="shared" si="4"/>
        <v>0.27042844567802787</v>
      </c>
    </row>
    <row r="19" spans="1:9">
      <c r="A19">
        <v>9</v>
      </c>
      <c r="B19" s="5">
        <f t="shared" si="5"/>
        <v>0.43182177843680547</v>
      </c>
      <c r="C19" s="6">
        <f t="shared" si="6"/>
        <v>0.27799631610166636</v>
      </c>
      <c r="D19" s="5">
        <f t="shared" si="7"/>
        <v>5.0450204079598722E-2</v>
      </c>
      <c r="E19" s="5">
        <f t="shared" si="0"/>
        <v>6.99202220965724E-3</v>
      </c>
      <c r="F19" s="5">
        <f t="shared" si="1"/>
        <v>-6.9010304617566996E-3</v>
      </c>
      <c r="G19" s="5">
        <f t="shared" si="2"/>
        <v>3.454574227494444E-2</v>
      </c>
      <c r="H19" s="5">
        <f t="shared" si="3"/>
        <v>-2.2239705288133311E-2</v>
      </c>
      <c r="I19" s="5">
        <f t="shared" si="4"/>
        <v>0.27799631610166636</v>
      </c>
    </row>
    <row r="20" spans="1:9">
      <c r="A20">
        <v>10</v>
      </c>
      <c r="B20" s="5">
        <f t="shared" si="5"/>
        <v>0.42492074797504875</v>
      </c>
      <c r="C20" s="6">
        <f t="shared" si="6"/>
        <v>0.28498833831132359</v>
      </c>
      <c r="D20" s="5">
        <f t="shared" si="7"/>
        <v>5.6743390359481477E-2</v>
      </c>
      <c r="E20" s="5">
        <f t="shared" si="0"/>
        <v>6.4377780386771274E-3</v>
      </c>
      <c r="F20" s="5">
        <f t="shared" si="1"/>
        <v>-6.5550824615323664E-3</v>
      </c>
      <c r="G20" s="5">
        <f t="shared" si="2"/>
        <v>3.3993659838003898E-2</v>
      </c>
      <c r="H20" s="5">
        <f t="shared" si="3"/>
        <v>-2.2799067064905889E-2</v>
      </c>
      <c r="I20" s="5">
        <f t="shared" si="4"/>
        <v>0.28498833831132359</v>
      </c>
    </row>
    <row r="21" spans="1:9">
      <c r="A21">
        <v>11</v>
      </c>
      <c r="B21" s="5">
        <f t="shared" si="5"/>
        <v>0.41836566551351639</v>
      </c>
      <c r="C21" s="6">
        <f t="shared" si="6"/>
        <v>0.29142611635000071</v>
      </c>
      <c r="D21" s="5">
        <f t="shared" si="7"/>
        <v>6.3026015899256091E-2</v>
      </c>
      <c r="E21" s="5">
        <f t="shared" si="0"/>
        <v>5.9065920158188579E-3</v>
      </c>
      <c r="F21" s="5">
        <f t="shared" si="1"/>
        <v>-6.2179294642305798E-3</v>
      </c>
      <c r="G21" s="5">
        <f t="shared" si="2"/>
        <v>3.3469253241081312E-2</v>
      </c>
      <c r="H21" s="5">
        <f t="shared" si="3"/>
        <v>-2.3314089308000056E-2</v>
      </c>
      <c r="I21" s="5">
        <f t="shared" si="4"/>
        <v>0.29142611635000071</v>
      </c>
    </row>
    <row r="22" spans="1:9">
      <c r="A22">
        <v>12</v>
      </c>
      <c r="B22" s="5">
        <f t="shared" si="5"/>
        <v>0.41214773604928584</v>
      </c>
      <c r="C22" s="6">
        <f t="shared" si="6"/>
        <v>0.29733270836581954</v>
      </c>
      <c r="D22" s="5">
        <f t="shared" si="7"/>
        <v>6.9216863939067744E-2</v>
      </c>
      <c r="E22" s="5">
        <f t="shared" si="0"/>
        <v>5.3995419167431691E-3</v>
      </c>
      <c r="F22" s="5">
        <f t="shared" si="1"/>
        <v>-5.8912208802979127E-3</v>
      </c>
      <c r="G22" s="5">
        <f t="shared" si="2"/>
        <v>3.297181888394287E-2</v>
      </c>
      <c r="H22" s="5">
        <f t="shared" si="3"/>
        <v>-2.3786616669265563E-2</v>
      </c>
      <c r="I22" s="5">
        <f t="shared" si="4"/>
        <v>0.29733270836581954</v>
      </c>
    </row>
    <row r="23" spans="1:9">
      <c r="A23">
        <v>13</v>
      </c>
      <c r="B23" s="5">
        <f t="shared" si="5"/>
        <v>0.40625651516898792</v>
      </c>
      <c r="C23" s="6">
        <f t="shared" si="6"/>
        <v>0.30273225028256273</v>
      </c>
      <c r="D23" s="5">
        <f t="shared" si="7"/>
        <v>7.5243792830583828E-2</v>
      </c>
      <c r="E23" s="5">
        <f t="shared" si="0"/>
        <v>4.9173486238587895E-3</v>
      </c>
      <c r="F23" s="5">
        <f t="shared" si="1"/>
        <v>-5.5764318033495368E-3</v>
      </c>
      <c r="G23" s="5">
        <f t="shared" si="2"/>
        <v>3.2500521213519033E-2</v>
      </c>
      <c r="H23" s="5">
        <f t="shared" si="3"/>
        <v>-2.4218580022605019E-2</v>
      </c>
      <c r="I23" s="5">
        <f t="shared" si="4"/>
        <v>0.30273225028256273</v>
      </c>
    </row>
    <row r="24" spans="1:9">
      <c r="A24">
        <v>14</v>
      </c>
      <c r="B24" s="5">
        <f t="shared" si="5"/>
        <v>0.40068008336563837</v>
      </c>
      <c r="C24" s="6">
        <f t="shared" si="6"/>
        <v>0.30764959890642152</v>
      </c>
      <c r="D24" s="5">
        <f t="shared" si="7"/>
        <v>8.1044959341334891E-2</v>
      </c>
      <c r="E24" s="5">
        <f t="shared" si="0"/>
        <v>4.4604017752441702E-3</v>
      </c>
      <c r="F24" s="5">
        <f t="shared" si="1"/>
        <v>-5.2748170867309187E-3</v>
      </c>
      <c r="G24" s="5">
        <f t="shared" si="2"/>
        <v>3.2054406669251072E-2</v>
      </c>
      <c r="H24" s="5">
        <f t="shared" si="3"/>
        <v>-2.4611967912513723E-2</v>
      </c>
      <c r="I24" s="5">
        <f t="shared" si="4"/>
        <v>0.30764959890642152</v>
      </c>
    </row>
    <row r="25" spans="1:9">
      <c r="A25">
        <v>15</v>
      </c>
      <c r="B25" s="5">
        <f t="shared" si="5"/>
        <v>0.39540526627890743</v>
      </c>
      <c r="C25" s="6">
        <f t="shared" si="6"/>
        <v>0.31211000068166567</v>
      </c>
      <c r="D25" s="5">
        <f t="shared" si="7"/>
        <v>8.6569318132497505E-2</v>
      </c>
      <c r="E25" s="5">
        <f t="shared" si="0"/>
        <v>4.0287903139193653E-3</v>
      </c>
      <c r="F25" s="5">
        <f t="shared" si="1"/>
        <v>-4.9873850010215921E-3</v>
      </c>
      <c r="G25" s="5">
        <f t="shared" si="2"/>
        <v>3.1632421302312592E-2</v>
      </c>
      <c r="H25" s="5">
        <f t="shared" si="3"/>
        <v>-2.4968800054533252E-2</v>
      </c>
      <c r="I25" s="5">
        <f t="shared" si="4"/>
        <v>0.31211000068166567</v>
      </c>
    </row>
    <row r="26" spans="1:9">
      <c r="A26">
        <v>16</v>
      </c>
      <c r="B26" s="5">
        <f t="shared" si="5"/>
        <v>0.39041788127788585</v>
      </c>
      <c r="C26" s="6">
        <f t="shared" si="6"/>
        <v>0.31613879099558501</v>
      </c>
      <c r="D26" s="5">
        <f t="shared" si="7"/>
        <v>9.1776531163470079E-2</v>
      </c>
      <c r="E26" s="5">
        <f t="shared" si="0"/>
        <v>3.6223364184828914E-3</v>
      </c>
      <c r="F26" s="5">
        <f t="shared" si="1"/>
        <v>-4.7148879605853544E-3</v>
      </c>
      <c r="G26" s="5">
        <f t="shared" si="2"/>
        <v>3.1233430502230868E-2</v>
      </c>
      <c r="H26" s="5">
        <f t="shared" si="3"/>
        <v>-2.5291103279646801E-2</v>
      </c>
      <c r="I26" s="5">
        <f t="shared" si="4"/>
        <v>0.31613879099558501</v>
      </c>
    </row>
    <row r="27" spans="1:9">
      <c r="A27">
        <v>17</v>
      </c>
      <c r="B27" s="5">
        <f t="shared" si="5"/>
        <v>0.38570299331730051</v>
      </c>
      <c r="C27" s="6">
        <f t="shared" si="6"/>
        <v>0.31976112741406792</v>
      </c>
      <c r="D27" s="5">
        <f t="shared" si="7"/>
        <v>9.6636431189964914E-2</v>
      </c>
      <c r="E27" s="5">
        <f t="shared" si="0"/>
        <v>3.2406312671542192E-3</v>
      </c>
      <c r="F27" s="5">
        <f t="shared" si="1"/>
        <v>-4.4578270975917517E-3</v>
      </c>
      <c r="G27" s="5">
        <f t="shared" si="2"/>
        <v>3.0856239465384041E-2</v>
      </c>
      <c r="H27" s="5">
        <f t="shared" si="3"/>
        <v>-2.5580890193125434E-2</v>
      </c>
      <c r="I27" s="5">
        <f t="shared" si="4"/>
        <v>0.31976112741406792</v>
      </c>
    </row>
    <row r="28" spans="1:9">
      <c r="A28">
        <v>18</v>
      </c>
      <c r="B28" s="5">
        <f t="shared" si="5"/>
        <v>0.38124516621970878</v>
      </c>
      <c r="C28" s="6">
        <f t="shared" si="6"/>
        <v>0.32300175868122216</v>
      </c>
      <c r="D28" s="5">
        <f t="shared" si="7"/>
        <v>0.10112817733136233</v>
      </c>
      <c r="E28" s="5">
        <f t="shared" si="0"/>
        <v>2.8830711960219236E-3</v>
      </c>
      <c r="F28" s="5">
        <f t="shared" si="1"/>
        <v>-4.2164672553081164E-3</v>
      </c>
      <c r="G28" s="5">
        <f t="shared" si="2"/>
        <v>3.0499613297576701E-2</v>
      </c>
      <c r="H28" s="5">
        <f t="shared" si="3"/>
        <v>-2.5840140694497773E-2</v>
      </c>
      <c r="I28" s="5">
        <f t="shared" si="4"/>
        <v>0.32300175868122216</v>
      </c>
    </row>
    <row r="29" spans="1:9">
      <c r="A29">
        <v>19</v>
      </c>
      <c r="B29" s="5">
        <f t="shared" si="5"/>
        <v>0.37702869896440067</v>
      </c>
      <c r="C29" s="6">
        <f t="shared" si="6"/>
        <v>0.3258848298772441</v>
      </c>
      <c r="D29" s="5">
        <f t="shared" si="7"/>
        <v>0.10523922403205362</v>
      </c>
      <c r="E29" s="5">
        <f t="shared" si="0"/>
        <v>2.5488930132176232E-3</v>
      </c>
      <c r="F29" s="5">
        <f t="shared" si="1"/>
        <v>-3.9908591338907668E-3</v>
      </c>
      <c r="G29" s="5">
        <f t="shared" si="2"/>
        <v>3.0162295917152054E-2</v>
      </c>
      <c r="H29" s="5">
        <f t="shared" si="3"/>
        <v>-2.607078639017953E-2</v>
      </c>
      <c r="I29" s="5">
        <f t="shared" si="4"/>
        <v>0.3258848298772441</v>
      </c>
    </row>
    <row r="30" spans="1:9">
      <c r="A30">
        <v>20</v>
      </c>
      <c r="B30" s="5">
        <f t="shared" si="5"/>
        <v>0.37303783983050992</v>
      </c>
      <c r="C30" s="6">
        <f t="shared" si="6"/>
        <v>0.32843372289046174</v>
      </c>
      <c r="D30" s="5">
        <f t="shared" si="7"/>
        <v>0.10896420291722023</v>
      </c>
      <c r="E30" s="5">
        <f t="shared" si="0"/>
        <v>2.2372074807348124E-3</v>
      </c>
      <c r="F30" s="5">
        <f t="shared" si="1"/>
        <v>-3.7808657155282794E-3</v>
      </c>
      <c r="G30" s="5">
        <f t="shared" si="2"/>
        <v>2.9843027186440794E-2</v>
      </c>
      <c r="H30" s="5">
        <f t="shared" si="3"/>
        <v>-2.627469783123694E-2</v>
      </c>
      <c r="I30" s="5">
        <f t="shared" si="4"/>
        <v>0.32843372289046174</v>
      </c>
    </row>
    <row r="31" spans="1:9">
      <c r="A31">
        <v>21</v>
      </c>
      <c r="B31" s="5">
        <f t="shared" si="5"/>
        <v>0.36925697411498165</v>
      </c>
      <c r="C31" s="6">
        <f t="shared" si="6"/>
        <v>0.33067093037119655</v>
      </c>
      <c r="D31" s="5">
        <f t="shared" si="7"/>
        <v>0.11230379403140993</v>
      </c>
      <c r="E31" s="5">
        <f t="shared" si="0"/>
        <v>1.9470302390309365E-3</v>
      </c>
      <c r="F31" s="5">
        <f t="shared" si="1"/>
        <v>-3.5861906051712867E-3</v>
      </c>
      <c r="G31" s="5">
        <f t="shared" si="2"/>
        <v>2.9540557929198533E-2</v>
      </c>
      <c r="H31" s="5">
        <f t="shared" si="3"/>
        <v>-2.6453674429695723E-2</v>
      </c>
      <c r="I31" s="5">
        <f t="shared" si="4"/>
        <v>0.33067093037119655</v>
      </c>
    </row>
    <row r="32" spans="1:9">
      <c r="A32">
        <v>22</v>
      </c>
      <c r="B32" s="5">
        <f t="shared" si="5"/>
        <v>0.36567078350981036</v>
      </c>
      <c r="C32" s="6">
        <f t="shared" si="6"/>
        <v>0.33261796061022747</v>
      </c>
      <c r="D32" s="5">
        <f t="shared" si="7"/>
        <v>0.11526364138610493</v>
      </c>
      <c r="E32" s="5">
        <f t="shared" si="0"/>
        <v>1.6773097002145154E-3</v>
      </c>
      <c r="F32" s="5">
        <f t="shared" si="1"/>
        <v>-3.4064064601415089E-3</v>
      </c>
      <c r="G32" s="5">
        <f t="shared" si="2"/>
        <v>2.9253662680784831E-2</v>
      </c>
      <c r="H32" s="5">
        <f t="shared" si="3"/>
        <v>-2.6609436848818196E-2</v>
      </c>
      <c r="I32" s="5">
        <f t="shared" si="4"/>
        <v>0.33261796061022747</v>
      </c>
    </row>
    <row r="33" spans="1:9">
      <c r="A33">
        <v>23</v>
      </c>
      <c r="B33" s="5">
        <f t="shared" si="5"/>
        <v>0.36226437704966885</v>
      </c>
      <c r="C33" s="6">
        <f t="shared" si="6"/>
        <v>0.33429527031044198</v>
      </c>
      <c r="D33" s="5">
        <f t="shared" si="7"/>
        <v>0.11785334910648268</v>
      </c>
      <c r="E33" s="5">
        <f t="shared" si="0"/>
        <v>1.4269516567764124E-3</v>
      </c>
      <c r="F33" s="5">
        <f t="shared" si="1"/>
        <v>-3.2409821877121582E-3</v>
      </c>
      <c r="G33" s="5">
        <f t="shared" si="2"/>
        <v>2.8981150163973509E-2</v>
      </c>
      <c r="H33" s="5">
        <f t="shared" si="3"/>
        <v>-2.6743621624835359E-2</v>
      </c>
      <c r="I33" s="5">
        <f t="shared" si="4"/>
        <v>0.33429527031044198</v>
      </c>
    </row>
    <row r="34" spans="1:9">
      <c r="A34">
        <v>24</v>
      </c>
      <c r="B34" s="5">
        <f t="shared" si="5"/>
        <v>0.35902339486195667</v>
      </c>
      <c r="C34" s="6">
        <f t="shared" si="6"/>
        <v>0.3357222219672184</v>
      </c>
      <c r="D34" s="5">
        <f t="shared" si="7"/>
        <v>0.12008557935492842</v>
      </c>
      <c r="E34" s="5">
        <f t="shared" si="0"/>
        <v>1.1948405358243133E-3</v>
      </c>
      <c r="F34" s="5">
        <f t="shared" si="1"/>
        <v>-3.0893080305453707E-3</v>
      </c>
      <c r="G34" s="5">
        <f t="shared" si="2"/>
        <v>2.8721871588956532E-2</v>
      </c>
      <c r="H34" s="5">
        <f t="shared" si="3"/>
        <v>-2.6857777757377473E-2</v>
      </c>
      <c r="I34" s="5">
        <f t="shared" si="4"/>
        <v>0.3357222219672184</v>
      </c>
    </row>
    <row r="35" spans="1:9">
      <c r="A35">
        <v>25</v>
      </c>
      <c r="B35" s="5">
        <f t="shared" si="5"/>
        <v>0.35593408683141131</v>
      </c>
      <c r="C35" s="6">
        <f t="shared" si="6"/>
        <v>0.33691706250304271</v>
      </c>
      <c r="D35" s="5">
        <f t="shared" si="7"/>
        <v>0.12197526162531167</v>
      </c>
      <c r="E35" s="5">
        <f t="shared" si="0"/>
        <v>9.7985737118399955E-4</v>
      </c>
      <c r="F35" s="5">
        <f t="shared" si="1"/>
        <v>-2.9507180211769705E-3</v>
      </c>
      <c r="G35" s="5">
        <f t="shared" si="2"/>
        <v>2.8474726946512905E-2</v>
      </c>
      <c r="H35" s="5">
        <f t="shared" si="3"/>
        <v>-2.6953365000243416E-2</v>
      </c>
      <c r="I35" s="5">
        <f t="shared" si="4"/>
        <v>0.33691706250304271</v>
      </c>
    </row>
    <row r="36" spans="1:9">
      <c r="A36">
        <v>26</v>
      </c>
      <c r="B36" s="5">
        <f t="shared" si="5"/>
        <v>0.35298336881023434</v>
      </c>
      <c r="C36" s="6">
        <f t="shared" si="6"/>
        <v>0.33789691987422671</v>
      </c>
      <c r="D36" s="5">
        <f t="shared" si="7"/>
        <v>0.1235389146058498</v>
      </c>
      <c r="E36" s="5">
        <f t="shared" si="0"/>
        <v>7.80894669375365E-4</v>
      </c>
      <c r="F36" s="5">
        <f t="shared" si="1"/>
        <v>-2.8245095672700992E-3</v>
      </c>
      <c r="G36" s="5">
        <f t="shared" si="2"/>
        <v>2.8238669504818747E-2</v>
      </c>
      <c r="H36" s="5">
        <f t="shared" si="3"/>
        <v>-2.7031753589938139E-2</v>
      </c>
      <c r="I36" s="5">
        <f t="shared" si="4"/>
        <v>0.33789691987422671</v>
      </c>
    </row>
    <row r="37" spans="1:9">
      <c r="A37">
        <v>27</v>
      </c>
      <c r="B37" s="5">
        <f t="shared" si="5"/>
        <v>0.35015885924296425</v>
      </c>
      <c r="C37" s="6">
        <f t="shared" si="6"/>
        <v>0.33867781454360207</v>
      </c>
      <c r="D37" s="5">
        <f t="shared" si="7"/>
        <v>0.124794076093117</v>
      </c>
      <c r="E37" s="5">
        <f t="shared" si="0"/>
        <v>5.9686841476128258E-4</v>
      </c>
      <c r="F37" s="5">
        <f t="shared" si="1"/>
        <v>-2.7099601358334634E-3</v>
      </c>
      <c r="G37" s="5">
        <f t="shared" si="2"/>
        <v>2.8012708739437141E-2</v>
      </c>
      <c r="H37" s="5">
        <f t="shared" si="3"/>
        <v>-2.7094225163488167E-2</v>
      </c>
      <c r="I37" s="5">
        <f t="shared" si="4"/>
        <v>0.33867781454360207</v>
      </c>
    </row>
    <row r="38" spans="1:9">
      <c r="A38">
        <v>28</v>
      </c>
      <c r="B38" s="5">
        <f t="shared" si="5"/>
        <v>0.34744889910713078</v>
      </c>
      <c r="C38" s="6">
        <f t="shared" si="6"/>
        <v>0.33927468295836338</v>
      </c>
      <c r="D38" s="5">
        <f t="shared" si="7"/>
        <v>0.12575883285722714</v>
      </c>
      <c r="E38" s="5">
        <f t="shared" si="0"/>
        <v>4.267274997451551E-4</v>
      </c>
      <c r="F38" s="5">
        <f t="shared" si="1"/>
        <v>-2.6063411477670138E-3</v>
      </c>
      <c r="G38" s="5">
        <f t="shared" si="2"/>
        <v>2.7795911928570463E-2</v>
      </c>
      <c r="H38" s="5">
        <f t="shared" si="3"/>
        <v>-2.7141974636669071E-2</v>
      </c>
      <c r="I38" s="5">
        <f t="shared" si="4"/>
        <v>0.33927468295836338</v>
      </c>
    </row>
    <row r="39" spans="1:9">
      <c r="A39">
        <v>29</v>
      </c>
      <c r="B39" s="5">
        <f t="shared" si="5"/>
        <v>0.34484255795936375</v>
      </c>
      <c r="C39" s="6">
        <f t="shared" si="6"/>
        <v>0.33970141045810853</v>
      </c>
      <c r="D39" s="5">
        <f t="shared" si="7"/>
        <v>0.12645144039205056</v>
      </c>
      <c r="E39" s="5">
        <f t="shared" si="0"/>
        <v>2.6946088368607832E-4</v>
      </c>
      <c r="F39" s="5">
        <f t="shared" si="1"/>
        <v>-2.5129292860083859E-3</v>
      </c>
      <c r="G39" s="5">
        <f t="shared" si="2"/>
        <v>2.7587404636749101E-2</v>
      </c>
      <c r="H39" s="5">
        <f t="shared" si="3"/>
        <v>-2.7176112836648683E-2</v>
      </c>
      <c r="I39" s="5">
        <f t="shared" si="4"/>
        <v>0.33970141045810853</v>
      </c>
    </row>
    <row r="40" spans="1:9">
      <c r="A40">
        <v>30</v>
      </c>
      <c r="B40" s="5">
        <f t="shared" si="5"/>
        <v>0.34232962867335537</v>
      </c>
      <c r="C40" s="6">
        <f t="shared" si="6"/>
        <v>0.3399708713417946</v>
      </c>
      <c r="D40" s="5">
        <f t="shared" si="7"/>
        <v>0.12689002168726826</v>
      </c>
      <c r="E40" s="5">
        <f t="shared" si="0"/>
        <v>1.2410278480936025E-4</v>
      </c>
      <c r="F40" s="5">
        <f t="shared" si="1"/>
        <v>-2.4290154728578324E-3</v>
      </c>
      <c r="G40" s="5">
        <f t="shared" si="2"/>
        <v>2.738637029386843E-2</v>
      </c>
      <c r="H40" s="5">
        <f t="shared" si="3"/>
        <v>-2.719766970734357E-2</v>
      </c>
      <c r="I40" s="5">
        <f t="shared" si="4"/>
        <v>0.3399708713417946</v>
      </c>
    </row>
    <row r="41" spans="1:9">
      <c r="A41">
        <v>31</v>
      </c>
      <c r="B41" s="5">
        <f t="shared" si="5"/>
        <v>0.33990061320049753</v>
      </c>
      <c r="C41" s="6">
        <f t="shared" si="6"/>
        <v>0.34009497412660394</v>
      </c>
      <c r="D41" s="5">
        <f t="shared" si="7"/>
        <v>0.12709233416609012</v>
      </c>
      <c r="E41" s="5">
        <f t="shared" si="0"/>
        <v>-1.0263802251248487E-5</v>
      </c>
      <c r="F41" s="5">
        <f t="shared" si="1"/>
        <v>-2.3539117950883183E-3</v>
      </c>
      <c r="G41" s="5">
        <f t="shared" si="2"/>
        <v>2.7192049056039804E-2</v>
      </c>
      <c r="H41" s="5">
        <f t="shared" si="3"/>
        <v>-2.7207597930128315E-2</v>
      </c>
      <c r="I41" s="5">
        <f t="shared" si="4"/>
        <v>0.34009497412660394</v>
      </c>
    </row>
    <row r="42" spans="1:9">
      <c r="A42">
        <v>32</v>
      </c>
      <c r="B42" s="5">
        <f t="shared" si="5"/>
        <v>0.33754670140540921</v>
      </c>
      <c r="C42" s="6">
        <f t="shared" si="6"/>
        <v>0.34008471032435267</v>
      </c>
      <c r="D42" s="5">
        <f t="shared" si="7"/>
        <v>0.12707559445937186</v>
      </c>
      <c r="E42" s="5">
        <f t="shared" si="0"/>
        <v>-1.3450499041732733E-4</v>
      </c>
      <c r="F42" s="5">
        <f t="shared" si="1"/>
        <v>-2.2869566578283644E-3</v>
      </c>
      <c r="G42" s="5">
        <f t="shared" si="2"/>
        <v>2.7003736112432737E-2</v>
      </c>
      <c r="H42" s="5">
        <f t="shared" si="3"/>
        <v>-2.7206776825948215E-2</v>
      </c>
      <c r="I42" s="5">
        <f t="shared" si="4"/>
        <v>0.34008471032435267</v>
      </c>
    </row>
    <row r="43" spans="1:9">
      <c r="A43">
        <v>33</v>
      </c>
      <c r="B43" s="5">
        <f t="shared" si="5"/>
        <v>0.33525974474758086</v>
      </c>
      <c r="C43" s="6">
        <f t="shared" si="6"/>
        <v>0.33995020533393533</v>
      </c>
      <c r="D43" s="5">
        <f t="shared" si="7"/>
        <v>0.12685635152126779</v>
      </c>
      <c r="E43" s="5">
        <f t="shared" si="0"/>
        <v>-2.4943503739397409E-4</v>
      </c>
      <c r="F43" s="5">
        <f t="shared" si="1"/>
        <v>-2.2275184368145459E-3</v>
      </c>
      <c r="G43" s="5">
        <f t="shared" si="2"/>
        <v>2.682077957980647E-2</v>
      </c>
      <c r="H43" s="5">
        <f t="shared" si="3"/>
        <v>-2.7196016426714827E-2</v>
      </c>
      <c r="I43" s="5">
        <f t="shared" si="4"/>
        <v>0.33995020533393533</v>
      </c>
    </row>
    <row r="44" spans="1:9">
      <c r="A44">
        <v>34</v>
      </c>
      <c r="B44" s="5">
        <f t="shared" si="5"/>
        <v>0.33303222631076629</v>
      </c>
      <c r="C44" s="6">
        <f t="shared" si="6"/>
        <v>0.33970077029654133</v>
      </c>
      <c r="D44" s="5">
        <f t="shared" si="7"/>
        <v>0.1264503995808319</v>
      </c>
      <c r="E44" s="5">
        <f t="shared" si="0"/>
        <v>-3.5581631487528861E-4</v>
      </c>
      <c r="F44" s="5">
        <f t="shared" si="1"/>
        <v>-2.1749978787161135E-3</v>
      </c>
      <c r="G44" s="5">
        <f t="shared" si="2"/>
        <v>2.6642578104861304E-2</v>
      </c>
      <c r="H44" s="5">
        <f t="shared" si="3"/>
        <v>-2.7176061623723307E-2</v>
      </c>
      <c r="I44" s="5">
        <f t="shared" si="4"/>
        <v>0.33970077029654133</v>
      </c>
    </row>
    <row r="45" spans="1:9">
      <c r="A45">
        <v>35</v>
      </c>
      <c r="B45" s="5">
        <f t="shared" si="5"/>
        <v>0.33085722843205018</v>
      </c>
      <c r="C45" s="6">
        <f t="shared" si="6"/>
        <v>0.33934495398166603</v>
      </c>
      <c r="D45" s="5">
        <f t="shared" si="7"/>
        <v>0.1258727234629145</v>
      </c>
      <c r="E45" s="5">
        <f t="shared" si="0"/>
        <v>-4.5436001588624485E-4</v>
      </c>
      <c r="F45" s="5">
        <f t="shared" si="1"/>
        <v>-2.1288294747240271E-3</v>
      </c>
      <c r="G45" s="5">
        <f t="shared" si="2"/>
        <v>2.6468578274564013E-2</v>
      </c>
      <c r="H45" s="5">
        <f t="shared" si="3"/>
        <v>-2.7147596318533283E-2</v>
      </c>
      <c r="I45" s="5">
        <f t="shared" si="4"/>
        <v>0.33934495398166603</v>
      </c>
    </row>
    <row r="46" spans="1:9">
      <c r="A46">
        <v>36</v>
      </c>
      <c r="B46" s="5">
        <f t="shared" si="5"/>
        <v>0.32872839895732614</v>
      </c>
      <c r="C46" s="6">
        <f t="shared" si="6"/>
        <v>0.33889059396577981</v>
      </c>
      <c r="D46" s="5">
        <f t="shared" si="7"/>
        <v>0.12513746983120269</v>
      </c>
      <c r="E46" s="5">
        <f t="shared" si="0"/>
        <v>-5.4572743307460295E-4</v>
      </c>
      <c r="F46" s="5">
        <f t="shared" si="1"/>
        <v>-2.0884820062333723E-3</v>
      </c>
      <c r="G46" s="5">
        <f t="shared" si="2"/>
        <v>2.6298271916586093E-2</v>
      </c>
      <c r="H46" s="5">
        <f t="shared" si="3"/>
        <v>-2.7111247517262384E-2</v>
      </c>
      <c r="I46" s="5">
        <f t="shared" si="4"/>
        <v>0.33889059396577981</v>
      </c>
    </row>
    <row r="47" spans="1:9">
      <c r="A47">
        <v>37</v>
      </c>
      <c r="B47" s="5">
        <f t="shared" si="5"/>
        <v>0.32663991695109279</v>
      </c>
      <c r="C47" s="6">
        <f t="shared" si="6"/>
        <v>0.33834486653270518</v>
      </c>
      <c r="D47" s="5">
        <f t="shared" si="7"/>
        <v>0.12425793886389243</v>
      </c>
      <c r="E47" s="5">
        <f t="shared" si="0"/>
        <v>-6.3053166578862371E-4</v>
      </c>
      <c r="F47" s="5">
        <f t="shared" si="1"/>
        <v>-2.0534584351121965E-3</v>
      </c>
      <c r="G47" s="5">
        <f t="shared" si="2"/>
        <v>2.6131193356087424E-2</v>
      </c>
      <c r="H47" s="5">
        <f t="shared" si="3"/>
        <v>-2.7067589322616416E-2</v>
      </c>
      <c r="I47" s="5">
        <f t="shared" si="4"/>
        <v>0.33834486653270518</v>
      </c>
    </row>
    <row r="48" spans="1:9">
      <c r="A48">
        <v>38</v>
      </c>
      <c r="B48" s="5">
        <f t="shared" si="5"/>
        <v>0.32458645851598061</v>
      </c>
      <c r="C48" s="6">
        <f t="shared" si="6"/>
        <v>0.33771433486691654</v>
      </c>
      <c r="D48" s="5">
        <f t="shared" si="7"/>
        <v>0.12324659174479881</v>
      </c>
      <c r="E48" s="5">
        <f t="shared" si="0"/>
        <v>-7.0933963666799558E-4</v>
      </c>
      <c r="F48" s="5">
        <f t="shared" si="1"/>
        <v>-2.023295285951146E-3</v>
      </c>
      <c r="G48" s="5">
        <f t="shared" si="2"/>
        <v>2.596691668127845E-2</v>
      </c>
      <c r="H48" s="5">
        <f t="shared" si="3"/>
        <v>-2.7017146789353325E-2</v>
      </c>
      <c r="I48" s="5">
        <f t="shared" si="4"/>
        <v>0.33771433486691654</v>
      </c>
    </row>
    <row r="49" spans="1:9">
      <c r="A49">
        <v>39</v>
      </c>
      <c r="B49" s="5">
        <f t="shared" si="5"/>
        <v>0.32256316323002948</v>
      </c>
      <c r="C49" s="6">
        <f t="shared" si="6"/>
        <v>0.33700499523024857</v>
      </c>
      <c r="D49" s="5">
        <f t="shared" si="7"/>
        <v>0.12211507012934784</v>
      </c>
      <c r="E49" s="5">
        <f t="shared" si="0"/>
        <v>-7.8267431899134042E-4</v>
      </c>
      <c r="F49" s="5">
        <f t="shared" si="1"/>
        <v>-1.9975616445448048E-3</v>
      </c>
      <c r="G49" s="5">
        <f t="shared" si="2"/>
        <v>2.5805053058402361E-2</v>
      </c>
      <c r="H49" s="5">
        <f t="shared" si="3"/>
        <v>-2.6960399618419888E-2</v>
      </c>
      <c r="I49" s="5">
        <f t="shared" si="4"/>
        <v>0.33700499523024857</v>
      </c>
    </row>
    <row r="50" spans="1:9">
      <c r="A50">
        <v>40</v>
      </c>
      <c r="B50" s="5">
        <f t="shared" si="5"/>
        <v>0.32056560158548469</v>
      </c>
      <c r="C50" s="6">
        <f t="shared" si="6"/>
        <v>0.33622232091125726</v>
      </c>
      <c r="D50" s="5">
        <f t="shared" si="7"/>
        <v>0.12087422442414569</v>
      </c>
      <c r="E50" s="5">
        <f t="shared" si="0"/>
        <v>-8.5101709410009558E-4</v>
      </c>
      <c r="F50" s="5">
        <f t="shared" si="1"/>
        <v>-1.9758578760345003E-3</v>
      </c>
      <c r="G50" s="5">
        <f t="shared" si="2"/>
        <v>2.5645248126838775E-2</v>
      </c>
      <c r="H50" s="5">
        <f t="shared" si="3"/>
        <v>-2.6897785672900579E-2</v>
      </c>
      <c r="I50" s="5">
        <f t="shared" si="4"/>
        <v>0.33622232091125726</v>
      </c>
    </row>
    <row r="51" spans="1:9">
      <c r="A51">
        <v>41</v>
      </c>
      <c r="B51" s="5">
        <f t="shared" si="5"/>
        <v>0.3185897437094502</v>
      </c>
      <c r="C51" s="6">
        <f t="shared" si="6"/>
        <v>0.33537130381715718</v>
      </c>
      <c r="D51" s="5">
        <f t="shared" si="7"/>
        <v>0.11953414830442748</v>
      </c>
      <c r="E51" s="5">
        <f t="shared" si="0"/>
        <v>-9.1481017391582928E-4</v>
      </c>
      <c r="F51" s="5">
        <f t="shared" si="1"/>
        <v>-1.9578141477678652E-3</v>
      </c>
      <c r="G51" s="5">
        <f t="shared" si="2"/>
        <v>2.5487179496756017E-2</v>
      </c>
      <c r="H51" s="5">
        <f t="shared" si="3"/>
        <v>-2.6829704305372574E-2</v>
      </c>
      <c r="I51" s="5">
        <f t="shared" si="4"/>
        <v>0.33537130381715718</v>
      </c>
    </row>
    <row r="52" spans="1:9">
      <c r="A52">
        <v>42</v>
      </c>
      <c r="B52" s="5">
        <f t="shared" si="5"/>
        <v>0.31663192956168235</v>
      </c>
      <c r="C52" s="6">
        <f t="shared" si="6"/>
        <v>0.33445649364324137</v>
      </c>
      <c r="D52" s="5">
        <f t="shared" si="7"/>
        <v>0.11810421739254785</v>
      </c>
      <c r="E52" s="5">
        <f t="shared" si="0"/>
        <v>-9.7445903702553108E-4</v>
      </c>
      <c r="F52" s="5">
        <f t="shared" si="1"/>
        <v>-1.9430888259689858E-3</v>
      </c>
      <c r="G52" s="5">
        <f t="shared" si="2"/>
        <v>2.5330554364934588E-2</v>
      </c>
      <c r="H52" s="5">
        <f t="shared" si="3"/>
        <v>-2.675651949145931E-2</v>
      </c>
      <c r="I52" s="5">
        <f t="shared" si="4"/>
        <v>0.33445649364324137</v>
      </c>
    </row>
    <row r="53" spans="1:9">
      <c r="A53">
        <v>43</v>
      </c>
      <c r="B53" s="5">
        <f t="shared" si="5"/>
        <v>0.31468884073571335</v>
      </c>
      <c r="C53" s="6">
        <f t="shared" si="6"/>
        <v>0.33348203460621584</v>
      </c>
      <c r="D53" s="5">
        <f t="shared" si="7"/>
        <v>0.11659313044129652</v>
      </c>
      <c r="E53" s="5">
        <f t="shared" si="0"/>
        <v>-1.0303348382138036E-3</v>
      </c>
      <c r="F53" s="5">
        <f t="shared" si="1"/>
        <v>-1.9313668016297933E-3</v>
      </c>
      <c r="G53" s="5">
        <f t="shared" si="2"/>
        <v>2.517510725885707E-2</v>
      </c>
      <c r="H53" s="5">
        <f t="shared" si="3"/>
        <v>-2.6678562768497269E-2</v>
      </c>
      <c r="I53" s="5">
        <f t="shared" si="4"/>
        <v>0.33348203460621584</v>
      </c>
    </row>
    <row r="54" spans="1:9">
      <c r="A54">
        <v>44</v>
      </c>
      <c r="B54" s="5">
        <f t="shared" si="5"/>
        <v>0.31275747393408354</v>
      </c>
      <c r="C54" s="6">
        <f t="shared" si="6"/>
        <v>0.33245169976800204</v>
      </c>
      <c r="D54" s="5">
        <f t="shared" si="7"/>
        <v>0.11500895171725091</v>
      </c>
      <c r="E54" s="5">
        <f t="shared" si="0"/>
        <v>-1.0827767608811824E-3</v>
      </c>
      <c r="F54" s="5">
        <f t="shared" si="1"/>
        <v>-1.9223577894391525E-3</v>
      </c>
      <c r="G54" s="5">
        <f t="shared" si="2"/>
        <v>2.5020597914726685E-2</v>
      </c>
      <c r="H54" s="5">
        <f t="shared" si="3"/>
        <v>-2.6596135981440165E-2</v>
      </c>
      <c r="I54" s="5">
        <f t="shared" si="4"/>
        <v>0.33245169976800204</v>
      </c>
    </row>
    <row r="55" spans="1:9">
      <c r="A55">
        <v>45</v>
      </c>
      <c r="B55" s="5">
        <f t="shared" si="5"/>
        <v>0.31083511614464437</v>
      </c>
      <c r="C55" s="6">
        <f t="shared" si="6"/>
        <v>0.33136892300712084</v>
      </c>
      <c r="D55" s="5">
        <f t="shared" si="7"/>
        <v>0.11335915357057144</v>
      </c>
      <c r="E55" s="5">
        <f t="shared" si="0"/>
        <v>-1.132094289718951E-3</v>
      </c>
      <c r="F55" s="5">
        <f t="shared" si="1"/>
        <v>-1.9157946338433625E-3</v>
      </c>
      <c r="G55" s="5">
        <f t="shared" si="2"/>
        <v>2.4866809291571552E-2</v>
      </c>
      <c r="H55" s="5">
        <f t="shared" si="3"/>
        <v>-2.6509513840569668E-2</v>
      </c>
      <c r="I55" s="5">
        <f t="shared" si="4"/>
        <v>0.33136892300712084</v>
      </c>
    </row>
    <row r="56" spans="1:9">
      <c r="A56">
        <v>46</v>
      </c>
      <c r="B56" s="5">
        <f t="shared" si="5"/>
        <v>0.30891932151080104</v>
      </c>
      <c r="C56" s="6">
        <f t="shared" si="6"/>
        <v>0.3302368287174019</v>
      </c>
      <c r="D56" s="5">
        <f t="shared" si="7"/>
        <v>0.11165065841703323</v>
      </c>
      <c r="E56" s="5">
        <f t="shared" si="0"/>
        <v>-1.1785693875228881E-3</v>
      </c>
      <c r="F56" s="5">
        <f t="shared" si="1"/>
        <v>-1.9114316482575161E-3</v>
      </c>
      <c r="G56" s="5">
        <f t="shared" si="2"/>
        <v>2.4713545720864084E-2</v>
      </c>
      <c r="H56" s="5">
        <f t="shared" si="3"/>
        <v>-2.6418946297392151E-2</v>
      </c>
      <c r="I56" s="5">
        <f t="shared" si="4"/>
        <v>0.3302368287174019</v>
      </c>
    </row>
    <row r="57" spans="1:9">
      <c r="A57">
        <v>47</v>
      </c>
      <c r="B57" s="5">
        <f t="shared" si="5"/>
        <v>0.30700788986254351</v>
      </c>
      <c r="C57" s="6">
        <f t="shared" si="6"/>
        <v>0.32905825932987903</v>
      </c>
      <c r="D57" s="5">
        <f t="shared" si="7"/>
        <v>0.10988987955339079</v>
      </c>
      <c r="E57" s="5">
        <f t="shared" si="0"/>
        <v>-1.222458565318351E-3</v>
      </c>
      <c r="F57" s="5">
        <f t="shared" si="1"/>
        <v>-1.9090430068042586E-3</v>
      </c>
      <c r="G57" s="5">
        <f t="shared" si="2"/>
        <v>2.4560631189003482E-2</v>
      </c>
      <c r="H57" s="5">
        <f t="shared" si="3"/>
        <v>-2.6324660746390324E-2</v>
      </c>
      <c r="I57" s="5">
        <f t="shared" si="4"/>
        <v>0.32905825932987903</v>
      </c>
    </row>
    <row r="58" spans="1:9">
      <c r="A58">
        <v>48</v>
      </c>
      <c r="B58" s="5">
        <f t="shared" si="5"/>
        <v>0.30509884685573924</v>
      </c>
      <c r="C58" s="6">
        <f t="shared" si="6"/>
        <v>0.3278358007645607</v>
      </c>
      <c r="D58" s="5">
        <f t="shared" si="7"/>
        <v>0.10808276038528385</v>
      </c>
      <c r="E58" s="5">
        <f t="shared" si="0"/>
        <v>-1.2639948392182368E-3</v>
      </c>
      <c r="F58" s="5">
        <f t="shared" si="1"/>
        <v>-1.9084212025414857E-3</v>
      </c>
      <c r="G58" s="5">
        <f t="shared" si="2"/>
        <v>2.4407907748459138E-2</v>
      </c>
      <c r="H58" s="5">
        <f t="shared" si="3"/>
        <v>-2.6226864061164857E-2</v>
      </c>
      <c r="I58" s="5">
        <f t="shared" si="4"/>
        <v>0.3278358007645607</v>
      </c>
    </row>
    <row r="59" spans="1:9">
      <c r="A59">
        <v>49</v>
      </c>
      <c r="B59" s="5">
        <f t="shared" si="5"/>
        <v>0.30319042565319776</v>
      </c>
      <c r="C59" s="6">
        <f t="shared" si="6"/>
        <v>0.32657180592534246</v>
      </c>
      <c r="D59" s="5">
        <f t="shared" si="7"/>
        <v>0.10623481177386565</v>
      </c>
      <c r="E59" s="5">
        <f t="shared" si="0"/>
        <v>-1.3033895708059087E-3</v>
      </c>
      <c r="F59" s="5">
        <f t="shared" si="1"/>
        <v>-1.9093755817689226E-3</v>
      </c>
      <c r="G59" s="5">
        <f t="shared" si="2"/>
        <v>2.4255234052255822E-2</v>
      </c>
      <c r="H59" s="5">
        <f t="shared" si="3"/>
        <v>-2.6125744474027397E-2</v>
      </c>
      <c r="I59" s="5">
        <f t="shared" si="4"/>
        <v>0.32657180592534246</v>
      </c>
    </row>
    <row r="60" spans="1:9">
      <c r="A60">
        <v>50</v>
      </c>
      <c r="B60" s="5">
        <f t="shared" si="5"/>
        <v>0.30128105007142886</v>
      </c>
      <c r="C60" s="6">
        <f t="shared" si="6"/>
        <v>0.32526841635453657</v>
      </c>
      <c r="D60" s="5">
        <f t="shared" si="7"/>
        <v>0.10435114730842966</v>
      </c>
      <c r="E60" s="5">
        <f t="shared" si="0"/>
        <v>-1.3408341904708029E-3</v>
      </c>
      <c r="F60" s="5">
        <f t="shared" si="1"/>
        <v>-1.9117309605096401E-3</v>
      </c>
      <c r="G60" s="5">
        <f t="shared" si="2"/>
        <v>2.4102484005714308E-2</v>
      </c>
      <c r="H60" s="5">
        <f t="shared" si="3"/>
        <v>-2.6021473308362925E-2</v>
      </c>
      <c r="I60" s="5">
        <f t="shared" si="4"/>
        <v>0.32526841635453657</v>
      </c>
    </row>
    <row r="61" spans="1:9">
      <c r="A61">
        <v>51</v>
      </c>
      <c r="B61" s="5">
        <f t="shared" si="5"/>
        <v>0.29936931911091924</v>
      </c>
      <c r="C61" s="6">
        <f t="shared" si="6"/>
        <v>0.32392758216406575</v>
      </c>
      <c r="D61" s="5">
        <f t="shared" si="7"/>
        <v>0.10243651639202256</v>
      </c>
      <c r="E61" s="5">
        <f t="shared" si="0"/>
        <v>-1.3765018051503349E-3</v>
      </c>
      <c r="F61" s="5">
        <f t="shared" si="1"/>
        <v>-1.9153263265019706E-3</v>
      </c>
      <c r="G61" s="5">
        <f t="shared" si="2"/>
        <v>2.3949545528873541E-2</v>
      </c>
      <c r="H61" s="5">
        <f t="shared" si="3"/>
        <v>-2.5914206573125261E-2</v>
      </c>
      <c r="I61" s="5">
        <f t="shared" si="4"/>
        <v>0.32392758216406575</v>
      </c>
    </row>
    <row r="62" spans="1:9">
      <c r="A62">
        <v>52</v>
      </c>
      <c r="B62" s="5">
        <f t="shared" si="5"/>
        <v>0.29745399278441725</v>
      </c>
      <c r="C62" s="6">
        <f t="shared" si="6"/>
        <v>0.32255108035891544</v>
      </c>
      <c r="D62" s="5">
        <f t="shared" si="7"/>
        <v>0.10049533508920115</v>
      </c>
      <c r="E62" s="5">
        <f t="shared" si="0"/>
        <v>-1.4105486934562809E-3</v>
      </c>
      <c r="F62" s="5">
        <f t="shared" si="1"/>
        <v>-1.9200136278836035E-3</v>
      </c>
      <c r="G62" s="5">
        <f t="shared" si="2"/>
        <v>2.3796319422753381E-2</v>
      </c>
      <c r="H62" s="5">
        <f t="shared" si="3"/>
        <v>-2.5804086428713235E-2</v>
      </c>
      <c r="I62" s="5">
        <f t="shared" si="4"/>
        <v>0.32255108035891544</v>
      </c>
    </row>
    <row r="63" spans="1:9">
      <c r="A63">
        <v>53</v>
      </c>
      <c r="B63" s="5">
        <f t="shared" si="5"/>
        <v>0.29553397915653368</v>
      </c>
      <c r="C63" s="6">
        <f t="shared" si="6"/>
        <v>0.32114053166545914</v>
      </c>
      <c r="D63" s="5">
        <f t="shared" si="7"/>
        <v>9.8531714732939146E-2</v>
      </c>
      <c r="E63" s="5">
        <f t="shared" si="0"/>
        <v>-1.4431156922785611E-3</v>
      </c>
      <c r="F63" s="5">
        <f t="shared" si="1"/>
        <v>-1.9256566480953382E-3</v>
      </c>
      <c r="G63" s="5">
        <f t="shared" si="2"/>
        <v>2.3642718332522693E-2</v>
      </c>
      <c r="H63" s="5">
        <f t="shared" si="3"/>
        <v>-2.5691242533236732E-2</v>
      </c>
      <c r="I63" s="5">
        <f t="shared" si="4"/>
        <v>0.32114053166545914</v>
      </c>
    </row>
    <row r="64" spans="1:9">
      <c r="A64">
        <v>54</v>
      </c>
      <c r="B64" s="5">
        <f t="shared" si="5"/>
        <v>0.29360832250843832</v>
      </c>
      <c r="C64" s="6">
        <f t="shared" si="6"/>
        <v>0.31969741597318058</v>
      </c>
      <c r="D64" s="5">
        <f t="shared" si="7"/>
        <v>9.6549488323937255E-2</v>
      </c>
      <c r="E64" s="5">
        <f t="shared" si="0"/>
        <v>-1.4743294797434738E-3</v>
      </c>
      <c r="F64" s="5">
        <f t="shared" si="1"/>
        <v>-1.9321299652848454E-3</v>
      </c>
      <c r="G64" s="5">
        <f t="shared" si="2"/>
        <v>2.3488665800675067E-2</v>
      </c>
      <c r="H64" s="5">
        <f t="shared" si="3"/>
        <v>-2.5575793277854447E-2</v>
      </c>
      <c r="I64" s="5">
        <f t="shared" si="4"/>
        <v>0.31969741597318058</v>
      </c>
    </row>
    <row r="65" spans="1:9">
      <c r="A65">
        <v>55</v>
      </c>
      <c r="B65" s="5">
        <f t="shared" si="5"/>
        <v>0.29167619254315347</v>
      </c>
      <c r="C65" s="6">
        <f t="shared" si="6"/>
        <v>0.31822308649343711</v>
      </c>
      <c r="D65" s="5">
        <f t="shared" si="7"/>
        <v>9.4552234782485173E-2</v>
      </c>
      <c r="E65" s="5">
        <f t="shared" si="0"/>
        <v>-1.5043037599214442E-3</v>
      </c>
      <c r="F65" s="5">
        <f t="shared" si="1"/>
        <v>-1.9393179935736056E-3</v>
      </c>
      <c r="G65" s="5">
        <f t="shared" si="2"/>
        <v>2.3334095403452278E-2</v>
      </c>
      <c r="H65" s="5">
        <f t="shared" si="3"/>
        <v>-2.5457846919474971E-2</v>
      </c>
      <c r="I65" s="5">
        <f t="shared" si="4"/>
        <v>0.31822308649343711</v>
      </c>
    </row>
    <row r="66" spans="1:9">
      <c r="A66">
        <v>56</v>
      </c>
      <c r="B66" s="5">
        <f t="shared" si="5"/>
        <v>0.28973687454957986</v>
      </c>
      <c r="C66" s="6">
        <f t="shared" si="6"/>
        <v>0.31671878273351567</v>
      </c>
      <c r="D66" s="5">
        <f t="shared" si="7"/>
        <v>9.254330113244609E-2</v>
      </c>
      <c r="E66" s="5">
        <f t="shared" si="0"/>
        <v>-1.5331403549870804E-3</v>
      </c>
      <c r="F66" s="5">
        <f t="shared" si="1"/>
        <v>-1.9471141028977552E-3</v>
      </c>
      <c r="G66" s="5">
        <f t="shared" si="2"/>
        <v>2.317894996396639E-2</v>
      </c>
      <c r="H66" s="5">
        <f t="shared" si="3"/>
        <v>-2.5337502618681253E-2</v>
      </c>
      <c r="I66" s="5">
        <f t="shared" si="4"/>
        <v>0.31671878273351567</v>
      </c>
    </row>
    <row r="67" spans="1:9">
      <c r="A67">
        <v>57</v>
      </c>
      <c r="B67" s="5">
        <f t="shared" si="5"/>
        <v>0.28778976044668209</v>
      </c>
      <c r="C67" s="6">
        <f t="shared" si="6"/>
        <v>0.31518564237852859</v>
      </c>
      <c r="D67" s="5">
        <f t="shared" si="7"/>
        <v>9.0525822710421561E-2</v>
      </c>
      <c r="E67" s="5">
        <f t="shared" si="0"/>
        <v>-1.560930210676387E-3</v>
      </c>
      <c r="F67" s="5">
        <f t="shared" si="1"/>
        <v>-1.9554198136919722E-3</v>
      </c>
      <c r="G67" s="5">
        <f t="shared" si="2"/>
        <v>2.3023180835734566E-2</v>
      </c>
      <c r="H67" s="5">
        <f t="shared" si="3"/>
        <v>-2.5214851390282289E-2</v>
      </c>
      <c r="I67" s="5">
        <f t="shared" si="4"/>
        <v>0.31518564237852859</v>
      </c>
    </row>
    <row r="68" spans="1:9">
      <c r="A68">
        <v>58</v>
      </c>
      <c r="B68" s="5">
        <f t="shared" si="5"/>
        <v>0.28583434063299012</v>
      </c>
      <c r="C68" s="6">
        <f t="shared" si="6"/>
        <v>0.3136247121678522</v>
      </c>
      <c r="D68" s="5">
        <f t="shared" si="7"/>
        <v>8.8502741501975221E-2</v>
      </c>
      <c r="E68" s="5">
        <f t="shared" si="0"/>
        <v>-1.5877543208999176E-3</v>
      </c>
      <c r="F68" s="5">
        <f t="shared" si="1"/>
        <v>-1.9641440624099801E-3</v>
      </c>
      <c r="G68" s="5">
        <f t="shared" si="2"/>
        <v>2.2866747250639211E-2</v>
      </c>
      <c r="H68" s="5">
        <f t="shared" si="3"/>
        <v>-2.5089976973428178E-2</v>
      </c>
      <c r="I68" s="5">
        <f t="shared" si="4"/>
        <v>0.3136247121678522</v>
      </c>
    </row>
    <row r="69" spans="1:9">
      <c r="A69">
        <v>59</v>
      </c>
      <c r="B69" s="5">
        <f t="shared" si="5"/>
        <v>0.28387019657058016</v>
      </c>
      <c r="C69" s="6">
        <f t="shared" si="6"/>
        <v>0.31203695784695229</v>
      </c>
      <c r="D69" s="5">
        <f t="shared" si="7"/>
        <v>8.6476822711982718E-2</v>
      </c>
      <c r="E69" s="5">
        <f t="shared" si="0"/>
        <v>-1.6136845772873425E-3</v>
      </c>
      <c r="F69" s="5">
        <f t="shared" si="1"/>
        <v>-1.9732025337288774E-3</v>
      </c>
      <c r="G69" s="5">
        <f t="shared" si="2"/>
        <v>2.2709615725646413E-2</v>
      </c>
      <c r="H69" s="5">
        <f t="shared" si="3"/>
        <v>-2.4962956627756185E-2</v>
      </c>
      <c r="I69" s="5">
        <f t="shared" si="4"/>
        <v>0.31203695784695229</v>
      </c>
    </row>
    <row r="70" spans="1:9">
      <c r="A70">
        <v>60</v>
      </c>
      <c r="B70" s="5">
        <f t="shared" si="5"/>
        <v>0.28189699403685126</v>
      </c>
      <c r="C70" s="6">
        <f t="shared" si="6"/>
        <v>0.31042327326966496</v>
      </c>
      <c r="D70" s="5">
        <f t="shared" si="7"/>
        <v>8.4450669678568721E-2</v>
      </c>
      <c r="E70" s="5">
        <f t="shared" si="0"/>
        <v>-1.6387845492822121E-3</v>
      </c>
      <c r="F70" s="5">
        <f t="shared" si="1"/>
        <v>-1.9825170552375173E-3</v>
      </c>
      <c r="G70" s="5">
        <f t="shared" si="2"/>
        <v>2.2551759522948103E-2</v>
      </c>
      <c r="H70" s="5">
        <f t="shared" si="3"/>
        <v>-2.4833861861573197E-2</v>
      </c>
      <c r="I70" s="5">
        <f t="shared" si="4"/>
        <v>0.31042327326966496</v>
      </c>
    </row>
    <row r="71" spans="1:9">
      <c r="A71">
        <v>61</v>
      </c>
      <c r="B71" s="5">
        <f t="shared" si="5"/>
        <v>0.27991447698161376</v>
      </c>
      <c r="C71" s="6">
        <f t="shared" si="6"/>
        <v>0.30878448872038272</v>
      </c>
      <c r="D71" s="5">
        <f t="shared" si="7"/>
        <v>8.2426737240370057E-2</v>
      </c>
      <c r="E71" s="5">
        <f t="shared" si="0"/>
        <v>-1.6631102001966722E-3</v>
      </c>
      <c r="F71" s="5">
        <f t="shared" si="1"/>
        <v>-1.9920150504367058E-3</v>
      </c>
      <c r="G71" s="5">
        <f t="shared" si="2"/>
        <v>2.2393158158529099E-2</v>
      </c>
      <c r="H71" s="5">
        <f t="shared" si="3"/>
        <v>-2.4702759097630617E-2</v>
      </c>
      <c r="I71" s="5">
        <f t="shared" si="4"/>
        <v>0.30878448872038272</v>
      </c>
    </row>
    <row r="72" spans="1:9">
      <c r="A72">
        <v>62</v>
      </c>
      <c r="B72" s="5">
        <f t="shared" si="5"/>
        <v>0.27792246193117703</v>
      </c>
      <c r="C72" s="6">
        <f t="shared" si="6"/>
        <v>0.30712137852018606</v>
      </c>
      <c r="D72" s="5">
        <f t="shared" si="7"/>
        <v>8.0407343665567566E-2</v>
      </c>
      <c r="E72" s="5">
        <f t="shared" si="0"/>
        <v>-1.6867105443894835E-3</v>
      </c>
      <c r="F72" s="5">
        <f t="shared" si="1"/>
        <v>-2.001629045962028E-3</v>
      </c>
      <c r="G72" s="5">
        <f t="shared" si="2"/>
        <v>2.2233796954494164E-2</v>
      </c>
      <c r="H72" s="5">
        <f t="shared" si="3"/>
        <v>-2.4569710281614886E-2</v>
      </c>
      <c r="I72" s="5">
        <f t="shared" si="4"/>
        <v>0.30712137852018606</v>
      </c>
    </row>
    <row r="73" spans="1:9">
      <c r="A73">
        <v>63</v>
      </c>
      <c r="B73" s="5">
        <f t="shared" si="5"/>
        <v>0.27592083288521502</v>
      </c>
      <c r="C73" s="6">
        <f t="shared" si="6"/>
        <v>0.3054346679757966</v>
      </c>
      <c r="D73" s="5">
        <f t="shared" si="7"/>
        <v>7.8394681248691866E-2</v>
      </c>
      <c r="E73" s="5">
        <f t="shared" si="0"/>
        <v>-1.7096282504601131E-3</v>
      </c>
      <c r="F73" s="5">
        <f t="shared" si="1"/>
        <v>-2.0112962290622901E-3</v>
      </c>
      <c r="G73" s="5">
        <f t="shared" si="2"/>
        <v>2.2073666630817203E-2</v>
      </c>
      <c r="H73" s="5">
        <f t="shared" si="3"/>
        <v>-2.4434773438063728E-2</v>
      </c>
      <c r="I73" s="5">
        <f t="shared" si="4"/>
        <v>0.3054346679757966</v>
      </c>
    </row>
    <row r="74" spans="1:9">
      <c r="A74">
        <v>64</v>
      </c>
      <c r="B74" s="5">
        <f t="shared" si="5"/>
        <v>0.27390953665615275</v>
      </c>
      <c r="C74" s="6">
        <f t="shared" si="6"/>
        <v>0.30372503972533649</v>
      </c>
      <c r="D74" s="5">
        <f t="shared" si="7"/>
        <v>7.6390825677971619E-2</v>
      </c>
      <c r="E74" s="5">
        <f t="shared" si="0"/>
        <v>-1.73190019506668E-3</v>
      </c>
      <c r="F74" s="5">
        <f t="shared" si="1"/>
        <v>-2.0209580515157949E-3</v>
      </c>
      <c r="G74" s="5">
        <f t="shared" si="2"/>
        <v>2.1912762932492221E-2</v>
      </c>
      <c r="H74" s="5">
        <f t="shared" si="3"/>
        <v>-2.4298003178026918E-2</v>
      </c>
      <c r="I74" s="5">
        <f t="shared" si="4"/>
        <v>0.30372503972533649</v>
      </c>
    </row>
    <row r="75" spans="1:9">
      <c r="A75">
        <v>65</v>
      </c>
      <c r="B75" s="5">
        <f t="shared" si="5"/>
        <v>0.27188857860463694</v>
      </c>
      <c r="C75" s="6">
        <f t="shared" si="6"/>
        <v>0.30199313953026979</v>
      </c>
      <c r="D75" s="5">
        <f t="shared" si="7"/>
        <v>7.439774427222022E-2</v>
      </c>
      <c r="E75" s="5">
        <f t="shared" si="0"/>
        <v>-1.7535579716836686E-3</v>
      </c>
      <c r="F75" s="5">
        <f t="shared" si="1"/>
        <v>-2.030559876333167E-3</v>
      </c>
      <c r="G75" s="5">
        <f t="shared" si="2"/>
        <v>2.1751086288370955E-2</v>
      </c>
      <c r="H75" s="5">
        <f t="shared" si="3"/>
        <v>-2.4159451162421585E-2</v>
      </c>
      <c r="I75" s="5">
        <f t="shared" si="4"/>
        <v>0.30199313953026979</v>
      </c>
    </row>
    <row r="76" spans="1:9">
      <c r="A76">
        <v>66</v>
      </c>
      <c r="B76" s="5">
        <f t="shared" si="5"/>
        <v>0.26985801872830378</v>
      </c>
      <c r="C76" s="6">
        <f t="shared" si="6"/>
        <v>0.3002395815585861</v>
      </c>
      <c r="D76" s="5">
        <f t="shared" ref="D76:D110" si="8">(C76^$F$3)/(($F$2^$F$3)+(C76^$F$3))</f>
        <v>7.2417303182156487E-2</v>
      </c>
      <c r="E76" s="5">
        <f t="shared" ref="E76:E110" si="9">(($D$1*B76)-($D$2*C76))*(1-(B76/$H$2))</f>
        <v>-1.7746283583226286E-3</v>
      </c>
      <c r="F76" s="5">
        <f t="shared" ref="F76:F110" si="10">($D$3*(($F$1*D76)+B76))*(1-(B76/$H$2))-($D$4*$H$1*B76)</f>
        <v>-2.0400506637714344E-3</v>
      </c>
      <c r="G76" s="5">
        <f t="shared" ref="G76:G110" si="11">$D$1*B76</f>
        <v>2.1588641498264304E-2</v>
      </c>
      <c r="H76" s="5">
        <f t="shared" ref="H76:H110" si="12">-($D$2*C76)</f>
        <v>-2.4019166524686889E-2</v>
      </c>
      <c r="I76" s="5">
        <f t="shared" ref="I76:I110" si="13">C76</f>
        <v>0.3002395815585861</v>
      </c>
    </row>
    <row r="77" spans="1:9">
      <c r="A77">
        <v>67</v>
      </c>
      <c r="B77" s="5">
        <f t="shared" ref="B77:B110" si="14">B76+F76</f>
        <v>0.26781796806453234</v>
      </c>
      <c r="C77" s="6">
        <f t="shared" ref="C77:C110" si="15">C76+E76</f>
        <v>0.29846495320026345</v>
      </c>
      <c r="D77" s="5">
        <f t="shared" si="8"/>
        <v>7.0451273646781012E-2</v>
      </c>
      <c r="E77" s="5">
        <f t="shared" si="9"/>
        <v>-1.7951337479500526E-3</v>
      </c>
      <c r="F77" s="5">
        <f t="shared" si="10"/>
        <v>-2.0493826933639485E-3</v>
      </c>
      <c r="G77" s="5">
        <f t="shared" si="11"/>
        <v>2.1425437445162589E-2</v>
      </c>
      <c r="H77" s="5">
        <f t="shared" si="12"/>
        <v>-2.3877196256021076E-2</v>
      </c>
      <c r="I77" s="5">
        <f t="shared" si="13"/>
        <v>0.29846495320026345</v>
      </c>
    </row>
    <row r="78" spans="1:9">
      <c r="A78">
        <v>68</v>
      </c>
      <c r="B78" s="5">
        <f t="shared" si="14"/>
        <v>0.26576858537116838</v>
      </c>
      <c r="C78" s="6">
        <f t="shared" si="15"/>
        <v>0.29666981945231341</v>
      </c>
      <c r="D78" s="5">
        <f t="shared" si="8"/>
        <v>6.8501337391095776E-2</v>
      </c>
      <c r="E78" s="5">
        <f t="shared" si="9"/>
        <v>-1.8150925450540619E-3</v>
      </c>
      <c r="F78" s="5">
        <f t="shared" si="10"/>
        <v>-2.0585113188502776E-3</v>
      </c>
      <c r="G78" s="5">
        <f t="shared" si="11"/>
        <v>2.126148682969347E-2</v>
      </c>
      <c r="H78" s="5">
        <f t="shared" si="12"/>
        <v>-2.3733585556185072E-2</v>
      </c>
      <c r="I78" s="5">
        <f t="shared" si="13"/>
        <v>0.29666981945231341</v>
      </c>
    </row>
    <row r="79" spans="1:9">
      <c r="A79">
        <v>69</v>
      </c>
      <c r="B79" s="5">
        <f t="shared" si="14"/>
        <v>0.26371007405231811</v>
      </c>
      <c r="C79" s="6">
        <f t="shared" si="15"/>
        <v>0.29485472690725933</v>
      </c>
      <c r="D79" s="5">
        <f t="shared" si="8"/>
        <v>6.656909124714723E-2</v>
      </c>
      <c r="E79" s="5">
        <f t="shared" si="9"/>
        <v>-1.8345195315384736E-3</v>
      </c>
      <c r="F79" s="5">
        <f t="shared" si="10"/>
        <v>-2.0673947530661018E-3</v>
      </c>
      <c r="G79" s="5">
        <f t="shared" si="11"/>
        <v>2.109680592418545E-2</v>
      </c>
      <c r="H79" s="5">
        <f t="shared" si="12"/>
        <v>-2.3588378152580747E-2</v>
      </c>
      <c r="I79" s="5">
        <f t="shared" si="13"/>
        <v>0.29485472690725933</v>
      </c>
    </row>
    <row r="80" spans="1:9">
      <c r="A80">
        <v>70</v>
      </c>
      <c r="B80" s="5">
        <f t="shared" si="14"/>
        <v>0.261642679299252</v>
      </c>
      <c r="C80" s="6">
        <f t="shared" si="15"/>
        <v>0.29302020737572088</v>
      </c>
      <c r="D80" s="5">
        <f t="shared" si="8"/>
        <v>6.4656051076143181E-2</v>
      </c>
      <c r="E80" s="5">
        <f t="shared" si="9"/>
        <v>-1.8534262048603253E-3</v>
      </c>
      <c r="F80" s="5">
        <f t="shared" si="10"/>
        <v>-2.0759938800234716E-3</v>
      </c>
      <c r="G80" s="5">
        <f t="shared" si="11"/>
        <v>2.093141434394016E-2</v>
      </c>
      <c r="H80" s="5">
        <f t="shared" si="12"/>
        <v>-2.3441616590057671E-2</v>
      </c>
      <c r="I80" s="5">
        <f t="shared" si="13"/>
        <v>0.29302020737572088</v>
      </c>
    </row>
    <row r="81" spans="1:9">
      <c r="A81">
        <v>71</v>
      </c>
      <c r="B81" s="5">
        <f t="shared" si="14"/>
        <v>0.2595666854192285</v>
      </c>
      <c r="C81" s="6">
        <f t="shared" si="15"/>
        <v>0.29116678117086053</v>
      </c>
      <c r="D81" s="5">
        <f t="shared" si="8"/>
        <v>6.276365506528396E-2</v>
      </c>
      <c r="E81" s="5">
        <f t="shared" si="9"/>
        <v>-1.8718210910760539E-3</v>
      </c>
      <c r="F81" s="5">
        <f t="shared" si="10"/>
        <v>-2.0842720915750816E-3</v>
      </c>
      <c r="G81" s="5">
        <f t="shared" si="11"/>
        <v>2.076533483353828E-2</v>
      </c>
      <c r="H81" s="5">
        <f t="shared" si="12"/>
        <v>-2.3293342493668844E-2</v>
      </c>
      <c r="I81" s="5">
        <f t="shared" si="13"/>
        <v>0.29116678117086053</v>
      </c>
    </row>
    <row r="82" spans="1:9">
      <c r="A82">
        <v>72</v>
      </c>
      <c r="B82" s="5">
        <f t="shared" si="14"/>
        <v>0.25748241332765343</v>
      </c>
      <c r="C82" s="6">
        <f t="shared" si="15"/>
        <v>0.2892949600797845</v>
      </c>
      <c r="D82" s="5">
        <f t="shared" si="8"/>
        <v>6.0893266468974104E-2</v>
      </c>
      <c r="E82" s="5">
        <f t="shared" si="9"/>
        <v>-1.8897100352234864E-3</v>
      </c>
      <c r="F82" s="5">
        <f t="shared" si="10"/>
        <v>-2.0921951462116338E-3</v>
      </c>
      <c r="G82" s="5">
        <f t="shared" si="11"/>
        <v>2.0598593066212274E-2</v>
      </c>
      <c r="H82" s="5">
        <f t="shared" si="12"/>
        <v>-2.3143596806382762E-2</v>
      </c>
      <c r="I82" s="5">
        <f t="shared" si="13"/>
        <v>0.2892949600797845</v>
      </c>
    </row>
    <row r="83" spans="1:9">
      <c r="A83">
        <v>73</v>
      </c>
      <c r="B83" s="5">
        <f t="shared" si="14"/>
        <v>0.25539021818144181</v>
      </c>
      <c r="C83" s="6">
        <f t="shared" si="15"/>
        <v>0.28740525004456102</v>
      </c>
      <c r="D83" s="5">
        <f t="shared" si="8"/>
        <v>5.9046175860252431E-2</v>
      </c>
      <c r="E83" s="5">
        <f t="shared" si="9"/>
        <v>-1.9070964712409109E-3</v>
      </c>
      <c r="F83" s="5">
        <f t="shared" si="10"/>
        <v>-2.0997310476887953E-3</v>
      </c>
      <c r="G83" s="5">
        <f t="shared" si="11"/>
        <v>2.0431217454515344E-2</v>
      </c>
      <c r="H83" s="5">
        <f t="shared" si="12"/>
        <v>-2.2992420003564881E-2</v>
      </c>
      <c r="I83" s="5">
        <f t="shared" si="13"/>
        <v>0.28740525004456102</v>
      </c>
    </row>
    <row r="84" spans="1:9">
      <c r="A84">
        <v>74</v>
      </c>
      <c r="B84" s="5">
        <f t="shared" si="14"/>
        <v>0.25329048713375302</v>
      </c>
      <c r="C84" s="6">
        <f t="shared" si="15"/>
        <v>0.28549815357332009</v>
      </c>
      <c r="D84" s="5">
        <f t="shared" si="8"/>
        <v>5.7223602954594131E-2</v>
      </c>
      <c r="E84" s="5">
        <f t="shared" si="9"/>
        <v>-1.923981673411815E-3</v>
      </c>
      <c r="F84" s="5">
        <f t="shared" si="10"/>
        <v>-2.1068499413195467E-3</v>
      </c>
      <c r="G84" s="5">
        <f t="shared" si="11"/>
        <v>2.0263238970700242E-2</v>
      </c>
      <c r="H84" s="5">
        <f t="shared" si="12"/>
        <v>-2.2839852285865606E-2</v>
      </c>
      <c r="I84" s="5">
        <f t="shared" si="13"/>
        <v>0.28549815357332009</v>
      </c>
    </row>
    <row r="85" spans="1:9">
      <c r="A85">
        <v>75</v>
      </c>
      <c r="B85" s="5">
        <f t="shared" si="14"/>
        <v>0.25118363719243347</v>
      </c>
      <c r="C85" s="6">
        <f t="shared" si="15"/>
        <v>0.2835741718999083</v>
      </c>
      <c r="D85" s="5">
        <f t="shared" si="8"/>
        <v>5.5426698064689812E-2</v>
      </c>
      <c r="E85" s="5">
        <f t="shared" si="9"/>
        <v>-1.9403649911234851E-3</v>
      </c>
      <c r="F85" s="5">
        <f t="shared" si="10"/>
        <v>-2.1135240258993672E-3</v>
      </c>
      <c r="G85" s="5">
        <f t="shared" si="11"/>
        <v>2.0094690975394677E-2</v>
      </c>
      <c r="H85" s="5">
        <f t="shared" si="12"/>
        <v>-2.2685933751992664E-2</v>
      </c>
      <c r="I85" s="5">
        <f t="shared" si="13"/>
        <v>0.2835741718999083</v>
      </c>
    </row>
    <row r="86" spans="1:9">
      <c r="A86">
        <v>76</v>
      </c>
      <c r="B86" s="5">
        <f t="shared" si="14"/>
        <v>0.2490701131665341</v>
      </c>
      <c r="C86" s="6">
        <f t="shared" si="15"/>
        <v>0.28163380690878481</v>
      </c>
      <c r="D86" s="5">
        <f t="shared" si="8"/>
        <v>5.3656543241380729E-2</v>
      </c>
      <c r="E86" s="5">
        <f t="shared" si="9"/>
        <v>-1.9562440685398372E-3</v>
      </c>
      <c r="F86" s="5">
        <f t="shared" si="10"/>
        <v>-2.1197274793561425E-3</v>
      </c>
      <c r="G86" s="5">
        <f t="shared" si="11"/>
        <v>1.9925609053322729E-2</v>
      </c>
      <c r="H86" s="5">
        <f t="shared" si="12"/>
        <v>-2.2530704552702785E-2</v>
      </c>
      <c r="I86" s="5">
        <f t="shared" si="13"/>
        <v>0.28163380690878481</v>
      </c>
    </row>
    <row r="87" spans="1:9">
      <c r="A87">
        <v>77</v>
      </c>
      <c r="B87" s="5">
        <f t="shared" si="14"/>
        <v>0.24695038568717795</v>
      </c>
      <c r="C87" s="6">
        <f t="shared" si="15"/>
        <v>0.27967756284024498</v>
      </c>
      <c r="D87" s="5">
        <f t="shared" si="8"/>
        <v>5.1914153152614308E-2</v>
      </c>
      <c r="E87" s="5">
        <f t="shared" si="9"/>
        <v>-1.9716150506131637E-3</v>
      </c>
      <c r="F87" s="5">
        <f t="shared" si="10"/>
        <v>-2.1254363963345785E-3</v>
      </c>
      <c r="G87" s="5">
        <f t="shared" si="11"/>
        <v>1.9756030854974235E-2</v>
      </c>
      <c r="H87" s="5">
        <f t="shared" si="12"/>
        <v>-2.2374205027219599E-2</v>
      </c>
      <c r="I87" s="5">
        <f t="shared" si="13"/>
        <v>0.27967756284024498</v>
      </c>
    </row>
    <row r="88" spans="1:9">
      <c r="A88">
        <v>78</v>
      </c>
      <c r="B88" s="5">
        <f t="shared" si="14"/>
        <v>0.24482494929084336</v>
      </c>
      <c r="C88" s="6">
        <f t="shared" si="15"/>
        <v>0.27770594778963181</v>
      </c>
      <c r="D88" s="5">
        <f t="shared" si="8"/>
        <v>5.0200475749055222E-2</v>
      </c>
      <c r="E88" s="5">
        <f t="shared" si="9"/>
        <v>-1.9864727766952211E-3</v>
      </c>
      <c r="F88" s="5">
        <f t="shared" si="10"/>
        <v>-2.1306287360370506E-3</v>
      </c>
      <c r="G88" s="5">
        <f t="shared" si="11"/>
        <v>1.9585995943267469E-2</v>
      </c>
      <c r="H88" s="5">
        <f t="shared" si="12"/>
        <v>-2.2216475823170545E-2</v>
      </c>
      <c r="I88" s="5">
        <f t="shared" si="13"/>
        <v>0.27770594778963181</v>
      </c>
    </row>
    <row r="89" spans="1:9">
      <c r="A89">
        <v>79</v>
      </c>
      <c r="B89" s="5">
        <f t="shared" si="14"/>
        <v>0.2426943205548063</v>
      </c>
      <c r="C89" s="6">
        <f t="shared" si="15"/>
        <v>0.27571947501293659</v>
      </c>
      <c r="D89" s="5">
        <f t="shared" si="8"/>
        <v>4.8516392761838147E-2</v>
      </c>
      <c r="E89" s="5">
        <f t="shared" si="9"/>
        <v>-2.0008109628557465E-3</v>
      </c>
      <c r="F89" s="5">
        <f t="shared" si="10"/>
        <v>-2.135284278749895E-3</v>
      </c>
      <c r="G89" s="5">
        <f t="shared" si="11"/>
        <v>1.9415545644384503E-2</v>
      </c>
      <c r="H89" s="5">
        <f t="shared" si="12"/>
        <v>-2.2057558001034927E-2</v>
      </c>
      <c r="I89" s="5">
        <f t="shared" si="13"/>
        <v>0.27571947501293659</v>
      </c>
    </row>
    <row r="90" spans="1:9">
      <c r="A90">
        <v>80</v>
      </c>
      <c r="B90" s="5">
        <f t="shared" si="14"/>
        <v>0.2405590362760564</v>
      </c>
      <c r="C90" s="6">
        <f t="shared" si="15"/>
        <v>0.27371866405008083</v>
      </c>
      <c r="D90" s="5">
        <f t="shared" si="8"/>
        <v>4.6862720074852877E-2</v>
      </c>
      <c r="E90" s="5">
        <f t="shared" si="9"/>
        <v>-2.0146223738745869E-3</v>
      </c>
      <c r="F90" s="5">
        <f t="shared" si="10"/>
        <v>-2.1393845895869975E-3</v>
      </c>
      <c r="G90" s="5">
        <f t="shared" si="11"/>
        <v>1.9244722902084514E-2</v>
      </c>
      <c r="H90" s="5">
        <f t="shared" si="12"/>
        <v>-2.1897493124006465E-2</v>
      </c>
      <c r="I90" s="5">
        <f t="shared" si="13"/>
        <v>0.27371866405008083</v>
      </c>
    </row>
    <row r="91" spans="1:9">
      <c r="A91">
        <v>81</v>
      </c>
      <c r="B91" s="5">
        <f t="shared" si="14"/>
        <v>0.23841965168646942</v>
      </c>
      <c r="C91" s="6">
        <f t="shared" si="15"/>
        <v>0.27170404167620626</v>
      </c>
      <c r="D91" s="5">
        <f t="shared" si="8"/>
        <v>4.5240208010903414E-2</v>
      </c>
      <c r="E91" s="5">
        <f t="shared" si="9"/>
        <v>-2.0278989857429753E-3</v>
      </c>
      <c r="F91" s="5">
        <f t="shared" si="10"/>
        <v>-2.1429129880818258E-3</v>
      </c>
      <c r="G91" s="5">
        <f t="shared" si="11"/>
        <v>1.9073572134917553E-2</v>
      </c>
      <c r="H91" s="5">
        <f t="shared" si="12"/>
        <v>-2.1736323334096502E-2</v>
      </c>
      <c r="I91" s="5">
        <f t="shared" si="13"/>
        <v>0.27170404167620626</v>
      </c>
    </row>
    <row r="92" spans="1:9">
      <c r="A92">
        <v>82</v>
      </c>
      <c r="B92" s="5">
        <f t="shared" si="14"/>
        <v>0.23627673869838758</v>
      </c>
      <c r="C92" s="6">
        <f t="shared" si="15"/>
        <v>0.26967614269046331</v>
      </c>
      <c r="D92" s="5">
        <f t="shared" si="8"/>
        <v>4.3649541568062042E-2</v>
      </c>
      <c r="E92" s="5">
        <f t="shared" si="9"/>
        <v>-2.0406321393886518E-3</v>
      </c>
      <c r="F92" s="5">
        <f t="shared" si="10"/>
        <v>-2.1458545223555728E-3</v>
      </c>
      <c r="G92" s="5">
        <f t="shared" si="11"/>
        <v>1.8902139095871007E-2</v>
      </c>
      <c r="H92" s="5">
        <f t="shared" si="12"/>
        <v>-2.1574091415237064E-2</v>
      </c>
      <c r="I92" s="5">
        <f t="shared" si="13"/>
        <v>0.26967614269046331</v>
      </c>
    </row>
    <row r="93" spans="1:9">
      <c r="A93">
        <v>83</v>
      </c>
      <c r="B93" s="5">
        <f t="shared" si="14"/>
        <v>0.23413088417603201</v>
      </c>
      <c r="C93" s="6">
        <f t="shared" si="15"/>
        <v>0.26763551055107465</v>
      </c>
      <c r="D93" s="5">
        <f t="shared" si="8"/>
        <v>4.2091340639542833E-2</v>
      </c>
      <c r="E93" s="5">
        <f t="shared" si="9"/>
        <v>-2.0528126862293041E-3</v>
      </c>
      <c r="F93" s="5">
        <f t="shared" si="10"/>
        <v>-2.1481959466832451E-3</v>
      </c>
      <c r="G93" s="5">
        <f t="shared" si="11"/>
        <v>1.8730470734082561E-2</v>
      </c>
      <c r="H93" s="5">
        <f t="shared" si="12"/>
        <v>-2.1410840844085972E-2</v>
      </c>
      <c r="I93" s="5">
        <f t="shared" si="13"/>
        <v>0.26763551055107465</v>
      </c>
    </row>
    <row r="94" spans="1:9">
      <c r="A94">
        <v>84</v>
      </c>
      <c r="B94" s="5">
        <f t="shared" si="14"/>
        <v>0.23198268822934875</v>
      </c>
      <c r="C94" s="6">
        <f t="shared" si="15"/>
        <v>0.26558269786484534</v>
      </c>
      <c r="D94" s="5">
        <f t="shared" si="8"/>
        <v>4.0566160247433515E-2</v>
      </c>
      <c r="E94" s="5">
        <f t="shared" si="9"/>
        <v>-2.0644311260577665E-3</v>
      </c>
      <c r="F94" s="5">
        <f t="shared" si="10"/>
        <v>-2.1499257013721379E-3</v>
      </c>
      <c r="G94" s="5">
        <f t="shared" si="11"/>
        <v>1.85586150583479E-2</v>
      </c>
      <c r="H94" s="5">
        <f t="shared" si="12"/>
        <v>-2.1246615829187628E-2</v>
      </c>
      <c r="I94" s="5">
        <f t="shared" si="13"/>
        <v>0.26558269786484534</v>
      </c>
    </row>
    <row r="95" spans="1:9">
      <c r="A95">
        <v>85</v>
      </c>
      <c r="B95" s="5">
        <f t="shared" si="14"/>
        <v>0.22983276252797663</v>
      </c>
      <c r="C95" s="6">
        <f t="shared" si="15"/>
        <v>0.26351826673878759</v>
      </c>
      <c r="D95" s="5">
        <f t="shared" si="8"/>
        <v>3.9074490817652741E-2</v>
      </c>
      <c r="E95" s="5">
        <f t="shared" si="9"/>
        <v>-2.0754777376713993E-3</v>
      </c>
      <c r="F95" s="5">
        <f t="shared" si="10"/>
        <v>-2.1510338939582895E-3</v>
      </c>
      <c r="G95" s="5">
        <f t="shared" si="11"/>
        <v>1.8386621002238132E-2</v>
      </c>
      <c r="H95" s="5">
        <f t="shared" si="12"/>
        <v>-2.1081461339103009E-2</v>
      </c>
      <c r="I95" s="5">
        <f t="shared" si="13"/>
        <v>0.26351826673878759</v>
      </c>
    </row>
    <row r="96" spans="1:9">
      <c r="A96">
        <v>86</v>
      </c>
      <c r="B96" s="5">
        <f t="shared" si="14"/>
        <v>0.22768172863401834</v>
      </c>
      <c r="C96" s="6">
        <f t="shared" si="15"/>
        <v>0.26144278900111617</v>
      </c>
      <c r="D96" s="5">
        <f t="shared" si="8"/>
        <v>3.7616758520536149E-2</v>
      </c>
      <c r="E96" s="5">
        <f t="shared" si="9"/>
        <v>-2.0859427025759656E-3</v>
      </c>
      <c r="F96" s="5">
        <f t="shared" si="10"/>
        <v>-2.1515122808167964E-3</v>
      </c>
      <c r="G96" s="5">
        <f t="shared" si="11"/>
        <v>1.8214538290721467E-2</v>
      </c>
      <c r="H96" s="5">
        <f t="shared" si="12"/>
        <v>-2.0915423120089295E-2</v>
      </c>
      <c r="I96" s="5">
        <f t="shared" si="13"/>
        <v>0.26144278900111617</v>
      </c>
    </row>
    <row r="97" spans="1:9">
      <c r="A97">
        <v>87</v>
      </c>
      <c r="B97" s="5">
        <f t="shared" si="14"/>
        <v>0.22553021635320153</v>
      </c>
      <c r="C97" s="6">
        <f t="shared" si="15"/>
        <v>0.25935684629854022</v>
      </c>
      <c r="D97" s="5">
        <f t="shared" si="8"/>
        <v>3.619332569850451E-2</v>
      </c>
      <c r="E97" s="5">
        <f t="shared" si="9"/>
        <v>-2.0958162220213409E-3</v>
      </c>
      <c r="F97" s="5">
        <f t="shared" si="10"/>
        <v>-2.1513542483712978E-3</v>
      </c>
      <c r="G97" s="5">
        <f t="shared" si="11"/>
        <v>1.8042417308256124E-2</v>
      </c>
      <c r="H97" s="5">
        <f t="shared" si="12"/>
        <v>-2.0748547703883218E-2</v>
      </c>
      <c r="I97" s="5">
        <f t="shared" si="13"/>
        <v>0.25935684629854022</v>
      </c>
    </row>
    <row r="98" spans="1:9">
      <c r="A98">
        <v>88</v>
      </c>
      <c r="B98" s="5">
        <f t="shared" si="14"/>
        <v>0.22337886210483024</v>
      </c>
      <c r="C98" s="6">
        <f t="shared" si="15"/>
        <v>0.2572610300765189</v>
      </c>
      <c r="D98" s="5">
        <f t="shared" si="8"/>
        <v>3.4804491399336182E-2</v>
      </c>
      <c r="E98" s="5">
        <f t="shared" si="9"/>
        <v>-2.1050886275622493E-3</v>
      </c>
      <c r="F98" s="5">
        <f t="shared" si="10"/>
        <v>-2.1505547931766726E-3</v>
      </c>
      <c r="G98" s="5">
        <f t="shared" si="11"/>
        <v>1.7870308968386421E-2</v>
      </c>
      <c r="H98" s="5">
        <f t="shared" si="12"/>
        <v>-2.0580882406121513E-2</v>
      </c>
      <c r="I98" s="5">
        <f t="shared" si="13"/>
        <v>0.2572610300765189</v>
      </c>
    </row>
    <row r="99" spans="1:9">
      <c r="A99">
        <v>89</v>
      </c>
      <c r="B99" s="5">
        <f t="shared" si="14"/>
        <v>0.22122830731165358</v>
      </c>
      <c r="C99" s="6">
        <f t="shared" si="15"/>
        <v>0.25515594144895665</v>
      </c>
      <c r="D99" s="5">
        <f t="shared" si="8"/>
        <v>3.3450492030661465E-2</v>
      </c>
      <c r="E99" s="5">
        <f t="shared" si="9"/>
        <v>-2.1137504852814762E-3</v>
      </c>
      <c r="F99" s="5">
        <f t="shared" si="10"/>
        <v>-2.1491105002370732E-3</v>
      </c>
      <c r="G99" s="5">
        <f t="shared" si="11"/>
        <v>1.7698264584932285E-2</v>
      </c>
      <c r="H99" s="5">
        <f t="shared" si="12"/>
        <v>-2.0412475315916532E-2</v>
      </c>
      <c r="I99" s="5">
        <f t="shared" si="13"/>
        <v>0.25515594144895665</v>
      </c>
    </row>
    <row r="100" spans="1:9">
      <c r="A100">
        <v>90</v>
      </c>
      <c r="B100" s="5">
        <f t="shared" si="14"/>
        <v>0.21907919681141649</v>
      </c>
      <c r="C100" s="6">
        <f t="shared" si="15"/>
        <v>0.2530421909636752</v>
      </c>
      <c r="D100" s="5">
        <f t="shared" si="8"/>
        <v>3.2131502148431912E-2</v>
      </c>
      <c r="E100" s="5">
        <f t="shared" si="9"/>
        <v>-2.1217926937656824E-3</v>
      </c>
      <c r="F100" s="5">
        <f t="shared" si="10"/>
        <v>-2.1470195190085055E-3</v>
      </c>
      <c r="G100" s="5">
        <f t="shared" si="11"/>
        <v>1.7526335744913319E-2</v>
      </c>
      <c r="H100" s="5">
        <f t="shared" si="12"/>
        <v>-2.0243375277094015E-2</v>
      </c>
      <c r="I100" s="5">
        <f t="shared" si="13"/>
        <v>0.2530421909636752</v>
      </c>
    </row>
    <row r="101" spans="1:9">
      <c r="A101">
        <v>91</v>
      </c>
      <c r="B101" s="5">
        <f t="shared" si="14"/>
        <v>0.21693217729240799</v>
      </c>
      <c r="C101" s="6">
        <f t="shared" si="15"/>
        <v>0.25092039826990953</v>
      </c>
      <c r="D101" s="5">
        <f t="shared" si="8"/>
        <v>3.0847635389303307E-2</v>
      </c>
      <c r="E101" s="5">
        <f t="shared" si="9"/>
        <v>-2.1292065758845321E-3</v>
      </c>
      <c r="F101" s="5">
        <f t="shared" si="10"/>
        <v>-2.1442815366213988E-3</v>
      </c>
      <c r="G101" s="5">
        <f t="shared" si="11"/>
        <v>1.7354574183392639E-2</v>
      </c>
      <c r="H101" s="5">
        <f t="shared" si="12"/>
        <v>-2.0073631861592764E-2</v>
      </c>
      <c r="I101" s="5">
        <f t="shared" si="13"/>
        <v>0.25092039826990953</v>
      </c>
    </row>
    <row r="102" spans="1:9">
      <c r="A102">
        <v>92</v>
      </c>
      <c r="B102" s="5">
        <f t="shared" si="14"/>
        <v>0.21478789575578658</v>
      </c>
      <c r="C102" s="6">
        <f t="shared" si="15"/>
        <v>0.248791191694025</v>
      </c>
      <c r="D102" s="5">
        <f t="shared" si="8"/>
        <v>2.9598945554126073E-2</v>
      </c>
      <c r="E102" s="5">
        <f t="shared" si="9"/>
        <v>-2.1359839643922338E-3</v>
      </c>
      <c r="F102" s="5">
        <f t="shared" si="10"/>
        <v>-2.1408977479432292E-3</v>
      </c>
      <c r="G102" s="5">
        <f t="shared" si="11"/>
        <v>1.7183031660462925E-2</v>
      </c>
      <c r="H102" s="5">
        <f t="shared" si="12"/>
        <v>-1.9903295335522E-2</v>
      </c>
      <c r="I102" s="5">
        <f t="shared" si="13"/>
        <v>0.248791191694025</v>
      </c>
    </row>
    <row r="103" spans="1:9">
      <c r="A103">
        <v>93</v>
      </c>
      <c r="B103" s="5">
        <f t="shared" si="14"/>
        <v>0.21264699800784334</v>
      </c>
      <c r="C103" s="6">
        <f t="shared" si="15"/>
        <v>0.24665520772963276</v>
      </c>
      <c r="D103" s="5">
        <f t="shared" si="8"/>
        <v>2.8385427847073864E-2</v>
      </c>
      <c r="E103" s="5">
        <f t="shared" si="9"/>
        <v>-2.1421172813463792E-3</v>
      </c>
      <c r="F103" s="5">
        <f t="shared" si="10"/>
        <v>-2.1368708221843735E-3</v>
      </c>
      <c r="G103" s="5">
        <f t="shared" si="11"/>
        <v>1.7011759840627468E-2</v>
      </c>
      <c r="H103" s="5">
        <f t="shared" si="12"/>
        <v>-1.9732416618370621E-2</v>
      </c>
      <c r="I103" s="5">
        <f t="shared" si="13"/>
        <v>0.24665520772963276</v>
      </c>
    </row>
    <row r="104" spans="1:9">
      <c r="A104">
        <v>94</v>
      </c>
      <c r="B104" s="5">
        <f t="shared" si="14"/>
        <v>0.21051012718565898</v>
      </c>
      <c r="C104" s="6">
        <f t="shared" si="15"/>
        <v>0.24451309044828637</v>
      </c>
      <c r="D104" s="5">
        <f t="shared" si="8"/>
        <v>2.7207020272380929E-2</v>
      </c>
      <c r="E104" s="5">
        <f t="shared" si="9"/>
        <v>-2.1475996113217918E-3</v>
      </c>
      <c r="F104" s="5">
        <f t="shared" si="10"/>
        <v>-2.132204865831067E-3</v>
      </c>
      <c r="G104" s="5">
        <f t="shared" si="11"/>
        <v>1.684081017485272E-2</v>
      </c>
      <c r="H104" s="5">
        <f t="shared" si="12"/>
        <v>-1.9561047235862911E-2</v>
      </c>
      <c r="I104" s="5">
        <f t="shared" si="13"/>
        <v>0.24451309044828637</v>
      </c>
    </row>
    <row r="105" spans="1:9">
      <c r="A105">
        <v>95</v>
      </c>
      <c r="B105" s="5">
        <f t="shared" si="14"/>
        <v>0.20837792231982791</v>
      </c>
      <c r="C105" s="6">
        <f t="shared" si="15"/>
        <v>0.24236549083696457</v>
      </c>
      <c r="D105" s="5">
        <f t="shared" si="8"/>
        <v>2.6063605188216647E-2</v>
      </c>
      <c r="E105" s="5">
        <f t="shared" si="9"/>
        <v>-2.1524247683866343E-3</v>
      </c>
      <c r="F105" s="5">
        <f t="shared" si="10"/>
        <v>-2.1269053817675725E-3</v>
      </c>
      <c r="G105" s="5">
        <f t="shared" si="11"/>
        <v>1.6670233785586235E-2</v>
      </c>
      <c r="H105" s="5">
        <f t="shared" si="12"/>
        <v>-1.9389239266957167E-2</v>
      </c>
      <c r="I105" s="5">
        <f t="shared" si="13"/>
        <v>0.24236549083696457</v>
      </c>
    </row>
    <row r="106" spans="1:9">
      <c r="A106">
        <v>96</v>
      </c>
      <c r="B106" s="5">
        <f t="shared" si="14"/>
        <v>0.20625101693806033</v>
      </c>
      <c r="C106" s="6">
        <f t="shared" si="15"/>
        <v>0.24021306606857792</v>
      </c>
      <c r="D106" s="5">
        <f t="shared" si="8"/>
        <v>2.4955011014920633E-2</v>
      </c>
      <c r="E106" s="5">
        <f t="shared" si="9"/>
        <v>-2.1565873568038375E-3</v>
      </c>
      <c r="F106" s="5">
        <f t="shared" si="10"/>
        <v>-2.1209792245245737E-3</v>
      </c>
      <c r="G106" s="5">
        <f t="shared" si="11"/>
        <v>1.6500081355044827E-2</v>
      </c>
      <c r="H106" s="5">
        <f t="shared" si="12"/>
        <v>-1.9217045285486234E-2</v>
      </c>
      <c r="I106" s="5">
        <f t="shared" si="13"/>
        <v>0.24021306606857792</v>
      </c>
    </row>
    <row r="107" spans="1:9">
      <c r="A107">
        <v>97</v>
      </c>
      <c r="B107" s="5">
        <f t="shared" si="14"/>
        <v>0.20413003771353577</v>
      </c>
      <c r="C107" s="6">
        <f t="shared" si="15"/>
        <v>0.2380564787117741</v>
      </c>
      <c r="D107" s="5">
        <f t="shared" si="8"/>
        <v>2.3881014092670006E-2</v>
      </c>
      <c r="E107" s="5">
        <f t="shared" si="9"/>
        <v>-2.1600828254225513E-3</v>
      </c>
      <c r="F107" s="5">
        <f t="shared" si="10"/>
        <v>-2.1144345516621154E-3</v>
      </c>
      <c r="G107" s="5">
        <f t="shared" si="11"/>
        <v>1.6330403017082863E-2</v>
      </c>
      <c r="H107" s="5">
        <f t="shared" si="12"/>
        <v>-1.9044518296941929E-2</v>
      </c>
      <c r="I107" s="5">
        <f t="shared" si="13"/>
        <v>0.2380564787117741</v>
      </c>
    </row>
    <row r="108" spans="1:9">
      <c r="A108">
        <v>98</v>
      </c>
      <c r="B108" s="5">
        <f t="shared" si="14"/>
        <v>0.20201560316187367</v>
      </c>
      <c r="C108" s="6">
        <f t="shared" si="15"/>
        <v>0.23589639588635156</v>
      </c>
      <c r="D108" s="5">
        <f t="shared" si="8"/>
        <v>2.2841340681667804E-2</v>
      </c>
      <c r="E108" s="5">
        <f t="shared" si="9"/>
        <v>-2.1629075157312051E-3</v>
      </c>
      <c r="F108" s="5">
        <f t="shared" si="10"/>
        <v>-2.1072807713624553E-3</v>
      </c>
      <c r="G108" s="5">
        <f t="shared" si="11"/>
        <v>1.6161248252949893E-2</v>
      </c>
      <c r="H108" s="5">
        <f t="shared" si="12"/>
        <v>-1.8871711670908124E-2</v>
      </c>
      <c r="I108" s="5">
        <f t="shared" si="13"/>
        <v>0.23589639588635156</v>
      </c>
    </row>
    <row r="109" spans="1:9">
      <c r="A109">
        <v>99</v>
      </c>
      <c r="B109" s="5">
        <f t="shared" si="14"/>
        <v>0.19990832239051121</v>
      </c>
      <c r="C109" s="6">
        <f t="shared" si="15"/>
        <v>0.23373348837062036</v>
      </c>
      <c r="D109" s="5">
        <f t="shared" si="8"/>
        <v>2.1835669096142672E-2</v>
      </c>
      <c r="E109" s="5">
        <f t="shared" si="9"/>
        <v>-2.1650587035555967E-3</v>
      </c>
      <c r="F109" s="5">
        <f t="shared" si="10"/>
        <v>-2.0995284863705443E-3</v>
      </c>
      <c r="G109" s="5">
        <f t="shared" si="11"/>
        <v>1.5992665791240895E-2</v>
      </c>
      <c r="H109" s="5">
        <f t="shared" si="12"/>
        <v>-1.8698679069649629E-2</v>
      </c>
      <c r="I109" s="5">
        <f t="shared" si="13"/>
        <v>0.23373348837062036</v>
      </c>
    </row>
    <row r="110" spans="1:9">
      <c r="A110">
        <v>100</v>
      </c>
      <c r="B110" s="5">
        <f t="shared" si="14"/>
        <v>0.19780879390414066</v>
      </c>
      <c r="C110" s="6">
        <f t="shared" si="15"/>
        <v>0.23156842966706476</v>
      </c>
      <c r="D110" s="5">
        <f t="shared" si="8"/>
        <v>2.0863631961845965E-2</v>
      </c>
      <c r="E110" s="5">
        <f t="shared" si="9"/>
        <v>-2.1665346344013608E-3</v>
      </c>
      <c r="F110" s="5">
        <f t="shared" si="10"/>
        <v>-2.0911894344770878E-3</v>
      </c>
      <c r="G110" s="5">
        <f t="shared" si="11"/>
        <v>1.5824703512331253E-2</v>
      </c>
      <c r="H110" s="5">
        <f t="shared" si="12"/>
        <v>-1.8525474373365183E-2</v>
      </c>
      <c r="I110" s="5">
        <f t="shared" si="13"/>
        <v>0.23156842966706476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zoomScale="150" zoomScaleNormal="150" zoomScalePageLayoutView="150" workbookViewId="0">
      <selection activeCell="D6" sqref="D6"/>
    </sheetView>
  </sheetViews>
  <sheetFormatPr baseColWidth="10" defaultRowHeight="15" x14ac:dyDescent="0"/>
  <sheetData>
    <row r="1" spans="2:4">
      <c r="B1" s="2"/>
      <c r="C1" s="1"/>
    </row>
    <row r="2" spans="2:4">
      <c r="B2" s="2" t="s">
        <v>11</v>
      </c>
      <c r="C2" s="1">
        <v>5</v>
      </c>
    </row>
    <row r="3" spans="2:4">
      <c r="B3" s="2" t="s">
        <v>10</v>
      </c>
      <c r="C3" s="1">
        <v>0.5</v>
      </c>
      <c r="D3" t="s">
        <v>17</v>
      </c>
    </row>
    <row r="6" spans="2:4">
      <c r="B6" s="4" t="s">
        <v>2</v>
      </c>
      <c r="C6" s="4" t="s">
        <v>15</v>
      </c>
    </row>
    <row r="7" spans="2:4">
      <c r="B7">
        <v>0</v>
      </c>
      <c r="C7">
        <f>(B7^$C$2)/(($C$3^$C$2)+(B7^$C$2))</f>
        <v>0</v>
      </c>
    </row>
    <row r="8" spans="2:4">
      <c r="B8">
        <v>0.05</v>
      </c>
      <c r="C8">
        <f t="shared" ref="C8:C27" si="0">(B8^$C$2)/(($C$3^$C$2)+(B8^$C$2))</f>
        <v>9.9999000009999958E-6</v>
      </c>
    </row>
    <row r="9" spans="2:4">
      <c r="B9">
        <v>0.1</v>
      </c>
      <c r="C9">
        <f t="shared" si="0"/>
        <v>3.1989763275751775E-4</v>
      </c>
    </row>
    <row r="10" spans="2:4">
      <c r="B10">
        <v>0.15</v>
      </c>
      <c r="C10">
        <f t="shared" si="0"/>
        <v>2.4241094141236796E-3</v>
      </c>
    </row>
    <row r="11" spans="2:4">
      <c r="B11">
        <v>0.2</v>
      </c>
      <c r="C11">
        <f t="shared" si="0"/>
        <v>1.0136205258156483E-2</v>
      </c>
    </row>
    <row r="12" spans="2:4">
      <c r="B12">
        <v>0.25</v>
      </c>
      <c r="C12">
        <f t="shared" si="0"/>
        <v>3.0303030303030304E-2</v>
      </c>
    </row>
    <row r="13" spans="2:4">
      <c r="B13">
        <v>0.3</v>
      </c>
      <c r="C13">
        <f t="shared" si="0"/>
        <v>7.2149643705463173E-2</v>
      </c>
    </row>
    <row r="14" spans="2:4">
      <c r="B14">
        <v>0.35</v>
      </c>
      <c r="C14">
        <f t="shared" si="0"/>
        <v>0.14388692458499913</v>
      </c>
    </row>
    <row r="15" spans="2:4">
      <c r="B15">
        <v>0.4</v>
      </c>
      <c r="C15">
        <f t="shared" si="0"/>
        <v>0.24680645938780441</v>
      </c>
    </row>
    <row r="16" spans="2:4">
      <c r="B16">
        <v>0.45</v>
      </c>
      <c r="C16">
        <f t="shared" si="0"/>
        <v>0.37126294412413791</v>
      </c>
    </row>
    <row r="17" spans="2:3">
      <c r="B17">
        <v>0.5</v>
      </c>
      <c r="C17">
        <f t="shared" si="0"/>
        <v>0.5</v>
      </c>
    </row>
    <row r="18" spans="2:3">
      <c r="B18">
        <v>0.55000000000000004</v>
      </c>
      <c r="C18">
        <f t="shared" si="0"/>
        <v>0.61693308970277849</v>
      </c>
    </row>
    <row r="19" spans="2:3">
      <c r="B19">
        <v>0.6</v>
      </c>
      <c r="C19">
        <f t="shared" si="0"/>
        <v>0.71332905238051558</v>
      </c>
    </row>
    <row r="20" spans="2:3">
      <c r="B20">
        <v>0.65</v>
      </c>
      <c r="C20">
        <f t="shared" si="0"/>
        <v>0.78781776941308279</v>
      </c>
    </row>
    <row r="21" spans="2:3">
      <c r="B21">
        <v>0.7</v>
      </c>
      <c r="C21">
        <f t="shared" si="0"/>
        <v>0.84321693758779848</v>
      </c>
    </row>
    <row r="22" spans="2:3">
      <c r="B22">
        <v>0.75</v>
      </c>
      <c r="C22">
        <f t="shared" si="0"/>
        <v>0.88363636363636366</v>
      </c>
    </row>
    <row r="23" spans="2:3">
      <c r="B23">
        <v>0.8</v>
      </c>
      <c r="C23">
        <f t="shared" si="0"/>
        <v>0.91293566990778152</v>
      </c>
    </row>
    <row r="24" spans="2:3">
      <c r="B24">
        <v>0.85</v>
      </c>
      <c r="C24">
        <f t="shared" si="0"/>
        <v>0.9342043363290099</v>
      </c>
    </row>
    <row r="25" spans="2:3">
      <c r="B25">
        <v>0.9</v>
      </c>
      <c r="C25">
        <f t="shared" si="0"/>
        <v>0.94973783253449995</v>
      </c>
    </row>
    <row r="26" spans="2:3">
      <c r="B26">
        <v>0.95</v>
      </c>
      <c r="C26">
        <f t="shared" si="0"/>
        <v>0.96118161607919572</v>
      </c>
    </row>
    <row r="27" spans="2:3">
      <c r="B27">
        <v>1</v>
      </c>
      <c r="C27">
        <f t="shared" si="0"/>
        <v>0.96969696969696972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compact</vt:lpstr>
      <vt:lpstr>Δ forest cover</vt:lpstr>
      <vt:lpstr>Δ seed bank</vt:lpstr>
      <vt:lpstr>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Ospina-Medina</dc:creator>
  <cp:lastModifiedBy>Daniel Ospina-Medina</cp:lastModifiedBy>
  <dcterms:created xsi:type="dcterms:W3CDTF">2017-02-20T13:26:06Z</dcterms:created>
  <dcterms:modified xsi:type="dcterms:W3CDTF">2017-02-21T16:00:04Z</dcterms:modified>
</cp:coreProperties>
</file>