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showInkAnnotation="0" autoCompressPictures="0"/>
  <bookViews>
    <workbookView xWindow="28800" yWindow="-2900" windowWidth="32500" windowHeight="19820" tabRatio="500" activeTab="2"/>
  </bookViews>
  <sheets>
    <sheet name="forest scarcity" sheetId="1" r:id="rId1"/>
    <sheet name="ecosystem services" sheetId="2" r:id="rId2"/>
    <sheet name="forest scarcity (2)" sheetId="4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15" i="4" l="1"/>
  <c r="C115" i="4"/>
  <c r="D115" i="4"/>
  <c r="E115" i="4"/>
  <c r="I115" i="4"/>
  <c r="G115" i="4"/>
  <c r="H115" i="4"/>
  <c r="F115" i="4"/>
  <c r="J115" i="4"/>
  <c r="L115" i="4"/>
  <c r="M115" i="4"/>
  <c r="K115" i="4"/>
  <c r="B116" i="4"/>
  <c r="C116" i="4"/>
  <c r="D116" i="4"/>
  <c r="E116" i="4"/>
  <c r="I116" i="4"/>
  <c r="G116" i="4"/>
  <c r="H116" i="4"/>
  <c r="F116" i="4"/>
  <c r="J116" i="4"/>
  <c r="L116" i="4"/>
  <c r="M116" i="4"/>
  <c r="K116" i="4"/>
  <c r="B117" i="4"/>
  <c r="C117" i="4"/>
  <c r="D117" i="4"/>
  <c r="E117" i="4"/>
  <c r="I117" i="4"/>
  <c r="G117" i="4"/>
  <c r="H117" i="4"/>
  <c r="F117" i="4"/>
  <c r="J117" i="4"/>
  <c r="L117" i="4"/>
  <c r="M117" i="4"/>
  <c r="K117" i="4"/>
  <c r="B118" i="4"/>
  <c r="C118" i="4"/>
  <c r="D118" i="4"/>
  <c r="E118" i="4"/>
  <c r="I118" i="4"/>
  <c r="G118" i="4"/>
  <c r="H118" i="4"/>
  <c r="F118" i="4"/>
  <c r="J118" i="4"/>
  <c r="L118" i="4"/>
  <c r="M118" i="4"/>
  <c r="K118" i="4"/>
  <c r="B119" i="4"/>
  <c r="C119" i="4"/>
  <c r="D119" i="4"/>
  <c r="E119" i="4"/>
  <c r="I119" i="4"/>
  <c r="G119" i="4"/>
  <c r="H119" i="4"/>
  <c r="F119" i="4"/>
  <c r="J119" i="4"/>
  <c r="L119" i="4"/>
  <c r="M119" i="4"/>
  <c r="K119" i="4"/>
  <c r="B120" i="4"/>
  <c r="C120" i="4"/>
  <c r="D120" i="4"/>
  <c r="E120" i="4"/>
  <c r="I120" i="4"/>
  <c r="G120" i="4"/>
  <c r="H120" i="4"/>
  <c r="F120" i="4"/>
  <c r="J120" i="4"/>
  <c r="L120" i="4"/>
  <c r="M120" i="4"/>
  <c r="K120" i="4"/>
  <c r="B121" i="4"/>
  <c r="C121" i="4"/>
  <c r="D121" i="4"/>
  <c r="E121" i="4"/>
  <c r="I121" i="4"/>
  <c r="G121" i="4"/>
  <c r="H121" i="4"/>
  <c r="F121" i="4"/>
  <c r="J121" i="4"/>
  <c r="L121" i="4"/>
  <c r="M121" i="4"/>
  <c r="K121" i="4"/>
  <c r="B122" i="4"/>
  <c r="C122" i="4"/>
  <c r="D122" i="4"/>
  <c r="E122" i="4"/>
  <c r="I122" i="4"/>
  <c r="G122" i="4"/>
  <c r="H122" i="4"/>
  <c r="F122" i="4"/>
  <c r="J122" i="4"/>
  <c r="L122" i="4"/>
  <c r="M122" i="4"/>
  <c r="K122" i="4"/>
  <c r="B123" i="4"/>
  <c r="C123" i="4"/>
  <c r="D123" i="4"/>
  <c r="E123" i="4"/>
  <c r="I123" i="4"/>
  <c r="G123" i="4"/>
  <c r="H123" i="4"/>
  <c r="F123" i="4"/>
  <c r="J123" i="4"/>
  <c r="L123" i="4"/>
  <c r="M123" i="4"/>
  <c r="K123" i="4"/>
  <c r="B124" i="4"/>
  <c r="C124" i="4"/>
  <c r="D124" i="4"/>
  <c r="E124" i="4"/>
  <c r="I124" i="4"/>
  <c r="G124" i="4"/>
  <c r="H124" i="4"/>
  <c r="F124" i="4"/>
  <c r="J124" i="4"/>
  <c r="L124" i="4"/>
  <c r="M124" i="4"/>
  <c r="K124" i="4"/>
  <c r="B125" i="4"/>
  <c r="C125" i="4"/>
  <c r="D125" i="4"/>
  <c r="E125" i="4"/>
  <c r="I125" i="4"/>
  <c r="G125" i="4"/>
  <c r="H125" i="4"/>
  <c r="F125" i="4"/>
  <c r="J125" i="4"/>
  <c r="L125" i="4"/>
  <c r="M125" i="4"/>
  <c r="K125" i="4"/>
  <c r="B126" i="4"/>
  <c r="C126" i="4"/>
  <c r="D126" i="4"/>
  <c r="E126" i="4"/>
  <c r="I126" i="4"/>
  <c r="G126" i="4"/>
  <c r="H126" i="4"/>
  <c r="F126" i="4"/>
  <c r="J126" i="4"/>
  <c r="L126" i="4"/>
  <c r="M126" i="4"/>
  <c r="K126" i="4"/>
  <c r="B127" i="4"/>
  <c r="C127" i="4"/>
  <c r="D127" i="4"/>
  <c r="E127" i="4"/>
  <c r="I127" i="4"/>
  <c r="G127" i="4"/>
  <c r="H127" i="4"/>
  <c r="F127" i="4"/>
  <c r="J127" i="4"/>
  <c r="L127" i="4"/>
  <c r="M127" i="4"/>
  <c r="K127" i="4"/>
  <c r="B128" i="4"/>
  <c r="C128" i="4"/>
  <c r="D128" i="4"/>
  <c r="E128" i="4"/>
  <c r="I128" i="4"/>
  <c r="G128" i="4"/>
  <c r="H128" i="4"/>
  <c r="F128" i="4"/>
  <c r="J128" i="4"/>
  <c r="L128" i="4"/>
  <c r="M128" i="4"/>
  <c r="K128" i="4"/>
  <c r="B129" i="4"/>
  <c r="C129" i="4"/>
  <c r="D129" i="4"/>
  <c r="E129" i="4"/>
  <c r="I129" i="4"/>
  <c r="G129" i="4"/>
  <c r="H129" i="4"/>
  <c r="F129" i="4"/>
  <c r="J129" i="4"/>
  <c r="L129" i="4"/>
  <c r="M129" i="4"/>
  <c r="K129" i="4"/>
  <c r="B130" i="4"/>
  <c r="C130" i="4"/>
  <c r="D130" i="4"/>
  <c r="E130" i="4"/>
  <c r="I130" i="4"/>
  <c r="G130" i="4"/>
  <c r="H130" i="4"/>
  <c r="F130" i="4"/>
  <c r="J130" i="4"/>
  <c r="L130" i="4"/>
  <c r="M130" i="4"/>
  <c r="K130" i="4"/>
  <c r="B131" i="4"/>
  <c r="C131" i="4"/>
  <c r="D131" i="4"/>
  <c r="E131" i="4"/>
  <c r="I131" i="4"/>
  <c r="G131" i="4"/>
  <c r="H131" i="4"/>
  <c r="F131" i="4"/>
  <c r="J131" i="4"/>
  <c r="L131" i="4"/>
  <c r="M131" i="4"/>
  <c r="K131" i="4"/>
  <c r="B132" i="4"/>
  <c r="C132" i="4"/>
  <c r="D132" i="4"/>
  <c r="E132" i="4"/>
  <c r="I132" i="4"/>
  <c r="G132" i="4"/>
  <c r="H132" i="4"/>
  <c r="F132" i="4"/>
  <c r="J132" i="4"/>
  <c r="L132" i="4"/>
  <c r="M132" i="4"/>
  <c r="K132" i="4"/>
  <c r="B133" i="4"/>
  <c r="C133" i="4"/>
  <c r="D133" i="4"/>
  <c r="E133" i="4"/>
  <c r="I133" i="4"/>
  <c r="G133" i="4"/>
  <c r="H133" i="4"/>
  <c r="F133" i="4"/>
  <c r="J133" i="4"/>
  <c r="L133" i="4"/>
  <c r="M133" i="4"/>
  <c r="K133" i="4"/>
  <c r="B134" i="4"/>
  <c r="C134" i="4"/>
  <c r="D134" i="4"/>
  <c r="E134" i="4"/>
  <c r="I134" i="4"/>
  <c r="G134" i="4"/>
  <c r="H134" i="4"/>
  <c r="F134" i="4"/>
  <c r="J134" i="4"/>
  <c r="L134" i="4"/>
  <c r="M134" i="4"/>
  <c r="K134" i="4"/>
  <c r="B135" i="4"/>
  <c r="C135" i="4"/>
  <c r="D135" i="4"/>
  <c r="E135" i="4"/>
  <c r="I135" i="4"/>
  <c r="G135" i="4"/>
  <c r="H135" i="4"/>
  <c r="F135" i="4"/>
  <c r="J135" i="4"/>
  <c r="L135" i="4"/>
  <c r="M135" i="4"/>
  <c r="K135" i="4"/>
  <c r="B136" i="4"/>
  <c r="C136" i="4"/>
  <c r="D136" i="4"/>
  <c r="E136" i="4"/>
  <c r="I136" i="4"/>
  <c r="G136" i="4"/>
  <c r="H136" i="4"/>
  <c r="F136" i="4"/>
  <c r="J136" i="4"/>
  <c r="L136" i="4"/>
  <c r="M136" i="4"/>
  <c r="K136" i="4"/>
  <c r="B137" i="4"/>
  <c r="C137" i="4"/>
  <c r="D137" i="4"/>
  <c r="E137" i="4"/>
  <c r="I137" i="4"/>
  <c r="G137" i="4"/>
  <c r="H137" i="4"/>
  <c r="F137" i="4"/>
  <c r="J137" i="4"/>
  <c r="L137" i="4"/>
  <c r="M137" i="4"/>
  <c r="K137" i="4"/>
  <c r="B138" i="4"/>
  <c r="C138" i="4"/>
  <c r="D138" i="4"/>
  <c r="E138" i="4"/>
  <c r="I138" i="4"/>
  <c r="G138" i="4"/>
  <c r="H138" i="4"/>
  <c r="F138" i="4"/>
  <c r="J138" i="4"/>
  <c r="L138" i="4"/>
  <c r="M138" i="4"/>
  <c r="K138" i="4"/>
  <c r="B139" i="4"/>
  <c r="C139" i="4"/>
  <c r="D139" i="4"/>
  <c r="E139" i="4"/>
  <c r="I139" i="4"/>
  <c r="G139" i="4"/>
  <c r="H139" i="4"/>
  <c r="F139" i="4"/>
  <c r="J139" i="4"/>
  <c r="L139" i="4"/>
  <c r="M139" i="4"/>
  <c r="K139" i="4"/>
  <c r="B140" i="4"/>
  <c r="C140" i="4"/>
  <c r="D140" i="4"/>
  <c r="E140" i="4"/>
  <c r="I140" i="4"/>
  <c r="G140" i="4"/>
  <c r="H140" i="4"/>
  <c r="F140" i="4"/>
  <c r="J140" i="4"/>
  <c r="L140" i="4"/>
  <c r="M140" i="4"/>
  <c r="K140" i="4"/>
  <c r="B141" i="4"/>
  <c r="C141" i="4"/>
  <c r="D141" i="4"/>
  <c r="E141" i="4"/>
  <c r="I141" i="4"/>
  <c r="G141" i="4"/>
  <c r="H141" i="4"/>
  <c r="F141" i="4"/>
  <c r="J141" i="4"/>
  <c r="L141" i="4"/>
  <c r="M141" i="4"/>
  <c r="K141" i="4"/>
  <c r="B142" i="4"/>
  <c r="C142" i="4"/>
  <c r="D142" i="4"/>
  <c r="E142" i="4"/>
  <c r="I142" i="4"/>
  <c r="G142" i="4"/>
  <c r="H142" i="4"/>
  <c r="F142" i="4"/>
  <c r="J142" i="4"/>
  <c r="L142" i="4"/>
  <c r="M142" i="4"/>
  <c r="K142" i="4"/>
  <c r="B143" i="4"/>
  <c r="C143" i="4"/>
  <c r="D143" i="4"/>
  <c r="E143" i="4"/>
  <c r="I143" i="4"/>
  <c r="G143" i="4"/>
  <c r="H143" i="4"/>
  <c r="F143" i="4"/>
  <c r="J143" i="4"/>
  <c r="L143" i="4"/>
  <c r="M143" i="4"/>
  <c r="K143" i="4"/>
  <c r="B144" i="4"/>
  <c r="C144" i="4"/>
  <c r="D144" i="4"/>
  <c r="E144" i="4"/>
  <c r="I144" i="4"/>
  <c r="G144" i="4"/>
  <c r="H144" i="4"/>
  <c r="F144" i="4"/>
  <c r="J144" i="4"/>
  <c r="L144" i="4"/>
  <c r="M144" i="4"/>
  <c r="K144" i="4"/>
  <c r="B145" i="4"/>
  <c r="C145" i="4"/>
  <c r="D145" i="4"/>
  <c r="E145" i="4"/>
  <c r="I145" i="4"/>
  <c r="G145" i="4"/>
  <c r="H145" i="4"/>
  <c r="F145" i="4"/>
  <c r="J145" i="4"/>
  <c r="L145" i="4"/>
  <c r="M145" i="4"/>
  <c r="K145" i="4"/>
  <c r="B146" i="4"/>
  <c r="C146" i="4"/>
  <c r="D146" i="4"/>
  <c r="E146" i="4"/>
  <c r="I146" i="4"/>
  <c r="G146" i="4"/>
  <c r="H146" i="4"/>
  <c r="F146" i="4"/>
  <c r="J146" i="4"/>
  <c r="L146" i="4"/>
  <c r="M146" i="4"/>
  <c r="K146" i="4"/>
  <c r="B147" i="4"/>
  <c r="C147" i="4"/>
  <c r="D147" i="4"/>
  <c r="E147" i="4"/>
  <c r="I147" i="4"/>
  <c r="G147" i="4"/>
  <c r="H147" i="4"/>
  <c r="F147" i="4"/>
  <c r="J147" i="4"/>
  <c r="L147" i="4"/>
  <c r="M147" i="4"/>
  <c r="K147" i="4"/>
  <c r="B148" i="4"/>
  <c r="C148" i="4"/>
  <c r="D148" i="4"/>
  <c r="E148" i="4"/>
  <c r="I148" i="4"/>
  <c r="G148" i="4"/>
  <c r="H148" i="4"/>
  <c r="F148" i="4"/>
  <c r="J148" i="4"/>
  <c r="L148" i="4"/>
  <c r="M148" i="4"/>
  <c r="K148" i="4"/>
  <c r="B149" i="4"/>
  <c r="C149" i="4"/>
  <c r="D149" i="4"/>
  <c r="E149" i="4"/>
  <c r="I149" i="4"/>
  <c r="G149" i="4"/>
  <c r="H149" i="4"/>
  <c r="F149" i="4"/>
  <c r="J149" i="4"/>
  <c r="L149" i="4"/>
  <c r="M149" i="4"/>
  <c r="K149" i="4"/>
  <c r="B150" i="4"/>
  <c r="C150" i="4"/>
  <c r="D150" i="4"/>
  <c r="E150" i="4"/>
  <c r="I150" i="4"/>
  <c r="G150" i="4"/>
  <c r="H150" i="4"/>
  <c r="F150" i="4"/>
  <c r="J150" i="4"/>
  <c r="L150" i="4"/>
  <c r="M150" i="4"/>
  <c r="K150" i="4"/>
  <c r="B151" i="4"/>
  <c r="C151" i="4"/>
  <c r="D151" i="4"/>
  <c r="E151" i="4"/>
  <c r="I151" i="4"/>
  <c r="G151" i="4"/>
  <c r="H151" i="4"/>
  <c r="F151" i="4"/>
  <c r="J151" i="4"/>
  <c r="L151" i="4"/>
  <c r="M151" i="4"/>
  <c r="K151" i="4"/>
  <c r="B152" i="4"/>
  <c r="C152" i="4"/>
  <c r="D152" i="4"/>
  <c r="E152" i="4"/>
  <c r="I152" i="4"/>
  <c r="G152" i="4"/>
  <c r="H152" i="4"/>
  <c r="F152" i="4"/>
  <c r="J152" i="4"/>
  <c r="L152" i="4"/>
  <c r="M152" i="4"/>
  <c r="K152" i="4"/>
  <c r="B153" i="4"/>
  <c r="C153" i="4"/>
  <c r="D153" i="4"/>
  <c r="E153" i="4"/>
  <c r="I153" i="4"/>
  <c r="G153" i="4"/>
  <c r="H153" i="4"/>
  <c r="F153" i="4"/>
  <c r="J153" i="4"/>
  <c r="L153" i="4"/>
  <c r="M153" i="4"/>
  <c r="K153" i="4"/>
  <c r="B154" i="4"/>
  <c r="C154" i="4"/>
  <c r="D154" i="4"/>
  <c r="E154" i="4"/>
  <c r="I154" i="4"/>
  <c r="G154" i="4"/>
  <c r="H154" i="4"/>
  <c r="F154" i="4"/>
  <c r="J154" i="4"/>
  <c r="L154" i="4"/>
  <c r="M154" i="4"/>
  <c r="K154" i="4"/>
  <c r="B155" i="4"/>
  <c r="C155" i="4"/>
  <c r="D155" i="4"/>
  <c r="E155" i="4"/>
  <c r="I155" i="4"/>
  <c r="G155" i="4"/>
  <c r="H155" i="4"/>
  <c r="F155" i="4"/>
  <c r="J155" i="4"/>
  <c r="L155" i="4"/>
  <c r="M155" i="4"/>
  <c r="K155" i="4"/>
  <c r="B156" i="4"/>
  <c r="C156" i="4"/>
  <c r="D156" i="4"/>
  <c r="E156" i="4"/>
  <c r="I156" i="4"/>
  <c r="G156" i="4"/>
  <c r="H156" i="4"/>
  <c r="F156" i="4"/>
  <c r="J156" i="4"/>
  <c r="L156" i="4"/>
  <c r="M156" i="4"/>
  <c r="K156" i="4"/>
  <c r="B157" i="4"/>
  <c r="C157" i="4"/>
  <c r="D157" i="4"/>
  <c r="E157" i="4"/>
  <c r="I157" i="4"/>
  <c r="G157" i="4"/>
  <c r="H157" i="4"/>
  <c r="F157" i="4"/>
  <c r="J157" i="4"/>
  <c r="L157" i="4"/>
  <c r="M157" i="4"/>
  <c r="K157" i="4"/>
  <c r="B158" i="4"/>
  <c r="C158" i="4"/>
  <c r="D158" i="4"/>
  <c r="E158" i="4"/>
  <c r="I158" i="4"/>
  <c r="G158" i="4"/>
  <c r="H158" i="4"/>
  <c r="F158" i="4"/>
  <c r="J158" i="4"/>
  <c r="L158" i="4"/>
  <c r="M158" i="4"/>
  <c r="K158" i="4"/>
  <c r="B159" i="4"/>
  <c r="C159" i="4"/>
  <c r="D159" i="4"/>
  <c r="E159" i="4"/>
  <c r="I159" i="4"/>
  <c r="G159" i="4"/>
  <c r="H159" i="4"/>
  <c r="F159" i="4"/>
  <c r="J159" i="4"/>
  <c r="L159" i="4"/>
  <c r="M159" i="4"/>
  <c r="K159" i="4"/>
  <c r="B160" i="4"/>
  <c r="C160" i="4"/>
  <c r="D160" i="4"/>
  <c r="E160" i="4"/>
  <c r="I160" i="4"/>
  <c r="G160" i="4"/>
  <c r="H160" i="4"/>
  <c r="F160" i="4"/>
  <c r="J160" i="4"/>
  <c r="L160" i="4"/>
  <c r="M160" i="4"/>
  <c r="K160" i="4"/>
  <c r="B161" i="4"/>
  <c r="C161" i="4"/>
  <c r="D161" i="4"/>
  <c r="E161" i="4"/>
  <c r="I161" i="4"/>
  <c r="G161" i="4"/>
  <c r="H161" i="4"/>
  <c r="F161" i="4"/>
  <c r="J161" i="4"/>
  <c r="L161" i="4"/>
  <c r="M161" i="4"/>
  <c r="K161" i="4"/>
  <c r="B162" i="4"/>
  <c r="C162" i="4"/>
  <c r="D162" i="4"/>
  <c r="E162" i="4"/>
  <c r="I162" i="4"/>
  <c r="G162" i="4"/>
  <c r="H162" i="4"/>
  <c r="F162" i="4"/>
  <c r="J162" i="4"/>
  <c r="L162" i="4"/>
  <c r="M162" i="4"/>
  <c r="K162" i="4"/>
  <c r="B163" i="4"/>
  <c r="C163" i="4"/>
  <c r="D163" i="4"/>
  <c r="E163" i="4"/>
  <c r="I163" i="4"/>
  <c r="G163" i="4"/>
  <c r="H163" i="4"/>
  <c r="F163" i="4"/>
  <c r="J163" i="4"/>
  <c r="L163" i="4"/>
  <c r="M163" i="4"/>
  <c r="K163" i="4"/>
  <c r="B164" i="4"/>
  <c r="C164" i="4"/>
  <c r="D164" i="4"/>
  <c r="E164" i="4"/>
  <c r="I164" i="4"/>
  <c r="G164" i="4"/>
  <c r="H164" i="4"/>
  <c r="F164" i="4"/>
  <c r="J164" i="4"/>
  <c r="L164" i="4"/>
  <c r="M164" i="4"/>
  <c r="K164" i="4"/>
  <c r="B165" i="4"/>
  <c r="C165" i="4"/>
  <c r="D165" i="4"/>
  <c r="E165" i="4"/>
  <c r="I165" i="4"/>
  <c r="G165" i="4"/>
  <c r="H165" i="4"/>
  <c r="F165" i="4"/>
  <c r="J165" i="4"/>
  <c r="L165" i="4"/>
  <c r="M165" i="4"/>
  <c r="K165" i="4"/>
  <c r="B166" i="4"/>
  <c r="C166" i="4"/>
  <c r="D166" i="4"/>
  <c r="E166" i="4"/>
  <c r="I166" i="4"/>
  <c r="G166" i="4"/>
  <c r="H166" i="4"/>
  <c r="F166" i="4"/>
  <c r="J166" i="4"/>
  <c r="L166" i="4"/>
  <c r="M166" i="4"/>
  <c r="K166" i="4"/>
  <c r="B167" i="4"/>
  <c r="C167" i="4"/>
  <c r="D167" i="4"/>
  <c r="E167" i="4"/>
  <c r="I167" i="4"/>
  <c r="G167" i="4"/>
  <c r="H167" i="4"/>
  <c r="F167" i="4"/>
  <c r="J167" i="4"/>
  <c r="L167" i="4"/>
  <c r="M167" i="4"/>
  <c r="K167" i="4"/>
  <c r="B168" i="4"/>
  <c r="C168" i="4"/>
  <c r="D168" i="4"/>
  <c r="E168" i="4"/>
  <c r="I168" i="4"/>
  <c r="G168" i="4"/>
  <c r="H168" i="4"/>
  <c r="F168" i="4"/>
  <c r="J168" i="4"/>
  <c r="L168" i="4"/>
  <c r="M168" i="4"/>
  <c r="K168" i="4"/>
  <c r="B169" i="4"/>
  <c r="C169" i="4"/>
  <c r="D169" i="4"/>
  <c r="E169" i="4"/>
  <c r="I169" i="4"/>
  <c r="G169" i="4"/>
  <c r="H169" i="4"/>
  <c r="F169" i="4"/>
  <c r="J169" i="4"/>
  <c r="L169" i="4"/>
  <c r="M169" i="4"/>
  <c r="K169" i="4"/>
  <c r="B170" i="4"/>
  <c r="C170" i="4"/>
  <c r="D170" i="4"/>
  <c r="E170" i="4"/>
  <c r="I170" i="4"/>
  <c r="G170" i="4"/>
  <c r="H170" i="4"/>
  <c r="F170" i="4"/>
  <c r="J170" i="4"/>
  <c r="L170" i="4"/>
  <c r="M170" i="4"/>
  <c r="K170" i="4"/>
  <c r="B171" i="4"/>
  <c r="C171" i="4"/>
  <c r="D171" i="4"/>
  <c r="E171" i="4"/>
  <c r="I171" i="4"/>
  <c r="G171" i="4"/>
  <c r="H171" i="4"/>
  <c r="F171" i="4"/>
  <c r="J171" i="4"/>
  <c r="L171" i="4"/>
  <c r="M171" i="4"/>
  <c r="K171" i="4"/>
  <c r="B172" i="4"/>
  <c r="C172" i="4"/>
  <c r="D172" i="4"/>
  <c r="E172" i="4"/>
  <c r="I172" i="4"/>
  <c r="G172" i="4"/>
  <c r="H172" i="4"/>
  <c r="F172" i="4"/>
  <c r="J172" i="4"/>
  <c r="L172" i="4"/>
  <c r="M172" i="4"/>
  <c r="K172" i="4"/>
  <c r="B173" i="4"/>
  <c r="C173" i="4"/>
  <c r="D173" i="4"/>
  <c r="E173" i="4"/>
  <c r="I173" i="4"/>
  <c r="G173" i="4"/>
  <c r="H173" i="4"/>
  <c r="F173" i="4"/>
  <c r="J173" i="4"/>
  <c r="L173" i="4"/>
  <c r="M173" i="4"/>
  <c r="K173" i="4"/>
  <c r="B174" i="4"/>
  <c r="C174" i="4"/>
  <c r="D174" i="4"/>
  <c r="E174" i="4"/>
  <c r="I174" i="4"/>
  <c r="G174" i="4"/>
  <c r="H174" i="4"/>
  <c r="F174" i="4"/>
  <c r="J174" i="4"/>
  <c r="L174" i="4"/>
  <c r="M174" i="4"/>
  <c r="K174" i="4"/>
  <c r="B175" i="4"/>
  <c r="C175" i="4"/>
  <c r="D175" i="4"/>
  <c r="E175" i="4"/>
  <c r="I175" i="4"/>
  <c r="G175" i="4"/>
  <c r="H175" i="4"/>
  <c r="F175" i="4"/>
  <c r="J175" i="4"/>
  <c r="L175" i="4"/>
  <c r="M175" i="4"/>
  <c r="K175" i="4"/>
  <c r="B176" i="4"/>
  <c r="C176" i="4"/>
  <c r="D176" i="4"/>
  <c r="E176" i="4"/>
  <c r="I176" i="4"/>
  <c r="G176" i="4"/>
  <c r="H176" i="4"/>
  <c r="F176" i="4"/>
  <c r="J176" i="4"/>
  <c r="L176" i="4"/>
  <c r="M176" i="4"/>
  <c r="K176" i="4"/>
  <c r="B177" i="4"/>
  <c r="C177" i="4"/>
  <c r="D177" i="4"/>
  <c r="E177" i="4"/>
  <c r="I177" i="4"/>
  <c r="G177" i="4"/>
  <c r="H177" i="4"/>
  <c r="F177" i="4"/>
  <c r="J177" i="4"/>
  <c r="L177" i="4"/>
  <c r="M177" i="4"/>
  <c r="K177" i="4"/>
  <c r="B178" i="4"/>
  <c r="C178" i="4"/>
  <c r="D178" i="4"/>
  <c r="E178" i="4"/>
  <c r="I178" i="4"/>
  <c r="G178" i="4"/>
  <c r="H178" i="4"/>
  <c r="F178" i="4"/>
  <c r="J178" i="4"/>
  <c r="L178" i="4"/>
  <c r="M178" i="4"/>
  <c r="K178" i="4"/>
  <c r="B179" i="4"/>
  <c r="C179" i="4"/>
  <c r="D179" i="4"/>
  <c r="E179" i="4"/>
  <c r="I179" i="4"/>
  <c r="G179" i="4"/>
  <c r="H179" i="4"/>
  <c r="F179" i="4"/>
  <c r="J179" i="4"/>
  <c r="L179" i="4"/>
  <c r="M179" i="4"/>
  <c r="K179" i="4"/>
  <c r="B180" i="4"/>
  <c r="C180" i="4"/>
  <c r="D180" i="4"/>
  <c r="E180" i="4"/>
  <c r="I180" i="4"/>
  <c r="G180" i="4"/>
  <c r="H180" i="4"/>
  <c r="F180" i="4"/>
  <c r="J180" i="4"/>
  <c r="L180" i="4"/>
  <c r="M180" i="4"/>
  <c r="K180" i="4"/>
  <c r="B181" i="4"/>
  <c r="C181" i="4"/>
  <c r="D181" i="4"/>
  <c r="E181" i="4"/>
  <c r="I181" i="4"/>
  <c r="G181" i="4"/>
  <c r="H181" i="4"/>
  <c r="F181" i="4"/>
  <c r="J181" i="4"/>
  <c r="L181" i="4"/>
  <c r="M181" i="4"/>
  <c r="K181" i="4"/>
  <c r="B182" i="4"/>
  <c r="C182" i="4"/>
  <c r="D182" i="4"/>
  <c r="E182" i="4"/>
  <c r="I182" i="4"/>
  <c r="G182" i="4"/>
  <c r="H182" i="4"/>
  <c r="F182" i="4"/>
  <c r="J182" i="4"/>
  <c r="L182" i="4"/>
  <c r="M182" i="4"/>
  <c r="K182" i="4"/>
  <c r="B183" i="4"/>
  <c r="C183" i="4"/>
  <c r="D183" i="4"/>
  <c r="E183" i="4"/>
  <c r="I183" i="4"/>
  <c r="G183" i="4"/>
  <c r="H183" i="4"/>
  <c r="F183" i="4"/>
  <c r="J183" i="4"/>
  <c r="L183" i="4"/>
  <c r="M183" i="4"/>
  <c r="K183" i="4"/>
  <c r="B184" i="4"/>
  <c r="C184" i="4"/>
  <c r="D184" i="4"/>
  <c r="E184" i="4"/>
  <c r="I184" i="4"/>
  <c r="G184" i="4"/>
  <c r="H184" i="4"/>
  <c r="F184" i="4"/>
  <c r="J184" i="4"/>
  <c r="L184" i="4"/>
  <c r="M184" i="4"/>
  <c r="K184" i="4"/>
  <c r="B185" i="4"/>
  <c r="C185" i="4"/>
  <c r="D185" i="4"/>
  <c r="E185" i="4"/>
  <c r="I185" i="4"/>
  <c r="G185" i="4"/>
  <c r="H185" i="4"/>
  <c r="F185" i="4"/>
  <c r="J185" i="4"/>
  <c r="L185" i="4"/>
  <c r="M185" i="4"/>
  <c r="K185" i="4"/>
  <c r="B186" i="4"/>
  <c r="C186" i="4"/>
  <c r="D186" i="4"/>
  <c r="E186" i="4"/>
  <c r="I186" i="4"/>
  <c r="G186" i="4"/>
  <c r="H186" i="4"/>
  <c r="F186" i="4"/>
  <c r="J186" i="4"/>
  <c r="L186" i="4"/>
  <c r="M186" i="4"/>
  <c r="K186" i="4"/>
  <c r="B187" i="4"/>
  <c r="C187" i="4"/>
  <c r="D187" i="4"/>
  <c r="E187" i="4"/>
  <c r="I187" i="4"/>
  <c r="G187" i="4"/>
  <c r="H187" i="4"/>
  <c r="F187" i="4"/>
  <c r="J187" i="4"/>
  <c r="L187" i="4"/>
  <c r="M187" i="4"/>
  <c r="K187" i="4"/>
  <c r="B188" i="4"/>
  <c r="C188" i="4"/>
  <c r="D188" i="4"/>
  <c r="E188" i="4"/>
  <c r="I188" i="4"/>
  <c r="G188" i="4"/>
  <c r="H188" i="4"/>
  <c r="F188" i="4"/>
  <c r="J188" i="4"/>
  <c r="L188" i="4"/>
  <c r="M188" i="4"/>
  <c r="K188" i="4"/>
  <c r="B189" i="4"/>
  <c r="C189" i="4"/>
  <c r="D189" i="4"/>
  <c r="E189" i="4"/>
  <c r="I189" i="4"/>
  <c r="G189" i="4"/>
  <c r="H189" i="4"/>
  <c r="F189" i="4"/>
  <c r="J189" i="4"/>
  <c r="L189" i="4"/>
  <c r="M189" i="4"/>
  <c r="K189" i="4"/>
  <c r="B190" i="4"/>
  <c r="C190" i="4"/>
  <c r="D190" i="4"/>
  <c r="E190" i="4"/>
  <c r="I190" i="4"/>
  <c r="G190" i="4"/>
  <c r="H190" i="4"/>
  <c r="F190" i="4"/>
  <c r="J190" i="4"/>
  <c r="L190" i="4"/>
  <c r="M190" i="4"/>
  <c r="K190" i="4"/>
  <c r="B191" i="4"/>
  <c r="C191" i="4"/>
  <c r="D191" i="4"/>
  <c r="E191" i="4"/>
  <c r="I191" i="4"/>
  <c r="G191" i="4"/>
  <c r="H191" i="4"/>
  <c r="F191" i="4"/>
  <c r="J191" i="4"/>
  <c r="L191" i="4"/>
  <c r="M191" i="4"/>
  <c r="K191" i="4"/>
  <c r="B192" i="4"/>
  <c r="C192" i="4"/>
  <c r="D192" i="4"/>
  <c r="E192" i="4"/>
  <c r="I192" i="4"/>
  <c r="G192" i="4"/>
  <c r="H192" i="4"/>
  <c r="F192" i="4"/>
  <c r="J192" i="4"/>
  <c r="L192" i="4"/>
  <c r="M192" i="4"/>
  <c r="K192" i="4"/>
  <c r="B193" i="4"/>
  <c r="C193" i="4"/>
  <c r="D193" i="4"/>
  <c r="E193" i="4"/>
  <c r="I193" i="4"/>
  <c r="G193" i="4"/>
  <c r="H193" i="4"/>
  <c r="F193" i="4"/>
  <c r="J193" i="4"/>
  <c r="L193" i="4"/>
  <c r="M193" i="4"/>
  <c r="K193" i="4"/>
  <c r="B194" i="4"/>
  <c r="C194" i="4"/>
  <c r="D194" i="4"/>
  <c r="E194" i="4"/>
  <c r="I194" i="4"/>
  <c r="G194" i="4"/>
  <c r="H194" i="4"/>
  <c r="F194" i="4"/>
  <c r="J194" i="4"/>
  <c r="L194" i="4"/>
  <c r="M194" i="4"/>
  <c r="K194" i="4"/>
  <c r="B195" i="4"/>
  <c r="C195" i="4"/>
  <c r="D195" i="4"/>
  <c r="E195" i="4"/>
  <c r="I195" i="4"/>
  <c r="G195" i="4"/>
  <c r="H195" i="4"/>
  <c r="F195" i="4"/>
  <c r="J195" i="4"/>
  <c r="L195" i="4"/>
  <c r="M195" i="4"/>
  <c r="K195" i="4"/>
  <c r="B196" i="4"/>
  <c r="C196" i="4"/>
  <c r="D196" i="4"/>
  <c r="E196" i="4"/>
  <c r="I196" i="4"/>
  <c r="G196" i="4"/>
  <c r="H196" i="4"/>
  <c r="F196" i="4"/>
  <c r="J196" i="4"/>
  <c r="L196" i="4"/>
  <c r="M196" i="4"/>
  <c r="K196" i="4"/>
  <c r="B197" i="4"/>
  <c r="C197" i="4"/>
  <c r="D197" i="4"/>
  <c r="E197" i="4"/>
  <c r="I197" i="4"/>
  <c r="G197" i="4"/>
  <c r="H197" i="4"/>
  <c r="F197" i="4"/>
  <c r="J197" i="4"/>
  <c r="L197" i="4"/>
  <c r="M197" i="4"/>
  <c r="K197" i="4"/>
  <c r="B198" i="4"/>
  <c r="C198" i="4"/>
  <c r="D198" i="4"/>
  <c r="E198" i="4"/>
  <c r="I198" i="4"/>
  <c r="G198" i="4"/>
  <c r="H198" i="4"/>
  <c r="F198" i="4"/>
  <c r="J198" i="4"/>
  <c r="L198" i="4"/>
  <c r="M198" i="4"/>
  <c r="K198" i="4"/>
  <c r="B199" i="4"/>
  <c r="C199" i="4"/>
  <c r="D199" i="4"/>
  <c r="E199" i="4"/>
  <c r="I199" i="4"/>
  <c r="G199" i="4"/>
  <c r="H199" i="4"/>
  <c r="F199" i="4"/>
  <c r="J199" i="4"/>
  <c r="L199" i="4"/>
  <c r="M199" i="4"/>
  <c r="K199" i="4"/>
  <c r="B200" i="4"/>
  <c r="C200" i="4"/>
  <c r="D200" i="4"/>
  <c r="E200" i="4"/>
  <c r="I200" i="4"/>
  <c r="G200" i="4"/>
  <c r="H200" i="4"/>
  <c r="F200" i="4"/>
  <c r="J200" i="4"/>
  <c r="L200" i="4"/>
  <c r="M200" i="4"/>
  <c r="K200" i="4"/>
  <c r="B201" i="4"/>
  <c r="C201" i="4"/>
  <c r="D201" i="4"/>
  <c r="E201" i="4"/>
  <c r="I201" i="4"/>
  <c r="G201" i="4"/>
  <c r="H201" i="4"/>
  <c r="F201" i="4"/>
  <c r="J201" i="4"/>
  <c r="L201" i="4"/>
  <c r="M201" i="4"/>
  <c r="K201" i="4"/>
  <c r="B202" i="4"/>
  <c r="C202" i="4"/>
  <c r="D202" i="4"/>
  <c r="E202" i="4"/>
  <c r="I202" i="4"/>
  <c r="G202" i="4"/>
  <c r="H202" i="4"/>
  <c r="F202" i="4"/>
  <c r="J202" i="4"/>
  <c r="L202" i="4"/>
  <c r="M202" i="4"/>
  <c r="K202" i="4"/>
  <c r="B203" i="4"/>
  <c r="C203" i="4"/>
  <c r="D203" i="4"/>
  <c r="E203" i="4"/>
  <c r="I203" i="4"/>
  <c r="G203" i="4"/>
  <c r="H203" i="4"/>
  <c r="F203" i="4"/>
  <c r="J203" i="4"/>
  <c r="L203" i="4"/>
  <c r="M203" i="4"/>
  <c r="K203" i="4"/>
  <c r="B204" i="4"/>
  <c r="C204" i="4"/>
  <c r="D204" i="4"/>
  <c r="E204" i="4"/>
  <c r="I204" i="4"/>
  <c r="G204" i="4"/>
  <c r="H204" i="4"/>
  <c r="F204" i="4"/>
  <c r="J204" i="4"/>
  <c r="L204" i="4"/>
  <c r="M204" i="4"/>
  <c r="K204" i="4"/>
  <c r="B205" i="4"/>
  <c r="C205" i="4"/>
  <c r="D205" i="4"/>
  <c r="E205" i="4"/>
  <c r="I205" i="4"/>
  <c r="G205" i="4"/>
  <c r="H205" i="4"/>
  <c r="F205" i="4"/>
  <c r="J205" i="4"/>
  <c r="L205" i="4"/>
  <c r="M205" i="4"/>
  <c r="K205" i="4"/>
  <c r="B206" i="4"/>
  <c r="C206" i="4"/>
  <c r="D206" i="4"/>
  <c r="E206" i="4"/>
  <c r="I206" i="4"/>
  <c r="G206" i="4"/>
  <c r="H206" i="4"/>
  <c r="F206" i="4"/>
  <c r="J206" i="4"/>
  <c r="L206" i="4"/>
  <c r="M206" i="4"/>
  <c r="K206" i="4"/>
  <c r="B207" i="4"/>
  <c r="C207" i="4"/>
  <c r="D207" i="4"/>
  <c r="E207" i="4"/>
  <c r="I207" i="4"/>
  <c r="G207" i="4"/>
  <c r="H207" i="4"/>
  <c r="F207" i="4"/>
  <c r="J207" i="4"/>
  <c r="L207" i="4"/>
  <c r="M207" i="4"/>
  <c r="K207" i="4"/>
  <c r="B208" i="4"/>
  <c r="C208" i="4"/>
  <c r="D208" i="4"/>
  <c r="E208" i="4"/>
  <c r="I208" i="4"/>
  <c r="G208" i="4"/>
  <c r="H208" i="4"/>
  <c r="F208" i="4"/>
  <c r="J208" i="4"/>
  <c r="L208" i="4"/>
  <c r="M208" i="4"/>
  <c r="K208" i="4"/>
  <c r="B209" i="4"/>
  <c r="C209" i="4"/>
  <c r="D209" i="4"/>
  <c r="E209" i="4"/>
  <c r="I209" i="4"/>
  <c r="G209" i="4"/>
  <c r="H209" i="4"/>
  <c r="F209" i="4"/>
  <c r="J209" i="4"/>
  <c r="L209" i="4"/>
  <c r="M209" i="4"/>
  <c r="K209" i="4"/>
  <c r="B210" i="4"/>
  <c r="C210" i="4"/>
  <c r="D210" i="4"/>
  <c r="E210" i="4"/>
  <c r="I210" i="4"/>
  <c r="G210" i="4"/>
  <c r="H210" i="4"/>
  <c r="F210" i="4"/>
  <c r="J210" i="4"/>
  <c r="L210" i="4"/>
  <c r="M210" i="4"/>
  <c r="K210" i="4"/>
  <c r="B211" i="4"/>
  <c r="C211" i="4"/>
  <c r="D211" i="4"/>
  <c r="E211" i="4"/>
  <c r="I211" i="4"/>
  <c r="G211" i="4"/>
  <c r="H211" i="4"/>
  <c r="F211" i="4"/>
  <c r="J211" i="4"/>
  <c r="L211" i="4"/>
  <c r="M211" i="4"/>
  <c r="K211" i="4"/>
  <c r="B212" i="4"/>
  <c r="C212" i="4"/>
  <c r="D212" i="4"/>
  <c r="E212" i="4"/>
  <c r="I212" i="4"/>
  <c r="G212" i="4"/>
  <c r="H212" i="4"/>
  <c r="F212" i="4"/>
  <c r="J212" i="4"/>
  <c r="L212" i="4"/>
  <c r="M212" i="4"/>
  <c r="K212" i="4"/>
  <c r="B213" i="4"/>
  <c r="C213" i="4"/>
  <c r="D213" i="4"/>
  <c r="E213" i="4"/>
  <c r="I213" i="4"/>
  <c r="G213" i="4"/>
  <c r="H213" i="4"/>
  <c r="F213" i="4"/>
  <c r="J213" i="4"/>
  <c r="L213" i="4"/>
  <c r="M213" i="4"/>
  <c r="K213" i="4"/>
  <c r="B214" i="4"/>
  <c r="C214" i="4"/>
  <c r="D214" i="4"/>
  <c r="E214" i="4"/>
  <c r="I214" i="4"/>
  <c r="G214" i="4"/>
  <c r="H214" i="4"/>
  <c r="F214" i="4"/>
  <c r="J214" i="4"/>
  <c r="L214" i="4"/>
  <c r="M214" i="4"/>
  <c r="K214" i="4"/>
  <c r="B215" i="4"/>
  <c r="C215" i="4"/>
  <c r="D215" i="4"/>
  <c r="E215" i="4"/>
  <c r="I215" i="4"/>
  <c r="G215" i="4"/>
  <c r="H215" i="4"/>
  <c r="F215" i="4"/>
  <c r="J215" i="4"/>
  <c r="L215" i="4"/>
  <c r="M215" i="4"/>
  <c r="K215" i="4"/>
  <c r="B216" i="4"/>
  <c r="C216" i="4"/>
  <c r="D216" i="4"/>
  <c r="E216" i="4"/>
  <c r="I216" i="4"/>
  <c r="G216" i="4"/>
  <c r="H216" i="4"/>
  <c r="F216" i="4"/>
  <c r="J216" i="4"/>
  <c r="L216" i="4"/>
  <c r="M216" i="4"/>
  <c r="K216" i="4"/>
  <c r="B217" i="4"/>
  <c r="C217" i="4"/>
  <c r="D217" i="4"/>
  <c r="E217" i="4"/>
  <c r="I217" i="4"/>
  <c r="G217" i="4"/>
  <c r="H217" i="4"/>
  <c r="F217" i="4"/>
  <c r="J217" i="4"/>
  <c r="L217" i="4"/>
  <c r="M217" i="4"/>
  <c r="K217" i="4"/>
  <c r="B218" i="4"/>
  <c r="C218" i="4"/>
  <c r="D218" i="4"/>
  <c r="E218" i="4"/>
  <c r="I218" i="4"/>
  <c r="G218" i="4"/>
  <c r="H218" i="4"/>
  <c r="F218" i="4"/>
  <c r="J218" i="4"/>
  <c r="L218" i="4"/>
  <c r="M218" i="4"/>
  <c r="K218" i="4"/>
  <c r="B219" i="4"/>
  <c r="C219" i="4"/>
  <c r="D219" i="4"/>
  <c r="E219" i="4"/>
  <c r="I219" i="4"/>
  <c r="G219" i="4"/>
  <c r="H219" i="4"/>
  <c r="F219" i="4"/>
  <c r="J219" i="4"/>
  <c r="L219" i="4"/>
  <c r="M219" i="4"/>
  <c r="K219" i="4"/>
  <c r="B220" i="4"/>
  <c r="C220" i="4"/>
  <c r="D220" i="4"/>
  <c r="E220" i="4"/>
  <c r="I220" i="4"/>
  <c r="G220" i="4"/>
  <c r="H220" i="4"/>
  <c r="F220" i="4"/>
  <c r="J220" i="4"/>
  <c r="L220" i="4"/>
  <c r="M220" i="4"/>
  <c r="K220" i="4"/>
  <c r="B221" i="4"/>
  <c r="C221" i="4"/>
  <c r="D221" i="4"/>
  <c r="E221" i="4"/>
  <c r="I221" i="4"/>
  <c r="G221" i="4"/>
  <c r="H221" i="4"/>
  <c r="F221" i="4"/>
  <c r="J221" i="4"/>
  <c r="L221" i="4"/>
  <c r="M221" i="4"/>
  <c r="K221" i="4"/>
  <c r="B222" i="4"/>
  <c r="C222" i="4"/>
  <c r="D222" i="4"/>
  <c r="E222" i="4"/>
  <c r="I222" i="4"/>
  <c r="G222" i="4"/>
  <c r="H222" i="4"/>
  <c r="F222" i="4"/>
  <c r="J222" i="4"/>
  <c r="L222" i="4"/>
  <c r="M222" i="4"/>
  <c r="K222" i="4"/>
  <c r="B223" i="4"/>
  <c r="C223" i="4"/>
  <c r="D223" i="4"/>
  <c r="E223" i="4"/>
  <c r="I223" i="4"/>
  <c r="G223" i="4"/>
  <c r="H223" i="4"/>
  <c r="F223" i="4"/>
  <c r="J223" i="4"/>
  <c r="L223" i="4"/>
  <c r="M223" i="4"/>
  <c r="K223" i="4"/>
  <c r="B224" i="4"/>
  <c r="C224" i="4"/>
  <c r="D224" i="4"/>
  <c r="E224" i="4"/>
  <c r="I224" i="4"/>
  <c r="G224" i="4"/>
  <c r="H224" i="4"/>
  <c r="F224" i="4"/>
  <c r="J224" i="4"/>
  <c r="L224" i="4"/>
  <c r="M224" i="4"/>
  <c r="K224" i="4"/>
  <c r="B225" i="4"/>
  <c r="C225" i="4"/>
  <c r="D225" i="4"/>
  <c r="E225" i="4"/>
  <c r="I225" i="4"/>
  <c r="G225" i="4"/>
  <c r="H225" i="4"/>
  <c r="F225" i="4"/>
  <c r="J225" i="4"/>
  <c r="L225" i="4"/>
  <c r="M225" i="4"/>
  <c r="K225" i="4"/>
  <c r="B226" i="4"/>
  <c r="C226" i="4"/>
  <c r="D226" i="4"/>
  <c r="E226" i="4"/>
  <c r="I226" i="4"/>
  <c r="G226" i="4"/>
  <c r="H226" i="4"/>
  <c r="F226" i="4"/>
  <c r="J226" i="4"/>
  <c r="L226" i="4"/>
  <c r="M226" i="4"/>
  <c r="K226" i="4"/>
  <c r="B227" i="4"/>
  <c r="C227" i="4"/>
  <c r="D227" i="4"/>
  <c r="E227" i="4"/>
  <c r="I227" i="4"/>
  <c r="G227" i="4"/>
  <c r="H227" i="4"/>
  <c r="F227" i="4"/>
  <c r="J227" i="4"/>
  <c r="L227" i="4"/>
  <c r="M227" i="4"/>
  <c r="K227" i="4"/>
  <c r="B228" i="4"/>
  <c r="C228" i="4"/>
  <c r="D228" i="4"/>
  <c r="E228" i="4"/>
  <c r="I228" i="4"/>
  <c r="G228" i="4"/>
  <c r="H228" i="4"/>
  <c r="F228" i="4"/>
  <c r="J228" i="4"/>
  <c r="L228" i="4"/>
  <c r="M228" i="4"/>
  <c r="K228" i="4"/>
  <c r="B229" i="4"/>
  <c r="C229" i="4"/>
  <c r="D229" i="4"/>
  <c r="E229" i="4"/>
  <c r="I229" i="4"/>
  <c r="G229" i="4"/>
  <c r="H229" i="4"/>
  <c r="F229" i="4"/>
  <c r="J229" i="4"/>
  <c r="L229" i="4"/>
  <c r="M229" i="4"/>
  <c r="K229" i="4"/>
  <c r="B230" i="4"/>
  <c r="C230" i="4"/>
  <c r="D230" i="4"/>
  <c r="E230" i="4"/>
  <c r="I230" i="4"/>
  <c r="G230" i="4"/>
  <c r="H230" i="4"/>
  <c r="F230" i="4"/>
  <c r="J230" i="4"/>
  <c r="L230" i="4"/>
  <c r="M230" i="4"/>
  <c r="K230" i="4"/>
  <c r="B231" i="4"/>
  <c r="C231" i="4"/>
  <c r="D231" i="4"/>
  <c r="E231" i="4"/>
  <c r="I231" i="4"/>
  <c r="G231" i="4"/>
  <c r="H231" i="4"/>
  <c r="F231" i="4"/>
  <c r="J231" i="4"/>
  <c r="L231" i="4"/>
  <c r="M231" i="4"/>
  <c r="K231" i="4"/>
  <c r="B232" i="4"/>
  <c r="C232" i="4"/>
  <c r="D232" i="4"/>
  <c r="E232" i="4"/>
  <c r="I232" i="4"/>
  <c r="G232" i="4"/>
  <c r="H232" i="4"/>
  <c r="F232" i="4"/>
  <c r="J232" i="4"/>
  <c r="L232" i="4"/>
  <c r="M232" i="4"/>
  <c r="K232" i="4"/>
  <c r="B233" i="4"/>
  <c r="C233" i="4"/>
  <c r="D233" i="4"/>
  <c r="E233" i="4"/>
  <c r="I233" i="4"/>
  <c r="G233" i="4"/>
  <c r="H233" i="4"/>
  <c r="F233" i="4"/>
  <c r="J233" i="4"/>
  <c r="L233" i="4"/>
  <c r="M233" i="4"/>
  <c r="K233" i="4"/>
  <c r="B234" i="4"/>
  <c r="C234" i="4"/>
  <c r="D234" i="4"/>
  <c r="E234" i="4"/>
  <c r="I234" i="4"/>
  <c r="G234" i="4"/>
  <c r="H234" i="4"/>
  <c r="F234" i="4"/>
  <c r="J234" i="4"/>
  <c r="L234" i="4"/>
  <c r="M234" i="4"/>
  <c r="K234" i="4"/>
  <c r="B235" i="4"/>
  <c r="C235" i="4"/>
  <c r="D235" i="4"/>
  <c r="E235" i="4"/>
  <c r="I235" i="4"/>
  <c r="G235" i="4"/>
  <c r="H235" i="4"/>
  <c r="F235" i="4"/>
  <c r="J235" i="4"/>
  <c r="L235" i="4"/>
  <c r="M235" i="4"/>
  <c r="K235" i="4"/>
  <c r="B236" i="4"/>
  <c r="C236" i="4"/>
  <c r="D236" i="4"/>
  <c r="E236" i="4"/>
  <c r="I236" i="4"/>
  <c r="G236" i="4"/>
  <c r="H236" i="4"/>
  <c r="F236" i="4"/>
  <c r="J236" i="4"/>
  <c r="L236" i="4"/>
  <c r="M236" i="4"/>
  <c r="K236" i="4"/>
  <c r="B237" i="4"/>
  <c r="C237" i="4"/>
  <c r="D237" i="4"/>
  <c r="E237" i="4"/>
  <c r="I237" i="4"/>
  <c r="G237" i="4"/>
  <c r="H237" i="4"/>
  <c r="F237" i="4"/>
  <c r="J237" i="4"/>
  <c r="L237" i="4"/>
  <c r="M237" i="4"/>
  <c r="K237" i="4"/>
  <c r="B238" i="4"/>
  <c r="C238" i="4"/>
  <c r="D238" i="4"/>
  <c r="E238" i="4"/>
  <c r="I238" i="4"/>
  <c r="G238" i="4"/>
  <c r="H238" i="4"/>
  <c r="F238" i="4"/>
  <c r="J238" i="4"/>
  <c r="L238" i="4"/>
  <c r="M238" i="4"/>
  <c r="K238" i="4"/>
  <c r="B239" i="4"/>
  <c r="C239" i="4"/>
  <c r="D239" i="4"/>
  <c r="E239" i="4"/>
  <c r="I239" i="4"/>
  <c r="G239" i="4"/>
  <c r="H239" i="4"/>
  <c r="F239" i="4"/>
  <c r="J239" i="4"/>
  <c r="L239" i="4"/>
  <c r="M239" i="4"/>
  <c r="K239" i="4"/>
  <c r="B240" i="4"/>
  <c r="C240" i="4"/>
  <c r="D240" i="4"/>
  <c r="E240" i="4"/>
  <c r="I240" i="4"/>
  <c r="G240" i="4"/>
  <c r="H240" i="4"/>
  <c r="F240" i="4"/>
  <c r="J240" i="4"/>
  <c r="L240" i="4"/>
  <c r="M240" i="4"/>
  <c r="K240" i="4"/>
  <c r="B241" i="4"/>
  <c r="C241" i="4"/>
  <c r="D241" i="4"/>
  <c r="E241" i="4"/>
  <c r="I241" i="4"/>
  <c r="G241" i="4"/>
  <c r="H241" i="4"/>
  <c r="F241" i="4"/>
  <c r="J241" i="4"/>
  <c r="L241" i="4"/>
  <c r="M241" i="4"/>
  <c r="K241" i="4"/>
  <c r="B242" i="4"/>
  <c r="C242" i="4"/>
  <c r="D242" i="4"/>
  <c r="E242" i="4"/>
  <c r="I242" i="4"/>
  <c r="G242" i="4"/>
  <c r="H242" i="4"/>
  <c r="F242" i="4"/>
  <c r="J242" i="4"/>
  <c r="L242" i="4"/>
  <c r="M242" i="4"/>
  <c r="K242" i="4"/>
  <c r="B243" i="4"/>
  <c r="C243" i="4"/>
  <c r="D243" i="4"/>
  <c r="E243" i="4"/>
  <c r="I243" i="4"/>
  <c r="G243" i="4"/>
  <c r="H243" i="4"/>
  <c r="F243" i="4"/>
  <c r="J243" i="4"/>
  <c r="L243" i="4"/>
  <c r="M243" i="4"/>
  <c r="K243" i="4"/>
  <c r="B244" i="4"/>
  <c r="C244" i="4"/>
  <c r="D244" i="4"/>
  <c r="E244" i="4"/>
  <c r="I244" i="4"/>
  <c r="G244" i="4"/>
  <c r="H244" i="4"/>
  <c r="F244" i="4"/>
  <c r="J244" i="4"/>
  <c r="L244" i="4"/>
  <c r="M244" i="4"/>
  <c r="K244" i="4"/>
  <c r="B245" i="4"/>
  <c r="C245" i="4"/>
  <c r="D245" i="4"/>
  <c r="E245" i="4"/>
  <c r="I245" i="4"/>
  <c r="G245" i="4"/>
  <c r="H245" i="4"/>
  <c r="F245" i="4"/>
  <c r="J245" i="4"/>
  <c r="L245" i="4"/>
  <c r="M245" i="4"/>
  <c r="K245" i="4"/>
  <c r="B246" i="4"/>
  <c r="C246" i="4"/>
  <c r="D246" i="4"/>
  <c r="E246" i="4"/>
  <c r="I246" i="4"/>
  <c r="G246" i="4"/>
  <c r="H246" i="4"/>
  <c r="F246" i="4"/>
  <c r="J246" i="4"/>
  <c r="L246" i="4"/>
  <c r="M246" i="4"/>
  <c r="K246" i="4"/>
  <c r="B247" i="4"/>
  <c r="C247" i="4"/>
  <c r="D247" i="4"/>
  <c r="E247" i="4"/>
  <c r="I247" i="4"/>
  <c r="G247" i="4"/>
  <c r="H247" i="4"/>
  <c r="F247" i="4"/>
  <c r="J247" i="4"/>
  <c r="L247" i="4"/>
  <c r="M247" i="4"/>
  <c r="K247" i="4"/>
  <c r="B248" i="4"/>
  <c r="C248" i="4"/>
  <c r="D248" i="4"/>
  <c r="E248" i="4"/>
  <c r="I248" i="4"/>
  <c r="G248" i="4"/>
  <c r="H248" i="4"/>
  <c r="F248" i="4"/>
  <c r="J248" i="4"/>
  <c r="L248" i="4"/>
  <c r="M248" i="4"/>
  <c r="K248" i="4"/>
  <c r="B249" i="4"/>
  <c r="C249" i="4"/>
  <c r="D249" i="4"/>
  <c r="E249" i="4"/>
  <c r="I249" i="4"/>
  <c r="G249" i="4"/>
  <c r="H249" i="4"/>
  <c r="F249" i="4"/>
  <c r="J249" i="4"/>
  <c r="L249" i="4"/>
  <c r="M249" i="4"/>
  <c r="K249" i="4"/>
  <c r="B250" i="4"/>
  <c r="C250" i="4"/>
  <c r="D250" i="4"/>
  <c r="E250" i="4"/>
  <c r="I250" i="4"/>
  <c r="G250" i="4"/>
  <c r="H250" i="4"/>
  <c r="F250" i="4"/>
  <c r="J250" i="4"/>
  <c r="L250" i="4"/>
  <c r="M250" i="4"/>
  <c r="K250" i="4"/>
  <c r="B251" i="4"/>
  <c r="C251" i="4"/>
  <c r="D251" i="4"/>
  <c r="E251" i="4"/>
  <c r="I251" i="4"/>
  <c r="G251" i="4"/>
  <c r="H251" i="4"/>
  <c r="F251" i="4"/>
  <c r="J251" i="4"/>
  <c r="L251" i="4"/>
  <c r="M251" i="4"/>
  <c r="K251" i="4"/>
  <c r="B252" i="4"/>
  <c r="C252" i="4"/>
  <c r="D252" i="4"/>
  <c r="E252" i="4"/>
  <c r="I252" i="4"/>
  <c r="G252" i="4"/>
  <c r="H252" i="4"/>
  <c r="F252" i="4"/>
  <c r="J252" i="4"/>
  <c r="L252" i="4"/>
  <c r="M252" i="4"/>
  <c r="K252" i="4"/>
  <c r="B253" i="4"/>
  <c r="C253" i="4"/>
  <c r="D253" i="4"/>
  <c r="E253" i="4"/>
  <c r="I253" i="4"/>
  <c r="G253" i="4"/>
  <c r="H253" i="4"/>
  <c r="F253" i="4"/>
  <c r="J253" i="4"/>
  <c r="L253" i="4"/>
  <c r="M253" i="4"/>
  <c r="K253" i="4"/>
  <c r="B254" i="4"/>
  <c r="C254" i="4"/>
  <c r="D254" i="4"/>
  <c r="E254" i="4"/>
  <c r="I254" i="4"/>
  <c r="G254" i="4"/>
  <c r="H254" i="4"/>
  <c r="F254" i="4"/>
  <c r="J254" i="4"/>
  <c r="L254" i="4"/>
  <c r="M254" i="4"/>
  <c r="K254" i="4"/>
  <c r="B255" i="4"/>
  <c r="C255" i="4"/>
  <c r="D255" i="4"/>
  <c r="E255" i="4"/>
  <c r="I255" i="4"/>
  <c r="G255" i="4"/>
  <c r="H255" i="4"/>
  <c r="F255" i="4"/>
  <c r="J255" i="4"/>
  <c r="L255" i="4"/>
  <c r="M255" i="4"/>
  <c r="K255" i="4"/>
  <c r="B256" i="4"/>
  <c r="C256" i="4"/>
  <c r="D256" i="4"/>
  <c r="E256" i="4"/>
  <c r="I256" i="4"/>
  <c r="G256" i="4"/>
  <c r="H256" i="4"/>
  <c r="F256" i="4"/>
  <c r="J256" i="4"/>
  <c r="L256" i="4"/>
  <c r="M256" i="4"/>
  <c r="K256" i="4"/>
  <c r="B257" i="4"/>
  <c r="C257" i="4"/>
  <c r="D257" i="4"/>
  <c r="E257" i="4"/>
  <c r="I257" i="4"/>
  <c r="G257" i="4"/>
  <c r="H257" i="4"/>
  <c r="F257" i="4"/>
  <c r="J257" i="4"/>
  <c r="L257" i="4"/>
  <c r="M257" i="4"/>
  <c r="K257" i="4"/>
  <c r="B258" i="4"/>
  <c r="C258" i="4"/>
  <c r="D258" i="4"/>
  <c r="E258" i="4"/>
  <c r="I258" i="4"/>
  <c r="G258" i="4"/>
  <c r="H258" i="4"/>
  <c r="F258" i="4"/>
  <c r="J258" i="4"/>
  <c r="L258" i="4"/>
  <c r="M258" i="4"/>
  <c r="K258" i="4"/>
  <c r="B259" i="4"/>
  <c r="C259" i="4"/>
  <c r="D259" i="4"/>
  <c r="E259" i="4"/>
  <c r="I259" i="4"/>
  <c r="G259" i="4"/>
  <c r="H259" i="4"/>
  <c r="F259" i="4"/>
  <c r="J259" i="4"/>
  <c r="L259" i="4"/>
  <c r="M259" i="4"/>
  <c r="K259" i="4"/>
  <c r="B110" i="4"/>
  <c r="C110" i="4"/>
  <c r="D110" i="4"/>
  <c r="E110" i="4"/>
  <c r="I110" i="4"/>
  <c r="G110" i="4"/>
  <c r="H110" i="4"/>
  <c r="F110" i="4"/>
  <c r="J110" i="4"/>
  <c r="L110" i="4"/>
  <c r="M110" i="4"/>
  <c r="K110" i="4"/>
  <c r="B111" i="4"/>
  <c r="C111" i="4"/>
  <c r="D111" i="4"/>
  <c r="E111" i="4"/>
  <c r="I111" i="4"/>
  <c r="G111" i="4"/>
  <c r="H111" i="4"/>
  <c r="F111" i="4"/>
  <c r="J111" i="4"/>
  <c r="L111" i="4"/>
  <c r="M111" i="4"/>
  <c r="K111" i="4"/>
  <c r="B112" i="4"/>
  <c r="C112" i="4"/>
  <c r="D112" i="4"/>
  <c r="E112" i="4"/>
  <c r="I112" i="4"/>
  <c r="G112" i="4"/>
  <c r="H112" i="4"/>
  <c r="F112" i="4"/>
  <c r="J112" i="4"/>
  <c r="L112" i="4"/>
  <c r="M112" i="4"/>
  <c r="K112" i="4"/>
  <c r="B113" i="4"/>
  <c r="C113" i="4"/>
  <c r="D113" i="4"/>
  <c r="E113" i="4"/>
  <c r="I113" i="4"/>
  <c r="G113" i="4"/>
  <c r="H113" i="4"/>
  <c r="F113" i="4"/>
  <c r="J113" i="4"/>
  <c r="L113" i="4"/>
  <c r="M113" i="4"/>
  <c r="K113" i="4"/>
  <c r="B114" i="4"/>
  <c r="C114" i="4"/>
  <c r="D114" i="4"/>
  <c r="E114" i="4"/>
  <c r="I114" i="4"/>
  <c r="G114" i="4"/>
  <c r="H114" i="4"/>
  <c r="F114" i="4"/>
  <c r="J114" i="4"/>
  <c r="L114" i="4"/>
  <c r="M114" i="4"/>
  <c r="K114" i="4"/>
  <c r="F2" i="4"/>
  <c r="E9" i="4"/>
  <c r="L9" i="4"/>
  <c r="M9" i="4"/>
  <c r="K9" i="4"/>
  <c r="G9" i="4"/>
  <c r="J9" i="4"/>
  <c r="I9" i="4"/>
  <c r="H9" i="4"/>
  <c r="F9" i="4"/>
  <c r="B10" i="4"/>
  <c r="E10" i="4"/>
  <c r="I10" i="4"/>
  <c r="G10" i="4"/>
  <c r="H10" i="4"/>
  <c r="F10" i="4"/>
  <c r="H1" i="4"/>
  <c r="C10" i="4"/>
  <c r="B11" i="4"/>
  <c r="E11" i="4"/>
  <c r="C11" i="4"/>
  <c r="I11" i="4"/>
  <c r="G11" i="4"/>
  <c r="H11" i="4"/>
  <c r="F11" i="4"/>
  <c r="B12" i="4"/>
  <c r="E12" i="4"/>
  <c r="C12" i="4"/>
  <c r="I12" i="4"/>
  <c r="G12" i="4"/>
  <c r="H12" i="4"/>
  <c r="F12" i="4"/>
  <c r="B13" i="4"/>
  <c r="E13" i="4"/>
  <c r="C13" i="4"/>
  <c r="I13" i="4"/>
  <c r="G13" i="4"/>
  <c r="H13" i="4"/>
  <c r="F13" i="4"/>
  <c r="B14" i="4"/>
  <c r="E14" i="4"/>
  <c r="C14" i="4"/>
  <c r="I14" i="4"/>
  <c r="G14" i="4"/>
  <c r="H14" i="4"/>
  <c r="F14" i="4"/>
  <c r="B15" i="4"/>
  <c r="E15" i="4"/>
  <c r="C15" i="4"/>
  <c r="I15" i="4"/>
  <c r="G15" i="4"/>
  <c r="H15" i="4"/>
  <c r="F15" i="4"/>
  <c r="B16" i="4"/>
  <c r="E16" i="4"/>
  <c r="C16" i="4"/>
  <c r="I16" i="4"/>
  <c r="G16" i="4"/>
  <c r="H16" i="4"/>
  <c r="F16" i="4"/>
  <c r="B17" i="4"/>
  <c r="E17" i="4"/>
  <c r="C17" i="4"/>
  <c r="I17" i="4"/>
  <c r="G17" i="4"/>
  <c r="H17" i="4"/>
  <c r="F17" i="4"/>
  <c r="B18" i="4"/>
  <c r="E18" i="4"/>
  <c r="C18" i="4"/>
  <c r="I18" i="4"/>
  <c r="G18" i="4"/>
  <c r="H18" i="4"/>
  <c r="F18" i="4"/>
  <c r="B19" i="4"/>
  <c r="E19" i="4"/>
  <c r="C19" i="4"/>
  <c r="I19" i="4"/>
  <c r="G19" i="4"/>
  <c r="H19" i="4"/>
  <c r="F19" i="4"/>
  <c r="B20" i="4"/>
  <c r="E20" i="4"/>
  <c r="C20" i="4"/>
  <c r="I20" i="4"/>
  <c r="G20" i="4"/>
  <c r="H20" i="4"/>
  <c r="F20" i="4"/>
  <c r="B21" i="4"/>
  <c r="E21" i="4"/>
  <c r="C21" i="4"/>
  <c r="I21" i="4"/>
  <c r="G21" i="4"/>
  <c r="H21" i="4"/>
  <c r="F21" i="4"/>
  <c r="B22" i="4"/>
  <c r="E22" i="4"/>
  <c r="C22" i="4"/>
  <c r="I22" i="4"/>
  <c r="G22" i="4"/>
  <c r="H22" i="4"/>
  <c r="F22" i="4"/>
  <c r="B23" i="4"/>
  <c r="E23" i="4"/>
  <c r="C23" i="4"/>
  <c r="I23" i="4"/>
  <c r="G23" i="4"/>
  <c r="H23" i="4"/>
  <c r="F23" i="4"/>
  <c r="B24" i="4"/>
  <c r="E24" i="4"/>
  <c r="C24" i="4"/>
  <c r="I24" i="4"/>
  <c r="G24" i="4"/>
  <c r="H24" i="4"/>
  <c r="F24" i="4"/>
  <c r="B25" i="4"/>
  <c r="E25" i="4"/>
  <c r="C25" i="4"/>
  <c r="I25" i="4"/>
  <c r="G25" i="4"/>
  <c r="H25" i="4"/>
  <c r="F25" i="4"/>
  <c r="B26" i="4"/>
  <c r="E26" i="4"/>
  <c r="C26" i="4"/>
  <c r="I26" i="4"/>
  <c r="G26" i="4"/>
  <c r="H26" i="4"/>
  <c r="F26" i="4"/>
  <c r="B27" i="4"/>
  <c r="E27" i="4"/>
  <c r="C27" i="4"/>
  <c r="I27" i="4"/>
  <c r="G27" i="4"/>
  <c r="H27" i="4"/>
  <c r="F27" i="4"/>
  <c r="B28" i="4"/>
  <c r="E28" i="4"/>
  <c r="C28" i="4"/>
  <c r="I28" i="4"/>
  <c r="G28" i="4"/>
  <c r="H28" i="4"/>
  <c r="F28" i="4"/>
  <c r="B29" i="4"/>
  <c r="E29" i="4"/>
  <c r="C29" i="4"/>
  <c r="I29" i="4"/>
  <c r="G29" i="4"/>
  <c r="H29" i="4"/>
  <c r="F29" i="4"/>
  <c r="B30" i="4"/>
  <c r="E30" i="4"/>
  <c r="C30" i="4"/>
  <c r="I30" i="4"/>
  <c r="G30" i="4"/>
  <c r="H30" i="4"/>
  <c r="F30" i="4"/>
  <c r="B31" i="4"/>
  <c r="E31" i="4"/>
  <c r="C31" i="4"/>
  <c r="I31" i="4"/>
  <c r="G31" i="4"/>
  <c r="H31" i="4"/>
  <c r="F31" i="4"/>
  <c r="B32" i="4"/>
  <c r="E32" i="4"/>
  <c r="C32" i="4"/>
  <c r="I32" i="4"/>
  <c r="G32" i="4"/>
  <c r="H32" i="4"/>
  <c r="F32" i="4"/>
  <c r="B33" i="4"/>
  <c r="E33" i="4"/>
  <c r="C33" i="4"/>
  <c r="I33" i="4"/>
  <c r="G33" i="4"/>
  <c r="H33" i="4"/>
  <c r="F33" i="4"/>
  <c r="B34" i="4"/>
  <c r="E34" i="4"/>
  <c r="C34" i="4"/>
  <c r="I34" i="4"/>
  <c r="G34" i="4"/>
  <c r="H34" i="4"/>
  <c r="F34" i="4"/>
  <c r="B35" i="4"/>
  <c r="E35" i="4"/>
  <c r="C35" i="4"/>
  <c r="I35" i="4"/>
  <c r="G35" i="4"/>
  <c r="H35" i="4"/>
  <c r="F35" i="4"/>
  <c r="B36" i="4"/>
  <c r="E36" i="4"/>
  <c r="C36" i="4"/>
  <c r="I36" i="4"/>
  <c r="G36" i="4"/>
  <c r="H36" i="4"/>
  <c r="F36" i="4"/>
  <c r="B37" i="4"/>
  <c r="E37" i="4"/>
  <c r="C37" i="4"/>
  <c r="I37" i="4"/>
  <c r="G37" i="4"/>
  <c r="H37" i="4"/>
  <c r="F37" i="4"/>
  <c r="B38" i="4"/>
  <c r="E38" i="4"/>
  <c r="C38" i="4"/>
  <c r="I38" i="4"/>
  <c r="G38" i="4"/>
  <c r="H38" i="4"/>
  <c r="F38" i="4"/>
  <c r="B39" i="4"/>
  <c r="E39" i="4"/>
  <c r="C39" i="4"/>
  <c r="I39" i="4"/>
  <c r="G39" i="4"/>
  <c r="H39" i="4"/>
  <c r="F39" i="4"/>
  <c r="B40" i="4"/>
  <c r="E40" i="4"/>
  <c r="C40" i="4"/>
  <c r="I40" i="4"/>
  <c r="G40" i="4"/>
  <c r="H40" i="4"/>
  <c r="F40" i="4"/>
  <c r="B41" i="4"/>
  <c r="E41" i="4"/>
  <c r="C41" i="4"/>
  <c r="I41" i="4"/>
  <c r="G41" i="4"/>
  <c r="H41" i="4"/>
  <c r="F41" i="4"/>
  <c r="B42" i="4"/>
  <c r="E42" i="4"/>
  <c r="C42" i="4"/>
  <c r="I42" i="4"/>
  <c r="G42" i="4"/>
  <c r="H42" i="4"/>
  <c r="F42" i="4"/>
  <c r="B43" i="4"/>
  <c r="E43" i="4"/>
  <c r="C43" i="4"/>
  <c r="I43" i="4"/>
  <c r="G43" i="4"/>
  <c r="H43" i="4"/>
  <c r="F43" i="4"/>
  <c r="B44" i="4"/>
  <c r="E44" i="4"/>
  <c r="C44" i="4"/>
  <c r="I44" i="4"/>
  <c r="G44" i="4"/>
  <c r="H44" i="4"/>
  <c r="F44" i="4"/>
  <c r="B45" i="4"/>
  <c r="E45" i="4"/>
  <c r="C45" i="4"/>
  <c r="I45" i="4"/>
  <c r="G45" i="4"/>
  <c r="H45" i="4"/>
  <c r="F45" i="4"/>
  <c r="B46" i="4"/>
  <c r="E46" i="4"/>
  <c r="C46" i="4"/>
  <c r="I46" i="4"/>
  <c r="G46" i="4"/>
  <c r="H46" i="4"/>
  <c r="F46" i="4"/>
  <c r="B47" i="4"/>
  <c r="E47" i="4"/>
  <c r="C47" i="4"/>
  <c r="I47" i="4"/>
  <c r="G47" i="4"/>
  <c r="H47" i="4"/>
  <c r="F47" i="4"/>
  <c r="B48" i="4"/>
  <c r="E48" i="4"/>
  <c r="C48" i="4"/>
  <c r="I48" i="4"/>
  <c r="G48" i="4"/>
  <c r="H48" i="4"/>
  <c r="F48" i="4"/>
  <c r="B49" i="4"/>
  <c r="E49" i="4"/>
  <c r="C49" i="4"/>
  <c r="I49" i="4"/>
  <c r="G49" i="4"/>
  <c r="H49" i="4"/>
  <c r="F49" i="4"/>
  <c r="B50" i="4"/>
  <c r="E50" i="4"/>
  <c r="C50" i="4"/>
  <c r="I50" i="4"/>
  <c r="G50" i="4"/>
  <c r="H50" i="4"/>
  <c r="F50" i="4"/>
  <c r="B51" i="4"/>
  <c r="E51" i="4"/>
  <c r="C51" i="4"/>
  <c r="I51" i="4"/>
  <c r="G51" i="4"/>
  <c r="H51" i="4"/>
  <c r="F51" i="4"/>
  <c r="B52" i="4"/>
  <c r="E52" i="4"/>
  <c r="C52" i="4"/>
  <c r="I52" i="4"/>
  <c r="G52" i="4"/>
  <c r="H52" i="4"/>
  <c r="F52" i="4"/>
  <c r="B53" i="4"/>
  <c r="E53" i="4"/>
  <c r="C53" i="4"/>
  <c r="I53" i="4"/>
  <c r="G53" i="4"/>
  <c r="H53" i="4"/>
  <c r="F53" i="4"/>
  <c r="B54" i="4"/>
  <c r="E54" i="4"/>
  <c r="C54" i="4"/>
  <c r="I54" i="4"/>
  <c r="G54" i="4"/>
  <c r="H54" i="4"/>
  <c r="F54" i="4"/>
  <c r="B55" i="4"/>
  <c r="E55" i="4"/>
  <c r="C55" i="4"/>
  <c r="I55" i="4"/>
  <c r="G55" i="4"/>
  <c r="H55" i="4"/>
  <c r="F55" i="4"/>
  <c r="B56" i="4"/>
  <c r="E56" i="4"/>
  <c r="C56" i="4"/>
  <c r="I56" i="4"/>
  <c r="G56" i="4"/>
  <c r="H56" i="4"/>
  <c r="F56" i="4"/>
  <c r="B57" i="4"/>
  <c r="E57" i="4"/>
  <c r="C57" i="4"/>
  <c r="I57" i="4"/>
  <c r="G57" i="4"/>
  <c r="H57" i="4"/>
  <c r="F57" i="4"/>
  <c r="B58" i="4"/>
  <c r="E58" i="4"/>
  <c r="C58" i="4"/>
  <c r="I58" i="4"/>
  <c r="G58" i="4"/>
  <c r="H58" i="4"/>
  <c r="F58" i="4"/>
  <c r="B59" i="4"/>
  <c r="E59" i="4"/>
  <c r="C59" i="4"/>
  <c r="I59" i="4"/>
  <c r="G59" i="4"/>
  <c r="H59" i="4"/>
  <c r="F59" i="4"/>
  <c r="B60" i="4"/>
  <c r="E60" i="4"/>
  <c r="C60" i="4"/>
  <c r="I60" i="4"/>
  <c r="G60" i="4"/>
  <c r="H60" i="4"/>
  <c r="F60" i="4"/>
  <c r="B61" i="4"/>
  <c r="E61" i="4"/>
  <c r="C61" i="4"/>
  <c r="I61" i="4"/>
  <c r="G61" i="4"/>
  <c r="H61" i="4"/>
  <c r="F61" i="4"/>
  <c r="B62" i="4"/>
  <c r="E62" i="4"/>
  <c r="C62" i="4"/>
  <c r="I62" i="4"/>
  <c r="G62" i="4"/>
  <c r="H62" i="4"/>
  <c r="F62" i="4"/>
  <c r="B63" i="4"/>
  <c r="E63" i="4"/>
  <c r="C63" i="4"/>
  <c r="I63" i="4"/>
  <c r="G63" i="4"/>
  <c r="H63" i="4"/>
  <c r="F63" i="4"/>
  <c r="B64" i="4"/>
  <c r="E64" i="4"/>
  <c r="C64" i="4"/>
  <c r="I64" i="4"/>
  <c r="G64" i="4"/>
  <c r="H64" i="4"/>
  <c r="F64" i="4"/>
  <c r="B65" i="4"/>
  <c r="E65" i="4"/>
  <c r="C65" i="4"/>
  <c r="I65" i="4"/>
  <c r="G65" i="4"/>
  <c r="H65" i="4"/>
  <c r="F65" i="4"/>
  <c r="B66" i="4"/>
  <c r="E66" i="4"/>
  <c r="C66" i="4"/>
  <c r="I66" i="4"/>
  <c r="G66" i="4"/>
  <c r="H66" i="4"/>
  <c r="F66" i="4"/>
  <c r="B67" i="4"/>
  <c r="E67" i="4"/>
  <c r="C67" i="4"/>
  <c r="I67" i="4"/>
  <c r="G67" i="4"/>
  <c r="H67" i="4"/>
  <c r="F67" i="4"/>
  <c r="B68" i="4"/>
  <c r="E68" i="4"/>
  <c r="C68" i="4"/>
  <c r="I68" i="4"/>
  <c r="G68" i="4"/>
  <c r="H68" i="4"/>
  <c r="F68" i="4"/>
  <c r="B69" i="4"/>
  <c r="E69" i="4"/>
  <c r="C69" i="4"/>
  <c r="I69" i="4"/>
  <c r="G69" i="4"/>
  <c r="H69" i="4"/>
  <c r="F69" i="4"/>
  <c r="B70" i="4"/>
  <c r="E70" i="4"/>
  <c r="C70" i="4"/>
  <c r="I70" i="4"/>
  <c r="G70" i="4"/>
  <c r="H70" i="4"/>
  <c r="F70" i="4"/>
  <c r="B71" i="4"/>
  <c r="E71" i="4"/>
  <c r="C71" i="4"/>
  <c r="I71" i="4"/>
  <c r="G71" i="4"/>
  <c r="H71" i="4"/>
  <c r="F71" i="4"/>
  <c r="B72" i="4"/>
  <c r="E72" i="4"/>
  <c r="C72" i="4"/>
  <c r="I72" i="4"/>
  <c r="G72" i="4"/>
  <c r="H72" i="4"/>
  <c r="F72" i="4"/>
  <c r="B73" i="4"/>
  <c r="E73" i="4"/>
  <c r="C73" i="4"/>
  <c r="I73" i="4"/>
  <c r="G73" i="4"/>
  <c r="H73" i="4"/>
  <c r="F73" i="4"/>
  <c r="B74" i="4"/>
  <c r="E74" i="4"/>
  <c r="C74" i="4"/>
  <c r="I74" i="4"/>
  <c r="G74" i="4"/>
  <c r="H74" i="4"/>
  <c r="F74" i="4"/>
  <c r="B75" i="4"/>
  <c r="E75" i="4"/>
  <c r="C75" i="4"/>
  <c r="I75" i="4"/>
  <c r="G75" i="4"/>
  <c r="H75" i="4"/>
  <c r="F75" i="4"/>
  <c r="B76" i="4"/>
  <c r="E76" i="4"/>
  <c r="C76" i="4"/>
  <c r="I76" i="4"/>
  <c r="G76" i="4"/>
  <c r="H76" i="4"/>
  <c r="F76" i="4"/>
  <c r="B77" i="4"/>
  <c r="E77" i="4"/>
  <c r="C77" i="4"/>
  <c r="I77" i="4"/>
  <c r="G77" i="4"/>
  <c r="H77" i="4"/>
  <c r="F77" i="4"/>
  <c r="B78" i="4"/>
  <c r="E78" i="4"/>
  <c r="C78" i="4"/>
  <c r="I78" i="4"/>
  <c r="G78" i="4"/>
  <c r="H78" i="4"/>
  <c r="F78" i="4"/>
  <c r="B79" i="4"/>
  <c r="E79" i="4"/>
  <c r="C79" i="4"/>
  <c r="I79" i="4"/>
  <c r="G79" i="4"/>
  <c r="H79" i="4"/>
  <c r="F79" i="4"/>
  <c r="B80" i="4"/>
  <c r="E80" i="4"/>
  <c r="C80" i="4"/>
  <c r="I80" i="4"/>
  <c r="G80" i="4"/>
  <c r="H80" i="4"/>
  <c r="F80" i="4"/>
  <c r="B81" i="4"/>
  <c r="E81" i="4"/>
  <c r="C81" i="4"/>
  <c r="I81" i="4"/>
  <c r="G81" i="4"/>
  <c r="H81" i="4"/>
  <c r="F81" i="4"/>
  <c r="B82" i="4"/>
  <c r="E82" i="4"/>
  <c r="C82" i="4"/>
  <c r="I82" i="4"/>
  <c r="G82" i="4"/>
  <c r="H82" i="4"/>
  <c r="F82" i="4"/>
  <c r="B83" i="4"/>
  <c r="E83" i="4"/>
  <c r="C83" i="4"/>
  <c r="I83" i="4"/>
  <c r="G83" i="4"/>
  <c r="H83" i="4"/>
  <c r="F83" i="4"/>
  <c r="B84" i="4"/>
  <c r="E84" i="4"/>
  <c r="C84" i="4"/>
  <c r="I84" i="4"/>
  <c r="G84" i="4"/>
  <c r="H84" i="4"/>
  <c r="F84" i="4"/>
  <c r="B85" i="4"/>
  <c r="E85" i="4"/>
  <c r="C85" i="4"/>
  <c r="I85" i="4"/>
  <c r="G85" i="4"/>
  <c r="H85" i="4"/>
  <c r="F85" i="4"/>
  <c r="B86" i="4"/>
  <c r="E86" i="4"/>
  <c r="C86" i="4"/>
  <c r="I86" i="4"/>
  <c r="G86" i="4"/>
  <c r="H86" i="4"/>
  <c r="F86" i="4"/>
  <c r="B87" i="4"/>
  <c r="E87" i="4"/>
  <c r="C87" i="4"/>
  <c r="I87" i="4"/>
  <c r="G87" i="4"/>
  <c r="H87" i="4"/>
  <c r="F87" i="4"/>
  <c r="B88" i="4"/>
  <c r="E88" i="4"/>
  <c r="C88" i="4"/>
  <c r="I88" i="4"/>
  <c r="G88" i="4"/>
  <c r="H88" i="4"/>
  <c r="F88" i="4"/>
  <c r="B89" i="4"/>
  <c r="E89" i="4"/>
  <c r="C89" i="4"/>
  <c r="I89" i="4"/>
  <c r="G89" i="4"/>
  <c r="H89" i="4"/>
  <c r="F89" i="4"/>
  <c r="B90" i="4"/>
  <c r="E90" i="4"/>
  <c r="C90" i="4"/>
  <c r="I90" i="4"/>
  <c r="G90" i="4"/>
  <c r="H90" i="4"/>
  <c r="F90" i="4"/>
  <c r="B91" i="4"/>
  <c r="E91" i="4"/>
  <c r="C91" i="4"/>
  <c r="I91" i="4"/>
  <c r="G91" i="4"/>
  <c r="H91" i="4"/>
  <c r="F91" i="4"/>
  <c r="B92" i="4"/>
  <c r="E92" i="4"/>
  <c r="C92" i="4"/>
  <c r="I92" i="4"/>
  <c r="G92" i="4"/>
  <c r="H92" i="4"/>
  <c r="F92" i="4"/>
  <c r="B93" i="4"/>
  <c r="E93" i="4"/>
  <c r="C93" i="4"/>
  <c r="I93" i="4"/>
  <c r="G93" i="4"/>
  <c r="H93" i="4"/>
  <c r="F93" i="4"/>
  <c r="B94" i="4"/>
  <c r="E94" i="4"/>
  <c r="C94" i="4"/>
  <c r="I94" i="4"/>
  <c r="G94" i="4"/>
  <c r="H94" i="4"/>
  <c r="F94" i="4"/>
  <c r="B95" i="4"/>
  <c r="E95" i="4"/>
  <c r="C95" i="4"/>
  <c r="I95" i="4"/>
  <c r="G95" i="4"/>
  <c r="H95" i="4"/>
  <c r="F95" i="4"/>
  <c r="B96" i="4"/>
  <c r="E96" i="4"/>
  <c r="C96" i="4"/>
  <c r="I96" i="4"/>
  <c r="G96" i="4"/>
  <c r="H96" i="4"/>
  <c r="F96" i="4"/>
  <c r="B97" i="4"/>
  <c r="E97" i="4"/>
  <c r="C97" i="4"/>
  <c r="I97" i="4"/>
  <c r="G97" i="4"/>
  <c r="H97" i="4"/>
  <c r="F97" i="4"/>
  <c r="B98" i="4"/>
  <c r="E98" i="4"/>
  <c r="C98" i="4"/>
  <c r="I98" i="4"/>
  <c r="G98" i="4"/>
  <c r="H98" i="4"/>
  <c r="F98" i="4"/>
  <c r="B99" i="4"/>
  <c r="E99" i="4"/>
  <c r="C99" i="4"/>
  <c r="I99" i="4"/>
  <c r="G99" i="4"/>
  <c r="H99" i="4"/>
  <c r="F99" i="4"/>
  <c r="B100" i="4"/>
  <c r="E100" i="4"/>
  <c r="C100" i="4"/>
  <c r="I100" i="4"/>
  <c r="G100" i="4"/>
  <c r="H100" i="4"/>
  <c r="F100" i="4"/>
  <c r="B101" i="4"/>
  <c r="E101" i="4"/>
  <c r="C101" i="4"/>
  <c r="I101" i="4"/>
  <c r="G101" i="4"/>
  <c r="H101" i="4"/>
  <c r="F101" i="4"/>
  <c r="B102" i="4"/>
  <c r="E102" i="4"/>
  <c r="C102" i="4"/>
  <c r="I102" i="4"/>
  <c r="G102" i="4"/>
  <c r="H102" i="4"/>
  <c r="F102" i="4"/>
  <c r="B103" i="4"/>
  <c r="E103" i="4"/>
  <c r="C103" i="4"/>
  <c r="I103" i="4"/>
  <c r="G103" i="4"/>
  <c r="H103" i="4"/>
  <c r="F103" i="4"/>
  <c r="B104" i="4"/>
  <c r="E104" i="4"/>
  <c r="C104" i="4"/>
  <c r="I104" i="4"/>
  <c r="G104" i="4"/>
  <c r="H104" i="4"/>
  <c r="F104" i="4"/>
  <c r="B105" i="4"/>
  <c r="E105" i="4"/>
  <c r="C105" i="4"/>
  <c r="I105" i="4"/>
  <c r="G105" i="4"/>
  <c r="H105" i="4"/>
  <c r="F105" i="4"/>
  <c r="B106" i="4"/>
  <c r="E106" i="4"/>
  <c r="C106" i="4"/>
  <c r="I106" i="4"/>
  <c r="G106" i="4"/>
  <c r="H106" i="4"/>
  <c r="F106" i="4"/>
  <c r="B107" i="4"/>
  <c r="E107" i="4"/>
  <c r="C107" i="4"/>
  <c r="I107" i="4"/>
  <c r="G107" i="4"/>
  <c r="H107" i="4"/>
  <c r="F107" i="4"/>
  <c r="B108" i="4"/>
  <c r="E108" i="4"/>
  <c r="C108" i="4"/>
  <c r="I108" i="4"/>
  <c r="G108" i="4"/>
  <c r="H108" i="4"/>
  <c r="F108" i="4"/>
  <c r="B109" i="4"/>
  <c r="E109" i="4"/>
  <c r="M109" i="4"/>
  <c r="L109" i="4"/>
  <c r="K109" i="4"/>
  <c r="G109" i="4"/>
  <c r="J109" i="4"/>
  <c r="I109" i="4"/>
  <c r="H109" i="4"/>
  <c r="F109" i="4"/>
  <c r="C109" i="4"/>
  <c r="D109" i="4"/>
  <c r="M108" i="4"/>
  <c r="L108" i="4"/>
  <c r="K108" i="4"/>
  <c r="J108" i="4"/>
  <c r="D108" i="4"/>
  <c r="M107" i="4"/>
  <c r="L107" i="4"/>
  <c r="K107" i="4"/>
  <c r="J107" i="4"/>
  <c r="D107" i="4"/>
  <c r="M106" i="4"/>
  <c r="L106" i="4"/>
  <c r="K106" i="4"/>
  <c r="J106" i="4"/>
  <c r="D106" i="4"/>
  <c r="M105" i="4"/>
  <c r="L105" i="4"/>
  <c r="K105" i="4"/>
  <c r="J105" i="4"/>
  <c r="D105" i="4"/>
  <c r="M104" i="4"/>
  <c r="L104" i="4"/>
  <c r="K104" i="4"/>
  <c r="J104" i="4"/>
  <c r="D104" i="4"/>
  <c r="M103" i="4"/>
  <c r="L103" i="4"/>
  <c r="K103" i="4"/>
  <c r="J103" i="4"/>
  <c r="D103" i="4"/>
  <c r="M102" i="4"/>
  <c r="L102" i="4"/>
  <c r="K102" i="4"/>
  <c r="J102" i="4"/>
  <c r="D102" i="4"/>
  <c r="M101" i="4"/>
  <c r="L101" i="4"/>
  <c r="K101" i="4"/>
  <c r="J101" i="4"/>
  <c r="D101" i="4"/>
  <c r="M100" i="4"/>
  <c r="L100" i="4"/>
  <c r="K100" i="4"/>
  <c r="J100" i="4"/>
  <c r="D100" i="4"/>
  <c r="M99" i="4"/>
  <c r="L99" i="4"/>
  <c r="K99" i="4"/>
  <c r="J99" i="4"/>
  <c r="D99" i="4"/>
  <c r="M98" i="4"/>
  <c r="L98" i="4"/>
  <c r="K98" i="4"/>
  <c r="J98" i="4"/>
  <c r="D98" i="4"/>
  <c r="M97" i="4"/>
  <c r="L97" i="4"/>
  <c r="K97" i="4"/>
  <c r="J97" i="4"/>
  <c r="D97" i="4"/>
  <c r="M96" i="4"/>
  <c r="L96" i="4"/>
  <c r="K96" i="4"/>
  <c r="J96" i="4"/>
  <c r="D96" i="4"/>
  <c r="M95" i="4"/>
  <c r="L95" i="4"/>
  <c r="K95" i="4"/>
  <c r="J95" i="4"/>
  <c r="D95" i="4"/>
  <c r="M94" i="4"/>
  <c r="L94" i="4"/>
  <c r="K94" i="4"/>
  <c r="J94" i="4"/>
  <c r="D94" i="4"/>
  <c r="M93" i="4"/>
  <c r="L93" i="4"/>
  <c r="K93" i="4"/>
  <c r="J93" i="4"/>
  <c r="D93" i="4"/>
  <c r="M92" i="4"/>
  <c r="L92" i="4"/>
  <c r="K92" i="4"/>
  <c r="J92" i="4"/>
  <c r="D92" i="4"/>
  <c r="M91" i="4"/>
  <c r="L91" i="4"/>
  <c r="K91" i="4"/>
  <c r="J91" i="4"/>
  <c r="D91" i="4"/>
  <c r="M90" i="4"/>
  <c r="L90" i="4"/>
  <c r="K90" i="4"/>
  <c r="J90" i="4"/>
  <c r="D90" i="4"/>
  <c r="M89" i="4"/>
  <c r="L89" i="4"/>
  <c r="K89" i="4"/>
  <c r="J89" i="4"/>
  <c r="D89" i="4"/>
  <c r="M88" i="4"/>
  <c r="L88" i="4"/>
  <c r="K88" i="4"/>
  <c r="J88" i="4"/>
  <c r="D88" i="4"/>
  <c r="M87" i="4"/>
  <c r="L87" i="4"/>
  <c r="K87" i="4"/>
  <c r="J87" i="4"/>
  <c r="D87" i="4"/>
  <c r="M86" i="4"/>
  <c r="L86" i="4"/>
  <c r="K86" i="4"/>
  <c r="J86" i="4"/>
  <c r="D86" i="4"/>
  <c r="M85" i="4"/>
  <c r="L85" i="4"/>
  <c r="K85" i="4"/>
  <c r="J85" i="4"/>
  <c r="D85" i="4"/>
  <c r="M84" i="4"/>
  <c r="L84" i="4"/>
  <c r="K84" i="4"/>
  <c r="J84" i="4"/>
  <c r="D84" i="4"/>
  <c r="M83" i="4"/>
  <c r="L83" i="4"/>
  <c r="K83" i="4"/>
  <c r="J83" i="4"/>
  <c r="D83" i="4"/>
  <c r="M82" i="4"/>
  <c r="L82" i="4"/>
  <c r="K82" i="4"/>
  <c r="J82" i="4"/>
  <c r="D82" i="4"/>
  <c r="M81" i="4"/>
  <c r="L81" i="4"/>
  <c r="K81" i="4"/>
  <c r="J81" i="4"/>
  <c r="D81" i="4"/>
  <c r="M80" i="4"/>
  <c r="L80" i="4"/>
  <c r="K80" i="4"/>
  <c r="J80" i="4"/>
  <c r="D80" i="4"/>
  <c r="M79" i="4"/>
  <c r="L79" i="4"/>
  <c r="K79" i="4"/>
  <c r="J79" i="4"/>
  <c r="D79" i="4"/>
  <c r="M78" i="4"/>
  <c r="L78" i="4"/>
  <c r="K78" i="4"/>
  <c r="J78" i="4"/>
  <c r="D78" i="4"/>
  <c r="M77" i="4"/>
  <c r="L77" i="4"/>
  <c r="K77" i="4"/>
  <c r="J77" i="4"/>
  <c r="D77" i="4"/>
  <c r="M76" i="4"/>
  <c r="L76" i="4"/>
  <c r="K76" i="4"/>
  <c r="J76" i="4"/>
  <c r="D76" i="4"/>
  <c r="M75" i="4"/>
  <c r="L75" i="4"/>
  <c r="K75" i="4"/>
  <c r="J75" i="4"/>
  <c r="D75" i="4"/>
  <c r="M74" i="4"/>
  <c r="L74" i="4"/>
  <c r="K74" i="4"/>
  <c r="J74" i="4"/>
  <c r="D74" i="4"/>
  <c r="M73" i="4"/>
  <c r="L73" i="4"/>
  <c r="K73" i="4"/>
  <c r="J73" i="4"/>
  <c r="D73" i="4"/>
  <c r="M72" i="4"/>
  <c r="L72" i="4"/>
  <c r="K72" i="4"/>
  <c r="J72" i="4"/>
  <c r="D72" i="4"/>
  <c r="M71" i="4"/>
  <c r="L71" i="4"/>
  <c r="K71" i="4"/>
  <c r="J71" i="4"/>
  <c r="D71" i="4"/>
  <c r="M70" i="4"/>
  <c r="L70" i="4"/>
  <c r="K70" i="4"/>
  <c r="J70" i="4"/>
  <c r="D70" i="4"/>
  <c r="M69" i="4"/>
  <c r="L69" i="4"/>
  <c r="K69" i="4"/>
  <c r="J69" i="4"/>
  <c r="D69" i="4"/>
  <c r="M68" i="4"/>
  <c r="L68" i="4"/>
  <c r="K68" i="4"/>
  <c r="J68" i="4"/>
  <c r="D68" i="4"/>
  <c r="M67" i="4"/>
  <c r="L67" i="4"/>
  <c r="K67" i="4"/>
  <c r="J67" i="4"/>
  <c r="D67" i="4"/>
  <c r="M66" i="4"/>
  <c r="L66" i="4"/>
  <c r="K66" i="4"/>
  <c r="J66" i="4"/>
  <c r="D66" i="4"/>
  <c r="M65" i="4"/>
  <c r="L65" i="4"/>
  <c r="K65" i="4"/>
  <c r="J65" i="4"/>
  <c r="D65" i="4"/>
  <c r="M64" i="4"/>
  <c r="L64" i="4"/>
  <c r="K64" i="4"/>
  <c r="J64" i="4"/>
  <c r="D64" i="4"/>
  <c r="M63" i="4"/>
  <c r="L63" i="4"/>
  <c r="K63" i="4"/>
  <c r="J63" i="4"/>
  <c r="D63" i="4"/>
  <c r="M62" i="4"/>
  <c r="L62" i="4"/>
  <c r="K62" i="4"/>
  <c r="J62" i="4"/>
  <c r="D62" i="4"/>
  <c r="M61" i="4"/>
  <c r="L61" i="4"/>
  <c r="K61" i="4"/>
  <c r="J61" i="4"/>
  <c r="D61" i="4"/>
  <c r="M60" i="4"/>
  <c r="L60" i="4"/>
  <c r="K60" i="4"/>
  <c r="J60" i="4"/>
  <c r="D60" i="4"/>
  <c r="M59" i="4"/>
  <c r="L59" i="4"/>
  <c r="K59" i="4"/>
  <c r="J59" i="4"/>
  <c r="D59" i="4"/>
  <c r="M58" i="4"/>
  <c r="L58" i="4"/>
  <c r="K58" i="4"/>
  <c r="J58" i="4"/>
  <c r="D58" i="4"/>
  <c r="M57" i="4"/>
  <c r="L57" i="4"/>
  <c r="K57" i="4"/>
  <c r="J57" i="4"/>
  <c r="D57" i="4"/>
  <c r="M56" i="4"/>
  <c r="L56" i="4"/>
  <c r="K56" i="4"/>
  <c r="J56" i="4"/>
  <c r="D56" i="4"/>
  <c r="M55" i="4"/>
  <c r="L55" i="4"/>
  <c r="K55" i="4"/>
  <c r="J55" i="4"/>
  <c r="D55" i="4"/>
  <c r="M54" i="4"/>
  <c r="L54" i="4"/>
  <c r="K54" i="4"/>
  <c r="J54" i="4"/>
  <c r="D54" i="4"/>
  <c r="M53" i="4"/>
  <c r="L53" i="4"/>
  <c r="K53" i="4"/>
  <c r="J53" i="4"/>
  <c r="D53" i="4"/>
  <c r="M52" i="4"/>
  <c r="L52" i="4"/>
  <c r="K52" i="4"/>
  <c r="J52" i="4"/>
  <c r="D52" i="4"/>
  <c r="M51" i="4"/>
  <c r="L51" i="4"/>
  <c r="K51" i="4"/>
  <c r="J51" i="4"/>
  <c r="D51" i="4"/>
  <c r="M50" i="4"/>
  <c r="L50" i="4"/>
  <c r="K50" i="4"/>
  <c r="J50" i="4"/>
  <c r="D50" i="4"/>
  <c r="M49" i="4"/>
  <c r="L49" i="4"/>
  <c r="K49" i="4"/>
  <c r="J49" i="4"/>
  <c r="D49" i="4"/>
  <c r="M48" i="4"/>
  <c r="L48" i="4"/>
  <c r="K48" i="4"/>
  <c r="J48" i="4"/>
  <c r="D48" i="4"/>
  <c r="M47" i="4"/>
  <c r="L47" i="4"/>
  <c r="K47" i="4"/>
  <c r="J47" i="4"/>
  <c r="D47" i="4"/>
  <c r="M46" i="4"/>
  <c r="L46" i="4"/>
  <c r="K46" i="4"/>
  <c r="J46" i="4"/>
  <c r="D46" i="4"/>
  <c r="M45" i="4"/>
  <c r="L45" i="4"/>
  <c r="K45" i="4"/>
  <c r="J45" i="4"/>
  <c r="D45" i="4"/>
  <c r="M44" i="4"/>
  <c r="L44" i="4"/>
  <c r="K44" i="4"/>
  <c r="J44" i="4"/>
  <c r="D44" i="4"/>
  <c r="M43" i="4"/>
  <c r="L43" i="4"/>
  <c r="K43" i="4"/>
  <c r="J43" i="4"/>
  <c r="D43" i="4"/>
  <c r="M42" i="4"/>
  <c r="L42" i="4"/>
  <c r="K42" i="4"/>
  <c r="J42" i="4"/>
  <c r="D42" i="4"/>
  <c r="M41" i="4"/>
  <c r="L41" i="4"/>
  <c r="K41" i="4"/>
  <c r="J41" i="4"/>
  <c r="D41" i="4"/>
  <c r="M40" i="4"/>
  <c r="L40" i="4"/>
  <c r="K40" i="4"/>
  <c r="J40" i="4"/>
  <c r="D40" i="4"/>
  <c r="M39" i="4"/>
  <c r="L39" i="4"/>
  <c r="K39" i="4"/>
  <c r="J39" i="4"/>
  <c r="D39" i="4"/>
  <c r="M38" i="4"/>
  <c r="L38" i="4"/>
  <c r="K38" i="4"/>
  <c r="J38" i="4"/>
  <c r="D38" i="4"/>
  <c r="M37" i="4"/>
  <c r="L37" i="4"/>
  <c r="K37" i="4"/>
  <c r="J37" i="4"/>
  <c r="D37" i="4"/>
  <c r="M36" i="4"/>
  <c r="L36" i="4"/>
  <c r="K36" i="4"/>
  <c r="J36" i="4"/>
  <c r="D36" i="4"/>
  <c r="M35" i="4"/>
  <c r="L35" i="4"/>
  <c r="K35" i="4"/>
  <c r="J35" i="4"/>
  <c r="D35" i="4"/>
  <c r="M34" i="4"/>
  <c r="L34" i="4"/>
  <c r="K34" i="4"/>
  <c r="J34" i="4"/>
  <c r="D34" i="4"/>
  <c r="M33" i="4"/>
  <c r="L33" i="4"/>
  <c r="K33" i="4"/>
  <c r="J33" i="4"/>
  <c r="D33" i="4"/>
  <c r="M32" i="4"/>
  <c r="L32" i="4"/>
  <c r="K32" i="4"/>
  <c r="J32" i="4"/>
  <c r="D32" i="4"/>
  <c r="M31" i="4"/>
  <c r="L31" i="4"/>
  <c r="K31" i="4"/>
  <c r="J31" i="4"/>
  <c r="D31" i="4"/>
  <c r="M30" i="4"/>
  <c r="L30" i="4"/>
  <c r="K30" i="4"/>
  <c r="J30" i="4"/>
  <c r="D30" i="4"/>
  <c r="M29" i="4"/>
  <c r="L29" i="4"/>
  <c r="K29" i="4"/>
  <c r="J29" i="4"/>
  <c r="D29" i="4"/>
  <c r="M28" i="4"/>
  <c r="L28" i="4"/>
  <c r="K28" i="4"/>
  <c r="J28" i="4"/>
  <c r="D28" i="4"/>
  <c r="M27" i="4"/>
  <c r="L27" i="4"/>
  <c r="K27" i="4"/>
  <c r="J27" i="4"/>
  <c r="D27" i="4"/>
  <c r="M26" i="4"/>
  <c r="L26" i="4"/>
  <c r="K26" i="4"/>
  <c r="J26" i="4"/>
  <c r="D26" i="4"/>
  <c r="M25" i="4"/>
  <c r="L25" i="4"/>
  <c r="K25" i="4"/>
  <c r="J25" i="4"/>
  <c r="D25" i="4"/>
  <c r="M24" i="4"/>
  <c r="L24" i="4"/>
  <c r="K24" i="4"/>
  <c r="J24" i="4"/>
  <c r="D24" i="4"/>
  <c r="M23" i="4"/>
  <c r="L23" i="4"/>
  <c r="K23" i="4"/>
  <c r="J23" i="4"/>
  <c r="D23" i="4"/>
  <c r="M22" i="4"/>
  <c r="L22" i="4"/>
  <c r="K22" i="4"/>
  <c r="J22" i="4"/>
  <c r="D22" i="4"/>
  <c r="M21" i="4"/>
  <c r="L21" i="4"/>
  <c r="K21" i="4"/>
  <c r="J21" i="4"/>
  <c r="D21" i="4"/>
  <c r="M20" i="4"/>
  <c r="L20" i="4"/>
  <c r="K20" i="4"/>
  <c r="J20" i="4"/>
  <c r="D20" i="4"/>
  <c r="M19" i="4"/>
  <c r="L19" i="4"/>
  <c r="K19" i="4"/>
  <c r="J19" i="4"/>
  <c r="D19" i="4"/>
  <c r="M18" i="4"/>
  <c r="L18" i="4"/>
  <c r="K18" i="4"/>
  <c r="J18" i="4"/>
  <c r="D18" i="4"/>
  <c r="M17" i="4"/>
  <c r="L17" i="4"/>
  <c r="K17" i="4"/>
  <c r="J17" i="4"/>
  <c r="D17" i="4"/>
  <c r="M16" i="4"/>
  <c r="L16" i="4"/>
  <c r="K16" i="4"/>
  <c r="J16" i="4"/>
  <c r="D16" i="4"/>
  <c r="M15" i="4"/>
  <c r="L15" i="4"/>
  <c r="K15" i="4"/>
  <c r="J15" i="4"/>
  <c r="D15" i="4"/>
  <c r="M14" i="4"/>
  <c r="L14" i="4"/>
  <c r="K14" i="4"/>
  <c r="J14" i="4"/>
  <c r="D14" i="4"/>
  <c r="M13" i="4"/>
  <c r="L13" i="4"/>
  <c r="K13" i="4"/>
  <c r="J13" i="4"/>
  <c r="D13" i="4"/>
  <c r="M12" i="4"/>
  <c r="L12" i="4"/>
  <c r="K12" i="4"/>
  <c r="J12" i="4"/>
  <c r="D12" i="4"/>
  <c r="M11" i="4"/>
  <c r="L11" i="4"/>
  <c r="K11" i="4"/>
  <c r="J11" i="4"/>
  <c r="D11" i="4"/>
  <c r="M10" i="4"/>
  <c r="L10" i="4"/>
  <c r="K10" i="4"/>
  <c r="J10" i="4"/>
  <c r="D10" i="4"/>
  <c r="D9" i="4"/>
  <c r="F9" i="1"/>
  <c r="F10" i="1"/>
  <c r="B11" i="1"/>
  <c r="E11" i="1"/>
  <c r="I11" i="1"/>
  <c r="G11" i="1"/>
  <c r="H11" i="1"/>
  <c r="F11" i="1"/>
  <c r="C11" i="1"/>
  <c r="B12" i="1"/>
  <c r="E12" i="1"/>
  <c r="I12" i="1"/>
  <c r="G12" i="1"/>
  <c r="H12" i="1"/>
  <c r="F12" i="1"/>
  <c r="C12" i="1"/>
  <c r="B13" i="1"/>
  <c r="E13" i="1"/>
  <c r="I13" i="1"/>
  <c r="G13" i="1"/>
  <c r="H13" i="1"/>
  <c r="F13" i="1"/>
  <c r="C13" i="1"/>
  <c r="B14" i="1"/>
  <c r="E14" i="1"/>
  <c r="I14" i="1"/>
  <c r="G14" i="1"/>
  <c r="H14" i="1"/>
  <c r="F14" i="1"/>
  <c r="C14" i="1"/>
  <c r="B15" i="1"/>
  <c r="E15" i="1"/>
  <c r="I15" i="1"/>
  <c r="G15" i="1"/>
  <c r="H15" i="1"/>
  <c r="F15" i="1"/>
  <c r="C15" i="1"/>
  <c r="B16" i="1"/>
  <c r="E16" i="1"/>
  <c r="I16" i="1"/>
  <c r="G16" i="1"/>
  <c r="H16" i="1"/>
  <c r="F16" i="1"/>
  <c r="C16" i="1"/>
  <c r="B17" i="1"/>
  <c r="E17" i="1"/>
  <c r="I17" i="1"/>
  <c r="G17" i="1"/>
  <c r="H17" i="1"/>
  <c r="F17" i="1"/>
  <c r="C17" i="1"/>
  <c r="B18" i="1"/>
  <c r="E18" i="1"/>
  <c r="I18" i="1"/>
  <c r="G18" i="1"/>
  <c r="H18" i="1"/>
  <c r="F18" i="1"/>
  <c r="C18" i="1"/>
  <c r="B19" i="1"/>
  <c r="E19" i="1"/>
  <c r="I19" i="1"/>
  <c r="G19" i="1"/>
  <c r="H19" i="1"/>
  <c r="F19" i="1"/>
  <c r="C19" i="1"/>
  <c r="B20" i="1"/>
  <c r="E20" i="1"/>
  <c r="I20" i="1"/>
  <c r="G20" i="1"/>
  <c r="H20" i="1"/>
  <c r="F20" i="1"/>
  <c r="C20" i="1"/>
  <c r="B21" i="1"/>
  <c r="E21" i="1"/>
  <c r="I21" i="1"/>
  <c r="G21" i="1"/>
  <c r="H21" i="1"/>
  <c r="F21" i="1"/>
  <c r="C21" i="1"/>
  <c r="B22" i="1"/>
  <c r="E22" i="1"/>
  <c r="I22" i="1"/>
  <c r="G22" i="1"/>
  <c r="H22" i="1"/>
  <c r="F22" i="1"/>
  <c r="C22" i="1"/>
  <c r="B23" i="1"/>
  <c r="E23" i="1"/>
  <c r="I23" i="1"/>
  <c r="G23" i="1"/>
  <c r="H23" i="1"/>
  <c r="F23" i="1"/>
  <c r="C23" i="1"/>
  <c r="B24" i="1"/>
  <c r="E24" i="1"/>
  <c r="I24" i="1"/>
  <c r="G24" i="1"/>
  <c r="H24" i="1"/>
  <c r="F24" i="1"/>
  <c r="C24" i="1"/>
  <c r="B25" i="1"/>
  <c r="E25" i="1"/>
  <c r="I25" i="1"/>
  <c r="G25" i="1"/>
  <c r="H25" i="1"/>
  <c r="F25" i="1"/>
  <c r="C25" i="1"/>
  <c r="B26" i="1"/>
  <c r="E26" i="1"/>
  <c r="I26" i="1"/>
  <c r="G26" i="1"/>
  <c r="H26" i="1"/>
  <c r="F26" i="1"/>
  <c r="C26" i="1"/>
  <c r="B27" i="1"/>
  <c r="E27" i="1"/>
  <c r="I27" i="1"/>
  <c r="G27" i="1"/>
  <c r="H27" i="1"/>
  <c r="F27" i="1"/>
  <c r="C27" i="1"/>
  <c r="B28" i="1"/>
  <c r="E28" i="1"/>
  <c r="I28" i="1"/>
  <c r="G28" i="1"/>
  <c r="H28" i="1"/>
  <c r="F28" i="1"/>
  <c r="C28" i="1"/>
  <c r="B29" i="1"/>
  <c r="E29" i="1"/>
  <c r="I29" i="1"/>
  <c r="G29" i="1"/>
  <c r="H29" i="1"/>
  <c r="F29" i="1"/>
  <c r="C29" i="1"/>
  <c r="B30" i="1"/>
  <c r="E30" i="1"/>
  <c r="I30" i="1"/>
  <c r="G30" i="1"/>
  <c r="H30" i="1"/>
  <c r="F30" i="1"/>
  <c r="C30" i="1"/>
  <c r="B31" i="1"/>
  <c r="E31" i="1"/>
  <c r="I31" i="1"/>
  <c r="G31" i="1"/>
  <c r="H31" i="1"/>
  <c r="F31" i="1"/>
  <c r="C31" i="1"/>
  <c r="B32" i="1"/>
  <c r="E32" i="1"/>
  <c r="I32" i="1"/>
  <c r="G32" i="1"/>
  <c r="H32" i="1"/>
  <c r="F32" i="1"/>
  <c r="C32" i="1"/>
  <c r="B33" i="1"/>
  <c r="E33" i="1"/>
  <c r="I33" i="1"/>
  <c r="G33" i="1"/>
  <c r="H33" i="1"/>
  <c r="F33" i="1"/>
  <c r="C33" i="1"/>
  <c r="B34" i="1"/>
  <c r="E34" i="1"/>
  <c r="I34" i="1"/>
  <c r="G34" i="1"/>
  <c r="H34" i="1"/>
  <c r="F34" i="1"/>
  <c r="C34" i="1"/>
  <c r="B35" i="1"/>
  <c r="E35" i="1"/>
  <c r="I35" i="1"/>
  <c r="G35" i="1"/>
  <c r="H35" i="1"/>
  <c r="F35" i="1"/>
  <c r="C35" i="1"/>
  <c r="B36" i="1"/>
  <c r="E36" i="1"/>
  <c r="I36" i="1"/>
  <c r="G36" i="1"/>
  <c r="H36" i="1"/>
  <c r="F36" i="1"/>
  <c r="C36" i="1"/>
  <c r="B37" i="1"/>
  <c r="E37" i="1"/>
  <c r="I37" i="1"/>
  <c r="G37" i="1"/>
  <c r="H37" i="1"/>
  <c r="F37" i="1"/>
  <c r="C37" i="1"/>
  <c r="B38" i="1"/>
  <c r="E38" i="1"/>
  <c r="I38" i="1"/>
  <c r="G38" i="1"/>
  <c r="H38" i="1"/>
  <c r="F38" i="1"/>
  <c r="C38" i="1"/>
  <c r="B39" i="1"/>
  <c r="E39" i="1"/>
  <c r="I39" i="1"/>
  <c r="G39" i="1"/>
  <c r="H39" i="1"/>
  <c r="F39" i="1"/>
  <c r="C39" i="1"/>
  <c r="B40" i="1"/>
  <c r="E40" i="1"/>
  <c r="I40" i="1"/>
  <c r="G40" i="1"/>
  <c r="H40" i="1"/>
  <c r="F40" i="1"/>
  <c r="C40" i="1"/>
  <c r="B41" i="1"/>
  <c r="E41" i="1"/>
  <c r="I41" i="1"/>
  <c r="G41" i="1"/>
  <c r="H41" i="1"/>
  <c r="F41" i="1"/>
  <c r="C41" i="1"/>
  <c r="B42" i="1"/>
  <c r="E42" i="1"/>
  <c r="I42" i="1"/>
  <c r="G42" i="1"/>
  <c r="H42" i="1"/>
  <c r="F42" i="1"/>
  <c r="C42" i="1"/>
  <c r="B43" i="1"/>
  <c r="E43" i="1"/>
  <c r="I43" i="1"/>
  <c r="G43" i="1"/>
  <c r="H43" i="1"/>
  <c r="F43" i="1"/>
  <c r="C43" i="1"/>
  <c r="B44" i="1"/>
  <c r="E44" i="1"/>
  <c r="I44" i="1"/>
  <c r="G44" i="1"/>
  <c r="H44" i="1"/>
  <c r="F44" i="1"/>
  <c r="C44" i="1"/>
  <c r="B45" i="1"/>
  <c r="E45" i="1"/>
  <c r="I45" i="1"/>
  <c r="G45" i="1"/>
  <c r="H45" i="1"/>
  <c r="F45" i="1"/>
  <c r="C45" i="1"/>
  <c r="B46" i="1"/>
  <c r="E46" i="1"/>
  <c r="I46" i="1"/>
  <c r="G46" i="1"/>
  <c r="H46" i="1"/>
  <c r="F46" i="1"/>
  <c r="C46" i="1"/>
  <c r="B47" i="1"/>
  <c r="E47" i="1"/>
  <c r="I47" i="1"/>
  <c r="G47" i="1"/>
  <c r="H47" i="1"/>
  <c r="F47" i="1"/>
  <c r="C47" i="1"/>
  <c r="B48" i="1"/>
  <c r="E48" i="1"/>
  <c r="I48" i="1"/>
  <c r="G48" i="1"/>
  <c r="H48" i="1"/>
  <c r="F48" i="1"/>
  <c r="C48" i="1"/>
  <c r="B49" i="1"/>
  <c r="E49" i="1"/>
  <c r="I49" i="1"/>
  <c r="G49" i="1"/>
  <c r="H49" i="1"/>
  <c r="F49" i="1"/>
  <c r="C49" i="1"/>
  <c r="B50" i="1"/>
  <c r="E50" i="1"/>
  <c r="I50" i="1"/>
  <c r="G50" i="1"/>
  <c r="H50" i="1"/>
  <c r="F50" i="1"/>
  <c r="C50" i="1"/>
  <c r="B51" i="1"/>
  <c r="E51" i="1"/>
  <c r="I51" i="1"/>
  <c r="G51" i="1"/>
  <c r="H51" i="1"/>
  <c r="F51" i="1"/>
  <c r="C51" i="1"/>
  <c r="B52" i="1"/>
  <c r="E52" i="1"/>
  <c r="I52" i="1"/>
  <c r="G52" i="1"/>
  <c r="H52" i="1"/>
  <c r="F52" i="1"/>
  <c r="C52" i="1"/>
  <c r="B53" i="1"/>
  <c r="E53" i="1"/>
  <c r="I53" i="1"/>
  <c r="G53" i="1"/>
  <c r="H53" i="1"/>
  <c r="F53" i="1"/>
  <c r="C53" i="1"/>
  <c r="B54" i="1"/>
  <c r="E54" i="1"/>
  <c r="I54" i="1"/>
  <c r="G54" i="1"/>
  <c r="H54" i="1"/>
  <c r="F54" i="1"/>
  <c r="C54" i="1"/>
  <c r="B55" i="1"/>
  <c r="E55" i="1"/>
  <c r="I55" i="1"/>
  <c r="G55" i="1"/>
  <c r="H55" i="1"/>
  <c r="F55" i="1"/>
  <c r="C55" i="1"/>
  <c r="B56" i="1"/>
  <c r="E56" i="1"/>
  <c r="I56" i="1"/>
  <c r="G56" i="1"/>
  <c r="H56" i="1"/>
  <c r="F56" i="1"/>
  <c r="C56" i="1"/>
  <c r="B57" i="1"/>
  <c r="E57" i="1"/>
  <c r="I57" i="1"/>
  <c r="G57" i="1"/>
  <c r="H57" i="1"/>
  <c r="F57" i="1"/>
  <c r="C57" i="1"/>
  <c r="B58" i="1"/>
  <c r="E58" i="1"/>
  <c r="I58" i="1"/>
  <c r="G58" i="1"/>
  <c r="H58" i="1"/>
  <c r="F58" i="1"/>
  <c r="C58" i="1"/>
  <c r="B59" i="1"/>
  <c r="E59" i="1"/>
  <c r="I59" i="1"/>
  <c r="G59" i="1"/>
  <c r="H59" i="1"/>
  <c r="F59" i="1"/>
  <c r="C59" i="1"/>
  <c r="B60" i="1"/>
  <c r="E60" i="1"/>
  <c r="I60" i="1"/>
  <c r="G60" i="1"/>
  <c r="H60" i="1"/>
  <c r="F60" i="1"/>
  <c r="C60" i="1"/>
  <c r="B61" i="1"/>
  <c r="E61" i="1"/>
  <c r="I61" i="1"/>
  <c r="G61" i="1"/>
  <c r="H61" i="1"/>
  <c r="F61" i="1"/>
  <c r="C61" i="1"/>
  <c r="B62" i="1"/>
  <c r="E62" i="1"/>
  <c r="I62" i="1"/>
  <c r="G62" i="1"/>
  <c r="H62" i="1"/>
  <c r="F62" i="1"/>
  <c r="C62" i="1"/>
  <c r="B63" i="1"/>
  <c r="E63" i="1"/>
  <c r="I63" i="1"/>
  <c r="G63" i="1"/>
  <c r="H63" i="1"/>
  <c r="F63" i="1"/>
  <c r="C63" i="1"/>
  <c r="B64" i="1"/>
  <c r="E64" i="1"/>
  <c r="I64" i="1"/>
  <c r="G64" i="1"/>
  <c r="H64" i="1"/>
  <c r="F64" i="1"/>
  <c r="C64" i="1"/>
  <c r="B65" i="1"/>
  <c r="E65" i="1"/>
  <c r="I65" i="1"/>
  <c r="G65" i="1"/>
  <c r="H65" i="1"/>
  <c r="F65" i="1"/>
  <c r="C65" i="1"/>
  <c r="B66" i="1"/>
  <c r="E66" i="1"/>
  <c r="I66" i="1"/>
  <c r="G66" i="1"/>
  <c r="H66" i="1"/>
  <c r="F66" i="1"/>
  <c r="C66" i="1"/>
  <c r="B67" i="1"/>
  <c r="E67" i="1"/>
  <c r="I67" i="1"/>
  <c r="G67" i="1"/>
  <c r="H67" i="1"/>
  <c r="F67" i="1"/>
  <c r="C67" i="1"/>
  <c r="B68" i="1"/>
  <c r="E68" i="1"/>
  <c r="I68" i="1"/>
  <c r="G68" i="1"/>
  <c r="H68" i="1"/>
  <c r="F68" i="1"/>
  <c r="C68" i="1"/>
  <c r="B69" i="1"/>
  <c r="E69" i="1"/>
  <c r="I69" i="1"/>
  <c r="G69" i="1"/>
  <c r="H69" i="1"/>
  <c r="F69" i="1"/>
  <c r="C69" i="1"/>
  <c r="B70" i="1"/>
  <c r="E70" i="1"/>
  <c r="I70" i="1"/>
  <c r="G70" i="1"/>
  <c r="H70" i="1"/>
  <c r="F70" i="1"/>
  <c r="C70" i="1"/>
  <c r="B71" i="1"/>
  <c r="E71" i="1"/>
  <c r="I71" i="1"/>
  <c r="G71" i="1"/>
  <c r="H71" i="1"/>
  <c r="F71" i="1"/>
  <c r="C71" i="1"/>
  <c r="B72" i="1"/>
  <c r="E72" i="1"/>
  <c r="I72" i="1"/>
  <c r="G72" i="1"/>
  <c r="H72" i="1"/>
  <c r="F72" i="1"/>
  <c r="C72" i="1"/>
  <c r="B73" i="1"/>
  <c r="E73" i="1"/>
  <c r="I73" i="1"/>
  <c r="G73" i="1"/>
  <c r="H73" i="1"/>
  <c r="F73" i="1"/>
  <c r="C73" i="1"/>
  <c r="B74" i="1"/>
  <c r="E74" i="1"/>
  <c r="I74" i="1"/>
  <c r="G74" i="1"/>
  <c r="H74" i="1"/>
  <c r="F74" i="1"/>
  <c r="C74" i="1"/>
  <c r="B75" i="1"/>
  <c r="E75" i="1"/>
  <c r="I75" i="1"/>
  <c r="G75" i="1"/>
  <c r="H75" i="1"/>
  <c r="F75" i="1"/>
  <c r="C75" i="1"/>
  <c r="B76" i="1"/>
  <c r="E76" i="1"/>
  <c r="I76" i="1"/>
  <c r="G76" i="1"/>
  <c r="H76" i="1"/>
  <c r="F76" i="1"/>
  <c r="C76" i="1"/>
  <c r="B77" i="1"/>
  <c r="E77" i="1"/>
  <c r="I77" i="1"/>
  <c r="G77" i="1"/>
  <c r="H77" i="1"/>
  <c r="F77" i="1"/>
  <c r="C77" i="1"/>
  <c r="B78" i="1"/>
  <c r="E78" i="1"/>
  <c r="I78" i="1"/>
  <c r="G78" i="1"/>
  <c r="H78" i="1"/>
  <c r="F78" i="1"/>
  <c r="C78" i="1"/>
  <c r="B79" i="1"/>
  <c r="E79" i="1"/>
  <c r="I79" i="1"/>
  <c r="G79" i="1"/>
  <c r="H79" i="1"/>
  <c r="F79" i="1"/>
  <c r="C79" i="1"/>
  <c r="B80" i="1"/>
  <c r="E80" i="1"/>
  <c r="I80" i="1"/>
  <c r="G80" i="1"/>
  <c r="H80" i="1"/>
  <c r="F80" i="1"/>
  <c r="C80" i="1"/>
  <c r="B81" i="1"/>
  <c r="E81" i="1"/>
  <c r="I81" i="1"/>
  <c r="G81" i="1"/>
  <c r="H81" i="1"/>
  <c r="F81" i="1"/>
  <c r="C81" i="1"/>
  <c r="B82" i="1"/>
  <c r="E82" i="1"/>
  <c r="I82" i="1"/>
  <c r="G82" i="1"/>
  <c r="H82" i="1"/>
  <c r="F82" i="1"/>
  <c r="C82" i="1"/>
  <c r="B83" i="1"/>
  <c r="E83" i="1"/>
  <c r="I83" i="1"/>
  <c r="G83" i="1"/>
  <c r="H83" i="1"/>
  <c r="F83" i="1"/>
  <c r="C83" i="1"/>
  <c r="B84" i="1"/>
  <c r="E84" i="1"/>
  <c r="I84" i="1"/>
  <c r="G84" i="1"/>
  <c r="H84" i="1"/>
  <c r="F84" i="1"/>
  <c r="C84" i="1"/>
  <c r="B85" i="1"/>
  <c r="E85" i="1"/>
  <c r="I85" i="1"/>
  <c r="G85" i="1"/>
  <c r="H85" i="1"/>
  <c r="F85" i="1"/>
  <c r="C85" i="1"/>
  <c r="B86" i="1"/>
  <c r="E86" i="1"/>
  <c r="I86" i="1"/>
  <c r="G86" i="1"/>
  <c r="H86" i="1"/>
  <c r="F86" i="1"/>
  <c r="C86" i="1"/>
  <c r="B87" i="1"/>
  <c r="E87" i="1"/>
  <c r="I87" i="1"/>
  <c r="G87" i="1"/>
  <c r="H87" i="1"/>
  <c r="F87" i="1"/>
  <c r="C87" i="1"/>
  <c r="B88" i="1"/>
  <c r="E88" i="1"/>
  <c r="I88" i="1"/>
  <c r="G88" i="1"/>
  <c r="H88" i="1"/>
  <c r="F88" i="1"/>
  <c r="C88" i="1"/>
  <c r="B89" i="1"/>
  <c r="E89" i="1"/>
  <c r="I89" i="1"/>
  <c r="G89" i="1"/>
  <c r="H89" i="1"/>
  <c r="F89" i="1"/>
  <c r="C89" i="1"/>
  <c r="B90" i="1"/>
  <c r="E90" i="1"/>
  <c r="I90" i="1"/>
  <c r="G90" i="1"/>
  <c r="H90" i="1"/>
  <c r="F90" i="1"/>
  <c r="C90" i="1"/>
  <c r="B91" i="1"/>
  <c r="E91" i="1"/>
  <c r="I91" i="1"/>
  <c r="G91" i="1"/>
  <c r="H91" i="1"/>
  <c r="F91" i="1"/>
  <c r="C91" i="1"/>
  <c r="B92" i="1"/>
  <c r="E92" i="1"/>
  <c r="I92" i="1"/>
  <c r="G92" i="1"/>
  <c r="H92" i="1"/>
  <c r="F92" i="1"/>
  <c r="C92" i="1"/>
  <c r="B93" i="1"/>
  <c r="E93" i="1"/>
  <c r="I93" i="1"/>
  <c r="G93" i="1"/>
  <c r="H93" i="1"/>
  <c r="F93" i="1"/>
  <c r="C93" i="1"/>
  <c r="B94" i="1"/>
  <c r="E94" i="1"/>
  <c r="I94" i="1"/>
  <c r="G94" i="1"/>
  <c r="H94" i="1"/>
  <c r="F94" i="1"/>
  <c r="C94" i="1"/>
  <c r="B95" i="1"/>
  <c r="E95" i="1"/>
  <c r="I95" i="1"/>
  <c r="G95" i="1"/>
  <c r="H95" i="1"/>
  <c r="F95" i="1"/>
  <c r="C95" i="1"/>
  <c r="B96" i="1"/>
  <c r="E96" i="1"/>
  <c r="I96" i="1"/>
  <c r="G96" i="1"/>
  <c r="H96" i="1"/>
  <c r="F96" i="1"/>
  <c r="C96" i="1"/>
  <c r="B97" i="1"/>
  <c r="E97" i="1"/>
  <c r="I97" i="1"/>
  <c r="G97" i="1"/>
  <c r="H97" i="1"/>
  <c r="F97" i="1"/>
  <c r="C97" i="1"/>
  <c r="B98" i="1"/>
  <c r="E98" i="1"/>
  <c r="I98" i="1"/>
  <c r="G98" i="1"/>
  <c r="H98" i="1"/>
  <c r="F98" i="1"/>
  <c r="C98" i="1"/>
  <c r="B99" i="1"/>
  <c r="E99" i="1"/>
  <c r="I99" i="1"/>
  <c r="G99" i="1"/>
  <c r="H99" i="1"/>
  <c r="F99" i="1"/>
  <c r="C99" i="1"/>
  <c r="B100" i="1"/>
  <c r="E100" i="1"/>
  <c r="I100" i="1"/>
  <c r="G100" i="1"/>
  <c r="H100" i="1"/>
  <c r="F100" i="1"/>
  <c r="C100" i="1"/>
  <c r="B101" i="1"/>
  <c r="E101" i="1"/>
  <c r="I101" i="1"/>
  <c r="G101" i="1"/>
  <c r="H101" i="1"/>
  <c r="F101" i="1"/>
  <c r="C101" i="1"/>
  <c r="B102" i="1"/>
  <c r="E102" i="1"/>
  <c r="I102" i="1"/>
  <c r="G102" i="1"/>
  <c r="H102" i="1"/>
  <c r="F102" i="1"/>
  <c r="C102" i="1"/>
  <c r="B103" i="1"/>
  <c r="E103" i="1"/>
  <c r="I103" i="1"/>
  <c r="G103" i="1"/>
  <c r="H103" i="1"/>
  <c r="F103" i="1"/>
  <c r="C103" i="1"/>
  <c r="B104" i="1"/>
  <c r="E104" i="1"/>
  <c r="I104" i="1"/>
  <c r="G104" i="1"/>
  <c r="H104" i="1"/>
  <c r="F104" i="1"/>
  <c r="C104" i="1"/>
  <c r="B105" i="1"/>
  <c r="E105" i="1"/>
  <c r="I105" i="1"/>
  <c r="G105" i="1"/>
  <c r="H105" i="1"/>
  <c r="F105" i="1"/>
  <c r="C105" i="1"/>
  <c r="B106" i="1"/>
  <c r="E106" i="1"/>
  <c r="I106" i="1"/>
  <c r="G106" i="1"/>
  <c r="H106" i="1"/>
  <c r="F106" i="1"/>
  <c r="C106" i="1"/>
  <c r="B107" i="1"/>
  <c r="E107" i="1"/>
  <c r="I107" i="1"/>
  <c r="G107" i="1"/>
  <c r="H107" i="1"/>
  <c r="F107" i="1"/>
  <c r="C107" i="1"/>
  <c r="B108" i="1"/>
  <c r="E108" i="1"/>
  <c r="I108" i="1"/>
  <c r="G108" i="1"/>
  <c r="H108" i="1"/>
  <c r="F108" i="1"/>
  <c r="C108" i="1"/>
  <c r="B109" i="1"/>
  <c r="E109" i="1"/>
  <c r="I109" i="1"/>
  <c r="G109" i="1"/>
  <c r="H109" i="1"/>
  <c r="F109" i="1"/>
  <c r="F10" i="2"/>
  <c r="B11" i="2"/>
  <c r="E11" i="2"/>
  <c r="L11" i="2"/>
  <c r="M11" i="2"/>
  <c r="K11" i="2"/>
  <c r="I11" i="2"/>
  <c r="G11" i="2"/>
  <c r="J11" i="2"/>
  <c r="H11" i="2"/>
  <c r="F11" i="2"/>
  <c r="C11" i="2"/>
  <c r="B12" i="2"/>
  <c r="E12" i="2"/>
  <c r="L12" i="2"/>
  <c r="M12" i="2"/>
  <c r="K12" i="2"/>
  <c r="I12" i="2"/>
  <c r="G12" i="2"/>
  <c r="J12" i="2"/>
  <c r="H12" i="2"/>
  <c r="F12" i="2"/>
  <c r="C12" i="2"/>
  <c r="B13" i="2"/>
  <c r="E13" i="2"/>
  <c r="L13" i="2"/>
  <c r="M13" i="2"/>
  <c r="K13" i="2"/>
  <c r="I13" i="2"/>
  <c r="G13" i="2"/>
  <c r="J13" i="2"/>
  <c r="H13" i="2"/>
  <c r="F13" i="2"/>
  <c r="C13" i="2"/>
  <c r="B14" i="2"/>
  <c r="E14" i="2"/>
  <c r="L14" i="2"/>
  <c r="M14" i="2"/>
  <c r="K14" i="2"/>
  <c r="I14" i="2"/>
  <c r="G14" i="2"/>
  <c r="J14" i="2"/>
  <c r="H14" i="2"/>
  <c r="F14" i="2"/>
  <c r="C14" i="2"/>
  <c r="B15" i="2"/>
  <c r="E15" i="2"/>
  <c r="L15" i="2"/>
  <c r="M15" i="2"/>
  <c r="K15" i="2"/>
  <c r="I15" i="2"/>
  <c r="G15" i="2"/>
  <c r="J15" i="2"/>
  <c r="H15" i="2"/>
  <c r="F15" i="2"/>
  <c r="C15" i="2"/>
  <c r="B16" i="2"/>
  <c r="E16" i="2"/>
  <c r="L16" i="2"/>
  <c r="M16" i="2"/>
  <c r="K16" i="2"/>
  <c r="I16" i="2"/>
  <c r="G16" i="2"/>
  <c r="J16" i="2"/>
  <c r="H16" i="2"/>
  <c r="F16" i="2"/>
  <c r="C16" i="2"/>
  <c r="B17" i="2"/>
  <c r="E17" i="2"/>
  <c r="L17" i="2"/>
  <c r="M17" i="2"/>
  <c r="K17" i="2"/>
  <c r="I17" i="2"/>
  <c r="G17" i="2"/>
  <c r="J17" i="2"/>
  <c r="H17" i="2"/>
  <c r="F17" i="2"/>
  <c r="C17" i="2"/>
  <c r="B18" i="2"/>
  <c r="E18" i="2"/>
  <c r="L18" i="2"/>
  <c r="M18" i="2"/>
  <c r="K18" i="2"/>
  <c r="I18" i="2"/>
  <c r="G18" i="2"/>
  <c r="J18" i="2"/>
  <c r="H18" i="2"/>
  <c r="F18" i="2"/>
  <c r="C18" i="2"/>
  <c r="B19" i="2"/>
  <c r="E19" i="2"/>
  <c r="L19" i="2"/>
  <c r="M19" i="2"/>
  <c r="K19" i="2"/>
  <c r="I19" i="2"/>
  <c r="G19" i="2"/>
  <c r="J19" i="2"/>
  <c r="H19" i="2"/>
  <c r="F19" i="2"/>
  <c r="C19" i="2"/>
  <c r="B20" i="2"/>
  <c r="E20" i="2"/>
  <c r="L20" i="2"/>
  <c r="M20" i="2"/>
  <c r="K20" i="2"/>
  <c r="I20" i="2"/>
  <c r="G20" i="2"/>
  <c r="J20" i="2"/>
  <c r="H20" i="2"/>
  <c r="F20" i="2"/>
  <c r="C20" i="2"/>
  <c r="B21" i="2"/>
  <c r="E21" i="2"/>
  <c r="L21" i="2"/>
  <c r="M21" i="2"/>
  <c r="K21" i="2"/>
  <c r="I21" i="2"/>
  <c r="G21" i="2"/>
  <c r="J21" i="2"/>
  <c r="H21" i="2"/>
  <c r="F21" i="2"/>
  <c r="C21" i="2"/>
  <c r="B22" i="2"/>
  <c r="E22" i="2"/>
  <c r="L22" i="2"/>
  <c r="M22" i="2"/>
  <c r="K22" i="2"/>
  <c r="I22" i="2"/>
  <c r="G22" i="2"/>
  <c r="J22" i="2"/>
  <c r="H22" i="2"/>
  <c r="F22" i="2"/>
  <c r="C22" i="2"/>
  <c r="B23" i="2"/>
  <c r="E23" i="2"/>
  <c r="L23" i="2"/>
  <c r="M23" i="2"/>
  <c r="K23" i="2"/>
  <c r="I23" i="2"/>
  <c r="G23" i="2"/>
  <c r="J23" i="2"/>
  <c r="H23" i="2"/>
  <c r="F23" i="2"/>
  <c r="C23" i="2"/>
  <c r="B24" i="2"/>
  <c r="E24" i="2"/>
  <c r="L24" i="2"/>
  <c r="M24" i="2"/>
  <c r="K24" i="2"/>
  <c r="I24" i="2"/>
  <c r="G24" i="2"/>
  <c r="J24" i="2"/>
  <c r="H24" i="2"/>
  <c r="F24" i="2"/>
  <c r="C24" i="2"/>
  <c r="B25" i="2"/>
  <c r="E25" i="2"/>
  <c r="L25" i="2"/>
  <c r="M25" i="2"/>
  <c r="K25" i="2"/>
  <c r="I25" i="2"/>
  <c r="G25" i="2"/>
  <c r="J25" i="2"/>
  <c r="H25" i="2"/>
  <c r="F25" i="2"/>
  <c r="C25" i="2"/>
  <c r="B26" i="2"/>
  <c r="E26" i="2"/>
  <c r="L26" i="2"/>
  <c r="M26" i="2"/>
  <c r="K26" i="2"/>
  <c r="I26" i="2"/>
  <c r="G26" i="2"/>
  <c r="J26" i="2"/>
  <c r="H26" i="2"/>
  <c r="F26" i="2"/>
  <c r="C26" i="2"/>
  <c r="B27" i="2"/>
  <c r="E27" i="2"/>
  <c r="L27" i="2"/>
  <c r="M27" i="2"/>
  <c r="K27" i="2"/>
  <c r="I27" i="2"/>
  <c r="G27" i="2"/>
  <c r="J27" i="2"/>
  <c r="H27" i="2"/>
  <c r="F27" i="2"/>
  <c r="C27" i="2"/>
  <c r="B28" i="2"/>
  <c r="E28" i="2"/>
  <c r="L28" i="2"/>
  <c r="M28" i="2"/>
  <c r="K28" i="2"/>
  <c r="I28" i="2"/>
  <c r="G28" i="2"/>
  <c r="J28" i="2"/>
  <c r="H28" i="2"/>
  <c r="F28" i="2"/>
  <c r="C28" i="2"/>
  <c r="B29" i="2"/>
  <c r="E29" i="2"/>
  <c r="L29" i="2"/>
  <c r="M29" i="2"/>
  <c r="K29" i="2"/>
  <c r="I29" i="2"/>
  <c r="G29" i="2"/>
  <c r="J29" i="2"/>
  <c r="H29" i="2"/>
  <c r="F29" i="2"/>
  <c r="C29" i="2"/>
  <c r="B30" i="2"/>
  <c r="E30" i="2"/>
  <c r="L30" i="2"/>
  <c r="M30" i="2"/>
  <c r="K30" i="2"/>
  <c r="I30" i="2"/>
  <c r="G30" i="2"/>
  <c r="J30" i="2"/>
  <c r="H30" i="2"/>
  <c r="F30" i="2"/>
  <c r="C30" i="2"/>
  <c r="B31" i="2"/>
  <c r="E31" i="2"/>
  <c r="L31" i="2"/>
  <c r="M31" i="2"/>
  <c r="K31" i="2"/>
  <c r="I31" i="2"/>
  <c r="G31" i="2"/>
  <c r="J31" i="2"/>
  <c r="H31" i="2"/>
  <c r="F31" i="2"/>
  <c r="C31" i="2"/>
  <c r="B32" i="2"/>
  <c r="E32" i="2"/>
  <c r="L32" i="2"/>
  <c r="M32" i="2"/>
  <c r="K32" i="2"/>
  <c r="I32" i="2"/>
  <c r="G32" i="2"/>
  <c r="J32" i="2"/>
  <c r="H32" i="2"/>
  <c r="F32" i="2"/>
  <c r="C32" i="2"/>
  <c r="B33" i="2"/>
  <c r="E33" i="2"/>
  <c r="L33" i="2"/>
  <c r="M33" i="2"/>
  <c r="K33" i="2"/>
  <c r="I33" i="2"/>
  <c r="G33" i="2"/>
  <c r="J33" i="2"/>
  <c r="H33" i="2"/>
  <c r="F33" i="2"/>
  <c r="C33" i="2"/>
  <c r="B34" i="2"/>
  <c r="E34" i="2"/>
  <c r="L34" i="2"/>
  <c r="M34" i="2"/>
  <c r="K34" i="2"/>
  <c r="I34" i="2"/>
  <c r="G34" i="2"/>
  <c r="J34" i="2"/>
  <c r="H34" i="2"/>
  <c r="F34" i="2"/>
  <c r="C34" i="2"/>
  <c r="B35" i="2"/>
  <c r="E35" i="2"/>
  <c r="L35" i="2"/>
  <c r="M35" i="2"/>
  <c r="K35" i="2"/>
  <c r="I35" i="2"/>
  <c r="G35" i="2"/>
  <c r="J35" i="2"/>
  <c r="H35" i="2"/>
  <c r="F35" i="2"/>
  <c r="C35" i="2"/>
  <c r="B36" i="2"/>
  <c r="E36" i="2"/>
  <c r="L36" i="2"/>
  <c r="M36" i="2"/>
  <c r="K36" i="2"/>
  <c r="I36" i="2"/>
  <c r="G36" i="2"/>
  <c r="J36" i="2"/>
  <c r="H36" i="2"/>
  <c r="F36" i="2"/>
  <c r="C36" i="2"/>
  <c r="B37" i="2"/>
  <c r="E37" i="2"/>
  <c r="L37" i="2"/>
  <c r="M37" i="2"/>
  <c r="K37" i="2"/>
  <c r="I37" i="2"/>
  <c r="G37" i="2"/>
  <c r="J37" i="2"/>
  <c r="H37" i="2"/>
  <c r="F37" i="2"/>
  <c r="C37" i="2"/>
  <c r="B38" i="2"/>
  <c r="E38" i="2"/>
  <c r="L38" i="2"/>
  <c r="M38" i="2"/>
  <c r="K38" i="2"/>
  <c r="I38" i="2"/>
  <c r="G38" i="2"/>
  <c r="J38" i="2"/>
  <c r="H38" i="2"/>
  <c r="F38" i="2"/>
  <c r="C38" i="2"/>
  <c r="B39" i="2"/>
  <c r="E39" i="2"/>
  <c r="L39" i="2"/>
  <c r="M39" i="2"/>
  <c r="K39" i="2"/>
  <c r="I39" i="2"/>
  <c r="G39" i="2"/>
  <c r="J39" i="2"/>
  <c r="H39" i="2"/>
  <c r="F39" i="2"/>
  <c r="C39" i="2"/>
  <c r="B40" i="2"/>
  <c r="E40" i="2"/>
  <c r="L40" i="2"/>
  <c r="M40" i="2"/>
  <c r="K40" i="2"/>
  <c r="I40" i="2"/>
  <c r="G40" i="2"/>
  <c r="J40" i="2"/>
  <c r="H40" i="2"/>
  <c r="F40" i="2"/>
  <c r="C40" i="2"/>
  <c r="B41" i="2"/>
  <c r="E41" i="2"/>
  <c r="L41" i="2"/>
  <c r="M41" i="2"/>
  <c r="K41" i="2"/>
  <c r="I41" i="2"/>
  <c r="G41" i="2"/>
  <c r="J41" i="2"/>
  <c r="H41" i="2"/>
  <c r="F41" i="2"/>
  <c r="C41" i="2"/>
  <c r="B42" i="2"/>
  <c r="E42" i="2"/>
  <c r="L42" i="2"/>
  <c r="M42" i="2"/>
  <c r="K42" i="2"/>
  <c r="I42" i="2"/>
  <c r="G42" i="2"/>
  <c r="J42" i="2"/>
  <c r="H42" i="2"/>
  <c r="F42" i="2"/>
  <c r="C42" i="2"/>
  <c r="B43" i="2"/>
  <c r="E43" i="2"/>
  <c r="L43" i="2"/>
  <c r="M43" i="2"/>
  <c r="K43" i="2"/>
  <c r="I43" i="2"/>
  <c r="G43" i="2"/>
  <c r="J43" i="2"/>
  <c r="H43" i="2"/>
  <c r="F43" i="2"/>
  <c r="C43" i="2"/>
  <c r="B44" i="2"/>
  <c r="E44" i="2"/>
  <c r="L44" i="2"/>
  <c r="M44" i="2"/>
  <c r="K44" i="2"/>
  <c r="I44" i="2"/>
  <c r="G44" i="2"/>
  <c r="J44" i="2"/>
  <c r="H44" i="2"/>
  <c r="F44" i="2"/>
  <c r="C44" i="2"/>
  <c r="B45" i="2"/>
  <c r="E45" i="2"/>
  <c r="L45" i="2"/>
  <c r="M45" i="2"/>
  <c r="K45" i="2"/>
  <c r="I45" i="2"/>
  <c r="G45" i="2"/>
  <c r="J45" i="2"/>
  <c r="H45" i="2"/>
  <c r="F45" i="2"/>
  <c r="C45" i="2"/>
  <c r="B46" i="2"/>
  <c r="E46" i="2"/>
  <c r="L46" i="2"/>
  <c r="M46" i="2"/>
  <c r="K46" i="2"/>
  <c r="I46" i="2"/>
  <c r="G46" i="2"/>
  <c r="J46" i="2"/>
  <c r="H46" i="2"/>
  <c r="F46" i="2"/>
  <c r="C46" i="2"/>
  <c r="B47" i="2"/>
  <c r="E47" i="2"/>
  <c r="L47" i="2"/>
  <c r="M47" i="2"/>
  <c r="K47" i="2"/>
  <c r="I47" i="2"/>
  <c r="G47" i="2"/>
  <c r="J47" i="2"/>
  <c r="H47" i="2"/>
  <c r="F47" i="2"/>
  <c r="C47" i="2"/>
  <c r="B48" i="2"/>
  <c r="E48" i="2"/>
  <c r="L48" i="2"/>
  <c r="M48" i="2"/>
  <c r="K48" i="2"/>
  <c r="I48" i="2"/>
  <c r="G48" i="2"/>
  <c r="J48" i="2"/>
  <c r="H48" i="2"/>
  <c r="F48" i="2"/>
  <c r="C48" i="2"/>
  <c r="B49" i="2"/>
  <c r="E49" i="2"/>
  <c r="L49" i="2"/>
  <c r="M49" i="2"/>
  <c r="K49" i="2"/>
  <c r="I49" i="2"/>
  <c r="G49" i="2"/>
  <c r="J49" i="2"/>
  <c r="H49" i="2"/>
  <c r="F49" i="2"/>
  <c r="C49" i="2"/>
  <c r="B50" i="2"/>
  <c r="E50" i="2"/>
  <c r="L50" i="2"/>
  <c r="M50" i="2"/>
  <c r="K50" i="2"/>
  <c r="I50" i="2"/>
  <c r="G50" i="2"/>
  <c r="J50" i="2"/>
  <c r="H50" i="2"/>
  <c r="F50" i="2"/>
  <c r="C50" i="2"/>
  <c r="B51" i="2"/>
  <c r="E51" i="2"/>
  <c r="L51" i="2"/>
  <c r="M51" i="2"/>
  <c r="K51" i="2"/>
  <c r="I51" i="2"/>
  <c r="G51" i="2"/>
  <c r="J51" i="2"/>
  <c r="H51" i="2"/>
  <c r="F51" i="2"/>
  <c r="C51" i="2"/>
  <c r="B52" i="2"/>
  <c r="E52" i="2"/>
  <c r="L52" i="2"/>
  <c r="M52" i="2"/>
  <c r="K52" i="2"/>
  <c r="I52" i="2"/>
  <c r="G52" i="2"/>
  <c r="J52" i="2"/>
  <c r="H52" i="2"/>
  <c r="F52" i="2"/>
  <c r="C52" i="2"/>
  <c r="B53" i="2"/>
  <c r="E53" i="2"/>
  <c r="L53" i="2"/>
  <c r="M53" i="2"/>
  <c r="K53" i="2"/>
  <c r="I53" i="2"/>
  <c r="G53" i="2"/>
  <c r="J53" i="2"/>
  <c r="H53" i="2"/>
  <c r="F53" i="2"/>
  <c r="C53" i="2"/>
  <c r="B54" i="2"/>
  <c r="E54" i="2"/>
  <c r="L54" i="2"/>
  <c r="M54" i="2"/>
  <c r="K54" i="2"/>
  <c r="I54" i="2"/>
  <c r="G54" i="2"/>
  <c r="J54" i="2"/>
  <c r="H54" i="2"/>
  <c r="F54" i="2"/>
  <c r="C54" i="2"/>
  <c r="B55" i="2"/>
  <c r="E55" i="2"/>
  <c r="L55" i="2"/>
  <c r="M55" i="2"/>
  <c r="K55" i="2"/>
  <c r="I55" i="2"/>
  <c r="G55" i="2"/>
  <c r="J55" i="2"/>
  <c r="H55" i="2"/>
  <c r="F55" i="2"/>
  <c r="C55" i="2"/>
  <c r="B56" i="2"/>
  <c r="E56" i="2"/>
  <c r="L56" i="2"/>
  <c r="M56" i="2"/>
  <c r="K56" i="2"/>
  <c r="I56" i="2"/>
  <c r="G56" i="2"/>
  <c r="J56" i="2"/>
  <c r="H56" i="2"/>
  <c r="F56" i="2"/>
  <c r="C56" i="2"/>
  <c r="B57" i="2"/>
  <c r="E57" i="2"/>
  <c r="L57" i="2"/>
  <c r="M57" i="2"/>
  <c r="K57" i="2"/>
  <c r="I57" i="2"/>
  <c r="G57" i="2"/>
  <c r="J57" i="2"/>
  <c r="H57" i="2"/>
  <c r="F57" i="2"/>
  <c r="C57" i="2"/>
  <c r="B58" i="2"/>
  <c r="E58" i="2"/>
  <c r="L58" i="2"/>
  <c r="M58" i="2"/>
  <c r="K58" i="2"/>
  <c r="I58" i="2"/>
  <c r="G58" i="2"/>
  <c r="J58" i="2"/>
  <c r="H58" i="2"/>
  <c r="F58" i="2"/>
  <c r="C58" i="2"/>
  <c r="B59" i="2"/>
  <c r="E59" i="2"/>
  <c r="L59" i="2"/>
  <c r="M59" i="2"/>
  <c r="K59" i="2"/>
  <c r="I59" i="2"/>
  <c r="G59" i="2"/>
  <c r="J59" i="2"/>
  <c r="H59" i="2"/>
  <c r="F59" i="2"/>
  <c r="C59" i="2"/>
  <c r="B60" i="2"/>
  <c r="E60" i="2"/>
  <c r="L60" i="2"/>
  <c r="M60" i="2"/>
  <c r="K60" i="2"/>
  <c r="I60" i="2"/>
  <c r="G60" i="2"/>
  <c r="J60" i="2"/>
  <c r="H60" i="2"/>
  <c r="F60" i="2"/>
  <c r="C60" i="2"/>
  <c r="B61" i="2"/>
  <c r="E61" i="2"/>
  <c r="L61" i="2"/>
  <c r="M61" i="2"/>
  <c r="K61" i="2"/>
  <c r="I61" i="2"/>
  <c r="G61" i="2"/>
  <c r="J61" i="2"/>
  <c r="H61" i="2"/>
  <c r="F61" i="2"/>
  <c r="C61" i="2"/>
  <c r="B62" i="2"/>
  <c r="E62" i="2"/>
  <c r="L62" i="2"/>
  <c r="M62" i="2"/>
  <c r="K62" i="2"/>
  <c r="I62" i="2"/>
  <c r="G62" i="2"/>
  <c r="J62" i="2"/>
  <c r="H62" i="2"/>
  <c r="F62" i="2"/>
  <c r="C62" i="2"/>
  <c r="B63" i="2"/>
  <c r="E63" i="2"/>
  <c r="L63" i="2"/>
  <c r="M63" i="2"/>
  <c r="K63" i="2"/>
  <c r="I63" i="2"/>
  <c r="G63" i="2"/>
  <c r="J63" i="2"/>
  <c r="H63" i="2"/>
  <c r="F63" i="2"/>
  <c r="C63" i="2"/>
  <c r="B64" i="2"/>
  <c r="E64" i="2"/>
  <c r="L64" i="2"/>
  <c r="M64" i="2"/>
  <c r="K64" i="2"/>
  <c r="I64" i="2"/>
  <c r="G64" i="2"/>
  <c r="J64" i="2"/>
  <c r="H64" i="2"/>
  <c r="F64" i="2"/>
  <c r="C64" i="2"/>
  <c r="B65" i="2"/>
  <c r="E65" i="2"/>
  <c r="L65" i="2"/>
  <c r="M65" i="2"/>
  <c r="K65" i="2"/>
  <c r="I65" i="2"/>
  <c r="G65" i="2"/>
  <c r="J65" i="2"/>
  <c r="H65" i="2"/>
  <c r="F65" i="2"/>
  <c r="C65" i="2"/>
  <c r="B66" i="2"/>
  <c r="E66" i="2"/>
  <c r="L66" i="2"/>
  <c r="M66" i="2"/>
  <c r="K66" i="2"/>
  <c r="I66" i="2"/>
  <c r="G66" i="2"/>
  <c r="J66" i="2"/>
  <c r="H66" i="2"/>
  <c r="F66" i="2"/>
  <c r="C66" i="2"/>
  <c r="B67" i="2"/>
  <c r="E67" i="2"/>
  <c r="L67" i="2"/>
  <c r="M67" i="2"/>
  <c r="K67" i="2"/>
  <c r="I67" i="2"/>
  <c r="G67" i="2"/>
  <c r="J67" i="2"/>
  <c r="H67" i="2"/>
  <c r="F67" i="2"/>
  <c r="C67" i="2"/>
  <c r="B68" i="2"/>
  <c r="E68" i="2"/>
  <c r="L68" i="2"/>
  <c r="M68" i="2"/>
  <c r="K68" i="2"/>
  <c r="I68" i="2"/>
  <c r="G68" i="2"/>
  <c r="J68" i="2"/>
  <c r="H68" i="2"/>
  <c r="F68" i="2"/>
  <c r="C68" i="2"/>
  <c r="B69" i="2"/>
  <c r="E69" i="2"/>
  <c r="L69" i="2"/>
  <c r="M69" i="2"/>
  <c r="K69" i="2"/>
  <c r="I69" i="2"/>
  <c r="G69" i="2"/>
  <c r="J69" i="2"/>
  <c r="H69" i="2"/>
  <c r="F69" i="2"/>
  <c r="C69" i="2"/>
  <c r="B70" i="2"/>
  <c r="E70" i="2"/>
  <c r="L70" i="2"/>
  <c r="M70" i="2"/>
  <c r="K70" i="2"/>
  <c r="I70" i="2"/>
  <c r="G70" i="2"/>
  <c r="J70" i="2"/>
  <c r="H70" i="2"/>
  <c r="F70" i="2"/>
  <c r="C70" i="2"/>
  <c r="B71" i="2"/>
  <c r="E71" i="2"/>
  <c r="L71" i="2"/>
  <c r="M71" i="2"/>
  <c r="K71" i="2"/>
  <c r="I71" i="2"/>
  <c r="G71" i="2"/>
  <c r="J71" i="2"/>
  <c r="H71" i="2"/>
  <c r="F71" i="2"/>
  <c r="C71" i="2"/>
  <c r="B72" i="2"/>
  <c r="E72" i="2"/>
  <c r="L72" i="2"/>
  <c r="M72" i="2"/>
  <c r="K72" i="2"/>
  <c r="I72" i="2"/>
  <c r="G72" i="2"/>
  <c r="J72" i="2"/>
  <c r="H72" i="2"/>
  <c r="F72" i="2"/>
  <c r="C72" i="2"/>
  <c r="B73" i="2"/>
  <c r="E73" i="2"/>
  <c r="L73" i="2"/>
  <c r="M73" i="2"/>
  <c r="K73" i="2"/>
  <c r="I73" i="2"/>
  <c r="G73" i="2"/>
  <c r="J73" i="2"/>
  <c r="H73" i="2"/>
  <c r="F73" i="2"/>
  <c r="C73" i="2"/>
  <c r="B74" i="2"/>
  <c r="E74" i="2"/>
  <c r="L74" i="2"/>
  <c r="M74" i="2"/>
  <c r="K74" i="2"/>
  <c r="I74" i="2"/>
  <c r="G74" i="2"/>
  <c r="J74" i="2"/>
  <c r="H74" i="2"/>
  <c r="F74" i="2"/>
  <c r="C74" i="2"/>
  <c r="B75" i="2"/>
  <c r="E75" i="2"/>
  <c r="L75" i="2"/>
  <c r="M75" i="2"/>
  <c r="K75" i="2"/>
  <c r="I75" i="2"/>
  <c r="G75" i="2"/>
  <c r="J75" i="2"/>
  <c r="H75" i="2"/>
  <c r="F75" i="2"/>
  <c r="C75" i="2"/>
  <c r="B76" i="2"/>
  <c r="E76" i="2"/>
  <c r="L76" i="2"/>
  <c r="M76" i="2"/>
  <c r="K76" i="2"/>
  <c r="I76" i="2"/>
  <c r="G76" i="2"/>
  <c r="J76" i="2"/>
  <c r="H76" i="2"/>
  <c r="F76" i="2"/>
  <c r="C76" i="2"/>
  <c r="B77" i="2"/>
  <c r="E77" i="2"/>
  <c r="L77" i="2"/>
  <c r="M77" i="2"/>
  <c r="K77" i="2"/>
  <c r="I77" i="2"/>
  <c r="G77" i="2"/>
  <c r="J77" i="2"/>
  <c r="H77" i="2"/>
  <c r="F77" i="2"/>
  <c r="C77" i="2"/>
  <c r="B78" i="2"/>
  <c r="E78" i="2"/>
  <c r="L78" i="2"/>
  <c r="M78" i="2"/>
  <c r="K78" i="2"/>
  <c r="I78" i="2"/>
  <c r="G78" i="2"/>
  <c r="J78" i="2"/>
  <c r="H78" i="2"/>
  <c r="F78" i="2"/>
  <c r="C78" i="2"/>
  <c r="B79" i="2"/>
  <c r="E79" i="2"/>
  <c r="L79" i="2"/>
  <c r="M79" i="2"/>
  <c r="K79" i="2"/>
  <c r="I79" i="2"/>
  <c r="G79" i="2"/>
  <c r="J79" i="2"/>
  <c r="H79" i="2"/>
  <c r="F79" i="2"/>
  <c r="C79" i="2"/>
  <c r="B80" i="2"/>
  <c r="E80" i="2"/>
  <c r="L80" i="2"/>
  <c r="M80" i="2"/>
  <c r="K80" i="2"/>
  <c r="I80" i="2"/>
  <c r="G80" i="2"/>
  <c r="J80" i="2"/>
  <c r="H80" i="2"/>
  <c r="F80" i="2"/>
  <c r="C80" i="2"/>
  <c r="B81" i="2"/>
  <c r="E81" i="2"/>
  <c r="L81" i="2"/>
  <c r="M81" i="2"/>
  <c r="K81" i="2"/>
  <c r="I81" i="2"/>
  <c r="G81" i="2"/>
  <c r="J81" i="2"/>
  <c r="H81" i="2"/>
  <c r="F81" i="2"/>
  <c r="C81" i="2"/>
  <c r="B82" i="2"/>
  <c r="E82" i="2"/>
  <c r="L82" i="2"/>
  <c r="M82" i="2"/>
  <c r="K82" i="2"/>
  <c r="I82" i="2"/>
  <c r="G82" i="2"/>
  <c r="J82" i="2"/>
  <c r="H82" i="2"/>
  <c r="F82" i="2"/>
  <c r="C82" i="2"/>
  <c r="B83" i="2"/>
  <c r="E83" i="2"/>
  <c r="L83" i="2"/>
  <c r="M83" i="2"/>
  <c r="K83" i="2"/>
  <c r="I83" i="2"/>
  <c r="G83" i="2"/>
  <c r="J83" i="2"/>
  <c r="H83" i="2"/>
  <c r="F83" i="2"/>
  <c r="C83" i="2"/>
  <c r="B84" i="2"/>
  <c r="E84" i="2"/>
  <c r="L84" i="2"/>
  <c r="M84" i="2"/>
  <c r="K84" i="2"/>
  <c r="I84" i="2"/>
  <c r="G84" i="2"/>
  <c r="J84" i="2"/>
  <c r="H84" i="2"/>
  <c r="F84" i="2"/>
  <c r="C84" i="2"/>
  <c r="B85" i="2"/>
  <c r="E85" i="2"/>
  <c r="L85" i="2"/>
  <c r="M85" i="2"/>
  <c r="K85" i="2"/>
  <c r="I85" i="2"/>
  <c r="G85" i="2"/>
  <c r="J85" i="2"/>
  <c r="H85" i="2"/>
  <c r="F85" i="2"/>
  <c r="C85" i="2"/>
  <c r="B86" i="2"/>
  <c r="E86" i="2"/>
  <c r="L86" i="2"/>
  <c r="M86" i="2"/>
  <c r="K86" i="2"/>
  <c r="I86" i="2"/>
  <c r="G86" i="2"/>
  <c r="J86" i="2"/>
  <c r="H86" i="2"/>
  <c r="F86" i="2"/>
  <c r="C86" i="2"/>
  <c r="B87" i="2"/>
  <c r="E87" i="2"/>
  <c r="L87" i="2"/>
  <c r="M87" i="2"/>
  <c r="K87" i="2"/>
  <c r="I87" i="2"/>
  <c r="G87" i="2"/>
  <c r="J87" i="2"/>
  <c r="H87" i="2"/>
  <c r="F87" i="2"/>
  <c r="C87" i="2"/>
  <c r="B88" i="2"/>
  <c r="E88" i="2"/>
  <c r="L88" i="2"/>
  <c r="M88" i="2"/>
  <c r="K88" i="2"/>
  <c r="I88" i="2"/>
  <c r="G88" i="2"/>
  <c r="J88" i="2"/>
  <c r="H88" i="2"/>
  <c r="F88" i="2"/>
  <c r="C88" i="2"/>
  <c r="B89" i="2"/>
  <c r="E89" i="2"/>
  <c r="L89" i="2"/>
  <c r="M89" i="2"/>
  <c r="K89" i="2"/>
  <c r="I89" i="2"/>
  <c r="G89" i="2"/>
  <c r="J89" i="2"/>
  <c r="H89" i="2"/>
  <c r="F89" i="2"/>
  <c r="C89" i="2"/>
  <c r="B90" i="2"/>
  <c r="E90" i="2"/>
  <c r="L90" i="2"/>
  <c r="M90" i="2"/>
  <c r="K90" i="2"/>
  <c r="I90" i="2"/>
  <c r="G90" i="2"/>
  <c r="J90" i="2"/>
  <c r="H90" i="2"/>
  <c r="F90" i="2"/>
  <c r="C90" i="2"/>
  <c r="B91" i="2"/>
  <c r="E91" i="2"/>
  <c r="L91" i="2"/>
  <c r="M91" i="2"/>
  <c r="K91" i="2"/>
  <c r="I91" i="2"/>
  <c r="G91" i="2"/>
  <c r="J91" i="2"/>
  <c r="H91" i="2"/>
  <c r="F91" i="2"/>
  <c r="C91" i="2"/>
  <c r="B92" i="2"/>
  <c r="E92" i="2"/>
  <c r="L92" i="2"/>
  <c r="M92" i="2"/>
  <c r="K92" i="2"/>
  <c r="I92" i="2"/>
  <c r="G92" i="2"/>
  <c r="J92" i="2"/>
  <c r="H92" i="2"/>
  <c r="F92" i="2"/>
  <c r="C92" i="2"/>
  <c r="B93" i="2"/>
  <c r="E93" i="2"/>
  <c r="L93" i="2"/>
  <c r="M93" i="2"/>
  <c r="K93" i="2"/>
  <c r="I93" i="2"/>
  <c r="G93" i="2"/>
  <c r="J93" i="2"/>
  <c r="H93" i="2"/>
  <c r="F93" i="2"/>
  <c r="C93" i="2"/>
  <c r="B94" i="2"/>
  <c r="E94" i="2"/>
  <c r="L94" i="2"/>
  <c r="M94" i="2"/>
  <c r="K94" i="2"/>
  <c r="I94" i="2"/>
  <c r="G94" i="2"/>
  <c r="J94" i="2"/>
  <c r="H94" i="2"/>
  <c r="F94" i="2"/>
  <c r="C94" i="2"/>
  <c r="B95" i="2"/>
  <c r="E95" i="2"/>
  <c r="L95" i="2"/>
  <c r="M95" i="2"/>
  <c r="K95" i="2"/>
  <c r="I95" i="2"/>
  <c r="G95" i="2"/>
  <c r="J95" i="2"/>
  <c r="H95" i="2"/>
  <c r="F95" i="2"/>
  <c r="C95" i="2"/>
  <c r="B96" i="2"/>
  <c r="E96" i="2"/>
  <c r="L96" i="2"/>
  <c r="M96" i="2"/>
  <c r="K96" i="2"/>
  <c r="I96" i="2"/>
  <c r="G96" i="2"/>
  <c r="J96" i="2"/>
  <c r="H96" i="2"/>
  <c r="F96" i="2"/>
  <c r="C96" i="2"/>
  <c r="B97" i="2"/>
  <c r="E97" i="2"/>
  <c r="L97" i="2"/>
  <c r="M97" i="2"/>
  <c r="K97" i="2"/>
  <c r="I97" i="2"/>
  <c r="G97" i="2"/>
  <c r="J97" i="2"/>
  <c r="H97" i="2"/>
  <c r="F97" i="2"/>
  <c r="C97" i="2"/>
  <c r="B98" i="2"/>
  <c r="E98" i="2"/>
  <c r="L98" i="2"/>
  <c r="M98" i="2"/>
  <c r="K98" i="2"/>
  <c r="I98" i="2"/>
  <c r="G98" i="2"/>
  <c r="J98" i="2"/>
  <c r="H98" i="2"/>
  <c r="F98" i="2"/>
  <c r="C98" i="2"/>
  <c r="B99" i="2"/>
  <c r="E99" i="2"/>
  <c r="L99" i="2"/>
  <c r="M99" i="2"/>
  <c r="K99" i="2"/>
  <c r="I99" i="2"/>
  <c r="G99" i="2"/>
  <c r="J99" i="2"/>
  <c r="H99" i="2"/>
  <c r="F99" i="2"/>
  <c r="C99" i="2"/>
  <c r="B100" i="2"/>
  <c r="E100" i="2"/>
  <c r="L100" i="2"/>
  <c r="M100" i="2"/>
  <c r="K100" i="2"/>
  <c r="I100" i="2"/>
  <c r="G100" i="2"/>
  <c r="J100" i="2"/>
  <c r="H100" i="2"/>
  <c r="F100" i="2"/>
  <c r="C100" i="2"/>
  <c r="B101" i="2"/>
  <c r="E101" i="2"/>
  <c r="L101" i="2"/>
  <c r="M101" i="2"/>
  <c r="K101" i="2"/>
  <c r="I101" i="2"/>
  <c r="G101" i="2"/>
  <c r="J101" i="2"/>
  <c r="H101" i="2"/>
  <c r="F101" i="2"/>
  <c r="C101" i="2"/>
  <c r="B102" i="2"/>
  <c r="E102" i="2"/>
  <c r="L102" i="2"/>
  <c r="M102" i="2"/>
  <c r="K102" i="2"/>
  <c r="I102" i="2"/>
  <c r="G102" i="2"/>
  <c r="J102" i="2"/>
  <c r="H102" i="2"/>
  <c r="F102" i="2"/>
  <c r="C102" i="2"/>
  <c r="B103" i="2"/>
  <c r="E103" i="2"/>
  <c r="L103" i="2"/>
  <c r="M103" i="2"/>
  <c r="K103" i="2"/>
  <c r="I103" i="2"/>
  <c r="G103" i="2"/>
  <c r="J103" i="2"/>
  <c r="H103" i="2"/>
  <c r="F103" i="2"/>
  <c r="C103" i="2"/>
  <c r="B104" i="2"/>
  <c r="E104" i="2"/>
  <c r="L104" i="2"/>
  <c r="M104" i="2"/>
  <c r="K104" i="2"/>
  <c r="I104" i="2"/>
  <c r="G104" i="2"/>
  <c r="J104" i="2"/>
  <c r="H104" i="2"/>
  <c r="F104" i="2"/>
  <c r="C104" i="2"/>
  <c r="B105" i="2"/>
  <c r="E105" i="2"/>
  <c r="L105" i="2"/>
  <c r="M105" i="2"/>
  <c r="K105" i="2"/>
  <c r="I105" i="2"/>
  <c r="G105" i="2"/>
  <c r="J105" i="2"/>
  <c r="H105" i="2"/>
  <c r="F105" i="2"/>
  <c r="C105" i="2"/>
  <c r="B106" i="2"/>
  <c r="E106" i="2"/>
  <c r="L106" i="2"/>
  <c r="M106" i="2"/>
  <c r="K106" i="2"/>
  <c r="I106" i="2"/>
  <c r="G106" i="2"/>
  <c r="J106" i="2"/>
  <c r="H106" i="2"/>
  <c r="F106" i="2"/>
  <c r="C106" i="2"/>
  <c r="B107" i="2"/>
  <c r="E107" i="2"/>
  <c r="L107" i="2"/>
  <c r="M107" i="2"/>
  <c r="K107" i="2"/>
  <c r="I107" i="2"/>
  <c r="G107" i="2"/>
  <c r="J107" i="2"/>
  <c r="H107" i="2"/>
  <c r="F107" i="2"/>
  <c r="C107" i="2"/>
  <c r="B108" i="2"/>
  <c r="E108" i="2"/>
  <c r="L108" i="2"/>
  <c r="M108" i="2"/>
  <c r="K108" i="2"/>
  <c r="I108" i="2"/>
  <c r="G108" i="2"/>
  <c r="J108" i="2"/>
  <c r="H108" i="2"/>
  <c r="F108" i="2"/>
  <c r="C108" i="2"/>
  <c r="B109" i="2"/>
  <c r="E109" i="2"/>
  <c r="L109" i="2"/>
  <c r="M109" i="2"/>
  <c r="K109" i="2"/>
  <c r="I109" i="2"/>
  <c r="G109" i="2"/>
  <c r="J109" i="2"/>
  <c r="H109" i="2"/>
  <c r="F109" i="2"/>
  <c r="F9" i="2"/>
  <c r="B10" i="1"/>
  <c r="E10" i="1"/>
  <c r="M10" i="1"/>
  <c r="C10" i="1"/>
  <c r="I10" i="1"/>
  <c r="G10" i="1"/>
  <c r="H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H9" i="1"/>
  <c r="M9" i="1"/>
  <c r="L9" i="1"/>
  <c r="K9" i="1"/>
  <c r="J9" i="1"/>
  <c r="I9" i="1"/>
  <c r="G9" i="1"/>
  <c r="B10" i="2"/>
  <c r="E10" i="2"/>
  <c r="M10" i="2"/>
  <c r="L10" i="2"/>
  <c r="K10" i="2"/>
  <c r="I10" i="2"/>
  <c r="G10" i="2"/>
  <c r="J10" i="2"/>
  <c r="H10" i="2"/>
  <c r="C10" i="2"/>
  <c r="H9" i="2"/>
  <c r="I9" i="2"/>
  <c r="J9" i="2"/>
  <c r="L9" i="2"/>
  <c r="M9" i="2"/>
  <c r="K9" i="2"/>
  <c r="E9" i="2"/>
  <c r="F2" i="2"/>
  <c r="H1" i="2"/>
  <c r="G9" i="2"/>
  <c r="E9" i="1"/>
  <c r="F2" i="1"/>
  <c r="H1" i="1"/>
  <c r="C109" i="1"/>
  <c r="C109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22" i="1"/>
  <c r="D11" i="1"/>
  <c r="D10" i="1"/>
  <c r="D9" i="1"/>
  <c r="D14" i="1"/>
  <c r="D15" i="1"/>
  <c r="D16" i="1"/>
  <c r="D17" i="1"/>
  <c r="D18" i="1"/>
  <c r="D19" i="1"/>
  <c r="D20" i="1"/>
  <c r="D21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2" i="1"/>
  <c r="D13" i="1"/>
</calcChain>
</file>

<file path=xl/comments1.xml><?xml version="1.0" encoding="utf-8"?>
<comments xmlns="http://schemas.openxmlformats.org/spreadsheetml/2006/main">
  <authors>
    <author>Daniel Ospina-Medina</author>
  </authors>
  <commentList>
    <comment ref="C1" authorId="0">
      <text>
        <r>
          <rPr>
            <sz val="9"/>
            <color indexed="81"/>
            <rFont val="Calibri"/>
            <family val="2"/>
          </rPr>
          <t>basic rate of forest recovery when x=0</t>
        </r>
      </text>
    </comment>
    <comment ref="E1" authorId="0">
      <text>
        <r>
          <rPr>
            <sz val="9"/>
            <color indexed="81"/>
            <rFont val="Calibri"/>
            <family val="2"/>
          </rPr>
          <t>degree of stocasticity in decision making 
(as β -&gt; ∞ the decision becomes deterministic)</t>
        </r>
      </text>
    </comment>
    <comment ref="G1" authorId="0">
      <text>
        <r>
          <rPr>
            <sz val="9"/>
            <color indexed="81"/>
            <rFont val="Calibri"/>
            <family val="2"/>
          </rPr>
          <t>Utility of agriculture (total revenue received minus the cost incurred when a landowner is engaged in agriculture</t>
        </r>
      </text>
    </comment>
    <comment ref="H1" authorId="0">
      <text>
        <r>
          <rPr>
            <sz val="9"/>
            <color indexed="81"/>
            <rFont val="Calibri"/>
            <family val="2"/>
          </rPr>
          <t>Assumption: One time utility of a forested parcel does not exceed that of an agricultural parcel when x=1</t>
        </r>
      </text>
    </comment>
    <comment ref="C2" authorId="0">
      <text>
        <r>
          <rPr>
            <sz val="9"/>
            <color indexed="81"/>
            <rFont val="Calibri"/>
            <family val="2"/>
          </rPr>
          <t>Coeficient of forest recovery</t>
        </r>
      </text>
    </comment>
    <comment ref="E2" authorId="0">
      <text>
        <r>
          <rPr>
            <sz val="9"/>
            <color indexed="81"/>
            <rFont val="Calibri"/>
            <family val="2"/>
          </rPr>
          <t>Discount factor [0:1]
(as ω -&gt; 1 discounting is low)</t>
        </r>
      </text>
    </comment>
    <comment ref="G2" authorId="0">
      <text>
        <r>
          <rPr>
            <sz val="9"/>
            <color indexed="81"/>
            <rFont val="Calibri"/>
            <family val="2"/>
          </rPr>
          <t>Basic rate of forest value</t>
        </r>
      </text>
    </comment>
    <comment ref="C3" authorId="0">
      <text>
        <r>
          <rPr>
            <sz val="9"/>
            <color indexed="81"/>
            <rFont val="Calibri"/>
            <family val="2"/>
          </rPr>
          <t xml:space="preserve">abandonement rate
</t>
        </r>
      </text>
    </comment>
    <comment ref="E3" authorId="0">
      <text>
        <r>
          <rPr>
            <sz val="9"/>
            <color indexed="81"/>
            <rFont val="Calibri"/>
            <family val="2"/>
          </rPr>
          <t>Deforestation rate in the future; likelihood  anticipated by landholders [0:1]</t>
        </r>
      </text>
    </comment>
    <comment ref="F3" authorId="0">
      <text>
        <r>
          <rPr>
            <sz val="9"/>
            <color indexed="81"/>
            <rFont val="Calibri"/>
            <family val="2"/>
          </rPr>
          <t xml:space="preserve">Based on other work by author (Satake te la 2008) they argue that the sign of </t>
        </r>
        <r>
          <rPr>
            <b/>
            <sz val="9"/>
            <color indexed="81"/>
            <rFont val="Calibri"/>
            <family val="2"/>
          </rPr>
          <t xml:space="preserve">ΔV(x) </t>
        </r>
        <r>
          <rPr>
            <sz val="9"/>
            <color indexed="81"/>
            <rFont val="Calibri"/>
            <family val="2"/>
          </rPr>
          <t xml:space="preserve">is independent from this </t>
        </r>
        <r>
          <rPr>
            <b/>
            <i/>
            <sz val="9"/>
            <color indexed="81"/>
            <rFont val="Calibri"/>
          </rPr>
          <t>^r</t>
        </r>
        <r>
          <rPr>
            <sz val="9"/>
            <color indexed="81"/>
            <rFont val="Calibri"/>
            <family val="2"/>
          </rPr>
          <t xml:space="preserve">, and hence, take is as being zero for their analysis
</t>
        </r>
      </text>
    </comment>
    <comment ref="G3" authorId="0">
      <text>
        <r>
          <rPr>
            <sz val="9"/>
            <color indexed="81"/>
            <rFont val="Calibri"/>
            <family val="2"/>
          </rPr>
          <t>Coefficient of forest value [0&lt;]</t>
        </r>
      </text>
    </comment>
    <comment ref="G4" authorId="0">
      <text>
        <r>
          <rPr>
            <sz val="9"/>
            <color indexed="81"/>
            <rFont val="Calibri"/>
            <family val="2"/>
          </rPr>
          <t>discount rate</t>
        </r>
      </text>
    </comment>
    <comment ref="H4" authorId="0">
      <text>
        <r>
          <rPr>
            <sz val="9"/>
            <color indexed="81"/>
            <rFont val="Calibri"/>
            <family val="2"/>
          </rPr>
          <t>4 -&gt; 0,2 
0,09 -&gt; 0,92</t>
        </r>
      </text>
    </comment>
    <comment ref="F7" authorId="0">
      <text>
        <r>
          <rPr>
            <sz val="9"/>
            <color indexed="81"/>
            <rFont val="Calibri"/>
            <family val="2"/>
          </rPr>
          <t xml:space="preserve">rate of deforestation  (when forest area is x, at time t)
"logit" dynamics
</t>
        </r>
      </text>
    </comment>
    <comment ref="G7" authorId="0">
      <text>
        <r>
          <rPr>
            <sz val="9"/>
            <color indexed="81"/>
            <rFont val="Calibri"/>
            <family val="2"/>
          </rPr>
          <t>to be recieved at present (following 'forest scarcity' hypothesis)</t>
        </r>
      </text>
    </comment>
    <comment ref="H7" authorId="0">
      <text>
        <r>
          <rPr>
            <sz val="9"/>
            <color indexed="81"/>
            <rFont val="Calibri"/>
            <family val="2"/>
          </rPr>
          <t>Cumulative sum of current and future utilities discounted over time</t>
        </r>
      </text>
    </comment>
  </commentList>
</comments>
</file>

<file path=xl/comments2.xml><?xml version="1.0" encoding="utf-8"?>
<comments xmlns="http://schemas.openxmlformats.org/spreadsheetml/2006/main">
  <authors>
    <author>Daniel Ospina-Medina</author>
  </authors>
  <commentList>
    <comment ref="C1" authorId="0">
      <text>
        <r>
          <rPr>
            <sz val="9"/>
            <color indexed="81"/>
            <rFont val="Calibri"/>
            <family val="2"/>
          </rPr>
          <t>basic rate of forest recovery when x=0</t>
        </r>
      </text>
    </comment>
    <comment ref="E1" authorId="0">
      <text>
        <r>
          <rPr>
            <sz val="9"/>
            <color indexed="81"/>
            <rFont val="Calibri"/>
            <family val="2"/>
          </rPr>
          <t>degree of stocasticity in decision making 
(as β -&gt; ∞ the decision becomes deterministic)</t>
        </r>
      </text>
    </comment>
    <comment ref="G1" authorId="0">
      <text>
        <r>
          <rPr>
            <sz val="9"/>
            <color indexed="81"/>
            <rFont val="Calibri"/>
            <family val="2"/>
          </rPr>
          <t>Utility of agriculture (total revenue received minus the cost incurred when a landowner is engaged in agriculture</t>
        </r>
      </text>
    </comment>
    <comment ref="H1" authorId="0">
      <text>
        <r>
          <rPr>
            <sz val="9"/>
            <color indexed="81"/>
            <rFont val="Calibri"/>
            <family val="2"/>
          </rPr>
          <t>Assumption: One time utility of a forested parcel does not exceed that of an agricultural parcel when x=1</t>
        </r>
      </text>
    </comment>
    <comment ref="C2" authorId="0">
      <text>
        <r>
          <rPr>
            <sz val="9"/>
            <color indexed="81"/>
            <rFont val="Calibri"/>
            <family val="2"/>
          </rPr>
          <t>Coeficient of forest recovery</t>
        </r>
      </text>
    </comment>
    <comment ref="E2" authorId="0">
      <text>
        <r>
          <rPr>
            <sz val="9"/>
            <color indexed="81"/>
            <rFont val="Calibri"/>
            <family val="2"/>
          </rPr>
          <t>Discount factor [0:1]
(as ω -&gt; 1 discounting is low)</t>
        </r>
      </text>
    </comment>
    <comment ref="G2" authorId="0">
      <text>
        <r>
          <rPr>
            <sz val="9"/>
            <color indexed="81"/>
            <rFont val="Calibri"/>
            <family val="2"/>
          </rPr>
          <t>Basic rate of forest value</t>
        </r>
      </text>
    </comment>
    <comment ref="C3" authorId="0">
      <text>
        <r>
          <rPr>
            <sz val="9"/>
            <color indexed="81"/>
            <rFont val="Calibri"/>
            <family val="2"/>
          </rPr>
          <t xml:space="preserve">abandonement rate
</t>
        </r>
      </text>
    </comment>
    <comment ref="E3" authorId="0">
      <text>
        <r>
          <rPr>
            <sz val="9"/>
            <color indexed="81"/>
            <rFont val="Calibri"/>
            <family val="2"/>
          </rPr>
          <t>Deforestation rate in the future; likelihood  anticipated by landholders [0:1]</t>
        </r>
      </text>
    </comment>
    <comment ref="F3" authorId="0">
      <text>
        <r>
          <rPr>
            <sz val="9"/>
            <color indexed="81"/>
            <rFont val="Calibri"/>
            <family val="2"/>
          </rPr>
          <t xml:space="preserve">Based on other work by author (Satake te la 2008) they argue that the sign of </t>
        </r>
        <r>
          <rPr>
            <b/>
            <sz val="9"/>
            <color indexed="81"/>
            <rFont val="Calibri"/>
            <family val="2"/>
          </rPr>
          <t xml:space="preserve">ΔV(x) </t>
        </r>
        <r>
          <rPr>
            <sz val="9"/>
            <color indexed="81"/>
            <rFont val="Calibri"/>
            <family val="2"/>
          </rPr>
          <t xml:space="preserve">is independent from this </t>
        </r>
        <r>
          <rPr>
            <b/>
            <i/>
            <sz val="9"/>
            <color indexed="81"/>
            <rFont val="Calibri"/>
          </rPr>
          <t>^r</t>
        </r>
        <r>
          <rPr>
            <sz val="9"/>
            <color indexed="81"/>
            <rFont val="Calibri"/>
            <family val="2"/>
          </rPr>
          <t xml:space="preserve">, and hence, take is as being zero for their analysis
</t>
        </r>
      </text>
    </comment>
    <comment ref="G3" authorId="0">
      <text>
        <r>
          <rPr>
            <sz val="9"/>
            <color indexed="81"/>
            <rFont val="Calibri"/>
            <family val="2"/>
          </rPr>
          <t>Coefficient of forest value [0&lt;]</t>
        </r>
      </text>
    </comment>
    <comment ref="G4" authorId="0">
      <text>
        <r>
          <rPr>
            <sz val="9"/>
            <color indexed="81"/>
            <rFont val="Calibri"/>
            <family val="2"/>
          </rPr>
          <t>discount rate</t>
        </r>
      </text>
    </comment>
    <comment ref="H4" authorId="0">
      <text>
        <r>
          <rPr>
            <sz val="9"/>
            <color indexed="81"/>
            <rFont val="Calibri"/>
            <family val="2"/>
          </rPr>
          <t>4 -&gt; 0,2 
0,09 -&gt; 0,92</t>
        </r>
      </text>
    </comment>
    <comment ref="F7" authorId="0">
      <text>
        <r>
          <rPr>
            <sz val="9"/>
            <color indexed="81"/>
            <rFont val="Calibri"/>
            <family val="2"/>
          </rPr>
          <t xml:space="preserve">rate of deforestation  (when forest area is x, at time t)
"logit" dynamics
</t>
        </r>
      </text>
    </comment>
    <comment ref="G7" authorId="0">
      <text>
        <r>
          <rPr>
            <sz val="9"/>
            <color indexed="81"/>
            <rFont val="Calibri"/>
            <family val="2"/>
          </rPr>
          <t>to be recieved at present (following 'ecosystem services' hypothesis)</t>
        </r>
      </text>
    </comment>
    <comment ref="H7" authorId="0">
      <text>
        <r>
          <rPr>
            <sz val="9"/>
            <color indexed="81"/>
            <rFont val="Calibri"/>
            <family val="2"/>
          </rPr>
          <t>Cumulative sum of current and future utilities discounted over time</t>
        </r>
      </text>
    </comment>
  </commentList>
</comments>
</file>

<file path=xl/comments3.xml><?xml version="1.0" encoding="utf-8"?>
<comments xmlns="http://schemas.openxmlformats.org/spreadsheetml/2006/main">
  <authors>
    <author>Daniel Ospina-Medina</author>
  </authors>
  <commentList>
    <comment ref="C1" authorId="0">
      <text>
        <r>
          <rPr>
            <sz val="9"/>
            <color indexed="81"/>
            <rFont val="Calibri"/>
            <family val="2"/>
          </rPr>
          <t>basic rate of forest recovery when x=0</t>
        </r>
      </text>
    </comment>
    <comment ref="E1" authorId="0">
      <text>
        <r>
          <rPr>
            <sz val="9"/>
            <color indexed="81"/>
            <rFont val="Calibri"/>
            <family val="2"/>
          </rPr>
          <t>degree of stocasticity in decision making 
(as β -&gt; ∞ the decision becomes deterministic)</t>
        </r>
      </text>
    </comment>
    <comment ref="G1" authorId="0">
      <text>
        <r>
          <rPr>
            <sz val="9"/>
            <color indexed="81"/>
            <rFont val="Calibri"/>
            <family val="2"/>
          </rPr>
          <t>Utility of agriculture (total revenue received minus the cost incurred when a landowner is engaged in agriculture</t>
        </r>
      </text>
    </comment>
    <comment ref="H1" authorId="0">
      <text>
        <r>
          <rPr>
            <sz val="9"/>
            <color indexed="81"/>
            <rFont val="Calibri"/>
            <family val="2"/>
          </rPr>
          <t>Assumption: One time utility of a forested parcel does not exceed that of an agricultural parcel when x=1</t>
        </r>
      </text>
    </comment>
    <comment ref="C2" authorId="0">
      <text>
        <r>
          <rPr>
            <sz val="9"/>
            <color indexed="81"/>
            <rFont val="Calibri"/>
            <family val="2"/>
          </rPr>
          <t>Coeficient of forest recovery</t>
        </r>
      </text>
    </comment>
    <comment ref="E2" authorId="0">
      <text>
        <r>
          <rPr>
            <sz val="9"/>
            <color indexed="81"/>
            <rFont val="Calibri"/>
            <family val="2"/>
          </rPr>
          <t>Discount factor [0:1]
(as ω -&gt; 1 discounting is low)</t>
        </r>
      </text>
    </comment>
    <comment ref="G2" authorId="0">
      <text>
        <r>
          <rPr>
            <sz val="9"/>
            <color indexed="81"/>
            <rFont val="Calibri"/>
            <family val="2"/>
          </rPr>
          <t>Basic rate of forest value</t>
        </r>
      </text>
    </comment>
    <comment ref="C3" authorId="0">
      <text>
        <r>
          <rPr>
            <sz val="9"/>
            <color indexed="81"/>
            <rFont val="Calibri"/>
            <family val="2"/>
          </rPr>
          <t xml:space="preserve">abandonement rate
</t>
        </r>
      </text>
    </comment>
    <comment ref="E3" authorId="0">
      <text>
        <r>
          <rPr>
            <sz val="9"/>
            <color indexed="81"/>
            <rFont val="Calibri"/>
            <family val="2"/>
          </rPr>
          <t>Deforestation rate in the future; likelihood  anticipated by landholders [0:1]</t>
        </r>
      </text>
    </comment>
    <comment ref="F3" authorId="0">
      <text>
        <r>
          <rPr>
            <sz val="9"/>
            <color indexed="81"/>
            <rFont val="Calibri"/>
            <family val="2"/>
          </rPr>
          <t xml:space="preserve">Based on other work by author (Satake te la 2008) they argue that the sign of </t>
        </r>
        <r>
          <rPr>
            <b/>
            <sz val="9"/>
            <color indexed="81"/>
            <rFont val="Calibri"/>
            <family val="2"/>
          </rPr>
          <t xml:space="preserve">ΔV(x) </t>
        </r>
        <r>
          <rPr>
            <sz val="9"/>
            <color indexed="81"/>
            <rFont val="Calibri"/>
            <family val="2"/>
          </rPr>
          <t xml:space="preserve">is independent from this </t>
        </r>
        <r>
          <rPr>
            <b/>
            <i/>
            <sz val="9"/>
            <color indexed="81"/>
            <rFont val="Calibri"/>
          </rPr>
          <t>^r</t>
        </r>
        <r>
          <rPr>
            <sz val="9"/>
            <color indexed="81"/>
            <rFont val="Calibri"/>
            <family val="2"/>
          </rPr>
          <t xml:space="preserve">, and hence, take is as being zero for their analysis
</t>
        </r>
      </text>
    </comment>
    <comment ref="G3" authorId="0">
      <text>
        <r>
          <rPr>
            <sz val="9"/>
            <color indexed="81"/>
            <rFont val="Calibri"/>
            <family val="2"/>
          </rPr>
          <t>Coefficient of forest value [0&lt;]</t>
        </r>
      </text>
    </comment>
    <comment ref="G4" authorId="0">
      <text>
        <r>
          <rPr>
            <sz val="9"/>
            <color indexed="81"/>
            <rFont val="Calibri"/>
            <family val="2"/>
          </rPr>
          <t>discount rate</t>
        </r>
      </text>
    </comment>
    <comment ref="H4" authorId="0">
      <text>
        <r>
          <rPr>
            <sz val="9"/>
            <color indexed="81"/>
            <rFont val="Calibri"/>
            <family val="2"/>
          </rPr>
          <t>4 -&gt; 0,2 
0,09 -&gt; 0,92</t>
        </r>
      </text>
    </comment>
    <comment ref="F7" authorId="0">
      <text>
        <r>
          <rPr>
            <sz val="9"/>
            <color indexed="81"/>
            <rFont val="Calibri"/>
            <family val="2"/>
          </rPr>
          <t xml:space="preserve">rate of deforestation  (when forest area is x, at time t)
"logit" dynamics
</t>
        </r>
      </text>
    </comment>
    <comment ref="G7" authorId="0">
      <text>
        <r>
          <rPr>
            <sz val="9"/>
            <color indexed="81"/>
            <rFont val="Calibri"/>
            <family val="2"/>
          </rPr>
          <t>to be recieved at present (following 'forest scarcity' hypothesis)</t>
        </r>
      </text>
    </comment>
    <comment ref="H7" authorId="0">
      <text>
        <r>
          <rPr>
            <sz val="9"/>
            <color indexed="81"/>
            <rFont val="Calibri"/>
            <family val="2"/>
          </rPr>
          <t>Cumulative sum of current and future utilities discounted over time</t>
        </r>
      </text>
    </comment>
  </commentList>
</comments>
</file>

<file path=xl/sharedStrings.xml><?xml version="1.0" encoding="utf-8"?>
<sst xmlns="http://schemas.openxmlformats.org/spreadsheetml/2006/main" count="105" uniqueCount="36">
  <si>
    <t xml:space="preserve"> μ(x)</t>
  </si>
  <si>
    <t>initial</t>
  </si>
  <si>
    <t xml:space="preserve">î  </t>
  </si>
  <si>
    <t xml:space="preserve">β  </t>
  </si>
  <si>
    <t xml:space="preserve">ω  </t>
  </si>
  <si>
    <t xml:space="preserve">^μ  </t>
  </si>
  <si>
    <t xml:space="preserve">h  </t>
  </si>
  <si>
    <t xml:space="preserve">η  </t>
  </si>
  <si>
    <t>K</t>
  </si>
  <si>
    <t>net expected gain from deforestation (time independent)</t>
  </si>
  <si>
    <t xml:space="preserve">^r  </t>
  </si>
  <si>
    <t xml:space="preserve">c  </t>
  </si>
  <si>
    <t xml:space="preserve">^b  </t>
  </si>
  <si>
    <t xml:space="preserve">a  </t>
  </si>
  <si>
    <t>Forested</t>
  </si>
  <si>
    <t>Agricultural</t>
  </si>
  <si>
    <t>Abandoned</t>
  </si>
  <si>
    <t>1-x-y</t>
  </si>
  <si>
    <t>forest recover rate</t>
  </si>
  <si>
    <t>deforestation rate</t>
  </si>
  <si>
    <t>utility from forested land</t>
  </si>
  <si>
    <t>Eq. 3a</t>
  </si>
  <si>
    <t>Eq.  3b</t>
  </si>
  <si>
    <t>Eq. 2</t>
  </si>
  <si>
    <t>Eq. 5</t>
  </si>
  <si>
    <t>r(x)</t>
  </si>
  <si>
    <t>b(x,t)</t>
  </si>
  <si>
    <t>K1</t>
  </si>
  <si>
    <t>K2</t>
  </si>
  <si>
    <t>ΔV(x)1</t>
  </si>
  <si>
    <t>ΔV(x)2</t>
  </si>
  <si>
    <t xml:space="preserve">       Eq. 9</t>
  </si>
  <si>
    <t xml:space="preserve">  ΔV(x)</t>
  </si>
  <si>
    <t>Eq. 7</t>
  </si>
  <si>
    <r>
      <rPr>
        <b/>
        <i/>
        <sz val="10"/>
        <color theme="1"/>
        <rFont val="Times New Roman"/>
      </rPr>
      <t>Forest scarcity</t>
    </r>
    <r>
      <rPr>
        <i/>
        <sz val="10"/>
        <color theme="1"/>
        <rFont val="Times New Roman"/>
      </rPr>
      <t xml:space="preserve"> hypothesis, implemented on b(x,t)</t>
    </r>
  </si>
  <si>
    <r>
      <rPr>
        <b/>
        <i/>
        <sz val="10"/>
        <color theme="1"/>
        <rFont val="Times New Roman"/>
      </rPr>
      <t>Ecosystem services</t>
    </r>
    <r>
      <rPr>
        <i/>
        <sz val="10"/>
        <color theme="1"/>
        <rFont val="Times New Roman"/>
      </rPr>
      <t xml:space="preserve"> hypothesis, implemented on b(x,t)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</si>
</sst>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2" formatCode="0.0"/>
  </numFmts>
  <fonts count="2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b/>
      <sz val="12"/>
      <color rgb="FF222222"/>
      <name val="Times New Roman"/>
    </font>
    <font>
      <sz val="12"/>
      <color theme="1"/>
      <name val="Times New Roman"/>
    </font>
    <font>
      <b/>
      <sz val="12"/>
      <color theme="1"/>
      <name val="Times New Roman"/>
    </font>
    <font>
      <sz val="8"/>
      <color theme="1"/>
      <name val="Times New Roman"/>
    </font>
    <font>
      <sz val="10"/>
      <color theme="1"/>
      <name val="Times New Roman"/>
    </font>
    <font>
      <b/>
      <sz val="12"/>
      <color rgb="FFFF0000"/>
      <name val="Times New Roman"/>
    </font>
    <font>
      <sz val="9"/>
      <color theme="1"/>
      <name val="Times New Roman"/>
    </font>
    <font>
      <b/>
      <sz val="12"/>
      <name val="Times New Roman"/>
    </font>
    <font>
      <b/>
      <i/>
      <sz val="12"/>
      <color rgb="FFFF0000"/>
      <name val="Times New Roman"/>
    </font>
    <font>
      <b/>
      <i/>
      <sz val="12"/>
      <name val="Times New Roman"/>
    </font>
    <font>
      <b/>
      <i/>
      <sz val="12"/>
      <color theme="1"/>
      <name val="Times New Roman"/>
    </font>
    <font>
      <sz val="12"/>
      <color rgb="FFFF0000"/>
      <name val="Times New Roman"/>
    </font>
    <font>
      <b/>
      <i/>
      <sz val="9"/>
      <color indexed="81"/>
      <name val="Calibri"/>
    </font>
    <font>
      <sz val="12"/>
      <name val="Times New Roman"/>
    </font>
    <font>
      <sz val="9"/>
      <name val="Times New Roman"/>
    </font>
    <font>
      <i/>
      <sz val="10"/>
      <color theme="1"/>
      <name val="Times New Roman"/>
    </font>
    <font>
      <b/>
      <i/>
      <sz val="10"/>
      <color theme="1"/>
      <name val="Times New Roman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4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4">
    <xf numFmtId="0" fontId="0" fillId="0" borderId="0" xfId="0"/>
    <xf numFmtId="0" fontId="6" fillId="0" borderId="0" xfId="0" applyFont="1"/>
    <xf numFmtId="0" fontId="6" fillId="0" borderId="0" xfId="0" applyFont="1" applyAlignment="1">
      <alignment horizontal="left"/>
    </xf>
    <xf numFmtId="0" fontId="7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8" fillId="0" borderId="0" xfId="0" applyFont="1" applyAlignment="1">
      <alignment horizontal="center" vertical="top" wrapText="1"/>
    </xf>
    <xf numFmtId="0" fontId="7" fillId="0" borderId="0" xfId="0" applyFont="1" applyAlignment="1">
      <alignment horizontal="center" vertical="center"/>
    </xf>
    <xf numFmtId="0" fontId="9" fillId="0" borderId="0" xfId="0" applyFont="1" applyAlignment="1">
      <alignment horizontal="right"/>
    </xf>
    <xf numFmtId="0" fontId="8" fillId="0" borderId="0" xfId="0" applyFont="1" applyAlignment="1">
      <alignment horizontal="center" vertical="top" wrapText="1"/>
    </xf>
    <xf numFmtId="0" fontId="14" fillId="0" borderId="0" xfId="0" applyFont="1" applyAlignment="1">
      <alignment horizontal="right"/>
    </xf>
    <xf numFmtId="0" fontId="1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0" fontId="6" fillId="0" borderId="0" xfId="0" applyFont="1" applyBorder="1" applyAlignment="1">
      <alignment horizontal="left"/>
    </xf>
    <xf numFmtId="0" fontId="7" fillId="0" borderId="0" xfId="0" applyFont="1" applyBorder="1" applyAlignment="1">
      <alignment horizontal="right"/>
    </xf>
    <xf numFmtId="0" fontId="15" fillId="0" borderId="0" xfId="0" applyFont="1" applyBorder="1" applyAlignment="1">
      <alignment horizontal="right"/>
    </xf>
    <xf numFmtId="0" fontId="13" fillId="0" borderId="0" xfId="0" applyFont="1" applyBorder="1" applyAlignment="1">
      <alignment horizontal="right" vertical="center"/>
    </xf>
    <xf numFmtId="0" fontId="13" fillId="0" borderId="0" xfId="0" applyFont="1" applyAlignment="1">
      <alignment horizontal="right"/>
    </xf>
    <xf numFmtId="0" fontId="10" fillId="0" borderId="0" xfId="0" applyFont="1" applyBorder="1" applyAlignment="1">
      <alignment horizontal="left"/>
    </xf>
    <xf numFmtId="2" fontId="6" fillId="0" borderId="0" xfId="0" applyNumberFormat="1" applyFont="1"/>
    <xf numFmtId="0" fontId="18" fillId="0" borderId="0" xfId="0" applyFont="1" applyBorder="1" applyAlignment="1">
      <alignment horizontal="left"/>
    </xf>
    <xf numFmtId="0" fontId="7" fillId="0" borderId="0" xfId="0" applyFont="1" applyFill="1" applyAlignment="1">
      <alignment horizontal="center"/>
    </xf>
    <xf numFmtId="2" fontId="6" fillId="0" borderId="0" xfId="0" applyNumberFormat="1" applyFont="1" applyFill="1"/>
    <xf numFmtId="0" fontId="11" fillId="0" borderId="0" xfId="0" applyFont="1" applyAlignment="1">
      <alignment horizontal="center" vertical="center"/>
    </xf>
    <xf numFmtId="0" fontId="19" fillId="0" borderId="0" xfId="0" applyFont="1" applyBorder="1" applyAlignment="1">
      <alignment horizont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horizontal="center" wrapText="1"/>
    </xf>
    <xf numFmtId="0" fontId="12" fillId="2" borderId="0" xfId="0" applyFont="1" applyFill="1" applyBorder="1" applyAlignment="1">
      <alignment horizontal="center"/>
    </xf>
    <xf numFmtId="172" fontId="16" fillId="0" borderId="0" xfId="0" applyNumberFormat="1" applyFont="1" applyAlignment="1">
      <alignment horizontal="left"/>
    </xf>
    <xf numFmtId="2" fontId="6" fillId="0" borderId="0" xfId="0" applyNumberFormat="1" applyFont="1" applyBorder="1" applyAlignment="1">
      <alignment horizontal="left"/>
    </xf>
    <xf numFmtId="0" fontId="9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7" fillId="0" borderId="0" xfId="0" applyFont="1" applyAlignment="1">
      <alignment horizontal="left" vertical="center"/>
    </xf>
    <xf numFmtId="0" fontId="20" fillId="0" borderId="0" xfId="0" applyFont="1" applyAlignment="1">
      <alignment horizontal="left" vertical="center" wrapText="1"/>
    </xf>
    <xf numFmtId="172" fontId="6" fillId="0" borderId="0" xfId="0" applyNumberFormat="1" applyFont="1" applyAlignment="1">
      <alignment horizontal="left"/>
    </xf>
  </cellXfs>
  <cellStyles count="4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'forest scarcity'!$B$7</c:f>
              <c:strCache>
                <c:ptCount val="1"/>
                <c:pt idx="0">
                  <c:v>Forested</c:v>
                </c:pt>
              </c:strCache>
            </c:strRef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'forest scarcity'!$A$9:$A$109</c:f>
              <c:strCache>
                <c:ptCount val="101"/>
                <c:pt idx="0">
                  <c:v>initial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strCache>
            </c:strRef>
          </c:cat>
          <c:val>
            <c:numRef>
              <c:f>'forest scarcity'!$B$9:$B$109</c:f>
              <c:numCache>
                <c:formatCode>0.00</c:formatCode>
                <c:ptCount val="101"/>
                <c:pt idx="0" formatCode="General">
                  <c:v>0.6</c:v>
                </c:pt>
                <c:pt idx="1">
                  <c:v>0.61815</c:v>
                </c:pt>
                <c:pt idx="2">
                  <c:v>0.63621200275</c:v>
                </c:pt>
                <c:pt idx="3">
                  <c:v>0.654111307388032</c:v>
                </c:pt>
                <c:pt idx="4">
                  <c:v>0.671776801570578</c:v>
                </c:pt>
                <c:pt idx="5">
                  <c:v>0.689141804819902</c:v>
                </c:pt>
                <c:pt idx="6">
                  <c:v>0.706144272740006</c:v>
                </c:pt>
                <c:pt idx="7">
                  <c:v>0.7169396724433</c:v>
                </c:pt>
                <c:pt idx="8">
                  <c:v>0.211095419336223</c:v>
                </c:pt>
                <c:pt idx="9">
                  <c:v>0.21564252915981</c:v>
                </c:pt>
                <c:pt idx="10">
                  <c:v>0.221206095274944</c:v>
                </c:pt>
                <c:pt idx="11">
                  <c:v>0.227747200366348</c:v>
                </c:pt>
                <c:pt idx="12">
                  <c:v>0.235236886104698</c:v>
                </c:pt>
                <c:pt idx="13">
                  <c:v>0.243653389081037</c:v>
                </c:pt>
                <c:pt idx="14">
                  <c:v>0.252979856220542</c:v>
                </c:pt>
                <c:pt idx="15">
                  <c:v>0.263202410368009</c:v>
                </c:pt>
                <c:pt idx="16">
                  <c:v>0.274308476585133</c:v>
                </c:pt>
                <c:pt idx="17">
                  <c:v>0.286285308734135</c:v>
                </c:pt>
                <c:pt idx="18">
                  <c:v>0.299118677599634</c:v>
                </c:pt>
                <c:pt idx="19">
                  <c:v>0.312791698331082</c:v>
                </c:pt>
                <c:pt idx="20">
                  <c:v>0.327283787761591</c:v>
                </c:pt>
                <c:pt idx="21">
                  <c:v>0.342569752015684</c:v>
                </c:pt>
                <c:pt idx="22">
                  <c:v>0.358619012226902</c:v>
                </c:pt>
                <c:pt idx="23">
                  <c:v>0.37539498136838</c:v>
                </c:pt>
                <c:pt idx="24">
                  <c:v>0.392854608225514</c:v>
                </c:pt>
                <c:pt idx="25">
                  <c:v>0.410948105405459</c:v>
                </c:pt>
                <c:pt idx="26">
                  <c:v>0.429618876971199</c:v>
                </c:pt>
                <c:pt idx="27">
                  <c:v>0.448803657846908</c:v>
                </c:pt>
                <c:pt idx="28">
                  <c:v>0.468432871703802</c:v>
                </c:pt>
                <c:pt idx="29">
                  <c:v>0.488431206872936</c:v>
                </c:pt>
                <c:pt idx="30">
                  <c:v>0.508718401366022</c:v>
                </c:pt>
                <c:pt idx="31">
                  <c:v>0.529210218885696</c:v>
                </c:pt>
                <c:pt idx="32">
                  <c:v>0.549819588458803</c:v>
                </c:pt>
                <c:pt idx="33">
                  <c:v>0.57045787178179</c:v>
                </c:pt>
                <c:pt idx="34">
                  <c:v>0.591036215273876</c:v>
                </c:pt>
                <c:pt idx="35">
                  <c:v>0.61146693885581</c:v>
                </c:pt>
                <c:pt idx="36">
                  <c:v>0.631664911113804</c:v>
                </c:pt>
                <c:pt idx="37">
                  <c:v>0.651548861049921</c:v>
                </c:pt>
                <c:pt idx="38">
                  <c:v>0.671042580079946</c:v>
                </c:pt>
                <c:pt idx="39">
                  <c:v>0.690075974045524</c:v>
                </c:pt>
                <c:pt idx="40">
                  <c:v>0.708585031322875</c:v>
                </c:pt>
                <c:pt idx="41">
                  <c:v>0.705377433267721</c:v>
                </c:pt>
                <c:pt idx="42">
                  <c:v>0.71834685460116</c:v>
                </c:pt>
                <c:pt idx="43">
                  <c:v>0.124281437020499</c:v>
                </c:pt>
                <c:pt idx="44">
                  <c:v>0.127031888870956</c:v>
                </c:pt>
                <c:pt idx="45">
                  <c:v>0.130504806430192</c:v>
                </c:pt>
                <c:pt idx="46">
                  <c:v>0.134683204183762</c:v>
                </c:pt>
                <c:pt idx="47">
                  <c:v>0.139559132575641</c:v>
                </c:pt>
                <c:pt idx="48">
                  <c:v>0.145131804189168</c:v>
                </c:pt>
                <c:pt idx="49">
                  <c:v>0.151406072297542</c:v>
                </c:pt>
                <c:pt idx="50">
                  <c:v>0.158391153736946</c:v>
                </c:pt>
                <c:pt idx="51">
                  <c:v>0.166099517410069</c:v>
                </c:pt>
                <c:pt idx="52">
                  <c:v>0.174545880643653</c:v>
                </c:pt>
                <c:pt idx="53">
                  <c:v>0.18374627097636</c:v>
                </c:pt>
                <c:pt idx="54">
                  <c:v>0.193717122659455</c:v>
                </c:pt>
                <c:pt idx="55">
                  <c:v>0.204474386506542</c:v>
                </c:pt>
                <c:pt idx="56">
                  <c:v>0.216032639607411</c:v>
                </c:pt>
                <c:pt idx="57">
                  <c:v>0.22840418841225</c:v>
                </c:pt>
                <c:pt idx="58">
                  <c:v>0.241598165169605</c:v>
                </c:pt>
                <c:pt idx="59">
                  <c:v>0.255619623870191</c:v>
                </c:pt>
                <c:pt idx="60">
                  <c:v>0.270468647773731</c:v>
                </c:pt>
                <c:pt idx="61">
                  <c:v>0.286139486218131</c:v>
                </c:pt>
                <c:pt idx="62">
                  <c:v>0.30261974356012</c:v>
                </c:pt>
                <c:pt idx="63">
                  <c:v>0.319889647509482</c:v>
                </c:pt>
                <c:pt idx="64">
                  <c:v>0.33792142745713</c:v>
                </c:pt>
                <c:pt idx="65">
                  <c:v>0.356678835279192</c:v>
                </c:pt>
                <c:pt idx="66">
                  <c:v>0.376116841140862</c:v>
                </c:pt>
                <c:pt idx="67">
                  <c:v>0.396181534688632</c:v>
                </c:pt>
                <c:pt idx="68">
                  <c:v>0.416810257475654</c:v>
                </c:pt>
                <c:pt idx="69">
                  <c:v>0.437931985442047</c:v>
                </c:pt>
                <c:pt idx="70">
                  <c:v>0.459467970910998</c:v>
                </c:pt>
                <c:pt idx="71">
                  <c:v>0.481332642247011</c:v>
                </c:pt>
                <c:pt idx="72">
                  <c:v>0.50343474668831</c:v>
                </c:pt>
                <c:pt idx="73">
                  <c:v>0.5256787087655</c:v>
                </c:pt>
                <c:pt idx="74">
                  <c:v>0.547966164164256</c:v>
                </c:pt>
                <c:pt idx="75">
                  <c:v>0.570197617951238</c:v>
                </c:pt>
                <c:pt idx="76">
                  <c:v>0.592274167771054</c:v>
                </c:pt>
                <c:pt idx="77">
                  <c:v>0.614099227764952</c:v>
                </c:pt>
                <c:pt idx="78">
                  <c:v>0.635580188092062</c:v>
                </c:pt>
                <c:pt idx="79">
                  <c:v>0.656629948212097</c:v>
                </c:pt>
                <c:pt idx="80">
                  <c:v>0.677168269273637</c:v>
                </c:pt>
                <c:pt idx="81">
                  <c:v>0.697122900742675</c:v>
                </c:pt>
                <c:pt idx="82">
                  <c:v>0.716387160752527</c:v>
                </c:pt>
                <c:pt idx="83">
                  <c:v>0.257912982403716</c:v>
                </c:pt>
                <c:pt idx="84">
                  <c:v>0.264258714410356</c:v>
                </c:pt>
                <c:pt idx="85">
                  <c:v>0.271665339830648</c:v>
                </c:pt>
                <c:pt idx="86">
                  <c:v>0.280090390975398</c:v>
                </c:pt>
                <c:pt idx="87">
                  <c:v>0.28949841357584</c:v>
                </c:pt>
                <c:pt idx="88">
                  <c:v>0.299858456268774</c:v>
                </c:pt>
                <c:pt idx="89">
                  <c:v>0.311141975898535</c:v>
                </c:pt>
                <c:pt idx="90">
                  <c:v>0.323321066517664</c:v>
                </c:pt>
                <c:pt idx="91">
                  <c:v>0.336366951114712</c:v>
                </c:pt>
                <c:pt idx="92">
                  <c:v>0.350248697839646</c:v>
                </c:pt>
                <c:pt idx="93">
                  <c:v>0.364932139157528</c:v>
                </c:pt>
                <c:pt idx="94">
                  <c:v>0.380378984403339</c:v>
                </c:pt>
                <c:pt idx="95">
                  <c:v>0.396546124545508</c:v>
                </c:pt>
                <c:pt idx="96">
                  <c:v>0.413385133155081</c:v>
                </c:pt>
                <c:pt idx="97">
                  <c:v>0.430841969981303</c:v>
                </c:pt>
                <c:pt idx="98">
                  <c:v>0.448856893417198</c:v>
                </c:pt>
                <c:pt idx="99">
                  <c:v>0.467364585750775</c:v>
                </c:pt>
                <c:pt idx="100">
                  <c:v>0.486294490733713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'forest scarcity'!$C$7</c:f>
              <c:strCache>
                <c:ptCount val="1"/>
                <c:pt idx="0">
                  <c:v>Agricultural</c:v>
                </c:pt>
              </c:strCache>
            </c:strRef>
          </c:tx>
          <c:spPr>
            <a:ln>
              <a:solidFill>
                <a:srgbClr val="FF6600"/>
              </a:solidFill>
            </a:ln>
          </c:spPr>
          <c:marker>
            <c:symbol val="none"/>
          </c:marker>
          <c:cat>
            <c:strRef>
              <c:f>'forest scarcity'!$A$9:$A$109</c:f>
              <c:strCache>
                <c:ptCount val="101"/>
                <c:pt idx="0">
                  <c:v>initial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strCache>
            </c:strRef>
          </c:cat>
          <c:val>
            <c:numRef>
              <c:f>'forest scarcity'!$C$9:$C$109</c:f>
              <c:numCache>
                <c:formatCode>0.00</c:formatCode>
                <c:ptCount val="101"/>
                <c:pt idx="0" formatCode="General">
                  <c:v>0.1</c:v>
                </c:pt>
                <c:pt idx="1">
                  <c:v>0.092</c:v>
                </c:pt>
                <c:pt idx="2">
                  <c:v>0.08464</c:v>
                </c:pt>
                <c:pt idx="3">
                  <c:v>0.0778688</c:v>
                </c:pt>
                <c:pt idx="4">
                  <c:v>0.0716392960000013</c:v>
                </c:pt>
                <c:pt idx="5">
                  <c:v>0.0659081523527459</c:v>
                </c:pt>
                <c:pt idx="6">
                  <c:v>0.0606360387263114</c:v>
                </c:pt>
                <c:pt idx="7">
                  <c:v>0.061575040504006</c:v>
                </c:pt>
                <c:pt idx="8">
                  <c:v>0.578483191929346</c:v>
                </c:pt>
                <c:pt idx="9">
                  <c:v>0.532204536574998</c:v>
                </c:pt>
                <c:pt idx="10">
                  <c:v>0.489628173648998</c:v>
                </c:pt>
                <c:pt idx="11">
                  <c:v>0.450457919757079</c:v>
                </c:pt>
                <c:pt idx="12">
                  <c:v>0.414421286176512</c:v>
                </c:pt>
                <c:pt idx="13">
                  <c:v>0.381267583282391</c:v>
                </c:pt>
                <c:pt idx="14">
                  <c:v>0.3507661766198</c:v>
                </c:pt>
                <c:pt idx="15">
                  <c:v>0.322704882490216</c:v>
                </c:pt>
                <c:pt idx="16">
                  <c:v>0.296888491890999</c:v>
                </c:pt>
                <c:pt idx="17">
                  <c:v>0.273137412539719</c:v>
                </c:pt>
                <c:pt idx="18">
                  <c:v>0.251286419536541</c:v>
                </c:pt>
                <c:pt idx="19">
                  <c:v>0.231183505973618</c:v>
                </c:pt>
                <c:pt idx="20">
                  <c:v>0.212688825495729</c:v>
                </c:pt>
                <c:pt idx="21">
                  <c:v>0.19567371945607</c:v>
                </c:pt>
                <c:pt idx="22">
                  <c:v>0.180019821899585</c:v>
                </c:pt>
                <c:pt idx="23">
                  <c:v>0.165618236147618</c:v>
                </c:pt>
                <c:pt idx="24">
                  <c:v>0.152368777255809</c:v>
                </c:pt>
                <c:pt idx="25">
                  <c:v>0.140179275075344</c:v>
                </c:pt>
                <c:pt idx="26">
                  <c:v>0.128964933069316</c:v>
                </c:pt>
                <c:pt idx="27">
                  <c:v>0.118647738423771</c:v>
                </c:pt>
                <c:pt idx="28">
                  <c:v>0.109155919349869</c:v>
                </c:pt>
                <c:pt idx="29">
                  <c:v>0.10042344580188</c:v>
                </c:pt>
                <c:pt idx="30">
                  <c:v>0.0923895701377294</c:v>
                </c:pt>
                <c:pt idx="31">
                  <c:v>0.0849984045267111</c:v>
                </c:pt>
                <c:pt idx="32">
                  <c:v>0.0781985321645742</c:v>
                </c:pt>
                <c:pt idx="33">
                  <c:v>0.0719426495914083</c:v>
                </c:pt>
                <c:pt idx="34">
                  <c:v>0.0661872376240956</c:v>
                </c:pt>
                <c:pt idx="35">
                  <c:v>0.060892258614168</c:v>
                </c:pt>
                <c:pt idx="36">
                  <c:v>0.0560208779250345</c:v>
                </c:pt>
                <c:pt idx="37">
                  <c:v>0.0515392076910318</c:v>
                </c:pt>
                <c:pt idx="38">
                  <c:v>0.0474160710757495</c:v>
                </c:pt>
                <c:pt idx="39">
                  <c:v>0.0436227854113006</c:v>
                </c:pt>
                <c:pt idx="40">
                  <c:v>0.0401338647170538</c:v>
                </c:pt>
                <c:pt idx="41">
                  <c:v>0.058061797038863</c:v>
                </c:pt>
                <c:pt idx="42">
                  <c:v>0.057252175180979</c:v>
                </c:pt>
                <c:pt idx="43">
                  <c:v>0.662969392344816</c:v>
                </c:pt>
                <c:pt idx="44">
                  <c:v>0.60993184095723</c:v>
                </c:pt>
                <c:pt idx="45">
                  <c:v>0.561137293680652</c:v>
                </c:pt>
                <c:pt idx="46">
                  <c:v>0.5162463101862</c:v>
                </c:pt>
                <c:pt idx="47">
                  <c:v>0.474946605371304</c:v>
                </c:pt>
                <c:pt idx="48">
                  <c:v>0.4369508769416</c:v>
                </c:pt>
                <c:pt idx="49">
                  <c:v>0.401994806786272</c:v>
                </c:pt>
                <c:pt idx="50">
                  <c:v>0.36983522224337</c:v>
                </c:pt>
                <c:pt idx="51">
                  <c:v>0.3402484044639</c:v>
                </c:pt>
                <c:pt idx="52">
                  <c:v>0.313028532106788</c:v>
                </c:pt>
                <c:pt idx="53">
                  <c:v>0.287986249538245</c:v>
                </c:pt>
                <c:pt idx="54">
                  <c:v>0.264947349575186</c:v>
                </c:pt>
                <c:pt idx="55">
                  <c:v>0.243751561609171</c:v>
                </c:pt>
                <c:pt idx="56">
                  <c:v>0.224251436680437</c:v>
                </c:pt>
                <c:pt idx="57">
                  <c:v>0.206311321746002</c:v>
                </c:pt>
                <c:pt idx="58">
                  <c:v>0.189806416006322</c:v>
                </c:pt>
                <c:pt idx="59">
                  <c:v>0.174621902725816</c:v>
                </c:pt>
                <c:pt idx="60">
                  <c:v>0.160652150507751</c:v>
                </c:pt>
                <c:pt idx="61">
                  <c:v>0.147799978467131</c:v>
                </c:pt>
                <c:pt idx="62">
                  <c:v>0.13597598018976</c:v>
                </c:pt>
                <c:pt idx="63">
                  <c:v>0.12509790177458</c:v>
                </c:pt>
                <c:pt idx="64">
                  <c:v>0.115090069632613</c:v>
                </c:pt>
                <c:pt idx="65">
                  <c:v>0.105882864062004</c:v>
                </c:pt>
                <c:pt idx="66">
                  <c:v>0.0974122349370439</c:v>
                </c:pt>
                <c:pt idx="67">
                  <c:v>0.0896192561420804</c:v>
                </c:pt>
                <c:pt idx="68">
                  <c:v>0.0824497156507139</c:v>
                </c:pt>
                <c:pt idx="69">
                  <c:v>0.0758537383986568</c:v>
                </c:pt>
                <c:pt idx="70">
                  <c:v>0.0697854393267643</c:v>
                </c:pt>
                <c:pt idx="71">
                  <c:v>0.0642026041806232</c:v>
                </c:pt>
                <c:pt idx="72">
                  <c:v>0.0590663958461733</c:v>
                </c:pt>
                <c:pt idx="73">
                  <c:v>0.0543410841784794</c:v>
                </c:pt>
                <c:pt idx="74">
                  <c:v>0.0499937974442011</c:v>
                </c:pt>
                <c:pt idx="75">
                  <c:v>0.045994293648665</c:v>
                </c:pt>
                <c:pt idx="76">
                  <c:v>0.0423147501567718</c:v>
                </c:pt>
                <c:pt idx="77">
                  <c:v>0.0389295701442301</c:v>
                </c:pt>
                <c:pt idx="78">
                  <c:v>0.0358152045326917</c:v>
                </c:pt>
                <c:pt idx="79">
                  <c:v>0.0329499881700763</c:v>
                </c:pt>
                <c:pt idx="80">
                  <c:v>0.0303139891164759</c:v>
                </c:pt>
                <c:pt idx="81">
                  <c:v>0.0278888706707046</c:v>
                </c:pt>
                <c:pt idx="82">
                  <c:v>0.0257010542797292</c:v>
                </c:pt>
                <c:pt idx="83">
                  <c:v>0.500724573314412</c:v>
                </c:pt>
                <c:pt idx="84">
                  <c:v>0.460666607449259</c:v>
                </c:pt>
                <c:pt idx="85">
                  <c:v>0.423813278853318</c:v>
                </c:pt>
                <c:pt idx="86">
                  <c:v>0.389908216545053</c:v>
                </c:pt>
                <c:pt idx="87">
                  <c:v>0.358715559221449</c:v>
                </c:pt>
                <c:pt idx="88">
                  <c:v>0.330018314483733</c:v>
                </c:pt>
                <c:pt idx="89">
                  <c:v>0.303616849325034</c:v>
                </c:pt>
                <c:pt idx="90">
                  <c:v>0.279327501379032</c:v>
                </c:pt>
                <c:pt idx="91">
                  <c:v>0.256981301268709</c:v>
                </c:pt>
                <c:pt idx="92">
                  <c:v>0.236422797167212</c:v>
                </c:pt>
                <c:pt idx="93">
                  <c:v>0.217508973393835</c:v>
                </c:pt>
                <c:pt idx="94">
                  <c:v>0.200108255522329</c:v>
                </c:pt>
                <c:pt idx="95">
                  <c:v>0.184099595080542</c:v>
                </c:pt>
                <c:pt idx="96">
                  <c:v>0.169371627474099</c:v>
                </c:pt>
                <c:pt idx="97">
                  <c:v>0.155821897276171</c:v>
                </c:pt>
                <c:pt idx="98">
                  <c:v>0.143356145494077</c:v>
                </c:pt>
                <c:pt idx="99">
                  <c:v>0.131887653854551</c:v>
                </c:pt>
                <c:pt idx="100">
                  <c:v>0.121336641546187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'forest scarcity'!$D$7</c:f>
              <c:strCache>
                <c:ptCount val="1"/>
                <c:pt idx="0">
                  <c:v>Abandoned</c:v>
                </c:pt>
              </c:strCache>
            </c:strRef>
          </c:tx>
          <c:spPr>
            <a:ln>
              <a:solidFill>
                <a:schemeClr val="accent6">
                  <a:lumMod val="50000"/>
                </a:schemeClr>
              </a:solidFill>
            </a:ln>
          </c:spPr>
          <c:marker>
            <c:symbol val="none"/>
          </c:marker>
          <c:cat>
            <c:strRef>
              <c:f>'forest scarcity'!$A$9:$A$109</c:f>
              <c:strCache>
                <c:ptCount val="101"/>
                <c:pt idx="0">
                  <c:v>initial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strCache>
            </c:strRef>
          </c:cat>
          <c:val>
            <c:numRef>
              <c:f>'forest scarcity'!$D$9:$D$109</c:f>
              <c:numCache>
                <c:formatCode>0.00</c:formatCode>
                <c:ptCount val="101"/>
                <c:pt idx="0" formatCode="General">
                  <c:v>0.3</c:v>
                </c:pt>
                <c:pt idx="1">
                  <c:v>0.28985</c:v>
                </c:pt>
                <c:pt idx="2">
                  <c:v>0.27914799725</c:v>
                </c:pt>
                <c:pt idx="3">
                  <c:v>0.268019892611968</c:v>
                </c:pt>
                <c:pt idx="4">
                  <c:v>0.25658390242942</c:v>
                </c:pt>
                <c:pt idx="5">
                  <c:v>0.244950042827352</c:v>
                </c:pt>
                <c:pt idx="6">
                  <c:v>0.233219688533683</c:v>
                </c:pt>
                <c:pt idx="7">
                  <c:v>0.221485287052694</c:v>
                </c:pt>
                <c:pt idx="8">
                  <c:v>0.210421388734431</c:v>
                </c:pt>
                <c:pt idx="9">
                  <c:v>0.252152934265191</c:v>
                </c:pt>
                <c:pt idx="10">
                  <c:v>0.289165731076057</c:v>
                </c:pt>
                <c:pt idx="11">
                  <c:v>0.321794879876573</c:v>
                </c:pt>
                <c:pt idx="12">
                  <c:v>0.35034182771879</c:v>
                </c:pt>
                <c:pt idx="13">
                  <c:v>0.375079027636571</c:v>
                </c:pt>
                <c:pt idx="14">
                  <c:v>0.396253967159658</c:v>
                </c:pt>
                <c:pt idx="15">
                  <c:v>0.414092707141775</c:v>
                </c:pt>
                <c:pt idx="16">
                  <c:v>0.428803031523868</c:v>
                </c:pt>
                <c:pt idx="17">
                  <c:v>0.440577278726146</c:v>
                </c:pt>
                <c:pt idx="18">
                  <c:v>0.449594902863825</c:v>
                </c:pt>
                <c:pt idx="19">
                  <c:v>0.4560247956953</c:v>
                </c:pt>
                <c:pt idx="20">
                  <c:v>0.46002738674268</c:v>
                </c:pt>
                <c:pt idx="21">
                  <c:v>0.461756528528246</c:v>
                </c:pt>
                <c:pt idx="22">
                  <c:v>0.461361165873513</c:v>
                </c:pt>
                <c:pt idx="23">
                  <c:v>0.458986782484002</c:v>
                </c:pt>
                <c:pt idx="24">
                  <c:v>0.454776614518678</c:v>
                </c:pt>
                <c:pt idx="25">
                  <c:v>0.448872619519197</c:v>
                </c:pt>
                <c:pt idx="26">
                  <c:v>0.441416189959485</c:v>
                </c:pt>
                <c:pt idx="27">
                  <c:v>0.43254860372932</c:v>
                </c:pt>
                <c:pt idx="28">
                  <c:v>0.422411208946328</c:v>
                </c:pt>
                <c:pt idx="29">
                  <c:v>0.411145347325184</c:v>
                </c:pt>
                <c:pt idx="30">
                  <c:v>0.398892028496249</c:v>
                </c:pt>
                <c:pt idx="31">
                  <c:v>0.385791376587593</c:v>
                </c:pt>
                <c:pt idx="32">
                  <c:v>0.371981879376623</c:v>
                </c:pt>
                <c:pt idx="33">
                  <c:v>0.357599478626802</c:v>
                </c:pt>
                <c:pt idx="34">
                  <c:v>0.342776547102029</c:v>
                </c:pt>
                <c:pt idx="35">
                  <c:v>0.327640802530022</c:v>
                </c:pt>
                <c:pt idx="36">
                  <c:v>0.312314210961161</c:v>
                </c:pt>
                <c:pt idx="37">
                  <c:v>0.296911931259047</c:v>
                </c:pt>
                <c:pt idx="38">
                  <c:v>0.281541348844304</c:v>
                </c:pt>
                <c:pt idx="39">
                  <c:v>0.266301240543175</c:v>
                </c:pt>
                <c:pt idx="40">
                  <c:v>0.251281103960071</c:v>
                </c:pt>
                <c:pt idx="41">
                  <c:v>0.236560769693416</c:v>
                </c:pt>
                <c:pt idx="42">
                  <c:v>0.22440097021786</c:v>
                </c:pt>
                <c:pt idx="43">
                  <c:v>0.212749170634685</c:v>
                </c:pt>
                <c:pt idx="44">
                  <c:v>0.263036270171813</c:v>
                </c:pt>
                <c:pt idx="45">
                  <c:v>0.308357899889156</c:v>
                </c:pt>
                <c:pt idx="46">
                  <c:v>0.349070485630038</c:v>
                </c:pt>
                <c:pt idx="47">
                  <c:v>0.385494262053055</c:v>
                </c:pt>
                <c:pt idx="48">
                  <c:v>0.417917318869232</c:v>
                </c:pt>
                <c:pt idx="49">
                  <c:v>0.446599120916186</c:v>
                </c:pt>
                <c:pt idx="50">
                  <c:v>0.471773624019684</c:v>
                </c:pt>
                <c:pt idx="51">
                  <c:v>0.49365207812603</c:v>
                </c:pt>
                <c:pt idx="52">
                  <c:v>0.512425587249558</c:v>
                </c:pt>
                <c:pt idx="53">
                  <c:v>0.528267479485395</c:v>
                </c:pt>
                <c:pt idx="54">
                  <c:v>0.54133552776536</c:v>
                </c:pt>
                <c:pt idx="55">
                  <c:v>0.551774051884288</c:v>
                </c:pt>
                <c:pt idx="56">
                  <c:v>0.559715923712152</c:v>
                </c:pt>
                <c:pt idx="57">
                  <c:v>0.565284489841747</c:v>
                </c:pt>
                <c:pt idx="58">
                  <c:v>0.568595418824073</c:v>
                </c:pt>
                <c:pt idx="59">
                  <c:v>0.569758473403993</c:v>
                </c:pt>
                <c:pt idx="60">
                  <c:v>0.568879201718518</c:v>
                </c:pt>
                <c:pt idx="61">
                  <c:v>0.566060535314738</c:v>
                </c:pt>
                <c:pt idx="62">
                  <c:v>0.561404276250119</c:v>
                </c:pt>
                <c:pt idx="63">
                  <c:v>0.555012450715938</c:v>
                </c:pt>
                <c:pt idx="64">
                  <c:v>0.546988502910257</c:v>
                </c:pt>
                <c:pt idx="65">
                  <c:v>0.537438300658804</c:v>
                </c:pt>
                <c:pt idx="66">
                  <c:v>0.526470923922094</c:v>
                </c:pt>
                <c:pt idx="67">
                  <c:v>0.514199209169287</c:v>
                </c:pt>
                <c:pt idx="68">
                  <c:v>0.500740026873632</c:v>
                </c:pt>
                <c:pt idx="69">
                  <c:v>0.486214276159296</c:v>
                </c:pt>
                <c:pt idx="70">
                  <c:v>0.470746589762238</c:v>
                </c:pt>
                <c:pt idx="71">
                  <c:v>0.454464753572365</c:v>
                </c:pt>
                <c:pt idx="72">
                  <c:v>0.437498857465517</c:v>
                </c:pt>
                <c:pt idx="73">
                  <c:v>0.41998020705602</c:v>
                </c:pt>
                <c:pt idx="74">
                  <c:v>0.402040038391543</c:v>
                </c:pt>
                <c:pt idx="75">
                  <c:v>0.383808088400097</c:v>
                </c:pt>
                <c:pt idx="76">
                  <c:v>0.365411082072174</c:v>
                </c:pt>
                <c:pt idx="77">
                  <c:v>0.346971202090818</c:v>
                </c:pt>
                <c:pt idx="78">
                  <c:v>0.328604607375246</c:v>
                </c:pt>
                <c:pt idx="79">
                  <c:v>0.310420063617826</c:v>
                </c:pt>
                <c:pt idx="80">
                  <c:v>0.292517741609887</c:v>
                </c:pt>
                <c:pt idx="81">
                  <c:v>0.27498822858662</c:v>
                </c:pt>
                <c:pt idx="82">
                  <c:v>0.257911784967743</c:v>
                </c:pt>
                <c:pt idx="83">
                  <c:v>0.241362444281872</c:v>
                </c:pt>
                <c:pt idx="84">
                  <c:v>0.275074678140385</c:v>
                </c:pt>
                <c:pt idx="85">
                  <c:v>0.304521381316034</c:v>
                </c:pt>
                <c:pt idx="86">
                  <c:v>0.330001392479549</c:v>
                </c:pt>
                <c:pt idx="87">
                  <c:v>0.351786027202711</c:v>
                </c:pt>
                <c:pt idx="88">
                  <c:v>0.370123229247493</c:v>
                </c:pt>
                <c:pt idx="89">
                  <c:v>0.385241174776431</c:v>
                </c:pt>
                <c:pt idx="90">
                  <c:v>0.397351432103304</c:v>
                </c:pt>
                <c:pt idx="91">
                  <c:v>0.406651747616579</c:v>
                </c:pt>
                <c:pt idx="92">
                  <c:v>0.413328504993142</c:v>
                </c:pt>
                <c:pt idx="93">
                  <c:v>0.417558887448636</c:v>
                </c:pt>
                <c:pt idx="94">
                  <c:v>0.419512760074332</c:v>
                </c:pt>
                <c:pt idx="95">
                  <c:v>0.41935428037395</c:v>
                </c:pt>
                <c:pt idx="96">
                  <c:v>0.41724323937082</c:v>
                </c:pt>
                <c:pt idx="97">
                  <c:v>0.413336132742526</c:v>
                </c:pt>
                <c:pt idx="98">
                  <c:v>0.407786961088724</c:v>
                </c:pt>
                <c:pt idx="99">
                  <c:v>0.400747760394674</c:v>
                </c:pt>
                <c:pt idx="100">
                  <c:v>0.392368867720099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2021512"/>
        <c:axId val="-2082177672"/>
      </c:lineChart>
      <c:catAx>
        <c:axId val="-2082021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82177672"/>
        <c:crosses val="autoZero"/>
        <c:auto val="1"/>
        <c:lblAlgn val="ctr"/>
        <c:lblOffset val="100"/>
        <c:noMultiLvlLbl val="0"/>
      </c:catAx>
      <c:valAx>
        <c:axId val="-2082177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202151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'forest scarcity'!$E$6</c:f>
              <c:strCache>
                <c:ptCount val="1"/>
                <c:pt idx="0">
                  <c:v>forest recover rate</c:v>
                </c:pt>
              </c:strCache>
            </c:strRef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'forest scarcity'!$A$9:$A$109</c:f>
              <c:strCache>
                <c:ptCount val="101"/>
                <c:pt idx="0">
                  <c:v>initial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strCache>
            </c:strRef>
          </c:cat>
          <c:val>
            <c:numRef>
              <c:f>'forest scarcity'!$E$9:$E$109</c:f>
              <c:numCache>
                <c:formatCode>0.00</c:formatCode>
                <c:ptCount val="101"/>
                <c:pt idx="0">
                  <c:v>0.0605</c:v>
                </c:pt>
                <c:pt idx="1">
                  <c:v>0.062315</c:v>
                </c:pt>
                <c:pt idx="2">
                  <c:v>0.064121200275</c:v>
                </c:pt>
                <c:pt idx="3">
                  <c:v>0.0659111307388032</c:v>
                </c:pt>
                <c:pt idx="4">
                  <c:v>0.0676776801570578</c:v>
                </c:pt>
                <c:pt idx="5">
                  <c:v>0.0694141804819902</c:v>
                </c:pt>
                <c:pt idx="6">
                  <c:v>0.0711144272740006</c:v>
                </c:pt>
                <c:pt idx="7">
                  <c:v>0.07219396724433</c:v>
                </c:pt>
                <c:pt idx="8">
                  <c:v>0.0216095419336223</c:v>
                </c:pt>
                <c:pt idx="9">
                  <c:v>0.022064252915981</c:v>
                </c:pt>
                <c:pt idx="10">
                  <c:v>0.0226206095274944</c:v>
                </c:pt>
                <c:pt idx="11">
                  <c:v>0.0232747200366348</c:v>
                </c:pt>
                <c:pt idx="12">
                  <c:v>0.0240236886104698</c:v>
                </c:pt>
                <c:pt idx="13">
                  <c:v>0.0248653389081037</c:v>
                </c:pt>
                <c:pt idx="14">
                  <c:v>0.0257979856220542</c:v>
                </c:pt>
                <c:pt idx="15">
                  <c:v>0.0268202410368009</c:v>
                </c:pt>
                <c:pt idx="16">
                  <c:v>0.0279308476585133</c:v>
                </c:pt>
                <c:pt idx="17">
                  <c:v>0.0291285308734135</c:v>
                </c:pt>
                <c:pt idx="18">
                  <c:v>0.0304118677599634</c:v>
                </c:pt>
                <c:pt idx="19">
                  <c:v>0.0317791698331082</c:v>
                </c:pt>
                <c:pt idx="20">
                  <c:v>0.0332283787761591</c:v>
                </c:pt>
                <c:pt idx="21">
                  <c:v>0.0347569752015684</c:v>
                </c:pt>
                <c:pt idx="22">
                  <c:v>0.0363619012226902</c:v>
                </c:pt>
                <c:pt idx="23">
                  <c:v>0.038039498136838</c:v>
                </c:pt>
                <c:pt idx="24">
                  <c:v>0.0397854608225514</c:v>
                </c:pt>
                <c:pt idx="25">
                  <c:v>0.0415948105405459</c:v>
                </c:pt>
                <c:pt idx="26">
                  <c:v>0.0434618876971199</c:v>
                </c:pt>
                <c:pt idx="27">
                  <c:v>0.0453803657846908</c:v>
                </c:pt>
                <c:pt idx="28">
                  <c:v>0.0473432871703802</c:v>
                </c:pt>
                <c:pt idx="29">
                  <c:v>0.0493431206872936</c:v>
                </c:pt>
                <c:pt idx="30">
                  <c:v>0.0513718401366022</c:v>
                </c:pt>
                <c:pt idx="31">
                  <c:v>0.0534210218885696</c:v>
                </c:pt>
                <c:pt idx="32">
                  <c:v>0.0554819588458803</c:v>
                </c:pt>
                <c:pt idx="33">
                  <c:v>0.057545787178179</c:v>
                </c:pt>
                <c:pt idx="34">
                  <c:v>0.0596036215273876</c:v>
                </c:pt>
                <c:pt idx="35">
                  <c:v>0.061646693885581</c:v>
                </c:pt>
                <c:pt idx="36">
                  <c:v>0.0636664911113804</c:v>
                </c:pt>
                <c:pt idx="37">
                  <c:v>0.0656548861049921</c:v>
                </c:pt>
                <c:pt idx="38">
                  <c:v>0.0676042580079946</c:v>
                </c:pt>
                <c:pt idx="39">
                  <c:v>0.0695075974045525</c:v>
                </c:pt>
                <c:pt idx="40">
                  <c:v>0.0713585031322875</c:v>
                </c:pt>
                <c:pt idx="41">
                  <c:v>0.0710377433267721</c:v>
                </c:pt>
                <c:pt idx="42">
                  <c:v>0.072334685460116</c:v>
                </c:pt>
                <c:pt idx="43">
                  <c:v>0.0129281437020499</c:v>
                </c:pt>
                <c:pt idx="44">
                  <c:v>0.0132031888870956</c:v>
                </c:pt>
                <c:pt idx="45">
                  <c:v>0.0135504806430192</c:v>
                </c:pt>
                <c:pt idx="46">
                  <c:v>0.0139683204183762</c:v>
                </c:pt>
                <c:pt idx="47">
                  <c:v>0.0144559132575641</c:v>
                </c:pt>
                <c:pt idx="48">
                  <c:v>0.0150131804189168</c:v>
                </c:pt>
                <c:pt idx="49">
                  <c:v>0.0156406072297542</c:v>
                </c:pt>
                <c:pt idx="50">
                  <c:v>0.0163391153736946</c:v>
                </c:pt>
                <c:pt idx="51">
                  <c:v>0.0171099517410069</c:v>
                </c:pt>
                <c:pt idx="52">
                  <c:v>0.0179545880643653</c:v>
                </c:pt>
                <c:pt idx="53">
                  <c:v>0.018874627097636</c:v>
                </c:pt>
                <c:pt idx="54">
                  <c:v>0.0198717122659455</c:v>
                </c:pt>
                <c:pt idx="55">
                  <c:v>0.0209474386506542</c:v>
                </c:pt>
                <c:pt idx="56">
                  <c:v>0.0221032639607411</c:v>
                </c:pt>
                <c:pt idx="57">
                  <c:v>0.023340418841225</c:v>
                </c:pt>
                <c:pt idx="58">
                  <c:v>0.0246598165169605</c:v>
                </c:pt>
                <c:pt idx="59">
                  <c:v>0.0260619623870191</c:v>
                </c:pt>
                <c:pt idx="60">
                  <c:v>0.0275468647773731</c:v>
                </c:pt>
                <c:pt idx="61">
                  <c:v>0.0291139486218131</c:v>
                </c:pt>
                <c:pt idx="62">
                  <c:v>0.030761974356012</c:v>
                </c:pt>
                <c:pt idx="63">
                  <c:v>0.0324889647509482</c:v>
                </c:pt>
                <c:pt idx="64">
                  <c:v>0.0342921427457129</c:v>
                </c:pt>
                <c:pt idx="65">
                  <c:v>0.0361678835279192</c:v>
                </c:pt>
                <c:pt idx="66">
                  <c:v>0.0381116841140862</c:v>
                </c:pt>
                <c:pt idx="67">
                  <c:v>0.0401181534688632</c:v>
                </c:pt>
                <c:pt idx="68">
                  <c:v>0.0421810257475654</c:v>
                </c:pt>
                <c:pt idx="69">
                  <c:v>0.0442931985442047</c:v>
                </c:pt>
                <c:pt idx="70">
                  <c:v>0.0464467970910998</c:v>
                </c:pt>
                <c:pt idx="71">
                  <c:v>0.0486332642247011</c:v>
                </c:pt>
                <c:pt idx="72">
                  <c:v>0.050843474668831</c:v>
                </c:pt>
                <c:pt idx="73">
                  <c:v>0.05306787087655</c:v>
                </c:pt>
                <c:pt idx="74">
                  <c:v>0.0552966164164256</c:v>
                </c:pt>
                <c:pt idx="75">
                  <c:v>0.0575197617951238</c:v>
                </c:pt>
                <c:pt idx="76">
                  <c:v>0.0597274167771054</c:v>
                </c:pt>
                <c:pt idx="77">
                  <c:v>0.0619099227764952</c:v>
                </c:pt>
                <c:pt idx="78">
                  <c:v>0.0640580188092062</c:v>
                </c:pt>
                <c:pt idx="79">
                  <c:v>0.0661629948212097</c:v>
                </c:pt>
                <c:pt idx="80">
                  <c:v>0.0682168269273637</c:v>
                </c:pt>
                <c:pt idx="81">
                  <c:v>0.0702122900742676</c:v>
                </c:pt>
                <c:pt idx="82">
                  <c:v>0.0721387160752527</c:v>
                </c:pt>
                <c:pt idx="83">
                  <c:v>0.0262912982403716</c:v>
                </c:pt>
                <c:pt idx="84">
                  <c:v>0.0269258714410356</c:v>
                </c:pt>
                <c:pt idx="85">
                  <c:v>0.0276665339830648</c:v>
                </c:pt>
                <c:pt idx="86">
                  <c:v>0.0285090390975398</c:v>
                </c:pt>
                <c:pt idx="87">
                  <c:v>0.029449841357584</c:v>
                </c:pt>
                <c:pt idx="88">
                  <c:v>0.0304858456268774</c:v>
                </c:pt>
                <c:pt idx="89">
                  <c:v>0.0316141975898535</c:v>
                </c:pt>
                <c:pt idx="90">
                  <c:v>0.0328321066517664</c:v>
                </c:pt>
                <c:pt idx="91">
                  <c:v>0.0341366951114712</c:v>
                </c:pt>
                <c:pt idx="92">
                  <c:v>0.0355248697839646</c:v>
                </c:pt>
                <c:pt idx="93">
                  <c:v>0.0369932139157528</c:v>
                </c:pt>
                <c:pt idx="94">
                  <c:v>0.0385378984403339</c:v>
                </c:pt>
                <c:pt idx="95">
                  <c:v>0.0401546124545508</c:v>
                </c:pt>
                <c:pt idx="96">
                  <c:v>0.0418385133155081</c:v>
                </c:pt>
                <c:pt idx="97">
                  <c:v>0.0435841969981303</c:v>
                </c:pt>
                <c:pt idx="98">
                  <c:v>0.0453856893417198</c:v>
                </c:pt>
                <c:pt idx="99">
                  <c:v>0.0472364585750775</c:v>
                </c:pt>
                <c:pt idx="100">
                  <c:v>0.0491294490733713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'forest scarcity'!$F$6</c:f>
              <c:strCache>
                <c:ptCount val="1"/>
                <c:pt idx="0">
                  <c:v>deforestation rate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'forest scarcity'!$A$9:$A$109</c:f>
              <c:strCache>
                <c:ptCount val="101"/>
                <c:pt idx="0">
                  <c:v>initial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strCache>
            </c:strRef>
          </c:cat>
          <c:val>
            <c:numRef>
              <c:f>'forest scarcity'!$F$9:$F$109</c:f>
              <c:numCache>
                <c:formatCode>0.00</c:formatCode>
                <c:ptCount val="101"/>
                <c:pt idx="0">
                  <c:v>1.43466364749317E-29</c:v>
                </c:pt>
                <c:pt idx="1">
                  <c:v>1.07824761703566E-24</c:v>
                </c:pt>
                <c:pt idx="2">
                  <c:v>5.64859457628978E-20</c:v>
                </c:pt>
                <c:pt idx="3">
                  <c:v>2.02259707335502E-15</c:v>
                </c:pt>
                <c:pt idx="4">
                  <c:v>4.87433395960156E-11</c:v>
                </c:pt>
                <c:pt idx="5">
                  <c:v>7.81496321077378E-7</c:v>
                </c:pt>
                <c:pt idx="6">
                  <c:v>0.00819929453415148</c:v>
                </c:pt>
                <c:pt idx="7">
                  <c:v>0.727863409883947</c:v>
                </c:pt>
                <c:pt idx="8">
                  <c:v>3.52461761861928E-199</c:v>
                </c:pt>
                <c:pt idx="9">
                  <c:v>8.65599616423179E-196</c:v>
                </c:pt>
                <c:pt idx="10">
                  <c:v>9.99597962451936E-192</c:v>
                </c:pt>
                <c:pt idx="11">
                  <c:v>4.57468273598531E-187</c:v>
                </c:pt>
                <c:pt idx="12">
                  <c:v>7.07858917022374E-182</c:v>
                </c:pt>
                <c:pt idx="13">
                  <c:v>3.1918828022294E-176</c:v>
                </c:pt>
                <c:pt idx="14">
                  <c:v>3.64694842079721E-170</c:v>
                </c:pt>
                <c:pt idx="15">
                  <c:v>9.25147990565392E-164</c:v>
                </c:pt>
                <c:pt idx="16">
                  <c:v>4.59780592907299E-157</c:v>
                </c:pt>
                <c:pt idx="17">
                  <c:v>3.97613225031242E-150</c:v>
                </c:pt>
                <c:pt idx="18">
                  <c:v>5.34821422174526E-143</c:v>
                </c:pt>
                <c:pt idx="19">
                  <c:v>1.00641804097008E-135</c:v>
                </c:pt>
                <c:pt idx="20">
                  <c:v>2.39813076400311E-128</c:v>
                </c:pt>
                <c:pt idx="21">
                  <c:v>6.59079137167069E-121</c:v>
                </c:pt>
                <c:pt idx="22">
                  <c:v>1.91508407306009E-113</c:v>
                </c:pt>
                <c:pt idx="23">
                  <c:v>5.42786855338192E-106</c:v>
                </c:pt>
                <c:pt idx="24">
                  <c:v>1.39335829309836E-98</c:v>
                </c:pt>
                <c:pt idx="25">
                  <c:v>3.02739288234945E-91</c:v>
                </c:pt>
                <c:pt idx="26">
                  <c:v>5.23563856605762E-84</c:v>
                </c:pt>
                <c:pt idx="27">
                  <c:v>6.81978008777647E-77</c:v>
                </c:pt>
                <c:pt idx="28">
                  <c:v>6.36912770977015E-70</c:v>
                </c:pt>
                <c:pt idx="29">
                  <c:v>4.08336053100262E-63</c:v>
                </c:pt>
                <c:pt idx="30">
                  <c:v>1.73024817220014E-56</c:v>
                </c:pt>
                <c:pt idx="31">
                  <c:v>4.6899747131835E-50</c:v>
                </c:pt>
                <c:pt idx="32">
                  <c:v>7.91046209207336E-44</c:v>
                </c:pt>
                <c:pt idx="33">
                  <c:v>8.11456392111743E-38</c:v>
                </c:pt>
                <c:pt idx="34">
                  <c:v>4.9702234848869E-32</c:v>
                </c:pt>
                <c:pt idx="35">
                  <c:v>1.79222746708103E-26</c:v>
                </c:pt>
                <c:pt idx="36">
                  <c:v>3.76629036685307E-21</c:v>
                </c:pt>
                <c:pt idx="37">
                  <c:v>4.58320875627517E-16</c:v>
                </c:pt>
                <c:pt idx="38">
                  <c:v>3.22051521024138E-11</c:v>
                </c:pt>
                <c:pt idx="39">
                  <c:v>1.30730338564097E-6</c:v>
                </c:pt>
                <c:pt idx="40">
                  <c:v>0.0298321874789103</c:v>
                </c:pt>
                <c:pt idx="41">
                  <c:v>0.00543726198817782</c:v>
                </c:pt>
                <c:pt idx="42">
                  <c:v>0.84958594482489</c:v>
                </c:pt>
                <c:pt idx="43">
                  <c:v>1.62048969333985E-279</c:v>
                </c:pt>
                <c:pt idx="44">
                  <c:v>2.14511935802236E-276</c:v>
                </c:pt>
                <c:pt idx="45">
                  <c:v>1.60852073779937E-272</c:v>
                </c:pt>
                <c:pt idx="46">
                  <c:v>5.92534490857084E-268</c:v>
                </c:pt>
                <c:pt idx="47">
                  <c:v>9.41341492991244E-263</c:v>
                </c:pt>
                <c:pt idx="48">
                  <c:v>5.7121459791812E-257</c:v>
                </c:pt>
                <c:pt idx="49">
                  <c:v>1.17985746341093E-250</c:v>
                </c:pt>
                <c:pt idx="50">
                  <c:v>7.4234100845728E-244</c:v>
                </c:pt>
                <c:pt idx="51">
                  <c:v>1.27657159468697E-236</c:v>
                </c:pt>
                <c:pt idx="52">
                  <c:v>5.39257054724016E-229</c:v>
                </c:pt>
                <c:pt idx="53">
                  <c:v>5.03443711006115E-221</c:v>
                </c:pt>
                <c:pt idx="54">
                  <c:v>9.35301336439381E-213</c:v>
                </c:pt>
                <c:pt idx="55">
                  <c:v>3.11605277596621E-204</c:v>
                </c:pt>
                <c:pt idx="56">
                  <c:v>1.67960909751396E-195</c:v>
                </c:pt>
                <c:pt idx="57">
                  <c:v>1.32359090324328E-186</c:v>
                </c:pt>
                <c:pt idx="58">
                  <c:v>1.38097772941281E-177</c:v>
                </c:pt>
                <c:pt idx="59">
                  <c:v>1.73258809943208E-168</c:v>
                </c:pt>
                <c:pt idx="60">
                  <c:v>2.38237664733412E-159</c:v>
                </c:pt>
                <c:pt idx="61">
                  <c:v>3.28619619540326E-150</c:v>
                </c:pt>
                <c:pt idx="62">
                  <c:v>4.18213808400748E-141</c:v>
                </c:pt>
                <c:pt idx="63">
                  <c:v>4.54038713260312E-132</c:v>
                </c:pt>
                <c:pt idx="64">
                  <c:v>3.91049706925342E-123</c:v>
                </c:pt>
                <c:pt idx="65">
                  <c:v>2.49964146238656E-114</c:v>
                </c:pt>
                <c:pt idx="66">
                  <c:v>1.11626139969716E-105</c:v>
                </c:pt>
                <c:pt idx="67">
                  <c:v>3.29853973347799E-97</c:v>
                </c:pt>
                <c:pt idx="68">
                  <c:v>6.14653906267449E-89</c:v>
                </c:pt>
                <c:pt idx="69">
                  <c:v>6.92424014247821E-81</c:v>
                </c:pt>
                <c:pt idx="70">
                  <c:v>4.54699819432408E-73</c:v>
                </c:pt>
                <c:pt idx="71">
                  <c:v>1.68753315318655E-65</c:v>
                </c:pt>
                <c:pt idx="72">
                  <c:v>3.4496760800269E-58</c:v>
                </c:pt>
                <c:pt idx="73">
                  <c:v>3.80414769637381E-51</c:v>
                </c:pt>
                <c:pt idx="74">
                  <c:v>2.22662886132618E-44</c:v>
                </c:pt>
                <c:pt idx="75">
                  <c:v>6.83581156482403E-38</c:v>
                </c:pt>
                <c:pt idx="76">
                  <c:v>1.09217433436683E-31</c:v>
                </c:pt>
                <c:pt idx="77">
                  <c:v>9.04527287034435E-26</c:v>
                </c:pt>
                <c:pt idx="78">
                  <c:v>3.88156440350322E-20</c:v>
                </c:pt>
                <c:pt idx="79">
                  <c:v>8.65640474545163E-15</c:v>
                </c:pt>
                <c:pt idx="80">
                  <c:v>1.00941934794941E-9</c:v>
                </c:pt>
                <c:pt idx="81">
                  <c:v>6.21027693034969E-5</c:v>
                </c:pt>
                <c:pt idx="82">
                  <c:v>0.665952196680792</c:v>
                </c:pt>
                <c:pt idx="83">
                  <c:v>4.81151396152153E-167</c:v>
                </c:pt>
                <c:pt idx="84">
                  <c:v>4.11660238555091E-163</c:v>
                </c:pt>
                <c:pt idx="85">
                  <c:v>1.23767794920496E-158</c:v>
                </c:pt>
                <c:pt idx="86">
                  <c:v>1.11422308875453E-153</c:v>
                </c:pt>
                <c:pt idx="87">
                  <c:v>2.58776389757852E-148</c:v>
                </c:pt>
                <c:pt idx="88">
                  <c:v>1.34907233387102E-142</c:v>
                </c:pt>
                <c:pt idx="89">
                  <c:v>1.38600194029011E-136</c:v>
                </c:pt>
                <c:pt idx="90">
                  <c:v>2.4841835192888E-130</c:v>
                </c:pt>
                <c:pt idx="91">
                  <c:v>6.93088588074245E-124</c:v>
                </c:pt>
                <c:pt idx="92">
                  <c:v>2.70620846204664E-117</c:v>
                </c:pt>
                <c:pt idx="93">
                  <c:v>1.3393016882859E-110</c:v>
                </c:pt>
                <c:pt idx="94">
                  <c:v>7.66376212172523E-104</c:v>
                </c:pt>
                <c:pt idx="95">
                  <c:v>4.65819097665963E-97</c:v>
                </c:pt>
                <c:pt idx="96">
                  <c:v>2.78209404642006E-90</c:v>
                </c:pt>
                <c:pt idx="97">
                  <c:v>1.52057503171683E-83</c:v>
                </c:pt>
                <c:pt idx="98">
                  <c:v>7.12992391907882E-77</c:v>
                </c:pt>
                <c:pt idx="99">
                  <c:v>2.70601975428825E-70</c:v>
                </c:pt>
                <c:pt idx="100">
                  <c:v>7.89121138669296E-64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2830856"/>
        <c:axId val="-2081081000"/>
      </c:lineChart>
      <c:catAx>
        <c:axId val="-2082830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81081000"/>
        <c:crosses val="autoZero"/>
        <c:auto val="1"/>
        <c:lblAlgn val="ctr"/>
        <c:lblOffset val="100"/>
        <c:noMultiLvlLbl val="0"/>
      </c:catAx>
      <c:valAx>
        <c:axId val="-208108100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-208283085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21585470384823"/>
          <c:y val="0.058488295432847"/>
          <c:w val="0.881358756167642"/>
          <c:h val="0.653886389585895"/>
        </c:manualLayout>
      </c:layout>
      <c:lineChart>
        <c:grouping val="standard"/>
        <c:varyColors val="0"/>
        <c:ser>
          <c:idx val="1"/>
          <c:order val="0"/>
          <c:tx>
            <c:strRef>
              <c:f>'ecosystem services'!$B$7</c:f>
              <c:strCache>
                <c:ptCount val="1"/>
                <c:pt idx="0">
                  <c:v>Forested</c:v>
                </c:pt>
              </c:strCache>
            </c:strRef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'ecosystem services'!$A$9:$A$109</c:f>
              <c:strCache>
                <c:ptCount val="101"/>
                <c:pt idx="0">
                  <c:v>initial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strCache>
            </c:strRef>
          </c:cat>
          <c:val>
            <c:numRef>
              <c:f>'ecosystem services'!$B$9:$B$109</c:f>
              <c:numCache>
                <c:formatCode>0.00</c:formatCode>
                <c:ptCount val="101"/>
                <c:pt idx="0" formatCode="General">
                  <c:v>0.6</c:v>
                </c:pt>
                <c:pt idx="1">
                  <c:v>0.61815</c:v>
                </c:pt>
                <c:pt idx="2">
                  <c:v>0.63621200275</c:v>
                </c:pt>
                <c:pt idx="3">
                  <c:v>0.654111307388032</c:v>
                </c:pt>
                <c:pt idx="4">
                  <c:v>0.67177680157058</c:v>
                </c:pt>
                <c:pt idx="5">
                  <c:v>0.689141804852648</c:v>
                </c:pt>
                <c:pt idx="6">
                  <c:v>0.706144811335339</c:v>
                </c:pt>
                <c:pt idx="7">
                  <c:v>0.722730108475293</c:v>
                </c:pt>
                <c:pt idx="8">
                  <c:v>0.73884825562261</c:v>
                </c:pt>
                <c:pt idx="9">
                  <c:v>0.754456412938042</c:v>
                </c:pt>
                <c:pt idx="10">
                  <c:v>0.769518518370148</c:v>
                </c:pt>
                <c:pt idx="11">
                  <c:v>0.784005316916895</c:v>
                </c:pt>
                <c:pt idx="12">
                  <c:v>0.797894252094824</c:v>
                </c:pt>
                <c:pt idx="13">
                  <c:v>0.811169234132298</c:v>
                </c:pt>
                <c:pt idx="14">
                  <c:v>0.823820302743122</c:v>
                </c:pt>
                <c:pt idx="15">
                  <c:v>0.835843204384928</c:v>
                </c:pt>
                <c:pt idx="16">
                  <c:v>0.847238904723127</c:v>
                </c:pt>
                <c:pt idx="17">
                  <c:v>0.858013056743591</c:v>
                </c:pt>
                <c:pt idx="18">
                  <c:v>0.868175443776145</c:v>
                </c:pt>
                <c:pt idx="19">
                  <c:v>0.877739414824804</c:v>
                </c:pt>
                <c:pt idx="20">
                  <c:v>0.886721327273059</c:v>
                </c:pt>
                <c:pt idx="21">
                  <c:v>0.895140009453352</c:v>
                </c:pt>
                <c:pt idx="22">
                  <c:v>0.90301625292266</c:v>
                </c:pt>
                <c:pt idx="23">
                  <c:v>0.910372341719733</c:v>
                </c:pt>
                <c:pt idx="24">
                  <c:v>0.917231623505743</c:v>
                </c:pt>
                <c:pt idx="25">
                  <c:v>0.923618125383842</c:v>
                </c:pt>
                <c:pt idx="26">
                  <c:v>0.929556215397028</c:v>
                </c:pt>
                <c:pt idx="27">
                  <c:v>0.935070309232426</c:v>
                </c:pt>
                <c:pt idx="28">
                  <c:v>0.940184620507308</c:v>
                </c:pt>
                <c:pt idx="29">
                  <c:v>0.944922952155788</c:v>
                </c:pt>
                <c:pt idx="30">
                  <c:v>0.949308525843347</c:v>
                </c:pt>
                <c:pt idx="31">
                  <c:v>0.953363845971824</c:v>
                </c:pt>
                <c:pt idx="32">
                  <c:v>0.957110594661281</c:v>
                </c:pt>
                <c:pt idx="33">
                  <c:v>0.960569554069334</c:v>
                </c:pt>
                <c:pt idx="34">
                  <c:v>0.963760552497976</c:v>
                </c:pt>
                <c:pt idx="35">
                  <c:v>0.966702430911469</c:v>
                </c:pt>
                <c:pt idx="36">
                  <c:v>0.969413026719978</c:v>
                </c:pt>
                <c:pt idx="37">
                  <c:v>0.971909171950089</c:v>
                </c:pt>
                <c:pt idx="38">
                  <c:v>0.974206703207626</c:v>
                </c:pt>
                <c:pt idx="39">
                  <c:v>0.9763204811265</c:v>
                </c:pt>
                <c:pt idx="40">
                  <c:v>0.978264417279495</c:v>
                </c:pt>
                <c:pt idx="41">
                  <c:v>0.980051506795672</c:v>
                </c:pt>
                <c:pt idx="42">
                  <c:v>0.981693865179709</c:v>
                </c:pt>
                <c:pt idx="43">
                  <c:v>0.983202768057946</c:v>
                </c:pt>
                <c:pt idx="44">
                  <c:v>0.984588692782995</c:v>
                </c:pt>
                <c:pt idx="45">
                  <c:v>0.98586136101315</c:v>
                </c:pt>
                <c:pt idx="46">
                  <c:v>0.987029781545059</c:v>
                </c:pt>
                <c:pt idx="47">
                  <c:v>0.988102292819395</c:v>
                </c:pt>
                <c:pt idx="48">
                  <c:v>0.989086604641021</c:v>
                </c:pt>
                <c:pt idx="49">
                  <c:v>0.98998983875915</c:v>
                </c:pt>
                <c:pt idx="50">
                  <c:v>0.990818568040895</c:v>
                </c:pt>
                <c:pt idx="51">
                  <c:v>0.991578854045348</c:v>
                </c:pt>
                <c:pt idx="52">
                  <c:v>0.992276282866474</c:v>
                </c:pt>
                <c:pt idx="53">
                  <c:v>0.992915999163364</c:v>
                </c:pt>
                <c:pt idx="54">
                  <c:v>0.993502738337208</c:v>
                </c:pt>
                <c:pt idx="55">
                  <c:v>0.994040856847094</c:v>
                </c:pt>
                <c:pt idx="56">
                  <c:v>0.994534360682625</c:v>
                </c:pt>
                <c:pt idx="57">
                  <c:v>0.994986932031438</c:v>
                </c:pt>
                <c:pt idx="58">
                  <c:v>0.995401954194968</c:v>
                </c:pt>
                <c:pt idx="59">
                  <c:v>0.995782534817006</c:v>
                </c:pt>
                <c:pt idx="60">
                  <c:v>0.996131527497546</c:v>
                </c:pt>
                <c:pt idx="61">
                  <c:v>0.996451551869598</c:v>
                </c:pt>
                <c:pt idx="62">
                  <c:v>0.996745012219667</c:v>
                </c:pt>
                <c:pt idx="63">
                  <c:v>0.997014114733879</c:v>
                </c:pt>
                <c:pt idx="64">
                  <c:v>0.997260883451608</c:v>
                </c:pt>
                <c:pt idx="65">
                  <c:v>0.997487175007258</c:v>
                </c:pt>
                <c:pt idx="66">
                  <c:v>0.997694692238872</c:v>
                </c:pt>
                <c:pt idx="67">
                  <c:v>0.997884996739585</c:v>
                </c:pt>
                <c:pt idx="68">
                  <c:v>0.998059520424913</c:v>
                </c:pt>
                <c:pt idx="69">
                  <c:v>0.998219576185478</c:v>
                </c:pt>
                <c:pt idx="70">
                  <c:v>0.998366367691275</c:v>
                </c:pt>
                <c:pt idx="71">
                  <c:v>0.998500998409923</c:v>
                </c:pt>
                <c:pt idx="72">
                  <c:v>0.998624479897693</c:v>
                </c:pt>
                <c:pt idx="73">
                  <c:v>0.9987377394185</c:v>
                </c:pt>
                <c:pt idx="74">
                  <c:v>0.998841626942491</c:v>
                </c:pt>
                <c:pt idx="75">
                  <c:v>0.998936921572411</c:v>
                </c:pt>
                <c:pt idx="76">
                  <c:v>0.999024337442658</c:v>
                </c:pt>
                <c:pt idx="77">
                  <c:v>0.999104529132718</c:v>
                </c:pt>
                <c:pt idx="78">
                  <c:v>0.999178096633733</c:v>
                </c:pt>
                <c:pt idx="79">
                  <c:v>0.999245589904051</c:v>
                </c:pt>
                <c:pt idx="80">
                  <c:v>0.999307513046961</c:v>
                </c:pt>
                <c:pt idx="81">
                  <c:v>0.999364328141295</c:v>
                </c:pt>
                <c:pt idx="82">
                  <c:v>0.999416458753205</c:v>
                </c:pt>
                <c:pt idx="83">
                  <c:v>0.999464293155248</c:v>
                </c:pt>
                <c:pt idx="84">
                  <c:v>0.999508187276835</c:v>
                </c:pt>
                <c:pt idx="85">
                  <c:v>0.999548467408217</c:v>
                </c:pt>
                <c:pt idx="86">
                  <c:v>0.999585432678393</c:v>
                </c:pt>
                <c:pt idx="87">
                  <c:v>0.999619357325699</c:v>
                </c:pt>
                <c:pt idx="88">
                  <c:v>0.999650492778311</c:v>
                </c:pt>
                <c:pt idx="89">
                  <c:v>0.999679069560497</c:v>
                </c:pt>
                <c:pt idx="90">
                  <c:v>0.999705299039162</c:v>
                </c:pt>
                <c:pt idx="91">
                  <c:v>0.999729375024017</c:v>
                </c:pt>
                <c:pt idx="92">
                  <c:v>0.999751475233643</c:v>
                </c:pt>
                <c:pt idx="93">
                  <c:v>0.999771762638658</c:v>
                </c:pt>
                <c:pt idx="94">
                  <c:v>0.999790386692304</c:v>
                </c:pt>
                <c:pt idx="95">
                  <c:v>0.999807484457896</c:v>
                </c:pt>
                <c:pt idx="96">
                  <c:v>0.999823181641785</c:v>
                </c:pt>
                <c:pt idx="97">
                  <c:v>0.999837593539779</c:v>
                </c:pt>
                <c:pt idx="98">
                  <c:v>0.999850825904281</c:v>
                </c:pt>
                <c:pt idx="99">
                  <c:v>0.999862975738821</c:v>
                </c:pt>
                <c:pt idx="100">
                  <c:v>0.999874132026067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'ecosystem services'!$C$7</c:f>
              <c:strCache>
                <c:ptCount val="1"/>
                <c:pt idx="0">
                  <c:v>Agricultural</c:v>
                </c:pt>
              </c:strCache>
            </c:strRef>
          </c:tx>
          <c:spPr>
            <a:ln>
              <a:solidFill>
                <a:srgbClr val="FF6600"/>
              </a:solidFill>
            </a:ln>
          </c:spPr>
          <c:marker>
            <c:symbol val="none"/>
          </c:marker>
          <c:cat>
            <c:strRef>
              <c:f>'ecosystem services'!$A$9:$A$109</c:f>
              <c:strCache>
                <c:ptCount val="101"/>
                <c:pt idx="0">
                  <c:v>initial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strCache>
            </c:strRef>
          </c:cat>
          <c:val>
            <c:numRef>
              <c:f>'ecosystem services'!$C$9:$C$109</c:f>
              <c:numCache>
                <c:formatCode>0.00</c:formatCode>
                <c:ptCount val="101"/>
                <c:pt idx="0" formatCode="General">
                  <c:v>0.1</c:v>
                </c:pt>
                <c:pt idx="1">
                  <c:v>0.092</c:v>
                </c:pt>
                <c:pt idx="2">
                  <c:v>0.08464</c:v>
                </c:pt>
                <c:pt idx="3">
                  <c:v>0.0778688</c:v>
                </c:pt>
                <c:pt idx="4">
                  <c:v>0.071639296</c:v>
                </c:pt>
                <c:pt idx="5">
                  <c:v>0.06590815232</c:v>
                </c:pt>
                <c:pt idx="6">
                  <c:v>0.0606355001344</c:v>
                </c:pt>
                <c:pt idx="7">
                  <c:v>0.055784660123648</c:v>
                </c:pt>
                <c:pt idx="8">
                  <c:v>0.0513218873137562</c:v>
                </c:pt>
                <c:pt idx="9">
                  <c:v>0.0472161363286557</c:v>
                </c:pt>
                <c:pt idx="10">
                  <c:v>0.0434388454223632</c:v>
                </c:pt>
                <c:pt idx="11">
                  <c:v>0.0399637377885742</c:v>
                </c:pt>
                <c:pt idx="12">
                  <c:v>0.0367666387654882</c:v>
                </c:pt>
                <c:pt idx="13">
                  <c:v>0.0338253076642492</c:v>
                </c:pt>
                <c:pt idx="14">
                  <c:v>0.0311192830511093</c:v>
                </c:pt>
                <c:pt idx="15">
                  <c:v>0.0286297404070205</c:v>
                </c:pt>
                <c:pt idx="16">
                  <c:v>0.0263393611744589</c:v>
                </c:pt>
                <c:pt idx="17">
                  <c:v>0.0242322122805022</c:v>
                </c:pt>
                <c:pt idx="18">
                  <c:v>0.022293635298062</c:v>
                </c:pt>
                <c:pt idx="19">
                  <c:v>0.020510144474217</c:v>
                </c:pt>
                <c:pt idx="20">
                  <c:v>0.0188693329162797</c:v>
                </c:pt>
                <c:pt idx="21">
                  <c:v>0.0173597862829773</c:v>
                </c:pt>
                <c:pt idx="22">
                  <c:v>0.0159710033803391</c:v>
                </c:pt>
                <c:pt idx="23">
                  <c:v>0.014693323109912</c:v>
                </c:pt>
                <c:pt idx="24">
                  <c:v>0.013517857261119</c:v>
                </c:pt>
                <c:pt idx="25">
                  <c:v>0.0124364286802295</c:v>
                </c:pt>
                <c:pt idx="26">
                  <c:v>0.0114415143858111</c:v>
                </c:pt>
                <c:pt idx="27">
                  <c:v>0.0105261932349463</c:v>
                </c:pt>
                <c:pt idx="28">
                  <c:v>0.00968409777615055</c:v>
                </c:pt>
                <c:pt idx="29">
                  <c:v>0.00890936995405851</c:v>
                </c:pt>
                <c:pt idx="30">
                  <c:v>0.00819662035773383</c:v>
                </c:pt>
                <c:pt idx="31">
                  <c:v>0.00754089072911512</c:v>
                </c:pt>
                <c:pt idx="32">
                  <c:v>0.00693761947078591</c:v>
                </c:pt>
                <c:pt idx="33">
                  <c:v>0.00638260991312304</c:v>
                </c:pt>
                <c:pt idx="34">
                  <c:v>0.0058720011200732</c:v>
                </c:pt>
                <c:pt idx="35">
                  <c:v>0.00540224103046734</c:v>
                </c:pt>
                <c:pt idx="36">
                  <c:v>0.00497006174802995</c:v>
                </c:pt>
                <c:pt idx="37">
                  <c:v>0.00457245680818756</c:v>
                </c:pt>
                <c:pt idx="38">
                  <c:v>0.00420666026353255</c:v>
                </c:pt>
                <c:pt idx="39">
                  <c:v>0.00387012744244995</c:v>
                </c:pt>
                <c:pt idx="40">
                  <c:v>0.00356051724705395</c:v>
                </c:pt>
                <c:pt idx="41">
                  <c:v>0.00327567586728964</c:v>
                </c:pt>
                <c:pt idx="42">
                  <c:v>0.00301362179790647</c:v>
                </c:pt>
                <c:pt idx="43">
                  <c:v>0.00277253205407395</c:v>
                </c:pt>
                <c:pt idx="44">
                  <c:v>0.00255072948974803</c:v>
                </c:pt>
                <c:pt idx="45">
                  <c:v>0.00234667113056819</c:v>
                </c:pt>
                <c:pt idx="46">
                  <c:v>0.00215893744012274</c:v>
                </c:pt>
                <c:pt idx="47">
                  <c:v>0.00198622244491292</c:v>
                </c:pt>
                <c:pt idx="48">
                  <c:v>0.00182732464931988</c:v>
                </c:pt>
                <c:pt idx="49">
                  <c:v>0.00168113867737429</c:v>
                </c:pt>
                <c:pt idx="50">
                  <c:v>0.00154664758318435</c:v>
                </c:pt>
                <c:pt idx="51">
                  <c:v>0.0014229157765296</c:v>
                </c:pt>
                <c:pt idx="52">
                  <c:v>0.00130908251440723</c:v>
                </c:pt>
                <c:pt idx="53">
                  <c:v>0.00120435591325466</c:v>
                </c:pt>
                <c:pt idx="54">
                  <c:v>0.00110800744019428</c:v>
                </c:pt>
                <c:pt idx="55">
                  <c:v>0.00101936684497874</c:v>
                </c:pt>
                <c:pt idx="56">
                  <c:v>0.000937817497380441</c:v>
                </c:pt>
                <c:pt idx="57">
                  <c:v>0.000862792097590006</c:v>
                </c:pt>
                <c:pt idx="58">
                  <c:v>0.000793768729782805</c:v>
                </c:pt>
                <c:pt idx="59">
                  <c:v>0.000730267231400181</c:v>
                </c:pt>
                <c:pt idx="60">
                  <c:v>0.000671845852888167</c:v>
                </c:pt>
                <c:pt idx="61">
                  <c:v>0.000618098184657113</c:v>
                </c:pt>
                <c:pt idx="62">
                  <c:v>0.000568650329884544</c:v>
                </c:pt>
                <c:pt idx="63">
                  <c:v>0.000523158303493781</c:v>
                </c:pt>
                <c:pt idx="64">
                  <c:v>0.000481305639214278</c:v>
                </c:pt>
                <c:pt idx="65">
                  <c:v>0.000442801188077136</c:v>
                </c:pt>
                <c:pt idx="66">
                  <c:v>0.000407377093030965</c:v>
                </c:pt>
                <c:pt idx="67">
                  <c:v>0.000374786925588488</c:v>
                </c:pt>
                <c:pt idx="68">
                  <c:v>0.000344803971541409</c:v>
                </c:pt>
                <c:pt idx="69">
                  <c:v>0.000317219653818096</c:v>
                </c:pt>
                <c:pt idx="70">
                  <c:v>0.000291842081512649</c:v>
                </c:pt>
                <c:pt idx="71">
                  <c:v>0.000268494714991637</c:v>
                </c:pt>
                <c:pt idx="72">
                  <c:v>0.000247015137792306</c:v>
                </c:pt>
                <c:pt idx="73">
                  <c:v>0.000227253926768921</c:v>
                </c:pt>
                <c:pt idx="74">
                  <c:v>0.000209073612627408</c:v>
                </c:pt>
                <c:pt idx="75">
                  <c:v>0.000192347723617215</c:v>
                </c:pt>
                <c:pt idx="76">
                  <c:v>0.000176959905727838</c:v>
                </c:pt>
                <c:pt idx="77">
                  <c:v>0.000162803113269611</c:v>
                </c:pt>
                <c:pt idx="78">
                  <c:v>0.000149778864208042</c:v>
                </c:pt>
                <c:pt idx="79">
                  <c:v>0.000137796555071399</c:v>
                </c:pt>
                <c:pt idx="80">
                  <c:v>0.000126772830665687</c:v>
                </c:pt>
                <c:pt idx="81">
                  <c:v>0.000116631004212432</c:v>
                </c:pt>
                <c:pt idx="82">
                  <c:v>0.000107300523875437</c:v>
                </c:pt>
                <c:pt idx="83">
                  <c:v>9.87164819654023E-5</c:v>
                </c:pt>
                <c:pt idx="84">
                  <c:v>9.08191634081701E-5</c:v>
                </c:pt>
                <c:pt idx="85">
                  <c:v>8.35536303355165E-5</c:v>
                </c:pt>
                <c:pt idx="86">
                  <c:v>7.68693399086752E-5</c:v>
                </c:pt>
                <c:pt idx="87">
                  <c:v>7.07197927159812E-5</c:v>
                </c:pt>
                <c:pt idx="88">
                  <c:v>6.50622092987027E-5</c:v>
                </c:pt>
                <c:pt idx="89">
                  <c:v>5.98572325548065E-5</c:v>
                </c:pt>
                <c:pt idx="90">
                  <c:v>5.5068653950422E-5</c:v>
                </c:pt>
                <c:pt idx="91">
                  <c:v>5.06631616343882E-5</c:v>
                </c:pt>
                <c:pt idx="92">
                  <c:v>4.66101087036372E-5</c:v>
                </c:pt>
                <c:pt idx="93">
                  <c:v>4.28813000073462E-5</c:v>
                </c:pt>
                <c:pt idx="94">
                  <c:v>3.94507960067585E-5</c:v>
                </c:pt>
                <c:pt idx="95">
                  <c:v>3.62947323262178E-5</c:v>
                </c:pt>
                <c:pt idx="96">
                  <c:v>3.33911537401204E-5</c:v>
                </c:pt>
                <c:pt idx="97">
                  <c:v>3.07198614409108E-5</c:v>
                </c:pt>
                <c:pt idx="98">
                  <c:v>2.82622725256379E-5</c:v>
                </c:pt>
                <c:pt idx="99">
                  <c:v>2.60012907235869E-5</c:v>
                </c:pt>
                <c:pt idx="100">
                  <c:v>2.39211874656999E-5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'ecosystem services'!$D$7</c:f>
              <c:strCache>
                <c:ptCount val="1"/>
                <c:pt idx="0">
                  <c:v>Abandoned</c:v>
                </c:pt>
              </c:strCache>
            </c:strRef>
          </c:tx>
          <c:spPr>
            <a:ln>
              <a:solidFill>
                <a:schemeClr val="accent6">
                  <a:lumMod val="50000"/>
                </a:schemeClr>
              </a:solidFill>
            </a:ln>
          </c:spPr>
          <c:marker>
            <c:symbol val="none"/>
          </c:marker>
          <c:cat>
            <c:strRef>
              <c:f>'ecosystem services'!$A$9:$A$109</c:f>
              <c:strCache>
                <c:ptCount val="101"/>
                <c:pt idx="0">
                  <c:v>initial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strCache>
            </c:strRef>
          </c:cat>
          <c:val>
            <c:numRef>
              <c:f>'ecosystem services'!$D$9:$D$109</c:f>
              <c:numCache>
                <c:formatCode>0.00</c:formatCode>
                <c:ptCount val="101"/>
                <c:pt idx="0" formatCode="General">
                  <c:v>0.3</c:v>
                </c:pt>
                <c:pt idx="1">
                  <c:v>0.28985</c:v>
                </c:pt>
                <c:pt idx="2">
                  <c:v>0.27914799725</c:v>
                </c:pt>
                <c:pt idx="3">
                  <c:v>0.268019892611968</c:v>
                </c:pt>
                <c:pt idx="4">
                  <c:v>0.25658390242942</c:v>
                </c:pt>
                <c:pt idx="5">
                  <c:v>0.244950042827352</c:v>
                </c:pt>
                <c:pt idx="6">
                  <c:v>0.233219688530261</c:v>
                </c:pt>
                <c:pt idx="7">
                  <c:v>0.221485231401059</c:v>
                </c:pt>
                <c:pt idx="8">
                  <c:v>0.209829857063634</c:v>
                </c:pt>
                <c:pt idx="9">
                  <c:v>0.198327450733302</c:v>
                </c:pt>
                <c:pt idx="10">
                  <c:v>0.187042636207489</c:v>
                </c:pt>
                <c:pt idx="11">
                  <c:v>0.176030945294531</c:v>
                </c:pt>
                <c:pt idx="12">
                  <c:v>0.165339109139687</c:v>
                </c:pt>
                <c:pt idx="13">
                  <c:v>0.155005458203453</c:v>
                </c:pt>
                <c:pt idx="14">
                  <c:v>0.145060414205769</c:v>
                </c:pt>
                <c:pt idx="15">
                  <c:v>0.135527055208051</c:v>
                </c:pt>
                <c:pt idx="16">
                  <c:v>0.126421734102414</c:v>
                </c:pt>
                <c:pt idx="17">
                  <c:v>0.117754730975906</c:v>
                </c:pt>
                <c:pt idx="18">
                  <c:v>0.109530920925793</c:v>
                </c:pt>
                <c:pt idx="19">
                  <c:v>0.101750440700979</c:v>
                </c:pt>
                <c:pt idx="20">
                  <c:v>0.0944093398106614</c:v>
                </c:pt>
                <c:pt idx="21">
                  <c:v>0.0875002042636702</c:v>
                </c:pt>
                <c:pt idx="22">
                  <c:v>0.0810127436970013</c:v>
                </c:pt>
                <c:pt idx="23">
                  <c:v>0.074934335170355</c:v>
                </c:pt>
                <c:pt idx="24">
                  <c:v>0.069250519233138</c:v>
                </c:pt>
                <c:pt idx="25">
                  <c:v>0.0639454459359282</c:v>
                </c:pt>
                <c:pt idx="26">
                  <c:v>0.059002270217161</c:v>
                </c:pt>
                <c:pt idx="27">
                  <c:v>0.0544034975326277</c:v>
                </c:pt>
                <c:pt idx="28">
                  <c:v>0.0501312817165411</c:v>
                </c:pt>
                <c:pt idx="29">
                  <c:v>0.0461676778901538</c:v>
                </c:pt>
                <c:pt idx="30">
                  <c:v>0.0424948537989193</c:v>
                </c:pt>
                <c:pt idx="31">
                  <c:v>0.0390952632990604</c:v>
                </c:pt>
                <c:pt idx="32">
                  <c:v>0.0359517858679327</c:v>
                </c:pt>
                <c:pt idx="33">
                  <c:v>0.0330478360175424</c:v>
                </c:pt>
                <c:pt idx="34">
                  <c:v>0.0303674463819508</c:v>
                </c:pt>
                <c:pt idx="35">
                  <c:v>0.0278953280580635</c:v>
                </c:pt>
                <c:pt idx="36">
                  <c:v>0.0256169115319916</c:v>
                </c:pt>
                <c:pt idx="37">
                  <c:v>0.0235183712417235</c:v>
                </c:pt>
                <c:pt idx="38">
                  <c:v>0.0215866365288417</c:v>
                </c:pt>
                <c:pt idx="39">
                  <c:v>0.0198093914310495</c:v>
                </c:pt>
                <c:pt idx="40">
                  <c:v>0.0181750654734515</c:v>
                </c:pt>
                <c:pt idx="41">
                  <c:v>0.0166728173370388</c:v>
                </c:pt>
                <c:pt idx="42">
                  <c:v>0.0152925130223841</c:v>
                </c:pt>
                <c:pt idx="43">
                  <c:v>0.0140246998879799</c:v>
                </c:pt>
                <c:pt idx="44">
                  <c:v>0.0128605777272574</c:v>
                </c:pt>
                <c:pt idx="45">
                  <c:v>0.0117919678562822</c:v>
                </c:pt>
                <c:pt idx="46">
                  <c:v>0.0108112810148178</c:v>
                </c:pt>
                <c:pt idx="47">
                  <c:v>0.00991148473569242</c:v>
                </c:pt>
                <c:pt idx="48">
                  <c:v>0.0090860707096594</c:v>
                </c:pt>
                <c:pt idx="49">
                  <c:v>0.00832902256347567</c:v>
                </c:pt>
                <c:pt idx="50">
                  <c:v>0.00763478437592024</c:v>
                </c:pt>
                <c:pt idx="51">
                  <c:v>0.00699823017812199</c:v>
                </c:pt>
                <c:pt idx="52">
                  <c:v>0.00641463461911847</c:v>
                </c:pt>
                <c:pt idx="53">
                  <c:v>0.00587964492338097</c:v>
                </c:pt>
                <c:pt idx="54">
                  <c:v>0.00538925422259724</c:v>
                </c:pt>
                <c:pt idx="55">
                  <c:v>0.00493977630792695</c:v>
                </c:pt>
                <c:pt idx="56">
                  <c:v>0.00452782181999476</c:v>
                </c:pt>
                <c:pt idx="57">
                  <c:v>0.00415027587097182</c:v>
                </c:pt>
                <c:pt idx="58">
                  <c:v>0.00380427707524928</c:v>
                </c:pt>
                <c:pt idx="59">
                  <c:v>0.00348719795159408</c:v>
                </c:pt>
                <c:pt idx="60">
                  <c:v>0.00319662664956564</c:v>
                </c:pt>
                <c:pt idx="61">
                  <c:v>0.00293034994574478</c:v>
                </c:pt>
                <c:pt idx="62">
                  <c:v>0.00268633745044863</c:v>
                </c:pt>
                <c:pt idx="63">
                  <c:v>0.00246272696262687</c:v>
                </c:pt>
                <c:pt idx="64">
                  <c:v>0.00225781090917759</c:v>
                </c:pt>
                <c:pt idx="65">
                  <c:v>0.00207002380466483</c:v>
                </c:pt>
                <c:pt idx="66">
                  <c:v>0.0018979306680974</c:v>
                </c:pt>
                <c:pt idx="67">
                  <c:v>0.00174021633482598</c:v>
                </c:pt>
                <c:pt idx="68">
                  <c:v>0.00159567560354529</c:v>
                </c:pt>
                <c:pt idx="69">
                  <c:v>0.00146320416070405</c:v>
                </c:pt>
                <c:pt idx="70">
                  <c:v>0.00134179022721206</c:v>
                </c:pt>
                <c:pt idx="71">
                  <c:v>0.00123050687508491</c:v>
                </c:pt>
                <c:pt idx="72">
                  <c:v>0.00112850496451449</c:v>
                </c:pt>
                <c:pt idx="73">
                  <c:v>0.00103500665473055</c:v>
                </c:pt>
                <c:pt idx="74">
                  <c:v>0.000949299444881802</c:v>
                </c:pt>
                <c:pt idx="75">
                  <c:v>0.000870730703971466</c:v>
                </c:pt>
                <c:pt idx="76">
                  <c:v>0.000798702651614434</c:v>
                </c:pt>
                <c:pt idx="77">
                  <c:v>0.000732667754012533</c:v>
                </c:pt>
                <c:pt idx="78">
                  <c:v>0.00067212450205871</c:v>
                </c:pt>
                <c:pt idx="79">
                  <c:v>0.0006166135408775</c:v>
                </c:pt>
                <c:pt idx="80">
                  <c:v>0.00056571412237312</c:v>
                </c:pt>
                <c:pt idx="81">
                  <c:v>0.000519040854492735</c:v>
                </c:pt>
                <c:pt idx="82">
                  <c:v>0.000476240722919723</c:v>
                </c:pt>
                <c:pt idx="83">
                  <c:v>0.000436990362786835</c:v>
                </c:pt>
                <c:pt idx="84">
                  <c:v>0.000400993559756838</c:v>
                </c:pt>
                <c:pt idx="85">
                  <c:v>0.000367978961447361</c:v>
                </c:pt>
                <c:pt idx="86">
                  <c:v>0.000337697981698154</c:v>
                </c:pt>
                <c:pt idx="87">
                  <c:v>0.000309922881584954</c:v>
                </c:pt>
                <c:pt idx="88">
                  <c:v>0.000284445012390435</c:v>
                </c:pt>
                <c:pt idx="89">
                  <c:v>0.000261073206947736</c:v>
                </c:pt>
                <c:pt idx="90">
                  <c:v>0.000239632306887746</c:v>
                </c:pt>
                <c:pt idx="91">
                  <c:v>0.000219961814348681</c:v>
                </c:pt>
                <c:pt idx="92">
                  <c:v>0.000201914657653424</c:v>
                </c:pt>
                <c:pt idx="93">
                  <c:v>0.000185356061334908</c:v>
                </c:pt>
                <c:pt idx="94">
                  <c:v>0.000170162511689219</c:v>
                </c:pt>
                <c:pt idx="95">
                  <c:v>0.000156220809777648</c:v>
                </c:pt>
                <c:pt idx="96">
                  <c:v>0.000143427204474472</c:v>
                </c:pt>
                <c:pt idx="97">
                  <c:v>0.000131686598780232</c:v>
                </c:pt>
                <c:pt idx="98">
                  <c:v>0.000120911823193491</c:v>
                </c:pt>
                <c:pt idx="99">
                  <c:v>0.000111022970455755</c:v>
                </c:pt>
                <c:pt idx="100">
                  <c:v>0.000101946786466847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4877448"/>
        <c:axId val="-2054874472"/>
      </c:lineChart>
      <c:catAx>
        <c:axId val="-2054877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54874472"/>
        <c:crosses val="autoZero"/>
        <c:auto val="1"/>
        <c:lblAlgn val="ctr"/>
        <c:lblOffset val="100"/>
        <c:noMultiLvlLbl val="0"/>
      </c:catAx>
      <c:valAx>
        <c:axId val="-2054874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5487744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'ecosystem services'!$E$6</c:f>
              <c:strCache>
                <c:ptCount val="1"/>
                <c:pt idx="0">
                  <c:v>forest recover rate</c:v>
                </c:pt>
              </c:strCache>
            </c:strRef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'ecosystem services'!$A$9:$A$109</c:f>
              <c:strCache>
                <c:ptCount val="101"/>
                <c:pt idx="0">
                  <c:v>initial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strCache>
            </c:strRef>
          </c:cat>
          <c:val>
            <c:numRef>
              <c:f>'ecosystem services'!$E$9:$E$109</c:f>
              <c:numCache>
                <c:formatCode>0.00</c:formatCode>
                <c:ptCount val="101"/>
                <c:pt idx="0">
                  <c:v>0.0605</c:v>
                </c:pt>
                <c:pt idx="1">
                  <c:v>0.062315</c:v>
                </c:pt>
                <c:pt idx="2">
                  <c:v>0.064121200275</c:v>
                </c:pt>
                <c:pt idx="3">
                  <c:v>0.0659111307388032</c:v>
                </c:pt>
                <c:pt idx="4">
                  <c:v>0.067677680157058</c:v>
                </c:pt>
                <c:pt idx="5">
                  <c:v>0.0694141804852648</c:v>
                </c:pt>
                <c:pt idx="6">
                  <c:v>0.0711144811335339</c:v>
                </c:pt>
                <c:pt idx="7">
                  <c:v>0.0727730108475293</c:v>
                </c:pt>
                <c:pt idx="8">
                  <c:v>0.074384825562261</c:v>
                </c:pt>
                <c:pt idx="9">
                  <c:v>0.0759456412938042</c:v>
                </c:pt>
                <c:pt idx="10">
                  <c:v>0.0774518518370148</c:v>
                </c:pt>
                <c:pt idx="11">
                  <c:v>0.0789005316916895</c:v>
                </c:pt>
                <c:pt idx="12">
                  <c:v>0.0802894252094824</c:v>
                </c:pt>
                <c:pt idx="13">
                  <c:v>0.0816169234132298</c:v>
                </c:pt>
                <c:pt idx="14">
                  <c:v>0.0828820302743121</c:v>
                </c:pt>
                <c:pt idx="15">
                  <c:v>0.0840843204384928</c:v>
                </c:pt>
                <c:pt idx="16">
                  <c:v>0.0852238904723127</c:v>
                </c:pt>
                <c:pt idx="17">
                  <c:v>0.0863013056743591</c:v>
                </c:pt>
                <c:pt idx="18">
                  <c:v>0.0873175443776145</c:v>
                </c:pt>
                <c:pt idx="19">
                  <c:v>0.0882739414824804</c:v>
                </c:pt>
                <c:pt idx="20">
                  <c:v>0.0891721327273059</c:v>
                </c:pt>
                <c:pt idx="21">
                  <c:v>0.0900140009453352</c:v>
                </c:pt>
                <c:pt idx="22">
                  <c:v>0.0908016252922659</c:v>
                </c:pt>
                <c:pt idx="23">
                  <c:v>0.0915372341719733</c:v>
                </c:pt>
                <c:pt idx="24">
                  <c:v>0.0922231623505743</c:v>
                </c:pt>
                <c:pt idx="25">
                  <c:v>0.0928618125383842</c:v>
                </c:pt>
                <c:pt idx="26">
                  <c:v>0.0934556215397028</c:v>
                </c:pt>
                <c:pt idx="27">
                  <c:v>0.0940070309232426</c:v>
                </c:pt>
                <c:pt idx="28">
                  <c:v>0.0945184620507308</c:v>
                </c:pt>
                <c:pt idx="29">
                  <c:v>0.0949922952155788</c:v>
                </c:pt>
                <c:pt idx="30">
                  <c:v>0.0954308525843347</c:v>
                </c:pt>
                <c:pt idx="31">
                  <c:v>0.0958363845971824</c:v>
                </c:pt>
                <c:pt idx="32">
                  <c:v>0.0962110594661281</c:v>
                </c:pt>
                <c:pt idx="33">
                  <c:v>0.0965569554069334</c:v>
                </c:pt>
                <c:pt idx="34">
                  <c:v>0.0968760552497976</c:v>
                </c:pt>
                <c:pt idx="35">
                  <c:v>0.0971702430911469</c:v>
                </c:pt>
                <c:pt idx="36">
                  <c:v>0.0974413026719978</c:v>
                </c:pt>
                <c:pt idx="37">
                  <c:v>0.0976909171950089</c:v>
                </c:pt>
                <c:pt idx="38">
                  <c:v>0.0979206703207625</c:v>
                </c:pt>
                <c:pt idx="39">
                  <c:v>0.09813204811265</c:v>
                </c:pt>
                <c:pt idx="40">
                  <c:v>0.0983264417279494</c:v>
                </c:pt>
                <c:pt idx="41">
                  <c:v>0.0985051506795671</c:v>
                </c:pt>
                <c:pt idx="42">
                  <c:v>0.0986693865179709</c:v>
                </c:pt>
                <c:pt idx="43">
                  <c:v>0.0988202768057946</c:v>
                </c:pt>
                <c:pt idx="44">
                  <c:v>0.0989588692782994</c:v>
                </c:pt>
                <c:pt idx="45">
                  <c:v>0.0990861361013149</c:v>
                </c:pt>
                <c:pt idx="46">
                  <c:v>0.0992029781545059</c:v>
                </c:pt>
                <c:pt idx="47">
                  <c:v>0.0993102292819394</c:v>
                </c:pt>
                <c:pt idx="48">
                  <c:v>0.099408660464102</c:v>
                </c:pt>
                <c:pt idx="49">
                  <c:v>0.099498983875915</c:v>
                </c:pt>
                <c:pt idx="50">
                  <c:v>0.0995818568040895</c:v>
                </c:pt>
                <c:pt idx="51">
                  <c:v>0.0996578854045348</c:v>
                </c:pt>
                <c:pt idx="52">
                  <c:v>0.0997276282866474</c:v>
                </c:pt>
                <c:pt idx="53">
                  <c:v>0.0997915999163364</c:v>
                </c:pt>
                <c:pt idx="54">
                  <c:v>0.0998502738337208</c:v>
                </c:pt>
                <c:pt idx="55">
                  <c:v>0.0999040856847094</c:v>
                </c:pt>
                <c:pt idx="56">
                  <c:v>0.0999534360682625</c:v>
                </c:pt>
                <c:pt idx="57">
                  <c:v>0.0999986932031438</c:v>
                </c:pt>
                <c:pt idx="58">
                  <c:v>0.100040195419497</c:v>
                </c:pt>
                <c:pt idx="59">
                  <c:v>0.100078253481701</c:v>
                </c:pt>
                <c:pt idx="60">
                  <c:v>0.100113152749755</c:v>
                </c:pt>
                <c:pt idx="61">
                  <c:v>0.10014515518696</c:v>
                </c:pt>
                <c:pt idx="62">
                  <c:v>0.100174501221967</c:v>
                </c:pt>
                <c:pt idx="63">
                  <c:v>0.100201411473388</c:v>
                </c:pt>
                <c:pt idx="64">
                  <c:v>0.100226088345161</c:v>
                </c:pt>
                <c:pt idx="65">
                  <c:v>0.100248717500726</c:v>
                </c:pt>
                <c:pt idx="66">
                  <c:v>0.100269469223887</c:v>
                </c:pt>
                <c:pt idx="67">
                  <c:v>0.100288499673959</c:v>
                </c:pt>
                <c:pt idx="68">
                  <c:v>0.100305952042491</c:v>
                </c:pt>
                <c:pt idx="69">
                  <c:v>0.100321957618548</c:v>
                </c:pt>
                <c:pt idx="70">
                  <c:v>0.100336636769128</c:v>
                </c:pt>
                <c:pt idx="71">
                  <c:v>0.100350099840992</c:v>
                </c:pt>
                <c:pt idx="72">
                  <c:v>0.100362447989769</c:v>
                </c:pt>
                <c:pt idx="73">
                  <c:v>0.10037377394185</c:v>
                </c:pt>
                <c:pt idx="74">
                  <c:v>0.100384162694249</c:v>
                </c:pt>
                <c:pt idx="75">
                  <c:v>0.100393692157241</c:v>
                </c:pt>
                <c:pt idx="76">
                  <c:v>0.100402433744266</c:v>
                </c:pt>
                <c:pt idx="77">
                  <c:v>0.100410452913272</c:v>
                </c:pt>
                <c:pt idx="78">
                  <c:v>0.100417809663373</c:v>
                </c:pt>
                <c:pt idx="79">
                  <c:v>0.100424558990405</c:v>
                </c:pt>
                <c:pt idx="80">
                  <c:v>0.100430751304696</c:v>
                </c:pt>
                <c:pt idx="81">
                  <c:v>0.100436432814129</c:v>
                </c:pt>
                <c:pt idx="82">
                  <c:v>0.10044164587532</c:v>
                </c:pt>
                <c:pt idx="83">
                  <c:v>0.100446429315525</c:v>
                </c:pt>
                <c:pt idx="84">
                  <c:v>0.100450818727684</c:v>
                </c:pt>
                <c:pt idx="85">
                  <c:v>0.100454846740822</c:v>
                </c:pt>
                <c:pt idx="86">
                  <c:v>0.100458543267839</c:v>
                </c:pt>
                <c:pt idx="87">
                  <c:v>0.10046193573257</c:v>
                </c:pt>
                <c:pt idx="88">
                  <c:v>0.100465049277831</c:v>
                </c:pt>
                <c:pt idx="89">
                  <c:v>0.10046790695605</c:v>
                </c:pt>
                <c:pt idx="90">
                  <c:v>0.100470529903916</c:v>
                </c:pt>
                <c:pt idx="91">
                  <c:v>0.100472937502402</c:v>
                </c:pt>
                <c:pt idx="92">
                  <c:v>0.100475147523364</c:v>
                </c:pt>
                <c:pt idx="93">
                  <c:v>0.100477176263866</c:v>
                </c:pt>
                <c:pt idx="94">
                  <c:v>0.10047903866923</c:v>
                </c:pt>
                <c:pt idx="95">
                  <c:v>0.10048074844579</c:v>
                </c:pt>
                <c:pt idx="96">
                  <c:v>0.100482318164179</c:v>
                </c:pt>
                <c:pt idx="97">
                  <c:v>0.100483759353978</c:v>
                </c:pt>
                <c:pt idx="98">
                  <c:v>0.100485082590428</c:v>
                </c:pt>
                <c:pt idx="99">
                  <c:v>0.100486297573882</c:v>
                </c:pt>
                <c:pt idx="100">
                  <c:v>0.100487413202607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'ecosystem services'!$F$6</c:f>
              <c:strCache>
                <c:ptCount val="1"/>
                <c:pt idx="0">
                  <c:v>deforestation rate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'ecosystem services'!$A$9:$A$109</c:f>
              <c:strCache>
                <c:ptCount val="101"/>
                <c:pt idx="0">
                  <c:v>initial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strCache>
            </c:strRef>
          </c:cat>
          <c:val>
            <c:numRef>
              <c:f>'ecosystem services'!$F$9:$F$109</c:f>
              <c:numCache>
                <c:formatCode>0.00</c:formatCode>
                <c:ptCount val="101"/>
                <c:pt idx="0">
                  <c:v>1.18492703247834E-68</c:v>
                </c:pt>
                <c:pt idx="1">
                  <c:v>2.59364756048675E-70</c:v>
                </c:pt>
                <c:pt idx="2">
                  <c:v>5.72385878087911E-72</c:v>
                </c:pt>
                <c:pt idx="3">
                  <c:v>1.29492316612696E-73</c:v>
                </c:pt>
                <c:pt idx="4">
                  <c:v>3.05137143515275E-75</c:v>
                </c:pt>
                <c:pt idx="5">
                  <c:v>7.60278335517206E-77</c:v>
                </c:pt>
                <c:pt idx="6">
                  <c:v>2.03114160296588E-78</c:v>
                </c:pt>
                <c:pt idx="7">
                  <c:v>5.89289147366452E-80</c:v>
                </c:pt>
                <c:pt idx="8">
                  <c:v>1.87794540343734E-81</c:v>
                </c:pt>
                <c:pt idx="9">
                  <c:v>6.63937812602725E-83</c:v>
                </c:pt>
                <c:pt idx="10">
                  <c:v>2.62628400292376E-84</c:v>
                </c:pt>
                <c:pt idx="11">
                  <c:v>1.17045605779148E-85</c:v>
                </c:pt>
                <c:pt idx="12">
                  <c:v>5.90953509994963E-87</c:v>
                </c:pt>
                <c:pt idx="13">
                  <c:v>3.39388936325359E-88</c:v>
                </c:pt>
                <c:pt idx="14">
                  <c:v>2.22308170981272E-89</c:v>
                </c:pt>
                <c:pt idx="15">
                  <c:v>1.66317678000991E-90</c:v>
                </c:pt>
                <c:pt idx="16">
                  <c:v>1.4215057797457E-91</c:v>
                </c:pt>
                <c:pt idx="17">
                  <c:v>1.38684626903947E-92</c:v>
                </c:pt>
                <c:pt idx="18">
                  <c:v>1.54174617891118E-93</c:v>
                </c:pt>
                <c:pt idx="19">
                  <c:v>1.94798111836482E-94</c:v>
                </c:pt>
                <c:pt idx="20">
                  <c:v>2.78821864519579E-95</c:v>
                </c:pt>
                <c:pt idx="21">
                  <c:v>4.50374964095396E-96</c:v>
                </c:pt>
                <c:pt idx="22">
                  <c:v>8.17453926348502E-97</c:v>
                </c:pt>
                <c:pt idx="23">
                  <c:v>1.65949907437209E-97</c:v>
                </c:pt>
                <c:pt idx="24">
                  <c:v>3.74961660359689E-98</c:v>
                </c:pt>
                <c:pt idx="25">
                  <c:v>9.38188320344382E-99</c:v>
                </c:pt>
                <c:pt idx="26">
                  <c:v>2.58608305166728E-99</c:v>
                </c:pt>
                <c:pt idx="27">
                  <c:v>7.81245755903934E-100</c:v>
                </c:pt>
                <c:pt idx="28">
                  <c:v>2.57324484811197E-100</c:v>
                </c:pt>
                <c:pt idx="29">
                  <c:v>9.19413440979046E-101</c:v>
                </c:pt>
                <c:pt idx="30">
                  <c:v>3.54580144536269E-101</c:v>
                </c:pt>
                <c:pt idx="31">
                  <c:v>1.46890045662806E-101</c:v>
                </c:pt>
                <c:pt idx="32">
                  <c:v>6.50607181328926E-102</c:v>
                </c:pt>
                <c:pt idx="33">
                  <c:v>3.06725232315321E-102</c:v>
                </c:pt>
                <c:pt idx="34">
                  <c:v>1.53259366664272E-102</c:v>
                </c:pt>
                <c:pt idx="35">
                  <c:v>8.08322751627022E-103</c:v>
                </c:pt>
                <c:pt idx="36">
                  <c:v>4.48279425890296E-103</c:v>
                </c:pt>
                <c:pt idx="37">
                  <c:v>2.60458244482347E-103</c:v>
                </c:pt>
                <c:pt idx="38">
                  <c:v>1.58002595820598E-103</c:v>
                </c:pt>
                <c:pt idx="39">
                  <c:v>9.97538148177862E-104</c:v>
                </c:pt>
                <c:pt idx="40">
                  <c:v>6.53468825927087E-104</c:v>
                </c:pt>
                <c:pt idx="41">
                  <c:v>4.42921562087612E-104</c:v>
                </c:pt>
                <c:pt idx="42">
                  <c:v>3.09809107116639E-104</c:v>
                </c:pt>
                <c:pt idx="43">
                  <c:v>2.23081957636249E-104</c:v>
                </c:pt>
                <c:pt idx="44">
                  <c:v>1.64987099236728E-104</c:v>
                </c:pt>
                <c:pt idx="45">
                  <c:v>1.25064513486443E-104</c:v>
                </c:pt>
                <c:pt idx="46">
                  <c:v>9.69766206066417E-105</c:v>
                </c:pt>
                <c:pt idx="47">
                  <c:v>7.67824766328382E-105</c:v>
                </c:pt>
                <c:pt idx="48">
                  <c:v>6.19714601273723E-105</c:v>
                </c:pt>
                <c:pt idx="49">
                  <c:v>5.09077205570793E-105</c:v>
                </c:pt>
                <c:pt idx="50">
                  <c:v>4.2502780161284E-105</c:v>
                </c:pt>
                <c:pt idx="51">
                  <c:v>3.6018068052248E-105</c:v>
                </c:pt>
                <c:pt idx="52">
                  <c:v>3.09432062720783E-105</c:v>
                </c:pt>
                <c:pt idx="53">
                  <c:v>2.69194439734802E-105</c:v>
                </c:pt>
                <c:pt idx="54">
                  <c:v>2.36905629802364E-105</c:v>
                </c:pt>
                <c:pt idx="55">
                  <c:v>2.1070827773273E-105</c:v>
                </c:pt>
                <c:pt idx="56">
                  <c:v>1.89237063254958E-105</c:v>
                </c:pt>
                <c:pt idx="57">
                  <c:v>1.71475159724808E-105</c:v>
                </c:pt>
                <c:pt idx="58">
                  <c:v>1.56655948150968E-105</c:v>
                </c:pt>
                <c:pt idx="59">
                  <c:v>1.44194763934669E-105</c:v>
                </c:pt>
                <c:pt idx="60">
                  <c:v>1.33640865625539E-105</c:v>
                </c:pt>
                <c:pt idx="61">
                  <c:v>1.24643207969478E-105</c:v>
                </c:pt>
                <c:pt idx="62">
                  <c:v>1.16925761349612E-105</c:v>
                </c:pt>
                <c:pt idx="63">
                  <c:v>1.10269514698234E-105</c:v>
                </c:pt>
                <c:pt idx="64">
                  <c:v>1.0449921228482E-105</c:v>
                </c:pt>
                <c:pt idx="65">
                  <c:v>9.94734807160838E-106</c:v>
                </c:pt>
                <c:pt idx="66">
                  <c:v>9.50774093933514E-106</c:v>
                </c:pt>
                <c:pt idx="67">
                  <c:v>9.12169242706446E-106</c:v>
                </c:pt>
                <c:pt idx="68">
                  <c:v>8.78144848048852E-106</c:v>
                </c:pt>
                <c:pt idx="69">
                  <c:v>8.48057660404514E-106</c:v>
                </c:pt>
                <c:pt idx="70">
                  <c:v>8.21370804361526E-106</c:v>
                </c:pt>
                <c:pt idx="71">
                  <c:v>7.97633596935574E-106</c:v>
                </c:pt>
                <c:pt idx="72">
                  <c:v>7.76465638381833E-106</c:v>
                </c:pt>
                <c:pt idx="73">
                  <c:v>7.57544186640853E-106</c:v>
                </c:pt>
                <c:pt idx="74">
                  <c:v>7.40594073524302E-106</c:v>
                </c:pt>
                <c:pt idx="75">
                  <c:v>7.25379601505388E-106</c:v>
                </c:pt>
                <c:pt idx="76">
                  <c:v>7.11697993876767E-106</c:v>
                </c:pt>
                <c:pt idx="77">
                  <c:v>6.99374070752653E-106</c:v>
                </c:pt>
                <c:pt idx="78">
                  <c:v>6.88255898042302E-106</c:v>
                </c:pt>
                <c:pt idx="79">
                  <c:v>6.78211213319886E-106</c:v>
                </c:pt>
                <c:pt idx="80">
                  <c:v>6.69124475038056E-106</c:v>
                </c:pt>
                <c:pt idx="81">
                  <c:v>6.60894414849994E-106</c:v>
                </c:pt>
                <c:pt idx="82">
                  <c:v>6.5343199778105E-106</c:v>
                </c:pt>
                <c:pt idx="83">
                  <c:v>6.46658714745842E-106</c:v>
                </c:pt>
                <c:pt idx="84">
                  <c:v>6.40505147137312E-106</c:v>
                </c:pt>
                <c:pt idx="85">
                  <c:v>6.34909755054528E-106</c:v>
                </c:pt>
                <c:pt idx="86">
                  <c:v>6.29817850319677E-106</c:v>
                </c:pt>
                <c:pt idx="87">
                  <c:v>6.25180722641743E-106</c:v>
                </c:pt>
                <c:pt idx="88">
                  <c:v>6.20954893347216E-106</c:v>
                </c:pt>
                <c:pt idx="89">
                  <c:v>6.1710147578336E-106</c:v>
                </c:pt>
                <c:pt idx="90">
                  <c:v>6.13585625145293E-106</c:v>
                </c:pt>
                <c:pt idx="91">
                  <c:v>6.10376063697679E-106</c:v>
                </c:pt>
                <c:pt idx="92">
                  <c:v>6.07444669702162E-106</c:v>
                </c:pt>
                <c:pt idx="93">
                  <c:v>6.04766120384287E-106</c:v>
                </c:pt>
                <c:pt idx="94">
                  <c:v>6.02317580909872E-106</c:v>
                </c:pt>
                <c:pt idx="95">
                  <c:v>6.00078432627063E-106</c:v>
                </c:pt>
                <c:pt idx="96">
                  <c:v>5.98030034990401E-106</c:v>
                </c:pt>
                <c:pt idx="97">
                  <c:v>5.96155516418282E-106</c:v>
                </c:pt>
                <c:pt idx="98">
                  <c:v>5.94439590071649E-106</c:v>
                </c:pt>
                <c:pt idx="99">
                  <c:v>5.92868391225557E-106</c:v>
                </c:pt>
                <c:pt idx="100">
                  <c:v>5.91429333350561E-106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8466712"/>
        <c:axId val="-2048136520"/>
      </c:lineChart>
      <c:catAx>
        <c:axId val="-2048466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48136520"/>
        <c:crosses val="autoZero"/>
        <c:auto val="1"/>
        <c:lblAlgn val="ctr"/>
        <c:lblOffset val="100"/>
        <c:noMultiLvlLbl val="0"/>
      </c:catAx>
      <c:valAx>
        <c:axId val="-204813652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-204846671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'forest scarcity (2)'!$B$7</c:f>
              <c:strCache>
                <c:ptCount val="1"/>
                <c:pt idx="0">
                  <c:v>Forested</c:v>
                </c:pt>
              </c:strCache>
            </c:strRef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'forest scarcity (2)'!$A$9:$A$259</c:f>
              <c:strCache>
                <c:ptCount val="251"/>
                <c:pt idx="0">
                  <c:v>initial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</c:strCache>
            </c:strRef>
          </c:cat>
          <c:val>
            <c:numRef>
              <c:f>'forest scarcity (2)'!$B$9:$B$259</c:f>
              <c:numCache>
                <c:formatCode>0.00</c:formatCode>
                <c:ptCount val="251"/>
                <c:pt idx="0" formatCode="General">
                  <c:v>0.8</c:v>
                </c:pt>
                <c:pt idx="1">
                  <c:v>0.00170009739954514</c:v>
                </c:pt>
                <c:pt idx="2">
                  <c:v>0.00181724982025251</c:v>
                </c:pt>
                <c:pt idx="3">
                  <c:v>0.00207212108115202</c:v>
                </c:pt>
                <c:pt idx="4">
                  <c:v>0.00244549427884989</c:v>
                </c:pt>
                <c:pt idx="5">
                  <c:v>0.00292175594566397</c:v>
                </c:pt>
                <c:pt idx="6">
                  <c:v>0.00348812750293605</c:v>
                </c:pt>
                <c:pt idx="7">
                  <c:v>0.00413408512703538</c:v>
                </c:pt>
                <c:pt idx="8">
                  <c:v>0.00485091637249872</c:v>
                </c:pt>
                <c:pt idx="9">
                  <c:v>0.00563137732707001</c:v>
                </c:pt>
                <c:pt idx="10">
                  <c:v>0.00646942456666994</c:v>
                </c:pt>
                <c:pt idx="11">
                  <c:v>0.00736000341035642</c:v>
                </c:pt>
                <c:pt idx="12">
                  <c:v>0.00829887902201949</c:v>
                </c:pt>
                <c:pt idx="13">
                  <c:v>0.00928250046829534</c:v>
                </c:pt>
                <c:pt idx="14">
                  <c:v>0.010307890384818</c:v>
                </c:pt>
                <c:pt idx="15">
                  <c:v>0.0113725547362736</c:v>
                </c:pt>
                <c:pt idx="16">
                  <c:v>0.012474408490642</c:v>
                </c:pt>
                <c:pt idx="17">
                  <c:v>0.0136117140091863</c:v>
                </c:pt>
                <c:pt idx="18">
                  <c:v>0.0147830296815297</c:v>
                </c:pt>
                <c:pt idx="19">
                  <c:v>0.0159871668797949</c:v>
                </c:pt>
                <c:pt idx="20">
                  <c:v>0.0172231537169548</c:v>
                </c:pt>
                <c:pt idx="21">
                  <c:v>0.0184902044076398</c:v>
                </c:pt>
                <c:pt idx="22">
                  <c:v>0.0197876932701165</c:v>
                </c:pt>
                <c:pt idx="23">
                  <c:v>0.0211151325944072</c:v>
                </c:pt>
                <c:pt idx="24">
                  <c:v>0.0224721537470014</c:v>
                </c:pt>
                <c:pt idx="25">
                  <c:v>0.0238584909971773</c:v>
                </c:pt>
                <c:pt idx="26">
                  <c:v>0.0252739676409116</c:v>
                </c:pt>
                <c:pt idx="27">
                  <c:v>0.0267184840711376</c:v>
                </c:pt>
                <c:pt idx="28">
                  <c:v>0.028192007501789</c:v>
                </c:pt>
                <c:pt idx="29">
                  <c:v>0.0296945631007231</c:v>
                </c:pt>
                <c:pt idx="30">
                  <c:v>0.031226226325575</c:v>
                </c:pt>
                <c:pt idx="31">
                  <c:v>0.0327871162886599</c:v>
                </c:pt>
                <c:pt idx="32">
                  <c:v>0.0343773900035841</c:v>
                </c:pt>
                <c:pt idx="33">
                  <c:v>0.0359972373883128</c:v>
                </c:pt>
                <c:pt idx="34">
                  <c:v>0.03764687691793</c:v>
                </c:pt>
                <c:pt idx="35">
                  <c:v>0.0393265518358523</c:v>
                </c:pt>
                <c:pt idx="36">
                  <c:v>0.0410365268453645</c:v>
                </c:pt>
                <c:pt idx="37">
                  <c:v>0.0427770852144411</c:v>
                </c:pt>
                <c:pt idx="38">
                  <c:v>0.0445485262362473</c:v>
                </c:pt>
                <c:pt idx="39">
                  <c:v>0.0463511629957439</c:v>
                </c:pt>
                <c:pt idx="40">
                  <c:v>0.0481853203996834</c:v>
                </c:pt>
                <c:pt idx="41">
                  <c:v>0.0500513334331595</c:v>
                </c:pt>
                <c:pt idx="42">
                  <c:v>0.0519495456109077</c:v>
                </c:pt>
                <c:pt idx="43">
                  <c:v>0.0538803075958862</c:v>
                </c:pt>
                <c:pt idx="44">
                  <c:v>0.0558439759613904</c:v>
                </c:pt>
                <c:pt idx="45">
                  <c:v>0.0578409120761645</c:v>
                </c:pt>
                <c:pt idx="46">
                  <c:v>0.0598714810947419</c:v>
                </c:pt>
                <c:pt idx="47">
                  <c:v>0.0619360510376371</c:v>
                </c:pt>
                <c:pt idx="48">
                  <c:v>0.0640349919480819</c:v>
                </c:pt>
                <c:pt idx="49">
                  <c:v>0.0661686751137814</c:v>
                </c:pt>
                <c:pt idx="50">
                  <c:v>0.0683374723437199</c:v>
                </c:pt>
                <c:pt idx="51">
                  <c:v>0.0705417552913853</c:v>
                </c:pt>
                <c:pt idx="52">
                  <c:v>0.0727818948169459</c:v>
                </c:pt>
                <c:pt idx="53">
                  <c:v>0.0750582603819231</c:v>
                </c:pt>
                <c:pt idx="54">
                  <c:v>0.0773712194707839</c:v>
                </c:pt>
                <c:pt idx="55">
                  <c:v>0.079721137034638</c:v>
                </c:pt>
                <c:pt idx="56">
                  <c:v>0.08210837495289</c:v>
                </c:pt>
                <c:pt idx="57">
                  <c:v>0.0845332915092774</c:v>
                </c:pt>
                <c:pt idx="58">
                  <c:v>0.0869962408792295</c:v>
                </c:pt>
                <c:pt idx="59">
                  <c:v>0.0894975726259244</c:v>
                </c:pt>
                <c:pt idx="60">
                  <c:v>0.0920376312028077</c:v>
                </c:pt>
                <c:pt idx="61">
                  <c:v>0.0946167554606772</c:v>
                </c:pt>
                <c:pt idx="62">
                  <c:v>0.0972352781577325</c:v>
                </c:pt>
                <c:pt idx="63">
                  <c:v>0.0998935254712542</c:v>
                </c:pt>
                <c:pt idx="64">
                  <c:v>0.102591816509807</c:v>
                </c:pt>
                <c:pt idx="65">
                  <c:v>0.105330462825067</c:v>
                </c:pt>
                <c:pt idx="66">
                  <c:v>0.108109767922555</c:v>
                </c:pt>
                <c:pt idx="67">
                  <c:v>0.110930026770716</c:v>
                </c:pt>
                <c:pt idx="68">
                  <c:v>0.113791525307952</c:v>
                </c:pt>
                <c:pt idx="69">
                  <c:v>0.116694539947295</c:v>
                </c:pt>
                <c:pt idx="70">
                  <c:v>0.119639337078599</c:v>
                </c:pt>
                <c:pt idx="71">
                  <c:v>0.122626172568163</c:v>
                </c:pt>
                <c:pt idx="72">
                  <c:v>0.125655291255846</c:v>
                </c:pt>
                <c:pt idx="73">
                  <c:v>0.128726926449791</c:v>
                </c:pt>
                <c:pt idx="74">
                  <c:v>0.131841299418991</c:v>
                </c:pt>
                <c:pt idx="75">
                  <c:v>0.134998618883958</c:v>
                </c:pt>
                <c:pt idx="76">
                  <c:v>0.13819908050588</c:v>
                </c:pt>
                <c:pt idx="77">
                  <c:v>0.141442866374665</c:v>
                </c:pt>
                <c:pt idx="78">
                  <c:v>0.144730144496374</c:v>
                </c:pt>
                <c:pt idx="79">
                  <c:v>0.148061068280581</c:v>
                </c:pt>
                <c:pt idx="80">
                  <c:v>0.151435776028236</c:v>
                </c:pt>
                <c:pt idx="81">
                  <c:v>0.154854390420709</c:v>
                </c:pt>
                <c:pt idx="82">
                  <c:v>0.158317018010674</c:v>
                </c:pt>
                <c:pt idx="83">
                  <c:v>0.161823748715597</c:v>
                </c:pt>
                <c:pt idx="84">
                  <c:v>0.165374655314587</c:v>
                </c:pt>
                <c:pt idx="85">
                  <c:v>0.16896979294945</c:v>
                </c:pt>
                <c:pt idx="86">
                  <c:v>0.172609198630783</c:v>
                </c:pt>
                <c:pt idx="87">
                  <c:v>0.17629289075002</c:v>
                </c:pt>
                <c:pt idx="88">
                  <c:v>0.180020868598339</c:v>
                </c:pt>
                <c:pt idx="89">
                  <c:v>0.1837931118934</c:v>
                </c:pt>
                <c:pt idx="90">
                  <c:v>0.187609580314887</c:v>
                </c:pt>
                <c:pt idx="91">
                  <c:v>0.191470213049876</c:v>
                </c:pt>
                <c:pt idx="92">
                  <c:v>0.195374928349051</c:v>
                </c:pt>
                <c:pt idx="93">
                  <c:v>0.199323623094826</c:v>
                </c:pt>
                <c:pt idx="94">
                  <c:v>0.203316172382455</c:v>
                </c:pt>
                <c:pt idx="95">
                  <c:v>0.207352429115198</c:v>
                </c:pt>
                <c:pt idx="96">
                  <c:v>0.211432223614661</c:v>
                </c:pt>
                <c:pt idx="97">
                  <c:v>0.215555363247402</c:v>
                </c:pt>
                <c:pt idx="98">
                  <c:v>0.219721632068937</c:v>
                </c:pt>
                <c:pt idx="99">
                  <c:v>0.223930790486241</c:v>
                </c:pt>
                <c:pt idx="100">
                  <c:v>0.228182574939882</c:v>
                </c:pt>
                <c:pt idx="101">
                  <c:v>0.232476697606886</c:v>
                </c:pt>
                <c:pt idx="102">
                  <c:v>0.236812846125443</c:v>
                </c:pt>
                <c:pt idx="103">
                  <c:v>0.241190683342555</c:v>
                </c:pt>
                <c:pt idx="104">
                  <c:v>0.245609847085691</c:v>
                </c:pt>
                <c:pt idx="105">
                  <c:v>0.250069949959523</c:v>
                </c:pt>
                <c:pt idx="106">
                  <c:v>0.254570579168769</c:v>
                </c:pt>
                <c:pt idx="107">
                  <c:v>0.259111296368168</c:v>
                </c:pt>
                <c:pt idx="108">
                  <c:v>0.263691637540544</c:v>
                </c:pt>
                <c:pt idx="109">
                  <c:v>0.268311112903933</c:v>
                </c:pt>
                <c:pt idx="110">
                  <c:v>0.272969206848655</c:v>
                </c:pt>
                <c:pt idx="111">
                  <c:v>0.277665377905204</c:v>
                </c:pt>
                <c:pt idx="112">
                  <c:v>0.282399058743777</c:v>
                </c:pt>
                <c:pt idx="113">
                  <c:v>0.287169656206195</c:v>
                </c:pt>
                <c:pt idx="114">
                  <c:v>0.291976551370944</c:v>
                </c:pt>
                <c:pt idx="115">
                  <c:v>0.296819099651963</c:v>
                </c:pt>
                <c:pt idx="116">
                  <c:v>0.3016966309318</c:v>
                </c:pt>
                <c:pt idx="117">
                  <c:v>0.306608449729624</c:v>
                </c:pt>
                <c:pt idx="118">
                  <c:v>0.311553835404577</c:v>
                </c:pt>
                <c:pt idx="119">
                  <c:v>0.316532042394826</c:v>
                </c:pt>
                <c:pt idx="120">
                  <c:v>0.32154230049263</c:v>
                </c:pt>
                <c:pt idx="121">
                  <c:v>0.326583815155636</c:v>
                </c:pt>
                <c:pt idx="122">
                  <c:v>0.331655767854561</c:v>
                </c:pt>
                <c:pt idx="123">
                  <c:v>0.336757316457305</c:v>
                </c:pt>
                <c:pt idx="124">
                  <c:v>0.341887595649474</c:v>
                </c:pt>
                <c:pt idx="125">
                  <c:v>0.347045717391191</c:v>
                </c:pt>
                <c:pt idx="126">
                  <c:v>0.352230771409994</c:v>
                </c:pt>
                <c:pt idx="127">
                  <c:v>0.357441825729512</c:v>
                </c:pt>
                <c:pt idx="128">
                  <c:v>0.362677927233534</c:v>
                </c:pt>
                <c:pt idx="129">
                  <c:v>0.367938102264983</c:v>
                </c:pt>
                <c:pt idx="130">
                  <c:v>0.373221357259216</c:v>
                </c:pt>
                <c:pt idx="131">
                  <c:v>0.37852667941097</c:v>
                </c:pt>
                <c:pt idx="132">
                  <c:v>0.383853037374198</c:v>
                </c:pt>
                <c:pt idx="133">
                  <c:v>0.389199381993923</c:v>
                </c:pt>
                <c:pt idx="134">
                  <c:v>0.394564647069169</c:v>
                </c:pt>
                <c:pt idx="135">
                  <c:v>0.399947750145921</c:v>
                </c:pt>
                <c:pt idx="136">
                  <c:v>0.405347593338983</c:v>
                </c:pt>
                <c:pt idx="137">
                  <c:v>0.410763064181522</c:v>
                </c:pt>
                <c:pt idx="138">
                  <c:v>0.416193036501002</c:v>
                </c:pt>
                <c:pt idx="139">
                  <c:v>0.421636371320117</c:v>
                </c:pt>
                <c:pt idx="140">
                  <c:v>0.427091917781281</c:v>
                </c:pt>
                <c:pt idx="141">
                  <c:v>0.432558514093137</c:v>
                </c:pt>
                <c:pt idx="142">
                  <c:v>0.438034988497494</c:v>
                </c:pt>
                <c:pt idx="143">
                  <c:v>0.443520160255019</c:v>
                </c:pt>
                <c:pt idx="144">
                  <c:v>0.449012840647977</c:v>
                </c:pt>
                <c:pt idx="145">
                  <c:v>0.45451183399823</c:v>
                </c:pt>
                <c:pt idx="146">
                  <c:v>0.460015938698671</c:v>
                </c:pt>
                <c:pt idx="147">
                  <c:v>0.465523948256231</c:v>
                </c:pt>
                <c:pt idx="148">
                  <c:v>0.471034652344532</c:v>
                </c:pt>
                <c:pt idx="149">
                  <c:v>0.476546837864253</c:v>
                </c:pt>
                <c:pt idx="150">
                  <c:v>0.482059290009226</c:v>
                </c:pt>
                <c:pt idx="151">
                  <c:v>0.487570793336239</c:v>
                </c:pt>
                <c:pt idx="152">
                  <c:v>0.493080132836492</c:v>
                </c:pt>
                <c:pt idx="153">
                  <c:v>0.498586095006554</c:v>
                </c:pt>
                <c:pt idx="154">
                  <c:v>0.504087468916518</c:v>
                </c:pt>
                <c:pt idx="155">
                  <c:v>0.50958304727271</c:v>
                </c:pt>
                <c:pt idx="156">
                  <c:v>0.515071627471599</c:v>
                </c:pt>
                <c:pt idx="157">
                  <c:v>0.520552012640012</c:v>
                </c:pt>
                <c:pt idx="158">
                  <c:v>0.526023012653512</c:v>
                </c:pt>
                <c:pt idx="159">
                  <c:v>0.53148344511789</c:v>
                </c:pt>
                <c:pt idx="160">
                  <c:v>0.536932136284146</c:v>
                </c:pt>
                <c:pt idx="161">
                  <c:v>0.542367921836824</c:v>
                </c:pt>
                <c:pt idx="162">
                  <c:v>0.547789647431705</c:v>
                </c:pt>
                <c:pt idx="163">
                  <c:v>0.553196168726148</c:v>
                </c:pt>
                <c:pt idx="164">
                  <c:v>0.558586350370483</c:v>
                </c:pt>
                <c:pt idx="165">
                  <c:v>0.56395906286236</c:v>
                </c:pt>
                <c:pt idx="166">
                  <c:v>0.569313175003603</c:v>
                </c:pt>
                <c:pt idx="167">
                  <c:v>0.574647537326335</c:v>
                </c:pt>
                <c:pt idx="168">
                  <c:v>0.579960947035847</c:v>
                </c:pt>
                <c:pt idx="169">
                  <c:v>0.585252075284768</c:v>
                </c:pt>
                <c:pt idx="170">
                  <c:v>0.590519318062733</c:v>
                </c:pt>
                <c:pt idx="171">
                  <c:v>0.595760493107583</c:v>
                </c:pt>
                <c:pt idx="172">
                  <c:v>0.600972228707517</c:v>
                </c:pt>
                <c:pt idx="173">
                  <c:v>0.60614874222283</c:v>
                </c:pt>
                <c:pt idx="174">
                  <c:v>0.611279428727565</c:v>
                </c:pt>
                <c:pt idx="175">
                  <c:v>0.616344192544363</c:v>
                </c:pt>
                <c:pt idx="176">
                  <c:v>0.621304718343167</c:v>
                </c:pt>
                <c:pt idx="177">
                  <c:v>0.626089230621916</c:v>
                </c:pt>
                <c:pt idx="178">
                  <c:v>0.630569605892104</c:v>
                </c:pt>
                <c:pt idx="179">
                  <c:v>0.634539021393203</c:v>
                </c:pt>
                <c:pt idx="180">
                  <c:v>0.637725470752544</c:v>
                </c:pt>
                <c:pt idx="181">
                  <c:v>0.639904899062288</c:v>
                </c:pt>
                <c:pt idx="182">
                  <c:v>0.641095560934668</c:v>
                </c:pt>
                <c:pt idx="183">
                  <c:v>0.641594525139808</c:v>
                </c:pt>
                <c:pt idx="184">
                  <c:v>0.641745650683172</c:v>
                </c:pt>
                <c:pt idx="185">
                  <c:v>0.641759966335893</c:v>
                </c:pt>
                <c:pt idx="186">
                  <c:v>0.641729491279562</c:v>
                </c:pt>
                <c:pt idx="187">
                  <c:v>0.641688344103467</c:v>
                </c:pt>
                <c:pt idx="188">
                  <c:v>0.641648109287722</c:v>
                </c:pt>
                <c:pt idx="189">
                  <c:v>0.641612254141103</c:v>
                </c:pt>
                <c:pt idx="190">
                  <c:v>0.641581418340865</c:v>
                </c:pt>
                <c:pt idx="191">
                  <c:v>0.64155530427697</c:v>
                </c:pt>
                <c:pt idx="192">
                  <c:v>0.641533348620752</c:v>
                </c:pt>
                <c:pt idx="193">
                  <c:v>0.641514957486512</c:v>
                </c:pt>
                <c:pt idx="194">
                  <c:v>0.641499584193363</c:v>
                </c:pt>
                <c:pt idx="195">
                  <c:v>0.641486750108692</c:v>
                </c:pt>
                <c:pt idx="196">
                  <c:v>0.641476045239598</c:v>
                </c:pt>
                <c:pt idx="197">
                  <c:v>0.641467122097625</c:v>
                </c:pt>
                <c:pt idx="198">
                  <c:v>0.641459687840293</c:v>
                </c:pt>
                <c:pt idx="199">
                  <c:v>0.641453496508985</c:v>
                </c:pt>
                <c:pt idx="200">
                  <c:v>0.641448341979042</c:v>
                </c:pt>
                <c:pt idx="201">
                  <c:v>0.641444051780304</c:v>
                </c:pt>
                <c:pt idx="202">
                  <c:v>0.641440481774398</c:v>
                </c:pt>
                <c:pt idx="203">
                  <c:v>0.641437511614149</c:v>
                </c:pt>
                <c:pt idx="204">
                  <c:v>0.641435040893281</c:v>
                </c:pt>
                <c:pt idx="205">
                  <c:v>0.641432985894789</c:v>
                </c:pt>
                <c:pt idx="206">
                  <c:v>0.641431276853066</c:v>
                </c:pt>
                <c:pt idx="207">
                  <c:v>0.641429855653959</c:v>
                </c:pt>
                <c:pt idx="208">
                  <c:v>0.641428673906233</c:v>
                </c:pt>
                <c:pt idx="209">
                  <c:v>0.641427691326897</c:v>
                </c:pt>
                <c:pt idx="210">
                  <c:v>0.64142687439097</c:v>
                </c:pt>
                <c:pt idx="211">
                  <c:v>0.641426195203528</c:v>
                </c:pt>
                <c:pt idx="212">
                  <c:v>0.641425630558223</c:v>
                </c:pt>
                <c:pt idx="213">
                  <c:v>0.641425161152012</c:v>
                </c:pt>
                <c:pt idx="214">
                  <c:v>0.641424770930543</c:v>
                </c:pt>
                <c:pt idx="215">
                  <c:v>0.641424446542743</c:v>
                </c:pt>
                <c:pt idx="216">
                  <c:v>0.641424176886547</c:v>
                </c:pt>
                <c:pt idx="217">
                  <c:v>0.641423952730691</c:v>
                </c:pt>
                <c:pt idx="218">
                  <c:v>0.641423766399905</c:v>
                </c:pt>
                <c:pt idx="219">
                  <c:v>0.641423611512948</c:v>
                </c:pt>
                <c:pt idx="220">
                  <c:v>0.641423482764644</c:v>
                </c:pt>
                <c:pt idx="221">
                  <c:v>0.641423375744579</c:v>
                </c:pt>
                <c:pt idx="222">
                  <c:v>0.641423286786285</c:v>
                </c:pt>
                <c:pt idx="223">
                  <c:v>0.641423212841827</c:v>
                </c:pt>
                <c:pt idx="224">
                  <c:v>0.641423151377504</c:v>
                </c:pt>
                <c:pt idx="225">
                  <c:v>0.641423100287119</c:v>
                </c:pt>
                <c:pt idx="226">
                  <c:v>0.641423057819878</c:v>
                </c:pt>
                <c:pt idx="227">
                  <c:v>0.641423022520427</c:v>
                </c:pt>
                <c:pt idx="228">
                  <c:v>0.641422993179013</c:v>
                </c:pt>
                <c:pt idx="229">
                  <c:v>0.641422968790043</c:v>
                </c:pt>
                <c:pt idx="230">
                  <c:v>0.641422948517636</c:v>
                </c:pt>
                <c:pt idx="231">
                  <c:v>0.641422931666985</c:v>
                </c:pt>
                <c:pt idx="232">
                  <c:v>0.641422917660548</c:v>
                </c:pt>
                <c:pt idx="233">
                  <c:v>0.641422906018259</c:v>
                </c:pt>
                <c:pt idx="234">
                  <c:v>0.641422896341081</c:v>
                </c:pt>
                <c:pt idx="235">
                  <c:v>0.641422888297324</c:v>
                </c:pt>
                <c:pt idx="236">
                  <c:v>0.641422881611285</c:v>
                </c:pt>
                <c:pt idx="237">
                  <c:v>0.641422876053794</c:v>
                </c:pt>
                <c:pt idx="238">
                  <c:v>0.641422871434363</c:v>
                </c:pt>
                <c:pt idx="239">
                  <c:v>0.641422867594655</c:v>
                </c:pt>
                <c:pt idx="240">
                  <c:v>0.641422864403062</c:v>
                </c:pt>
                <c:pt idx="241">
                  <c:v>0.641422861750186</c:v>
                </c:pt>
                <c:pt idx="242">
                  <c:v>0.641422859545094</c:v>
                </c:pt>
                <c:pt idx="243">
                  <c:v>0.641422857712207</c:v>
                </c:pt>
                <c:pt idx="244">
                  <c:v>0.641422856188698</c:v>
                </c:pt>
                <c:pt idx="245">
                  <c:v>0.641422854922346</c:v>
                </c:pt>
                <c:pt idx="246">
                  <c:v>0.641422853869746</c:v>
                </c:pt>
                <c:pt idx="247">
                  <c:v>0.641422852994817</c:v>
                </c:pt>
                <c:pt idx="248">
                  <c:v>0.641422852267571</c:v>
                </c:pt>
                <c:pt idx="249">
                  <c:v>0.641422851663078</c:v>
                </c:pt>
                <c:pt idx="250">
                  <c:v>0.641422851160619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'forest scarcity (2)'!$C$7</c:f>
              <c:strCache>
                <c:ptCount val="1"/>
                <c:pt idx="0">
                  <c:v>Agricultural</c:v>
                </c:pt>
              </c:strCache>
            </c:strRef>
          </c:tx>
          <c:spPr>
            <a:ln>
              <a:solidFill>
                <a:srgbClr val="FF6600"/>
              </a:solidFill>
            </a:ln>
          </c:spPr>
          <c:marker>
            <c:symbol val="none"/>
          </c:marker>
          <c:cat>
            <c:strRef>
              <c:f>'forest scarcity (2)'!$A$9:$A$259</c:f>
              <c:strCache>
                <c:ptCount val="251"/>
                <c:pt idx="0">
                  <c:v>initial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</c:strCache>
            </c:strRef>
          </c:cat>
          <c:val>
            <c:numRef>
              <c:f>'forest scarcity (2)'!$C$9:$C$259</c:f>
              <c:numCache>
                <c:formatCode>0.00</c:formatCode>
                <c:ptCount val="251"/>
                <c:pt idx="0" formatCode="General">
                  <c:v>0.1</c:v>
                </c:pt>
                <c:pt idx="1">
                  <c:v>0.884999902600455</c:v>
                </c:pt>
                <c:pt idx="2">
                  <c:v>0.752249917210387</c:v>
                </c:pt>
                <c:pt idx="3">
                  <c:v>0.639412429628829</c:v>
                </c:pt>
                <c:pt idx="4">
                  <c:v>0.543500565184504</c:v>
                </c:pt>
                <c:pt idx="5">
                  <c:v>0.461975480406829</c:v>
                </c:pt>
                <c:pt idx="6">
                  <c:v>0.392679158345804</c:v>
                </c:pt>
                <c:pt idx="7">
                  <c:v>0.333777284593934</c:v>
                </c:pt>
                <c:pt idx="8">
                  <c:v>0.283710691904844</c:v>
                </c:pt>
                <c:pt idx="9">
                  <c:v>0.241154088119117</c:v>
                </c:pt>
                <c:pt idx="10">
                  <c:v>0.20498097490125</c:v>
                </c:pt>
                <c:pt idx="11">
                  <c:v>0.174233828666062</c:v>
                </c:pt>
                <c:pt idx="12">
                  <c:v>0.148098754366153</c:v>
                </c:pt>
                <c:pt idx="13">
                  <c:v>0.12588394121123</c:v>
                </c:pt>
                <c:pt idx="14">
                  <c:v>0.107001350029545</c:v>
                </c:pt>
                <c:pt idx="15">
                  <c:v>0.0909511475251135</c:v>
                </c:pt>
                <c:pt idx="16">
                  <c:v>0.0773084753963465</c:v>
                </c:pt>
                <c:pt idx="17">
                  <c:v>0.0657122040868945</c:v>
                </c:pt>
                <c:pt idx="18">
                  <c:v>0.0558553734738604</c:v>
                </c:pt>
                <c:pt idx="19">
                  <c:v>0.0474770674527813</c:v>
                </c:pt>
                <c:pt idx="20">
                  <c:v>0.0403555073348641</c:v>
                </c:pt>
                <c:pt idx="21">
                  <c:v>0.0343021812346345</c:v>
                </c:pt>
                <c:pt idx="22">
                  <c:v>0.0291568540494393</c:v>
                </c:pt>
                <c:pt idx="23">
                  <c:v>0.0247833259420234</c:v>
                </c:pt>
                <c:pt idx="24">
                  <c:v>0.0210658270507199</c:v>
                </c:pt>
                <c:pt idx="25">
                  <c:v>0.0179059529931119</c:v>
                </c:pt>
                <c:pt idx="26">
                  <c:v>0.0152200600441451</c:v>
                </c:pt>
                <c:pt idx="27">
                  <c:v>0.0129370510375234</c:v>
                </c:pt>
                <c:pt idx="28">
                  <c:v>0.0109964933818949</c:v>
                </c:pt>
                <c:pt idx="29">
                  <c:v>0.00934701937461063</c:v>
                </c:pt>
                <c:pt idx="30">
                  <c:v>0.00794496646841903</c:v>
                </c:pt>
                <c:pt idx="31">
                  <c:v>0.00675322149815618</c:v>
                </c:pt>
                <c:pt idx="32">
                  <c:v>0.00574023827343275</c:v>
                </c:pt>
                <c:pt idx="33">
                  <c:v>0.00487920253241784</c:v>
                </c:pt>
                <c:pt idx="34">
                  <c:v>0.00414732215255516</c:v>
                </c:pt>
                <c:pt idx="35">
                  <c:v>0.00352522382967189</c:v>
                </c:pt>
                <c:pt idx="36">
                  <c:v>0.0029964402552211</c:v>
                </c:pt>
                <c:pt idx="37">
                  <c:v>0.00254697421693794</c:v>
                </c:pt>
                <c:pt idx="38">
                  <c:v>0.00216492808439725</c:v>
                </c:pt>
                <c:pt idx="39">
                  <c:v>0.00184018887173766</c:v>
                </c:pt>
                <c:pt idx="40">
                  <c:v>0.00156416054097701</c:v>
                </c:pt>
                <c:pt idx="41">
                  <c:v>0.00132953645983046</c:v>
                </c:pt>
                <c:pt idx="42">
                  <c:v>0.00113010599085589</c:v>
                </c:pt>
                <c:pt idx="43">
                  <c:v>0.000960590092227507</c:v>
                </c:pt>
                <c:pt idx="44">
                  <c:v>0.000816501578393381</c:v>
                </c:pt>
                <c:pt idx="45">
                  <c:v>0.000694026341634374</c:v>
                </c:pt>
                <c:pt idx="46">
                  <c:v>0.000589922390389218</c:v>
                </c:pt>
                <c:pt idx="47">
                  <c:v>0.000501434031830835</c:v>
                </c:pt>
                <c:pt idx="48">
                  <c:v>0.00042621892705621</c:v>
                </c:pt>
                <c:pt idx="49">
                  <c:v>0.000362286087997778</c:v>
                </c:pt>
                <c:pt idx="50">
                  <c:v>0.000307943174798112</c:v>
                </c:pt>
                <c:pt idx="51">
                  <c:v>0.000261751698578395</c:v>
                </c:pt>
                <c:pt idx="52">
                  <c:v>0.000222488943791636</c:v>
                </c:pt>
                <c:pt idx="53">
                  <c:v>0.00018911560222289</c:v>
                </c:pt>
                <c:pt idx="54">
                  <c:v>0.000160748261889457</c:v>
                </c:pt>
                <c:pt idx="55">
                  <c:v>0.000136636022606038</c:v>
                </c:pt>
                <c:pt idx="56">
                  <c:v>0.000116140619215132</c:v>
                </c:pt>
                <c:pt idx="57">
                  <c:v>9.87195263328626E-5</c:v>
                </c:pt>
                <c:pt idx="58">
                  <c:v>8.39115973829332E-5</c:v>
                </c:pt>
                <c:pt idx="59">
                  <c:v>7.13248577754932E-5</c:v>
                </c:pt>
                <c:pt idx="60">
                  <c:v>6.06261291091692E-5</c:v>
                </c:pt>
                <c:pt idx="61">
                  <c:v>5.15322097427939E-5</c:v>
                </c:pt>
                <c:pt idx="62">
                  <c:v>4.38023782813748E-5</c:v>
                </c:pt>
                <c:pt idx="63">
                  <c:v>3.72320215391686E-5</c:v>
                </c:pt>
                <c:pt idx="64">
                  <c:v>3.16472183082933E-5</c:v>
                </c:pt>
                <c:pt idx="65">
                  <c:v>2.69001355620493E-5</c:v>
                </c:pt>
                <c:pt idx="66">
                  <c:v>2.28651152277419E-5</c:v>
                </c:pt>
                <c:pt idx="67">
                  <c:v>1.94353479435806E-5</c:v>
                </c:pt>
                <c:pt idx="68">
                  <c:v>1.65200457520435E-5</c:v>
                </c:pt>
                <c:pt idx="69">
                  <c:v>1.4042038889237E-5</c:v>
                </c:pt>
                <c:pt idx="70">
                  <c:v>1.19357330558514E-5</c:v>
                </c:pt>
                <c:pt idx="71">
                  <c:v>1.01453730974737E-5</c:v>
                </c:pt>
                <c:pt idx="72">
                  <c:v>8.62356713285266E-6</c:v>
                </c:pt>
                <c:pt idx="73">
                  <c:v>7.33003206292476E-6</c:v>
                </c:pt>
                <c:pt idx="74">
                  <c:v>6.23052725348605E-6</c:v>
                </c:pt>
                <c:pt idx="75">
                  <c:v>5.29594816546314E-6</c:v>
                </c:pt>
                <c:pt idx="76">
                  <c:v>4.50155594064367E-6</c:v>
                </c:pt>
                <c:pt idx="77">
                  <c:v>3.82632254954712E-6</c:v>
                </c:pt>
                <c:pt idx="78">
                  <c:v>3.25237416711505E-6</c:v>
                </c:pt>
                <c:pt idx="79">
                  <c:v>2.76451804204779E-6</c:v>
                </c:pt>
                <c:pt idx="80">
                  <c:v>2.34984033574062E-6</c:v>
                </c:pt>
                <c:pt idx="81">
                  <c:v>1.99736428537953E-6</c:v>
                </c:pt>
                <c:pt idx="82">
                  <c:v>1.6977596425726E-6</c:v>
                </c:pt>
                <c:pt idx="83">
                  <c:v>1.44309569618671E-6</c:v>
                </c:pt>
                <c:pt idx="84">
                  <c:v>1.2266313417587E-6</c:v>
                </c:pt>
                <c:pt idx="85">
                  <c:v>1.0426366404949E-6</c:v>
                </c:pt>
                <c:pt idx="86">
                  <c:v>8.86241144420664E-7</c:v>
                </c:pt>
                <c:pt idx="87">
                  <c:v>7.53304972757564E-7</c:v>
                </c:pt>
                <c:pt idx="88">
                  <c:v>6.4030922684393E-7</c:v>
                </c:pt>
                <c:pt idx="89">
                  <c:v>5.4426284281734E-7</c:v>
                </c:pt>
                <c:pt idx="90">
                  <c:v>4.62623416394739E-7</c:v>
                </c:pt>
                <c:pt idx="91">
                  <c:v>3.93229903935528E-7</c:v>
                </c:pt>
                <c:pt idx="92">
                  <c:v>3.34245418345199E-7</c:v>
                </c:pt>
                <c:pt idx="93">
                  <c:v>2.84108605593419E-7</c:v>
                </c:pt>
                <c:pt idx="94">
                  <c:v>2.41492314754406E-7</c:v>
                </c:pt>
                <c:pt idx="95">
                  <c:v>2.05268467541245E-7</c:v>
                </c:pt>
                <c:pt idx="96">
                  <c:v>1.74478197410059E-7</c:v>
                </c:pt>
                <c:pt idx="97">
                  <c:v>1.4830646779855E-7</c:v>
                </c:pt>
                <c:pt idx="98">
                  <c:v>1.26060497628767E-7</c:v>
                </c:pt>
                <c:pt idx="99">
                  <c:v>1.07151422984452E-7</c:v>
                </c:pt>
                <c:pt idx="100">
                  <c:v>9.10787095367844E-8</c:v>
                </c:pt>
                <c:pt idx="101">
                  <c:v>7.74169031062667E-8</c:v>
                </c:pt>
                <c:pt idx="102">
                  <c:v>6.58043676403267E-8</c:v>
                </c:pt>
                <c:pt idx="103">
                  <c:v>5.59337124942777E-8</c:v>
                </c:pt>
                <c:pt idx="104">
                  <c:v>4.75436556201361E-8</c:v>
                </c:pt>
                <c:pt idx="105">
                  <c:v>4.04121072771156E-8</c:v>
                </c:pt>
                <c:pt idx="106">
                  <c:v>3.43502911855483E-8</c:v>
                </c:pt>
                <c:pt idx="107">
                  <c:v>2.9197747507716E-8</c:v>
                </c:pt>
                <c:pt idx="108">
                  <c:v>2.48180853815586E-8</c:v>
                </c:pt>
                <c:pt idx="109">
                  <c:v>2.10953725743248E-8</c:v>
                </c:pt>
                <c:pt idx="110">
                  <c:v>1.79310666881761E-8</c:v>
                </c:pt>
                <c:pt idx="111">
                  <c:v>1.52414066849497E-8</c:v>
                </c:pt>
                <c:pt idx="112">
                  <c:v>1.29551956822072E-8</c:v>
                </c:pt>
                <c:pt idx="113">
                  <c:v>1.10119163298762E-8</c:v>
                </c:pt>
                <c:pt idx="114">
                  <c:v>9.36012888039473E-9</c:v>
                </c:pt>
                <c:pt idx="115">
                  <c:v>7.95610954833553E-9</c:v>
                </c:pt>
                <c:pt idx="116">
                  <c:v>6.7626931160852E-9</c:v>
                </c:pt>
                <c:pt idx="117">
                  <c:v>5.74828914867242E-9</c:v>
                </c:pt>
                <c:pt idx="118">
                  <c:v>4.88604577637157E-9</c:v>
                </c:pt>
                <c:pt idx="119">
                  <c:v>4.15313890991585E-9</c:v>
                </c:pt>
                <c:pt idx="120">
                  <c:v>3.53016807342852E-9</c:v>
                </c:pt>
                <c:pt idx="121">
                  <c:v>3.00064286241433E-9</c:v>
                </c:pt>
                <c:pt idx="122">
                  <c:v>2.55054643305238E-9</c:v>
                </c:pt>
                <c:pt idx="123">
                  <c:v>2.16796446809494E-9</c:v>
                </c:pt>
                <c:pt idx="124">
                  <c:v>1.84276979788158E-9</c:v>
                </c:pt>
                <c:pt idx="125">
                  <c:v>1.56635432820124E-9</c:v>
                </c:pt>
                <c:pt idx="126">
                  <c:v>1.33140117897509E-9</c:v>
                </c:pt>
                <c:pt idx="127">
                  <c:v>1.13169100213751E-9</c:v>
                </c:pt>
                <c:pt idx="128">
                  <c:v>9.61937351835543E-10</c:v>
                </c:pt>
                <c:pt idx="129">
                  <c:v>8.17646749100457E-10</c:v>
                </c:pt>
                <c:pt idx="130">
                  <c:v>6.94999736822374E-10</c:v>
                </c:pt>
                <c:pt idx="131">
                  <c:v>5.90749776487421E-10</c:v>
                </c:pt>
                <c:pt idx="132">
                  <c:v>5.02137310423174E-10</c:v>
                </c:pt>
                <c:pt idx="133">
                  <c:v>4.26816714748607E-10</c:v>
                </c:pt>
                <c:pt idx="134">
                  <c:v>3.62794209472056E-10</c:v>
                </c:pt>
                <c:pt idx="135">
                  <c:v>3.08375082272883E-10</c:v>
                </c:pt>
                <c:pt idx="136">
                  <c:v>2.62118829151048E-10</c:v>
                </c:pt>
                <c:pt idx="137">
                  <c:v>2.22801024934155E-10</c:v>
                </c:pt>
                <c:pt idx="138">
                  <c:v>1.89380915304536E-10</c:v>
                </c:pt>
                <c:pt idx="139">
                  <c:v>1.60973874623929E-10</c:v>
                </c:pt>
                <c:pt idx="140">
                  <c:v>1.36828005186356E-10</c:v>
                </c:pt>
                <c:pt idx="141">
                  <c:v>1.16304268754904E-10</c:v>
                </c:pt>
                <c:pt idx="142">
                  <c:v>9.88596470129623E-11</c:v>
                </c:pt>
                <c:pt idx="143">
                  <c:v>8.4032934616693E-11</c:v>
                </c:pt>
                <c:pt idx="144">
                  <c:v>7.14328970266887E-11</c:v>
                </c:pt>
                <c:pt idx="145">
                  <c:v>6.07287163858042E-11</c:v>
                </c:pt>
                <c:pt idx="146">
                  <c:v>5.1642989645731E-11</c:v>
                </c:pt>
                <c:pt idx="147">
                  <c:v>4.39482215095243E-11</c:v>
                </c:pt>
                <c:pt idx="148">
                  <c:v>3.74691756275399E-11</c:v>
                </c:pt>
                <c:pt idx="149">
                  <c:v>3.20964858972606E-11</c:v>
                </c:pt>
                <c:pt idx="150">
                  <c:v>2.78234733002425E-11</c:v>
                </c:pt>
                <c:pt idx="151">
                  <c:v>2.48322256627175E-11</c:v>
                </c:pt>
                <c:pt idx="152">
                  <c:v>2.3685401837034E-11</c:v>
                </c:pt>
                <c:pt idx="153">
                  <c:v>2.57455952568382E-11</c:v>
                </c:pt>
                <c:pt idx="154">
                  <c:v>3.4084300156679E-11</c:v>
                </c:pt>
                <c:pt idx="155">
                  <c:v>5.54423840882237E-11</c:v>
                </c:pt>
                <c:pt idx="156">
                  <c:v>1.04443325743742E-10</c:v>
                </c:pt>
                <c:pt idx="157">
                  <c:v>2.12619301916077E-10</c:v>
                </c:pt>
                <c:pt idx="158">
                  <c:v>4.47688323693791E-10</c:v>
                </c:pt>
                <c:pt idx="159">
                  <c:v>9.54595053192048E-10</c:v>
                </c:pt>
                <c:pt idx="160">
                  <c:v>2.0426007162291E-9</c:v>
                </c:pt>
                <c:pt idx="161">
                  <c:v>4.36946095399341E-9</c:v>
                </c:pt>
                <c:pt idx="162">
                  <c:v>9.32954135822215E-9</c:v>
                </c:pt>
                <c:pt idx="163">
                  <c:v>1.98686612412958E-8</c:v>
                </c:pt>
                <c:pt idx="164">
                  <c:v>4.21882634262698E-8</c:v>
                </c:pt>
                <c:pt idx="165">
                  <c:v>8.92952780103089E-8</c:v>
                </c:pt>
                <c:pt idx="166">
                  <c:v>1.88365963690386E-7</c:v>
                </c:pt>
                <c:pt idx="167">
                  <c:v>3.95955601208866E-7</c:v>
                </c:pt>
                <c:pt idx="168">
                  <c:v>8.29272191769072E-7</c:v>
                </c:pt>
                <c:pt idx="169">
                  <c:v>1.73017620685229E-6</c:v>
                </c:pt>
                <c:pt idx="170">
                  <c:v>3.59548775801717E-6</c:v>
                </c:pt>
                <c:pt idx="171">
                  <c:v>7.44080324282495E-6</c:v>
                </c:pt>
                <c:pt idx="172">
                  <c:v>1.53310493761545E-5</c:v>
                </c:pt>
                <c:pt idx="173">
                  <c:v>3.14382267974307E-5</c:v>
                </c:pt>
                <c:pt idx="174">
                  <c:v>6.41235732513666E-5</c:v>
                </c:pt>
                <c:pt idx="175">
                  <c:v>0.000129951494581237</c:v>
                </c:pt>
                <c:pt idx="176">
                  <c:v>0.000261137507795377</c:v>
                </c:pt>
                <c:pt idx="177">
                  <c:v>0.000518347133864995</c:v>
                </c:pt>
                <c:pt idx="178">
                  <c:v>0.00100915170310005</c:v>
                </c:pt>
                <c:pt idx="179">
                  <c:v>0.00190308944145044</c:v>
                </c:pt>
                <c:pt idx="180">
                  <c:v>0.00340856789927272</c:v>
                </c:pt>
                <c:pt idx="181">
                  <c:v>0.00565387964874274</c:v>
                </c:pt>
                <c:pt idx="182">
                  <c:v>0.00850575052898848</c:v>
                </c:pt>
                <c:pt idx="183">
                  <c:v>0.0115741033085967</c:v>
                </c:pt>
                <c:pt idx="184">
                  <c:v>0.0144841958231787</c:v>
                </c:pt>
                <c:pt idx="185">
                  <c:v>0.0170532809672597</c:v>
                </c:pt>
                <c:pt idx="186">
                  <c:v>0.019246150609698</c:v>
                </c:pt>
                <c:pt idx="187">
                  <c:v>0.021090638129685</c:v>
                </c:pt>
                <c:pt idx="188">
                  <c:v>0.0226323141734979</c:v>
                </c:pt>
                <c:pt idx="189">
                  <c:v>0.0239173184013703</c:v>
                </c:pt>
                <c:pt idx="190">
                  <c:v>0.0249870333669523</c:v>
                </c:pt>
                <c:pt idx="191">
                  <c:v>0.0258769936875535</c:v>
                </c:pt>
                <c:pt idx="192">
                  <c:v>0.0266171794581156</c:v>
                </c:pt>
                <c:pt idx="193">
                  <c:v>0.0272326932047512</c:v>
                </c:pt>
                <c:pt idx="194">
                  <c:v>0.0277444816021788</c:v>
                </c:pt>
                <c:pt idx="195">
                  <c:v>0.0281699952659602</c:v>
                </c:pt>
                <c:pt idx="196">
                  <c:v>0.0285237605163843</c:v>
                </c:pt>
                <c:pt idx="197">
                  <c:v>0.0288178641657822</c:v>
                </c:pt>
                <c:pt idx="198">
                  <c:v>0.0290623606314641</c:v>
                </c:pt>
                <c:pt idx="199">
                  <c:v>0.029265612298331</c:v>
                </c:pt>
                <c:pt idx="200">
                  <c:v>0.0294345734545</c:v>
                </c:pt>
                <c:pt idx="201">
                  <c:v>0.0295750268838727</c:v>
                </c:pt>
                <c:pt idx="202">
                  <c:v>0.0296917808813347</c:v>
                </c:pt>
                <c:pt idx="203">
                  <c:v>0.0297888332443713</c:v>
                </c:pt>
                <c:pt idx="204">
                  <c:v>0.0298695077384893</c:v>
                </c:pt>
                <c:pt idx="205">
                  <c:v>0.029936567633373</c:v>
                </c:pt>
                <c:pt idx="206">
                  <c:v>0.0299923101472894</c:v>
                </c:pt>
                <c:pt idx="207">
                  <c:v>0.0300386449999853</c:v>
                </c:pt>
                <c:pt idx="208">
                  <c:v>0.0300771597411262</c:v>
                </c:pt>
                <c:pt idx="209">
                  <c:v>0.0301091740758363</c:v>
                </c:pt>
                <c:pt idx="210">
                  <c:v>0.0301357850371988</c:v>
                </c:pt>
                <c:pt idx="211">
                  <c:v>0.0301579045455586</c:v>
                </c:pt>
                <c:pt idx="212">
                  <c:v>0.0301762906361265</c:v>
                </c:pt>
                <c:pt idx="213">
                  <c:v>0.0301915734211651</c:v>
                </c:pt>
                <c:pt idx="214">
                  <c:v>0.0302042766738058</c:v>
                </c:pt>
                <c:pt idx="215">
                  <c:v>0.0302148357713431</c:v>
                </c:pt>
                <c:pt idx="216">
                  <c:v>0.030223612611685</c:v>
                </c:pt>
                <c:pt idx="217">
                  <c:v>0.0302309080132895</c:v>
                </c:pt>
                <c:pt idx="218">
                  <c:v>0.0302369720229682</c:v>
                </c:pt>
                <c:pt idx="219">
                  <c:v>0.0302420124844129</c:v>
                </c:pt>
                <c:pt idx="220">
                  <c:v>0.0302462021608464</c:v>
                </c:pt>
                <c:pt idx="221">
                  <c:v>0.0302496846557056</c:v>
                </c:pt>
                <c:pt idx="222">
                  <c:v>0.0302525793341619</c:v>
                </c:pt>
                <c:pt idx="223">
                  <c:v>0.0302549854140606</c:v>
                </c:pt>
                <c:pt idx="224">
                  <c:v>0.030256985366434</c:v>
                </c:pt>
                <c:pt idx="225">
                  <c:v>0.0302586477420998</c:v>
                </c:pt>
                <c:pt idx="226">
                  <c:v>0.0302600295211958</c:v>
                </c:pt>
                <c:pt idx="227">
                  <c:v>0.0302611780661597</c:v>
                </c:pt>
                <c:pt idx="228">
                  <c:v>0.0302621327450828</c:v>
                </c:pt>
                <c:pt idx="229">
                  <c:v>0.0302629262810651</c:v>
                </c:pt>
                <c:pt idx="230">
                  <c:v>0.0302635858738235</c:v>
                </c:pt>
                <c:pt idx="231">
                  <c:v>0.0302641341319838</c:v>
                </c:pt>
                <c:pt idx="232">
                  <c:v>0.0302645898480124</c:v>
                </c:pt>
                <c:pt idx="233">
                  <c:v>0.030264968642356</c:v>
                </c:pt>
                <c:pt idx="234">
                  <c:v>0.0302652834988444</c:v>
                </c:pt>
                <c:pt idx="235">
                  <c:v>0.0302655452097364</c:v>
                </c:pt>
                <c:pt idx="236">
                  <c:v>0.0302657627456343</c:v>
                </c:pt>
                <c:pt idx="237">
                  <c:v>0.0302659435629693</c:v>
                </c:pt>
                <c:pt idx="238">
                  <c:v>0.0302660938595789</c:v>
                </c:pt>
                <c:pt idx="239">
                  <c:v>0.0302662187871505</c:v>
                </c:pt>
                <c:pt idx="240">
                  <c:v>0.0302663226278015</c:v>
                </c:pt>
                <c:pt idx="241">
                  <c:v>0.0302664089408601</c:v>
                </c:pt>
                <c:pt idx="242">
                  <c:v>0.0302664806848639</c:v>
                </c:pt>
                <c:pt idx="243">
                  <c:v>0.0302665403189685</c:v>
                </c:pt>
                <c:pt idx="244">
                  <c:v>0.0302665898872424</c:v>
                </c:pt>
                <c:pt idx="245">
                  <c:v>0.0302666310887291</c:v>
                </c:pt>
                <c:pt idx="246">
                  <c:v>0.0302666653356848</c:v>
                </c:pt>
                <c:pt idx="247">
                  <c:v>0.0302666938019874</c:v>
                </c:pt>
                <c:pt idx="248">
                  <c:v>0.0302667174633712</c:v>
                </c:pt>
                <c:pt idx="249">
                  <c:v>0.0302667371308752</c:v>
                </c:pt>
                <c:pt idx="250">
                  <c:v>0.0302667534786373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'forest scarcity (2)'!$D$7</c:f>
              <c:strCache>
                <c:ptCount val="1"/>
                <c:pt idx="0">
                  <c:v>Abandoned</c:v>
                </c:pt>
              </c:strCache>
            </c:strRef>
          </c:tx>
          <c:spPr>
            <a:ln>
              <a:solidFill>
                <a:schemeClr val="accent6">
                  <a:lumMod val="50000"/>
                </a:schemeClr>
              </a:solidFill>
            </a:ln>
          </c:spPr>
          <c:marker>
            <c:symbol val="none"/>
          </c:marker>
          <c:cat>
            <c:strRef>
              <c:f>'forest scarcity (2)'!$A$9:$A$259</c:f>
              <c:strCache>
                <c:ptCount val="251"/>
                <c:pt idx="0">
                  <c:v>initial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</c:strCache>
            </c:strRef>
          </c:cat>
          <c:val>
            <c:numRef>
              <c:f>'forest scarcity (2)'!$D$9:$D$259</c:f>
              <c:numCache>
                <c:formatCode>0.00</c:formatCode>
                <c:ptCount val="251"/>
                <c:pt idx="0" formatCode="General">
                  <c:v>0.0999999999999999</c:v>
                </c:pt>
                <c:pt idx="1">
                  <c:v>0.1133</c:v>
                </c:pt>
                <c:pt idx="2">
                  <c:v>0.245932832969361</c:v>
                </c:pt>
                <c:pt idx="3">
                  <c:v>0.358515449290019</c:v>
                </c:pt>
                <c:pt idx="4">
                  <c:v>0.454053940536646</c:v>
                </c:pt>
                <c:pt idx="5">
                  <c:v>0.535102763647507</c:v>
                </c:pt>
                <c:pt idx="6">
                  <c:v>0.60383271415126</c:v>
                </c:pt>
                <c:pt idx="7">
                  <c:v>0.662088630279031</c:v>
                </c:pt>
                <c:pt idx="8">
                  <c:v>0.711438391722658</c:v>
                </c:pt>
                <c:pt idx="9">
                  <c:v>0.753214534553813</c:v>
                </c:pt>
                <c:pt idx="10">
                  <c:v>0.78854960053208</c:v>
                </c:pt>
                <c:pt idx="11">
                  <c:v>0.818406167923581</c:v>
                </c:pt>
                <c:pt idx="12">
                  <c:v>0.843602366611828</c:v>
                </c:pt>
                <c:pt idx="13">
                  <c:v>0.864833558320475</c:v>
                </c:pt>
                <c:pt idx="14">
                  <c:v>0.882690759585637</c:v>
                </c:pt>
                <c:pt idx="15">
                  <c:v>0.897676297738613</c:v>
                </c:pt>
                <c:pt idx="16">
                  <c:v>0.910217116113011</c:v>
                </c:pt>
                <c:pt idx="17">
                  <c:v>0.920676081903919</c:v>
                </c:pt>
                <c:pt idx="18">
                  <c:v>0.92936159684461</c:v>
                </c:pt>
                <c:pt idx="19">
                  <c:v>0.936535765667424</c:v>
                </c:pt>
                <c:pt idx="20">
                  <c:v>0.942421338948181</c:v>
                </c:pt>
                <c:pt idx="21">
                  <c:v>0.947207614357726</c:v>
                </c:pt>
                <c:pt idx="22">
                  <c:v>0.951055452680444</c:v>
                </c:pt>
                <c:pt idx="23">
                  <c:v>0.954101541463569</c:v>
                </c:pt>
                <c:pt idx="24">
                  <c:v>0.956462019202279</c:v>
                </c:pt>
                <c:pt idx="25">
                  <c:v>0.958235556009711</c:v>
                </c:pt>
                <c:pt idx="26">
                  <c:v>0.959505972314943</c:v>
                </c:pt>
                <c:pt idx="27">
                  <c:v>0.960344464891339</c:v>
                </c:pt>
                <c:pt idx="28">
                  <c:v>0.960811499116316</c:v>
                </c:pt>
                <c:pt idx="29">
                  <c:v>0.960958417524666</c:v>
                </c:pt>
                <c:pt idx="30">
                  <c:v>0.960828807206006</c:v>
                </c:pt>
                <c:pt idx="31">
                  <c:v>0.960459662213184</c:v>
                </c:pt>
                <c:pt idx="32">
                  <c:v>0.959882371722983</c:v>
                </c:pt>
                <c:pt idx="33">
                  <c:v>0.959123560079269</c:v>
                </c:pt>
                <c:pt idx="34">
                  <c:v>0.958205800929515</c:v>
                </c:pt>
                <c:pt idx="35">
                  <c:v>0.957148224334476</c:v>
                </c:pt>
                <c:pt idx="36">
                  <c:v>0.955967032899414</c:v>
                </c:pt>
                <c:pt idx="37">
                  <c:v>0.954675940568621</c:v>
                </c:pt>
                <c:pt idx="38">
                  <c:v>0.953286545679355</c:v>
                </c:pt>
                <c:pt idx="39">
                  <c:v>0.951808648132518</c:v>
                </c:pt>
                <c:pt idx="40">
                  <c:v>0.95025051905934</c:v>
                </c:pt>
                <c:pt idx="41">
                  <c:v>0.94861913010701</c:v>
                </c:pt>
                <c:pt idx="42">
                  <c:v>0.946920348398236</c:v>
                </c:pt>
                <c:pt idx="43">
                  <c:v>0.945159102311886</c:v>
                </c:pt>
                <c:pt idx="44">
                  <c:v>0.943339522460216</c:v>
                </c:pt>
                <c:pt idx="45">
                  <c:v>0.941465061582201</c:v>
                </c:pt>
                <c:pt idx="46">
                  <c:v>0.939538596514869</c:v>
                </c:pt>
                <c:pt idx="47">
                  <c:v>0.937562514930532</c:v>
                </c:pt>
                <c:pt idx="48">
                  <c:v>0.935538789124862</c:v>
                </c:pt>
                <c:pt idx="49">
                  <c:v>0.933469038798221</c:v>
                </c:pt>
                <c:pt idx="50">
                  <c:v>0.931354584481482</c:v>
                </c:pt>
                <c:pt idx="51">
                  <c:v>0.929196493010036</c:v>
                </c:pt>
                <c:pt idx="52">
                  <c:v>0.926995616239262</c:v>
                </c:pt>
                <c:pt idx="53">
                  <c:v>0.924752624015854</c:v>
                </c:pt>
                <c:pt idx="54">
                  <c:v>0.922468032267327</c:v>
                </c:pt>
                <c:pt idx="55">
                  <c:v>0.920142226942756</c:v>
                </c:pt>
                <c:pt idx="56">
                  <c:v>0.917775484427895</c:v>
                </c:pt>
                <c:pt idx="57">
                  <c:v>0.91536798896439</c:v>
                </c:pt>
                <c:pt idx="58">
                  <c:v>0.912919847523387</c:v>
                </c:pt>
                <c:pt idx="59">
                  <c:v>0.9104311025163</c:v>
                </c:pt>
                <c:pt idx="60">
                  <c:v>0.907901742668083</c:v>
                </c:pt>
                <c:pt idx="61">
                  <c:v>0.90533171232958</c:v>
                </c:pt>
                <c:pt idx="62">
                  <c:v>0.902720919463986</c:v>
                </c:pt>
                <c:pt idx="63">
                  <c:v>0.900069242507207</c:v>
                </c:pt>
                <c:pt idx="64">
                  <c:v>0.897376536271884</c:v>
                </c:pt>
                <c:pt idx="65">
                  <c:v>0.894642637039371</c:v>
                </c:pt>
                <c:pt idx="66">
                  <c:v>0.891867366962218</c:v>
                </c:pt>
                <c:pt idx="67">
                  <c:v>0.88905053788134</c:v>
                </c:pt>
                <c:pt idx="68">
                  <c:v>0.886191954646296</c:v>
                </c:pt>
                <c:pt idx="69">
                  <c:v>0.883291418013816</c:v>
                </c:pt>
                <c:pt idx="70">
                  <c:v>0.880348727188345</c:v>
                </c:pt>
                <c:pt idx="71">
                  <c:v>0.877363682058739</c:v>
                </c:pt>
                <c:pt idx="72">
                  <c:v>0.874336085177022</c:v>
                </c:pt>
                <c:pt idx="73">
                  <c:v>0.871265743518146</c:v>
                </c:pt>
                <c:pt idx="74">
                  <c:v>0.868152470053756</c:v>
                </c:pt>
                <c:pt idx="75">
                  <c:v>0.864996085167876</c:v>
                </c:pt>
                <c:pt idx="76">
                  <c:v>0.861796417938179</c:v>
                </c:pt>
                <c:pt idx="77">
                  <c:v>0.858553307302786</c:v>
                </c:pt>
                <c:pt idx="78">
                  <c:v>0.855266603129458</c:v>
                </c:pt>
                <c:pt idx="79">
                  <c:v>0.851936167201377</c:v>
                </c:pt>
                <c:pt idx="80">
                  <c:v>0.848561874131428</c:v>
                </c:pt>
                <c:pt idx="81">
                  <c:v>0.845143612215006</c:v>
                </c:pt>
                <c:pt idx="82">
                  <c:v>0.841681284229683</c:v>
                </c:pt>
                <c:pt idx="83">
                  <c:v>0.838174808188707</c:v>
                </c:pt>
                <c:pt idx="84">
                  <c:v>0.834624118054071</c:v>
                </c:pt>
                <c:pt idx="85">
                  <c:v>0.83102916441391</c:v>
                </c:pt>
                <c:pt idx="86">
                  <c:v>0.827389915128073</c:v>
                </c:pt>
                <c:pt idx="87">
                  <c:v>0.823706355945007</c:v>
                </c:pt>
                <c:pt idx="88">
                  <c:v>0.819978491092434</c:v>
                </c:pt>
                <c:pt idx="89">
                  <c:v>0.816206343843757</c:v>
                </c:pt>
                <c:pt idx="90">
                  <c:v>0.812389957061696</c:v>
                </c:pt>
                <c:pt idx="91">
                  <c:v>0.80852939372022</c:v>
                </c:pt>
                <c:pt idx="92">
                  <c:v>0.804624737405531</c:v>
                </c:pt>
                <c:pt idx="93">
                  <c:v>0.800676092796569</c:v>
                </c:pt>
                <c:pt idx="94">
                  <c:v>0.796683586125231</c:v>
                </c:pt>
                <c:pt idx="95">
                  <c:v>0.792647365616334</c:v>
                </c:pt>
                <c:pt idx="96">
                  <c:v>0.788567601907142</c:v>
                </c:pt>
                <c:pt idx="97">
                  <c:v>0.78444448844613</c:v>
                </c:pt>
                <c:pt idx="98">
                  <c:v>0.780278241870566</c:v>
                </c:pt>
                <c:pt idx="99">
                  <c:v>0.776069102362336</c:v>
                </c:pt>
                <c:pt idx="100">
                  <c:v>0.771817333981408</c:v>
                </c:pt>
                <c:pt idx="101">
                  <c:v>0.767523224976211</c:v>
                </c:pt>
                <c:pt idx="102">
                  <c:v>0.763187088070189</c:v>
                </c:pt>
                <c:pt idx="103">
                  <c:v>0.758809260723732</c:v>
                </c:pt>
                <c:pt idx="104">
                  <c:v>0.754390105370653</c:v>
                </c:pt>
                <c:pt idx="105">
                  <c:v>0.74993000962837</c:v>
                </c:pt>
                <c:pt idx="106">
                  <c:v>0.74542938648094</c:v>
                </c:pt>
                <c:pt idx="107">
                  <c:v>0.740888674434085</c:v>
                </c:pt>
                <c:pt idx="108">
                  <c:v>0.736308337641371</c:v>
                </c:pt>
                <c:pt idx="109">
                  <c:v>0.731688866000694</c:v>
                </c:pt>
                <c:pt idx="110">
                  <c:v>0.727030775220278</c:v>
                </c:pt>
                <c:pt idx="111">
                  <c:v>0.722334606853389</c:v>
                </c:pt>
                <c:pt idx="112">
                  <c:v>0.717600928301027</c:v>
                </c:pt>
                <c:pt idx="113">
                  <c:v>0.712830332781888</c:v>
                </c:pt>
                <c:pt idx="114">
                  <c:v>0.708023439268927</c:v>
                </c:pt>
                <c:pt idx="115">
                  <c:v>0.703180892391927</c:v>
                </c:pt>
                <c:pt idx="116">
                  <c:v>0.698303362305507</c:v>
                </c:pt>
                <c:pt idx="117">
                  <c:v>0.693391544522087</c:v>
                </c:pt>
                <c:pt idx="118">
                  <c:v>0.688446159709377</c:v>
                </c:pt>
                <c:pt idx="119">
                  <c:v>0.683467953452034</c:v>
                </c:pt>
                <c:pt idx="120">
                  <c:v>0.678457695977202</c:v>
                </c:pt>
                <c:pt idx="121">
                  <c:v>0.673416181843721</c:v>
                </c:pt>
                <c:pt idx="122">
                  <c:v>0.668344229594892</c:v>
                </c:pt>
                <c:pt idx="123">
                  <c:v>0.66324268137473</c:v>
                </c:pt>
                <c:pt idx="124">
                  <c:v>0.658112402507756</c:v>
                </c:pt>
                <c:pt idx="125">
                  <c:v>0.652954281042454</c:v>
                </c:pt>
                <c:pt idx="126">
                  <c:v>0.647769227258604</c:v>
                </c:pt>
                <c:pt idx="127">
                  <c:v>0.642558173138797</c:v>
                </c:pt>
                <c:pt idx="128">
                  <c:v>0.637322071804529</c:v>
                </c:pt>
                <c:pt idx="129">
                  <c:v>0.63206189691737</c:v>
                </c:pt>
                <c:pt idx="130">
                  <c:v>0.626778642045784</c:v>
                </c:pt>
                <c:pt idx="131">
                  <c:v>0.62147331999828</c:v>
                </c:pt>
                <c:pt idx="132">
                  <c:v>0.616146962123665</c:v>
                </c:pt>
                <c:pt idx="133">
                  <c:v>0.61080061757926</c:v>
                </c:pt>
                <c:pt idx="134">
                  <c:v>0.605435352568037</c:v>
                </c:pt>
                <c:pt idx="135">
                  <c:v>0.600052249545704</c:v>
                </c:pt>
                <c:pt idx="136">
                  <c:v>0.594652406398898</c:v>
                </c:pt>
                <c:pt idx="137">
                  <c:v>0.589236935595676</c:v>
                </c:pt>
                <c:pt idx="138">
                  <c:v>0.583806963309617</c:v>
                </c:pt>
                <c:pt idx="139">
                  <c:v>0.578363628518909</c:v>
                </c:pt>
                <c:pt idx="140">
                  <c:v>0.572908082081891</c:v>
                </c:pt>
                <c:pt idx="141">
                  <c:v>0.567441485790559</c:v>
                </c:pt>
                <c:pt idx="142">
                  <c:v>0.561965011403646</c:v>
                </c:pt>
                <c:pt idx="143">
                  <c:v>0.556479839660948</c:v>
                </c:pt>
                <c:pt idx="144">
                  <c:v>0.55098715928059</c:v>
                </c:pt>
                <c:pt idx="145">
                  <c:v>0.545488165941041</c:v>
                </c:pt>
                <c:pt idx="146">
                  <c:v>0.539984061249686</c:v>
                </c:pt>
                <c:pt idx="147">
                  <c:v>0.534476051699821</c:v>
                </c:pt>
                <c:pt idx="148">
                  <c:v>0.528965347617999</c:v>
                </c:pt>
                <c:pt idx="149">
                  <c:v>0.52345316210365</c:v>
                </c:pt>
                <c:pt idx="150">
                  <c:v>0.51794070996295</c:v>
                </c:pt>
                <c:pt idx="151">
                  <c:v>0.512429206638929</c:v>
                </c:pt>
                <c:pt idx="152">
                  <c:v>0.506919867139823</c:v>
                </c:pt>
                <c:pt idx="153">
                  <c:v>0.5014139049677</c:v>
                </c:pt>
                <c:pt idx="154">
                  <c:v>0.495912531049398</c:v>
                </c:pt>
                <c:pt idx="155">
                  <c:v>0.490416952671847</c:v>
                </c:pt>
                <c:pt idx="156">
                  <c:v>0.484928372423958</c:v>
                </c:pt>
                <c:pt idx="157">
                  <c:v>0.479447987147369</c:v>
                </c:pt>
                <c:pt idx="158">
                  <c:v>0.473976986898799</c:v>
                </c:pt>
                <c:pt idx="159">
                  <c:v>0.468516553927515</c:v>
                </c:pt>
                <c:pt idx="160">
                  <c:v>0.463067861673254</c:v>
                </c:pt>
                <c:pt idx="161">
                  <c:v>0.457632073793715</c:v>
                </c:pt>
                <c:pt idx="162">
                  <c:v>0.452210343238753</c:v>
                </c:pt>
                <c:pt idx="163">
                  <c:v>0.446803811405191</c:v>
                </c:pt>
                <c:pt idx="164">
                  <c:v>0.441413607441253</c:v>
                </c:pt>
                <c:pt idx="165">
                  <c:v>0.436040847842362</c:v>
                </c:pt>
                <c:pt idx="166">
                  <c:v>0.430686636630433</c:v>
                </c:pt>
                <c:pt idx="167">
                  <c:v>0.425352066718064</c:v>
                </c:pt>
                <c:pt idx="168">
                  <c:v>0.420038223691962</c:v>
                </c:pt>
                <c:pt idx="169">
                  <c:v>0.414746194539025</c:v>
                </c:pt>
                <c:pt idx="170">
                  <c:v>0.409477086449509</c:v>
                </c:pt>
                <c:pt idx="171">
                  <c:v>0.404232066089174</c:v>
                </c:pt>
                <c:pt idx="172">
                  <c:v>0.399012440243107</c:v>
                </c:pt>
                <c:pt idx="173">
                  <c:v>0.393819819550372</c:v>
                </c:pt>
                <c:pt idx="174">
                  <c:v>0.388656447699184</c:v>
                </c:pt>
                <c:pt idx="175">
                  <c:v>0.383525855961055</c:v>
                </c:pt>
                <c:pt idx="176">
                  <c:v>0.378434144149037</c:v>
                </c:pt>
                <c:pt idx="177">
                  <c:v>0.373392422244219</c:v>
                </c:pt>
                <c:pt idx="178">
                  <c:v>0.368421242404795</c:v>
                </c:pt>
                <c:pt idx="179">
                  <c:v>0.363557889165346</c:v>
                </c:pt>
                <c:pt idx="180">
                  <c:v>0.358865961348183</c:v>
                </c:pt>
                <c:pt idx="181">
                  <c:v>0.354441221288969</c:v>
                </c:pt>
                <c:pt idx="182">
                  <c:v>0.350398688536343</c:v>
                </c:pt>
                <c:pt idx="183">
                  <c:v>0.346831371551596</c:v>
                </c:pt>
                <c:pt idx="184">
                  <c:v>0.343770153493649</c:v>
                </c:pt>
                <c:pt idx="185">
                  <c:v>0.341186752696847</c:v>
                </c:pt>
                <c:pt idx="186">
                  <c:v>0.33902435811074</c:v>
                </c:pt>
                <c:pt idx="187">
                  <c:v>0.337221017766848</c:v>
                </c:pt>
                <c:pt idx="188">
                  <c:v>0.33571957653878</c:v>
                </c:pt>
                <c:pt idx="189">
                  <c:v>0.334470427457526</c:v>
                </c:pt>
                <c:pt idx="190">
                  <c:v>0.333431548292183</c:v>
                </c:pt>
                <c:pt idx="191">
                  <c:v>0.332567702035476</c:v>
                </c:pt>
                <c:pt idx="192">
                  <c:v>0.331849471921132</c:v>
                </c:pt>
                <c:pt idx="193">
                  <c:v>0.331252349308737</c:v>
                </c:pt>
                <c:pt idx="194">
                  <c:v>0.330755934204458</c:v>
                </c:pt>
                <c:pt idx="195">
                  <c:v>0.330343254625348</c:v>
                </c:pt>
                <c:pt idx="196">
                  <c:v>0.330000194244018</c:v>
                </c:pt>
                <c:pt idx="197">
                  <c:v>0.329715013736592</c:v>
                </c:pt>
                <c:pt idx="198">
                  <c:v>0.329477951528243</c:v>
                </c:pt>
                <c:pt idx="199">
                  <c:v>0.329280891192683</c:v>
                </c:pt>
                <c:pt idx="200">
                  <c:v>0.329117084566458</c:v>
                </c:pt>
                <c:pt idx="201">
                  <c:v>0.328980921335823</c:v>
                </c:pt>
                <c:pt idx="202">
                  <c:v>0.328867737344267</c:v>
                </c:pt>
                <c:pt idx="203">
                  <c:v>0.32877365514148</c:v>
                </c:pt>
                <c:pt idx="204">
                  <c:v>0.328695451368229</c:v>
                </c:pt>
                <c:pt idx="205">
                  <c:v>0.328630446471838</c:v>
                </c:pt>
                <c:pt idx="206">
                  <c:v>0.328576412999645</c:v>
                </c:pt>
                <c:pt idx="207">
                  <c:v>0.328531499346055</c:v>
                </c:pt>
                <c:pt idx="208">
                  <c:v>0.328494166352641</c:v>
                </c:pt>
                <c:pt idx="209">
                  <c:v>0.328463134597267</c:v>
                </c:pt>
                <c:pt idx="210">
                  <c:v>0.328437340571831</c:v>
                </c:pt>
                <c:pt idx="211">
                  <c:v>0.328415900250913</c:v>
                </c:pt>
                <c:pt idx="212">
                  <c:v>0.32839807880565</c:v>
                </c:pt>
                <c:pt idx="213">
                  <c:v>0.328383265426823</c:v>
                </c:pt>
                <c:pt idx="214">
                  <c:v>0.328370952395651</c:v>
                </c:pt>
                <c:pt idx="215">
                  <c:v>0.328360717685913</c:v>
                </c:pt>
                <c:pt idx="216">
                  <c:v>0.328352210501768</c:v>
                </c:pt>
                <c:pt idx="217">
                  <c:v>0.328345139256019</c:v>
                </c:pt>
                <c:pt idx="218">
                  <c:v>0.328339261577126</c:v>
                </c:pt>
                <c:pt idx="219">
                  <c:v>0.328334376002639</c:v>
                </c:pt>
                <c:pt idx="220">
                  <c:v>0.328330315074509</c:v>
                </c:pt>
                <c:pt idx="221">
                  <c:v>0.328326939599715</c:v>
                </c:pt>
                <c:pt idx="222">
                  <c:v>0.328324133879553</c:v>
                </c:pt>
                <c:pt idx="223">
                  <c:v>0.328321801744112</c:v>
                </c:pt>
                <c:pt idx="224">
                  <c:v>0.328319863256062</c:v>
                </c:pt>
                <c:pt idx="225">
                  <c:v>0.328318251970781</c:v>
                </c:pt>
                <c:pt idx="226">
                  <c:v>0.328316912658926</c:v>
                </c:pt>
                <c:pt idx="227">
                  <c:v>0.328315799413413</c:v>
                </c:pt>
                <c:pt idx="228">
                  <c:v>0.328314874075904</c:v>
                </c:pt>
                <c:pt idx="229">
                  <c:v>0.328314104928892</c:v>
                </c:pt>
                <c:pt idx="230">
                  <c:v>0.32831346560854</c:v>
                </c:pt>
                <c:pt idx="231">
                  <c:v>0.328312934201031</c:v>
                </c:pt>
                <c:pt idx="232">
                  <c:v>0.32831249249144</c:v>
                </c:pt>
                <c:pt idx="233">
                  <c:v>0.328312125339385</c:v>
                </c:pt>
                <c:pt idx="234">
                  <c:v>0.328311820160074</c:v>
                </c:pt>
                <c:pt idx="235">
                  <c:v>0.328311566492939</c:v>
                </c:pt>
                <c:pt idx="236">
                  <c:v>0.32831135564308</c:v>
                </c:pt>
                <c:pt idx="237">
                  <c:v>0.328311180383237</c:v>
                </c:pt>
                <c:pt idx="238">
                  <c:v>0.328311034706058</c:v>
                </c:pt>
                <c:pt idx="239">
                  <c:v>0.328310913618194</c:v>
                </c:pt>
                <c:pt idx="240">
                  <c:v>0.328310812969136</c:v>
                </c:pt>
                <c:pt idx="241">
                  <c:v>0.328310729308954</c:v>
                </c:pt>
                <c:pt idx="242">
                  <c:v>0.328310659770041</c:v>
                </c:pt>
                <c:pt idx="243">
                  <c:v>0.328310601968824</c:v>
                </c:pt>
                <c:pt idx="244">
                  <c:v>0.32831055392406</c:v>
                </c:pt>
                <c:pt idx="245">
                  <c:v>0.328310513988925</c:v>
                </c:pt>
                <c:pt idx="246">
                  <c:v>0.328310480794569</c:v>
                </c:pt>
                <c:pt idx="247">
                  <c:v>0.328310453203195</c:v>
                </c:pt>
                <c:pt idx="248">
                  <c:v>0.328310430269058</c:v>
                </c:pt>
                <c:pt idx="249">
                  <c:v>0.328310411206047</c:v>
                </c:pt>
                <c:pt idx="250">
                  <c:v>0.328310395360743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5785160"/>
        <c:axId val="-2035782216"/>
      </c:lineChart>
      <c:catAx>
        <c:axId val="-2035785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35782216"/>
        <c:crosses val="autoZero"/>
        <c:auto val="1"/>
        <c:lblAlgn val="ctr"/>
        <c:lblOffset val="100"/>
        <c:noMultiLvlLbl val="0"/>
      </c:catAx>
      <c:valAx>
        <c:axId val="-2035782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35785160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'forest scarcity (2)'!$E$6</c:f>
              <c:strCache>
                <c:ptCount val="1"/>
                <c:pt idx="0">
                  <c:v>forest recover rate</c:v>
                </c:pt>
              </c:strCache>
            </c:strRef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'forest scarcity (2)'!$A$9:$A$109</c:f>
              <c:strCache>
                <c:ptCount val="101"/>
                <c:pt idx="0">
                  <c:v>initial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strCache>
            </c:strRef>
          </c:cat>
          <c:val>
            <c:numRef>
              <c:f>'forest scarcity (2)'!$E$9:$E$109</c:f>
              <c:numCache>
                <c:formatCode>0.00</c:formatCode>
                <c:ptCount val="101"/>
                <c:pt idx="0">
                  <c:v>0.017</c:v>
                </c:pt>
                <c:pt idx="1">
                  <c:v>0.0010340019479909</c:v>
                </c:pt>
                <c:pt idx="2">
                  <c:v>0.00103634499640505</c:v>
                </c:pt>
                <c:pt idx="3">
                  <c:v>0.00104144242162304</c:v>
                </c:pt>
                <c:pt idx="4">
                  <c:v>0.001048909885577</c:v>
                </c:pt>
                <c:pt idx="5">
                  <c:v>0.00105843511891328</c:v>
                </c:pt>
                <c:pt idx="6">
                  <c:v>0.00106976255005872</c:v>
                </c:pt>
                <c:pt idx="7">
                  <c:v>0.00108268170254071</c:v>
                </c:pt>
                <c:pt idx="8">
                  <c:v>0.00109701832744997</c:v>
                </c:pt>
                <c:pt idx="9">
                  <c:v>0.0011126275465414</c:v>
                </c:pt>
                <c:pt idx="10">
                  <c:v>0.0011293884913334</c:v>
                </c:pt>
                <c:pt idx="11">
                  <c:v>0.00114720006820713</c:v>
                </c:pt>
                <c:pt idx="12">
                  <c:v>0.00116597758044039</c:v>
                </c:pt>
                <c:pt idx="13">
                  <c:v>0.00118565000936591</c:v>
                </c:pt>
                <c:pt idx="14">
                  <c:v>0.00120615780769636</c:v>
                </c:pt>
                <c:pt idx="15">
                  <c:v>0.00122745109472547</c:v>
                </c:pt>
                <c:pt idx="16">
                  <c:v>0.00124948816981284</c:v>
                </c:pt>
                <c:pt idx="17">
                  <c:v>0.00127223428018373</c:v>
                </c:pt>
                <c:pt idx="18">
                  <c:v>0.00129566059363059</c:v>
                </c:pt>
                <c:pt idx="19">
                  <c:v>0.0013197433375959</c:v>
                </c:pt>
                <c:pt idx="20">
                  <c:v>0.0013444630743391</c:v>
                </c:pt>
                <c:pt idx="21">
                  <c:v>0.0013698040881528</c:v>
                </c:pt>
                <c:pt idx="22">
                  <c:v>0.00139575386540233</c:v>
                </c:pt>
                <c:pt idx="23">
                  <c:v>0.00142230265188814</c:v>
                </c:pt>
                <c:pt idx="24">
                  <c:v>0.00144944307494003</c:v>
                </c:pt>
                <c:pt idx="25">
                  <c:v>0.00147716981994354</c:v>
                </c:pt>
                <c:pt idx="26">
                  <c:v>0.00150547935281823</c:v>
                </c:pt>
                <c:pt idx="27">
                  <c:v>0.00153436968142275</c:v>
                </c:pt>
                <c:pt idx="28">
                  <c:v>0.00156384015003578</c:v>
                </c:pt>
                <c:pt idx="29">
                  <c:v>0.00159389126201446</c:v>
                </c:pt>
                <c:pt idx="30">
                  <c:v>0.0016245245265115</c:v>
                </c:pt>
                <c:pt idx="31">
                  <c:v>0.0016557423257732</c:v>
                </c:pt>
                <c:pt idx="32">
                  <c:v>0.00168754780007168</c:v>
                </c:pt>
                <c:pt idx="33">
                  <c:v>0.00171994474776626</c:v>
                </c:pt>
                <c:pt idx="34">
                  <c:v>0.0017529375383586</c:v>
                </c:pt>
                <c:pt idx="35">
                  <c:v>0.00178653103671705</c:v>
                </c:pt>
                <c:pt idx="36">
                  <c:v>0.00182073053690729</c:v>
                </c:pt>
                <c:pt idx="37">
                  <c:v>0.00185554170428882</c:v>
                </c:pt>
                <c:pt idx="38">
                  <c:v>0.00189097052472495</c:v>
                </c:pt>
                <c:pt idx="39">
                  <c:v>0.00192702325991488</c:v>
                </c:pt>
                <c:pt idx="40">
                  <c:v>0.00196370640799367</c:v>
                </c:pt>
                <c:pt idx="41">
                  <c:v>0.00200102666866319</c:v>
                </c:pt>
                <c:pt idx="42">
                  <c:v>0.00203899091221815</c:v>
                </c:pt>
                <c:pt idx="43">
                  <c:v>0.00207760615191772</c:v>
                </c:pt>
                <c:pt idx="44">
                  <c:v>0.00211687951922781</c:v>
                </c:pt>
                <c:pt idx="45">
                  <c:v>0.00215681824152329</c:v>
                </c:pt>
                <c:pt idx="46">
                  <c:v>0.00219742962189484</c:v>
                </c:pt>
                <c:pt idx="47">
                  <c:v>0.00223872102075274</c:v>
                </c:pt>
                <c:pt idx="48">
                  <c:v>0.00228069983896164</c:v>
                </c:pt>
                <c:pt idx="49">
                  <c:v>0.00232337350227563</c:v>
                </c:pt>
                <c:pt idx="50">
                  <c:v>0.0023667494468744</c:v>
                </c:pt>
                <c:pt idx="51">
                  <c:v>0.00241083510582771</c:v>
                </c:pt>
                <c:pt idx="52">
                  <c:v>0.00245563789633892</c:v>
                </c:pt>
                <c:pt idx="53">
                  <c:v>0.00250116520763846</c:v>
                </c:pt>
                <c:pt idx="54">
                  <c:v>0.00254742438941568</c:v>
                </c:pt>
                <c:pt idx="55">
                  <c:v>0.00259442274069276</c:v>
                </c:pt>
                <c:pt idx="56">
                  <c:v>0.0026421674990578</c:v>
                </c:pt>
                <c:pt idx="57">
                  <c:v>0.00269066583018555</c:v>
                </c:pt>
                <c:pt idx="58">
                  <c:v>0.00273992481758459</c:v>
                </c:pt>
                <c:pt idx="59">
                  <c:v>0.00278995145251849</c:v>
                </c:pt>
                <c:pt idx="60">
                  <c:v>0.00284075262405615</c:v>
                </c:pt>
                <c:pt idx="61">
                  <c:v>0.00289233510921354</c:v>
                </c:pt>
                <c:pt idx="62">
                  <c:v>0.00294470556315465</c:v>
                </c:pt>
                <c:pt idx="63">
                  <c:v>0.00299787050942508</c:v>
                </c:pt>
                <c:pt idx="64">
                  <c:v>0.00305183633019614</c:v>
                </c:pt>
                <c:pt idx="65">
                  <c:v>0.00310660925650134</c:v>
                </c:pt>
                <c:pt idx="66">
                  <c:v>0.00316219535845109</c:v>
                </c:pt>
                <c:pt idx="67">
                  <c:v>0.00321860053541433</c:v>
                </c:pt>
                <c:pt idx="68">
                  <c:v>0.00327583050615903</c:v>
                </c:pt>
                <c:pt idx="69">
                  <c:v>0.00333389079894589</c:v>
                </c:pt>
                <c:pt idx="70">
                  <c:v>0.00339278674157198</c:v>
                </c:pt>
                <c:pt idx="71">
                  <c:v>0.00345252345136326</c:v>
                </c:pt>
                <c:pt idx="72">
                  <c:v>0.00351310582511691</c:v>
                </c:pt>
                <c:pt idx="73">
                  <c:v>0.00357453852899582</c:v>
                </c:pt>
                <c:pt idx="74">
                  <c:v>0.00363682598837981</c:v>
                </c:pt>
                <c:pt idx="75">
                  <c:v>0.00369997237767916</c:v>
                </c:pt>
                <c:pt idx="76">
                  <c:v>0.0037639816101176</c:v>
                </c:pt>
                <c:pt idx="77">
                  <c:v>0.00382885732749329</c:v>
                </c:pt>
                <c:pt idx="78">
                  <c:v>0.00389460288992749</c:v>
                </c:pt>
                <c:pt idx="79">
                  <c:v>0.00396122136561162</c:v>
                </c:pt>
                <c:pt idx="80">
                  <c:v>0.00402871552056472</c:v>
                </c:pt>
                <c:pt idx="81">
                  <c:v>0.00409708780841418</c:v>
                </c:pt>
                <c:pt idx="82">
                  <c:v>0.00416634036021348</c:v>
                </c:pt>
                <c:pt idx="83">
                  <c:v>0.00423647497431193</c:v>
                </c:pt>
                <c:pt idx="84">
                  <c:v>0.00430749310629174</c:v>
                </c:pt>
                <c:pt idx="85">
                  <c:v>0.00437939585898899</c:v>
                </c:pt>
                <c:pt idx="86">
                  <c:v>0.00445218397261566</c:v>
                </c:pt>
                <c:pt idx="87">
                  <c:v>0.0045258578150004</c:v>
                </c:pt>
                <c:pt idx="88">
                  <c:v>0.00460041737196678</c:v>
                </c:pt>
                <c:pt idx="89">
                  <c:v>0.004675862237868</c:v>
                </c:pt>
                <c:pt idx="90">
                  <c:v>0.00475219160629774</c:v>
                </c:pt>
                <c:pt idx="91">
                  <c:v>0.00482940426099753</c:v>
                </c:pt>
                <c:pt idx="92">
                  <c:v>0.00490749856698101</c:v>
                </c:pt>
                <c:pt idx="93">
                  <c:v>0.00498647246189651</c:v>
                </c:pt>
                <c:pt idx="94">
                  <c:v>0.00506632344764909</c:v>
                </c:pt>
                <c:pt idx="95">
                  <c:v>0.00514704858230396</c:v>
                </c:pt>
                <c:pt idx="96">
                  <c:v>0.00522864447229321</c:v>
                </c:pt>
                <c:pt idx="97">
                  <c:v>0.00531110726494804</c:v>
                </c:pt>
                <c:pt idx="98">
                  <c:v>0.00539443264137873</c:v>
                </c:pt>
                <c:pt idx="99">
                  <c:v>0.00547861580972482</c:v>
                </c:pt>
                <c:pt idx="100">
                  <c:v>0.00556365149879764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'forest scarcity (2)'!$F$6</c:f>
              <c:strCache>
                <c:ptCount val="1"/>
                <c:pt idx="0">
                  <c:v>deforestation rate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'forest scarcity (2)'!$A$9:$A$109</c:f>
              <c:strCache>
                <c:ptCount val="101"/>
                <c:pt idx="0">
                  <c:v>initial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strCache>
            </c:strRef>
          </c:cat>
          <c:val>
            <c:numRef>
              <c:f>'forest scarcity (2)'!$F$9:$F$109</c:f>
              <c:numCache>
                <c:formatCode>0.00</c:formatCode>
                <c:ptCount val="101"/>
                <c:pt idx="0">
                  <c:v>0.999999878250569</c:v>
                </c:pt>
                <c:pt idx="1">
                  <c:v>2.09173506838024E-43</c:v>
                </c:pt>
                <c:pt idx="2">
                  <c:v>2.13115599375961E-43</c:v>
                </c:pt>
                <c:pt idx="3">
                  <c:v>2.21949849279163E-43</c:v>
                </c:pt>
                <c:pt idx="4">
                  <c:v>2.35555651364554E-43</c:v>
                </c:pt>
                <c:pt idx="5">
                  <c:v>2.54125476318261E-43</c:v>
                </c:pt>
                <c:pt idx="6">
                  <c:v>2.78119749982783E-43</c:v>
                </c:pt>
                <c:pt idx="7">
                  <c:v>3.08257278641196E-43</c:v>
                </c:pt>
                <c:pt idx="8">
                  <c:v>3.45531037653704E-43</c:v>
                </c:pt>
                <c:pt idx="9">
                  <c:v>3.9124521483916E-43</c:v>
                </c:pt>
                <c:pt idx="10">
                  <c:v>4.47073030931122E-43</c:v>
                </c:pt>
                <c:pt idx="11">
                  <c:v>5.15137416450716E-43</c:v>
                </c:pt>
                <c:pt idx="12">
                  <c:v>5.98118817085213E-43</c:v>
                </c:pt>
                <c:pt idx="13">
                  <c:v>6.99396651217179E-43</c:v>
                </c:pt>
                <c:pt idx="14">
                  <c:v>8.23233563332072E-43</c:v>
                </c:pt>
                <c:pt idx="15">
                  <c:v>9.75014891939775E-43</c:v>
                </c:pt>
                <c:pt idx="16">
                  <c:v>1.16156001956291E-42</c:v>
                </c:pt>
                <c:pt idx="17">
                  <c:v>1.3915278929932E-42</c:v>
                </c:pt>
                <c:pt idx="18">
                  <c:v>1.67594651844402E-42</c:v>
                </c:pt>
                <c:pt idx="19">
                  <c:v>2.02890635734565E-42</c:v>
                </c:pt>
                <c:pt idx="20">
                  <c:v>2.46847124623103E-42</c:v>
                </c:pt>
                <c:pt idx="21">
                  <c:v>3.0178790815198E-42</c:v>
                </c:pt>
                <c:pt idx="22">
                  <c:v>3.7071299116208E-42</c:v>
                </c:pt>
                <c:pt idx="23">
                  <c:v>4.57509386735206E-42</c:v>
                </c:pt>
                <c:pt idx="24">
                  <c:v>5.67231917946594E-42</c:v>
                </c:pt>
                <c:pt idx="25">
                  <c:v>7.06478650245971E-42</c:v>
                </c:pt>
                <c:pt idx="26">
                  <c:v>8.83894711162163E-42</c:v>
                </c:pt>
                <c:pt idx="27">
                  <c:v>1.11085095001938E-41</c:v>
                </c:pt>
                <c:pt idx="28">
                  <c:v>1.40236160215928E-41</c:v>
                </c:pt>
                <c:pt idx="29">
                  <c:v>1.77832992531048E-41</c:v>
                </c:pt>
                <c:pt idx="30">
                  <c:v>2.26524564285627E-41</c:v>
                </c:pt>
                <c:pt idx="31">
                  <c:v>2.89850723367922E-41</c:v>
                </c:pt>
                <c:pt idx="32">
                  <c:v>3.72561181970226E-41</c:v>
                </c:pt>
                <c:pt idx="33">
                  <c:v>4.81055455844344E-41</c:v>
                </c:pt>
                <c:pt idx="34">
                  <c:v>6.23992105213621E-41</c:v>
                </c:pt>
                <c:pt idx="35">
                  <c:v>8.13135932912986E-41</c:v>
                </c:pt>
                <c:pt idx="36">
                  <c:v>1.0645410289394E-40</c:v>
                </c:pt>
                <c:pt idx="37">
                  <c:v>1.40020981461111E-40</c:v>
                </c:pt>
                <c:pt idx="38">
                  <c:v>1.85042959777508E-40</c:v>
                </c:pt>
                <c:pt idx="39">
                  <c:v>2.4570776065449E-40</c:v>
                </c:pt>
                <c:pt idx="40">
                  <c:v>3.2783164466852E-40</c:v>
                </c:pt>
                <c:pt idx="41">
                  <c:v>4.3952945275398E-40</c:v>
                </c:pt>
                <c:pt idx="42">
                  <c:v>5.92175044927652E-40</c:v>
                </c:pt>
                <c:pt idx="43">
                  <c:v>8.01784228998788E-40</c:v>
                </c:pt>
                <c:pt idx="44">
                  <c:v>1.09101514196066E-39</c:v>
                </c:pt>
                <c:pt idx="45">
                  <c:v>1.49207513966341E-39</c:v>
                </c:pt>
                <c:pt idx="46">
                  <c:v>2.05096471226238E-39</c:v>
                </c:pt>
                <c:pt idx="47">
                  <c:v>2.83370259108769E-39</c:v>
                </c:pt>
                <c:pt idx="48">
                  <c:v>3.93550036937086E-39</c:v>
                </c:pt>
                <c:pt idx="49">
                  <c:v>5.49434906837222E-39</c:v>
                </c:pt>
                <c:pt idx="50">
                  <c:v>7.71123677404102E-39</c:v>
                </c:pt>
                <c:pt idx="51">
                  <c:v>1.08803807643525E-38</c:v>
                </c:pt>
                <c:pt idx="52">
                  <c:v>1.54346575284625E-38</c:v>
                </c:pt>
                <c:pt idx="53">
                  <c:v>2.20142101659273E-38</c:v>
                </c:pt>
                <c:pt idx="54">
                  <c:v>3.15705770796612E-38</c:v>
                </c:pt>
                <c:pt idx="55">
                  <c:v>4.55255314833073E-38</c:v>
                </c:pt>
                <c:pt idx="56">
                  <c:v>6.60146112225215E-38</c:v>
                </c:pt>
                <c:pt idx="57">
                  <c:v>9.62624093893992E-38</c:v>
                </c:pt>
                <c:pt idx="58">
                  <c:v>1.41163902257328E-37</c:v>
                </c:pt>
                <c:pt idx="59">
                  <c:v>2.08189615108979E-37</c:v>
                </c:pt>
                <c:pt idx="60">
                  <c:v>3.08802406173286E-37</c:v>
                </c:pt>
                <c:pt idx="61">
                  <c:v>4.60686733920485E-37</c:v>
                </c:pt>
                <c:pt idx="62">
                  <c:v>6.91274944434092E-37</c:v>
                </c:pt>
                <c:pt idx="63">
                  <c:v>1.04335495777469E-36</c:v>
                </c:pt>
                <c:pt idx="64">
                  <c:v>1.58403573689978E-36</c:v>
                </c:pt>
                <c:pt idx="65">
                  <c:v>2.41915840921523E-36</c:v>
                </c:pt>
                <c:pt idx="66">
                  <c:v>3.71658627138355E-36</c:v>
                </c:pt>
                <c:pt idx="67">
                  <c:v>5.74404898352288E-36</c:v>
                </c:pt>
                <c:pt idx="68">
                  <c:v>8.93097224793278E-36</c:v>
                </c:pt>
                <c:pt idx="69">
                  <c:v>1.39700493809572E-35</c:v>
                </c:pt>
                <c:pt idx="70">
                  <c:v>2.19850187133225E-35</c:v>
                </c:pt>
                <c:pt idx="71">
                  <c:v>3.48093326159142E-35</c:v>
                </c:pt>
                <c:pt idx="72">
                  <c:v>5.54515773600362E-35</c:v>
                </c:pt>
                <c:pt idx="73">
                  <c:v>8.88771157898557E-35</c:v>
                </c:pt>
                <c:pt idx="74">
                  <c:v>1.43328118009834E-34</c:v>
                </c:pt>
                <c:pt idx="75">
                  <c:v>2.32565256641592E-34</c:v>
                </c:pt>
                <c:pt idx="76">
                  <c:v>3.79695860086877E-34</c:v>
                </c:pt>
                <c:pt idx="77">
                  <c:v>6.23747836855339E-34</c:v>
                </c:pt>
                <c:pt idx="78">
                  <c:v>1.03102198358596E-33</c:v>
                </c:pt>
                <c:pt idx="79">
                  <c:v>1.71480568399738E-33</c:v>
                </c:pt>
                <c:pt idx="80">
                  <c:v>2.86979806423384E-33</c:v>
                </c:pt>
                <c:pt idx="81">
                  <c:v>4.83256131296483E-33</c:v>
                </c:pt>
                <c:pt idx="82">
                  <c:v>8.18826749002423E-33</c:v>
                </c:pt>
                <c:pt idx="83">
                  <c:v>1.39602465392795E-32</c:v>
                </c:pt>
                <c:pt idx="84">
                  <c:v>2.39484355871664E-32</c:v>
                </c:pt>
                <c:pt idx="85">
                  <c:v>4.13370543639673E-32</c:v>
                </c:pt>
                <c:pt idx="86">
                  <c:v>7.17917041338398E-32</c:v>
                </c:pt>
                <c:pt idx="87">
                  <c:v>1.25450990680116E-31</c:v>
                </c:pt>
                <c:pt idx="88">
                  <c:v>2.20561868697716E-31</c:v>
                </c:pt>
                <c:pt idx="89">
                  <c:v>3.90151543791552E-31</c:v>
                </c:pt>
                <c:pt idx="90">
                  <c:v>6.94338850914306E-31</c:v>
                </c:pt>
                <c:pt idx="91">
                  <c:v>1.24317459316631E-30</c:v>
                </c:pt>
                <c:pt idx="92">
                  <c:v>2.2392427375779E-30</c:v>
                </c:pt>
                <c:pt idx="93">
                  <c:v>4.05754216893806E-30</c:v>
                </c:pt>
                <c:pt idx="94">
                  <c:v>7.39606475479175E-30</c:v>
                </c:pt>
                <c:pt idx="95">
                  <c:v>1.35611234138916E-29</c:v>
                </c:pt>
                <c:pt idx="96">
                  <c:v>2.50108212144012E-29</c:v>
                </c:pt>
                <c:pt idx="97">
                  <c:v>4.63955230133102E-29</c:v>
                </c:pt>
                <c:pt idx="98">
                  <c:v>8.65599596173233E-29</c:v>
                </c:pt>
                <c:pt idx="99">
                  <c:v>1.62415078806084E-28</c:v>
                </c:pt>
                <c:pt idx="100">
                  <c:v>3.06462918633541E-28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2916328"/>
        <c:axId val="-2051252312"/>
      </c:lineChart>
      <c:catAx>
        <c:axId val="-2032916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51252312"/>
        <c:crosses val="autoZero"/>
        <c:auto val="1"/>
        <c:lblAlgn val="ctr"/>
        <c:lblOffset val="100"/>
        <c:noMultiLvlLbl val="0"/>
      </c:catAx>
      <c:valAx>
        <c:axId val="-205125231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-203291632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190500</xdr:colOff>
      <xdr:row>5</xdr:row>
      <xdr:rowOff>230293</xdr:rowOff>
    </xdr:from>
    <xdr:to>
      <xdr:col>18</xdr:col>
      <xdr:colOff>423333</xdr:colOff>
      <xdr:row>20</xdr:row>
      <xdr:rowOff>60960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210820</xdr:colOff>
      <xdr:row>21</xdr:row>
      <xdr:rowOff>172720</xdr:rowOff>
    </xdr:from>
    <xdr:to>
      <xdr:col>18</xdr:col>
      <xdr:colOff>443653</xdr:colOff>
      <xdr:row>36</xdr:row>
      <xdr:rowOff>115147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375920</xdr:colOff>
      <xdr:row>8</xdr:row>
      <xdr:rowOff>111760</xdr:rowOff>
    </xdr:from>
    <xdr:to>
      <xdr:col>18</xdr:col>
      <xdr:colOff>786553</xdr:colOff>
      <xdr:row>23</xdr:row>
      <xdr:rowOff>38947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416560</xdr:colOff>
      <xdr:row>23</xdr:row>
      <xdr:rowOff>91440</xdr:rowOff>
    </xdr:from>
    <xdr:to>
      <xdr:col>19</xdr:col>
      <xdr:colOff>4233</xdr:colOff>
      <xdr:row>38</xdr:row>
      <xdr:rowOff>69427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190500</xdr:colOff>
      <xdr:row>5</xdr:row>
      <xdr:rowOff>230293</xdr:rowOff>
    </xdr:from>
    <xdr:to>
      <xdr:col>18</xdr:col>
      <xdr:colOff>423333</xdr:colOff>
      <xdr:row>20</xdr:row>
      <xdr:rowOff>60960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210820</xdr:colOff>
      <xdr:row>21</xdr:row>
      <xdr:rowOff>172720</xdr:rowOff>
    </xdr:from>
    <xdr:to>
      <xdr:col>18</xdr:col>
      <xdr:colOff>443653</xdr:colOff>
      <xdr:row>36</xdr:row>
      <xdr:rowOff>115147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09"/>
  <sheetViews>
    <sheetView zoomScale="125" zoomScaleNormal="125" zoomScalePageLayoutView="125" workbookViewId="0">
      <selection activeCell="H3" sqref="H3"/>
    </sheetView>
  </sheetViews>
  <sheetFormatPr baseColWidth="10" defaultRowHeight="15" x14ac:dyDescent="0"/>
  <cols>
    <col min="1" max="1" width="10.83203125" style="1"/>
    <col min="2" max="4" width="12.33203125" style="1" customWidth="1"/>
    <col min="5" max="8" width="9.6640625" style="1" customWidth="1"/>
    <col min="9" max="13" width="6.83203125" style="1" customWidth="1"/>
    <col min="14" max="16384" width="10.83203125" style="1"/>
  </cols>
  <sheetData>
    <row r="1" spans="1:13">
      <c r="A1" s="32" t="s">
        <v>34</v>
      </c>
      <c r="B1" s="32"/>
      <c r="C1" s="11" t="s">
        <v>5</v>
      </c>
      <c r="D1" s="12">
        <v>5.0000000000000001E-4</v>
      </c>
      <c r="E1" s="13" t="s">
        <v>3</v>
      </c>
      <c r="F1" s="12">
        <v>11</v>
      </c>
      <c r="G1" s="16" t="s">
        <v>11</v>
      </c>
      <c r="H1" s="27">
        <f>H2*4</f>
        <v>2</v>
      </c>
    </row>
    <row r="2" spans="1:13">
      <c r="A2" s="32"/>
      <c r="B2" s="32"/>
      <c r="C2" s="14" t="s">
        <v>6</v>
      </c>
      <c r="D2" s="12">
        <v>0.1</v>
      </c>
      <c r="E2" s="13" t="s">
        <v>4</v>
      </c>
      <c r="F2" s="28">
        <f>1/(1+H4)</f>
        <v>0.98039215686274506</v>
      </c>
      <c r="G2" s="10" t="s">
        <v>12</v>
      </c>
      <c r="H2" s="2">
        <v>0.5</v>
      </c>
      <c r="I2" s="12"/>
    </row>
    <row r="3" spans="1:13">
      <c r="A3" s="32"/>
      <c r="B3" s="32"/>
      <c r="C3" s="13" t="s">
        <v>7</v>
      </c>
      <c r="D3" s="12">
        <v>0.08</v>
      </c>
      <c r="E3" s="15" t="s">
        <v>10</v>
      </c>
      <c r="F3" s="17">
        <v>0</v>
      </c>
      <c r="G3" s="10" t="s">
        <v>13</v>
      </c>
      <c r="H3" s="33">
        <v>2</v>
      </c>
      <c r="I3" s="12"/>
    </row>
    <row r="4" spans="1:13">
      <c r="C4" s="3"/>
      <c r="D4" s="2"/>
      <c r="E4" s="9"/>
      <c r="F4" s="2"/>
      <c r="G4" s="13" t="s">
        <v>2</v>
      </c>
      <c r="H4" s="19">
        <v>0.02</v>
      </c>
      <c r="I4" s="2"/>
    </row>
    <row r="5" spans="1:13" ht="23" customHeight="1">
      <c r="B5" s="4"/>
    </row>
    <row r="6" spans="1:13" s="5" customFormat="1" ht="24" customHeight="1">
      <c r="B6" s="24"/>
      <c r="C6" s="24"/>
      <c r="D6" s="24"/>
      <c r="E6" s="25" t="s">
        <v>18</v>
      </c>
      <c r="F6" s="25" t="s">
        <v>19</v>
      </c>
      <c r="G6" s="25" t="s">
        <v>20</v>
      </c>
      <c r="H6" s="8" t="s">
        <v>9</v>
      </c>
      <c r="I6" s="8"/>
      <c r="J6" s="8"/>
      <c r="K6" s="8"/>
      <c r="L6" s="8"/>
      <c r="M6" s="8"/>
    </row>
    <row r="7" spans="1:13" s="6" customFormat="1">
      <c r="B7" s="6" t="s">
        <v>14</v>
      </c>
      <c r="C7" s="6" t="s">
        <v>15</v>
      </c>
      <c r="D7" s="6" t="s">
        <v>16</v>
      </c>
      <c r="E7" s="6" t="s">
        <v>0</v>
      </c>
      <c r="F7" s="6" t="s">
        <v>25</v>
      </c>
      <c r="G7" s="26" t="s">
        <v>26</v>
      </c>
      <c r="H7" s="31" t="s">
        <v>32</v>
      </c>
      <c r="I7" s="31"/>
      <c r="J7" s="31"/>
      <c r="K7" s="31"/>
      <c r="L7" s="31"/>
      <c r="M7" s="31"/>
    </row>
    <row r="8" spans="1:13" s="22" customFormat="1">
      <c r="B8" s="22" t="s">
        <v>21</v>
      </c>
      <c r="C8" s="22" t="s">
        <v>22</v>
      </c>
      <c r="D8" s="22" t="s">
        <v>17</v>
      </c>
      <c r="E8" s="22" t="s">
        <v>23</v>
      </c>
      <c r="F8" s="22" t="s">
        <v>33</v>
      </c>
      <c r="G8" s="23" t="s">
        <v>24</v>
      </c>
      <c r="H8" s="30" t="s">
        <v>31</v>
      </c>
      <c r="I8" s="29" t="s">
        <v>29</v>
      </c>
      <c r="J8" s="29" t="s">
        <v>30</v>
      </c>
      <c r="K8" s="6" t="s">
        <v>8</v>
      </c>
      <c r="L8" s="29" t="s">
        <v>27</v>
      </c>
      <c r="M8" s="29" t="s">
        <v>28</v>
      </c>
    </row>
    <row r="9" spans="1:13">
      <c r="A9" s="7" t="s">
        <v>1</v>
      </c>
      <c r="B9" s="20">
        <v>0.6</v>
      </c>
      <c r="C9" s="20">
        <v>0.1</v>
      </c>
      <c r="D9" s="20">
        <f>1-B9-C9</f>
        <v>0.30000000000000004</v>
      </c>
      <c r="E9" s="18">
        <f>$D$1+($D$2*B9)</f>
        <v>6.0499999999999998E-2</v>
      </c>
      <c r="F9" s="18">
        <f>1/(1+EXP(-$F$1*H9))</f>
        <v>1.4346636474931704E-29</v>
      </c>
      <c r="G9" s="18">
        <f>$H$2+($H$3*(1-B9))</f>
        <v>1.3</v>
      </c>
      <c r="H9" s="18">
        <f>K9*(I9-J9)</f>
        <v>-6.0376397515527875</v>
      </c>
      <c r="I9" s="18">
        <f>(1-($F$2*(1-E9)))*$H$1</f>
        <v>0.15784313725490207</v>
      </c>
      <c r="J9" s="18">
        <f>(1-($F$2*(1-$D$3-E9)))*G9</f>
        <v>0.20455882352941177</v>
      </c>
      <c r="K9" s="18">
        <f>1/(1-L9-M9)</f>
        <v>129.24223602484486</v>
      </c>
      <c r="L9" s="18">
        <f>$F$2*(2-$F$3-$D$3-E9)</f>
        <v>1.8230392156862745</v>
      </c>
      <c r="M9" s="18">
        <f>($F$2^2)*(($F$3*(1-$D$3))+($D$3*(1-E9))+(E9*(1-$F$3))-1)</f>
        <v>-0.83077662437524025</v>
      </c>
    </row>
    <row r="10" spans="1:13">
      <c r="A10" s="1">
        <v>1</v>
      </c>
      <c r="B10" s="18">
        <f>(E9*(1-B9-C9))+((1-F9)*B9)</f>
        <v>0.61814999999999998</v>
      </c>
      <c r="C10" s="18">
        <f>(F9*B9)+((1-$D$3)*C9)</f>
        <v>9.2000000000000012E-2</v>
      </c>
      <c r="D10" s="21">
        <f>1-B10-C10</f>
        <v>0.28985</v>
      </c>
      <c r="E10" s="18">
        <f>$D$1+($D$2*B10)</f>
        <v>6.2315000000000002E-2</v>
      </c>
      <c r="F10" s="18">
        <f t="shared" ref="F10:F73" si="0">1/(1+EXP(-$F$1*H10))</f>
        <v>1.0782476170356562E-24</v>
      </c>
      <c r="G10" s="18">
        <f t="shared" ref="G10:G73" si="1">$H$2+($H$3*(1-B10))</f>
        <v>1.2637</v>
      </c>
      <c r="H10" s="18">
        <f t="shared" ref="H10:H73" si="2">I10*(((1-($F$2*(1-E10)))*$H$1)-((1-($F$2*(1-$D$3-E10)))*G10))</f>
        <v>-5.0169731895766594</v>
      </c>
      <c r="I10" s="18">
        <f t="shared" ref="I10:I73" si="3">1/(1-($F$2*(2-$F$3-$D$3-E10))-(($F$2^2)*(($F$3*(1-$D$3))+($D$3*(1-E10))+(E10*(1-$F$3))-1)))</f>
        <v>126.39251655226983</v>
      </c>
      <c r="J10" s="18">
        <f t="shared" ref="J10:J73" si="4">(1-($F$2*(1-$D$3-E10)))*G10</f>
        <v>0.20109555441176469</v>
      </c>
      <c r="K10" s="18">
        <f t="shared" ref="K10:K73" si="5">1/(1-L10-M10)</f>
        <v>126.39251655226983</v>
      </c>
      <c r="L10" s="18">
        <f t="shared" ref="L10:L73" si="6">$F$2*(2-$F$3-$D$3-E10)</f>
        <v>1.8212598039215686</v>
      </c>
      <c r="M10" s="18">
        <f t="shared" ref="M10:M73" si="7">($F$2^2)*(($F$3*(1-$D$3))+($D$3*(1-E10))+(E10*(1-$F$3))-1)</f>
        <v>-0.82917166474432902</v>
      </c>
    </row>
    <row r="11" spans="1:13">
      <c r="A11" s="1">
        <v>2</v>
      </c>
      <c r="B11" s="18">
        <f t="shared" ref="B11:B74" si="8">(E10*(1-B10-C10))+((1-F10)*B10)</f>
        <v>0.63621200275000001</v>
      </c>
      <c r="C11" s="18">
        <f t="shared" ref="C11:C74" si="9">(F10*B10)+((1-$D$3)*C10)</f>
        <v>8.4640000000000021E-2</v>
      </c>
      <c r="D11" s="21">
        <f>1-B11-C11</f>
        <v>0.27914799724999995</v>
      </c>
      <c r="E11" s="18">
        <f t="shared" ref="E10:E73" si="10">$D$1+($D$2*B11)</f>
        <v>6.4121200274999998E-2</v>
      </c>
      <c r="F11" s="18">
        <f t="shared" si="0"/>
        <v>5.6485945762897794E-20</v>
      </c>
      <c r="G11" s="18">
        <f t="shared" si="1"/>
        <v>1.2275759945</v>
      </c>
      <c r="H11" s="18">
        <f t="shared" si="2"/>
        <v>-4.0291177357477004</v>
      </c>
      <c r="I11" s="18">
        <f t="shared" si="3"/>
        <v>123.67869176840389</v>
      </c>
      <c r="J11" s="18">
        <f t="shared" si="4"/>
        <v>0.19752082906482038</v>
      </c>
      <c r="K11" s="18">
        <f t="shared" si="5"/>
        <v>123.67869176840389</v>
      </c>
      <c r="L11" s="18">
        <f t="shared" si="6"/>
        <v>1.8194890193382351</v>
      </c>
      <c r="M11" s="18">
        <f t="shared" si="7"/>
        <v>-0.82757448649269505</v>
      </c>
    </row>
    <row r="12" spans="1:13">
      <c r="A12" s="1">
        <v>3</v>
      </c>
      <c r="B12" s="18">
        <f t="shared" si="8"/>
        <v>0.65411130738803236</v>
      </c>
      <c r="C12" s="18">
        <f t="shared" si="9"/>
        <v>7.7868800000000016E-2</v>
      </c>
      <c r="D12" s="21">
        <f>1-B12-C12</f>
        <v>0.26801989261196763</v>
      </c>
      <c r="E12" s="18">
        <f t="shared" si="10"/>
        <v>6.5911130738803239E-2</v>
      </c>
      <c r="F12" s="18">
        <f t="shared" si="0"/>
        <v>2.0225970733550174E-15</v>
      </c>
      <c r="G12" s="18">
        <f t="shared" si="1"/>
        <v>1.1917773852239353</v>
      </c>
      <c r="H12" s="18">
        <f t="shared" si="2"/>
        <v>-3.075854002672501</v>
      </c>
      <c r="I12" s="18">
        <f t="shared" si="3"/>
        <v>121.10188645556534</v>
      </c>
      <c r="J12" s="18">
        <f t="shared" si="4"/>
        <v>0.19385209173670337</v>
      </c>
      <c r="K12" s="18">
        <f t="shared" si="5"/>
        <v>121.10188645556534</v>
      </c>
      <c r="L12" s="18">
        <f t="shared" si="6"/>
        <v>1.8177341855501927</v>
      </c>
      <c r="M12" s="18">
        <f t="shared" si="7"/>
        <v>-0.82599169523289218</v>
      </c>
    </row>
    <row r="13" spans="1:13">
      <c r="A13" s="1">
        <v>4</v>
      </c>
      <c r="B13" s="18">
        <f t="shared" si="8"/>
        <v>0.6717768015705784</v>
      </c>
      <c r="C13" s="18">
        <f t="shared" si="9"/>
        <v>7.1639296000001337E-2</v>
      </c>
      <c r="D13" s="21">
        <f>1-B13-C13</f>
        <v>0.25658390242942025</v>
      </c>
      <c r="E13" s="18">
        <f t="shared" si="10"/>
        <v>6.7677680157057843E-2</v>
      </c>
      <c r="F13" s="18">
        <f t="shared" si="0"/>
        <v>4.8743339596015568E-11</v>
      </c>
      <c r="G13" s="18">
        <f t="shared" si="1"/>
        <v>1.1564463968588432</v>
      </c>
      <c r="H13" s="18">
        <f t="shared" si="2"/>
        <v>-2.1585865955855716</v>
      </c>
      <c r="I13" s="18">
        <f t="shared" si="3"/>
        <v>118.66189868804845</v>
      </c>
      <c r="J13" s="18">
        <f t="shared" si="4"/>
        <v>0.19010808730517556</v>
      </c>
      <c r="K13" s="18">
        <f t="shared" si="5"/>
        <v>118.66189868804845</v>
      </c>
      <c r="L13" s="18">
        <f t="shared" si="6"/>
        <v>1.8160022743558255</v>
      </c>
      <c r="M13" s="18">
        <f t="shared" si="7"/>
        <v>-0.8244295792536589</v>
      </c>
    </row>
    <row r="14" spans="1:13">
      <c r="A14" s="1">
        <v>5</v>
      </c>
      <c r="B14" s="18">
        <f t="shared" si="8"/>
        <v>0.68914180481990173</v>
      </c>
      <c r="C14" s="18">
        <f t="shared" si="9"/>
        <v>6.5908152352745872E-2</v>
      </c>
      <c r="D14" s="21">
        <f t="shared" ref="D14:D77" si="11">1-B14-C14</f>
        <v>0.24495004282735239</v>
      </c>
      <c r="E14" s="18">
        <f t="shared" si="10"/>
        <v>6.9414180481990176E-2</v>
      </c>
      <c r="F14" s="18">
        <f t="shared" si="0"/>
        <v>7.8149632107737831E-7</v>
      </c>
      <c r="G14" s="18">
        <f t="shared" si="1"/>
        <v>1.1217163903601965</v>
      </c>
      <c r="H14" s="18">
        <f t="shared" si="2"/>
        <v>-1.2783686011921713</v>
      </c>
      <c r="I14" s="18">
        <f t="shared" si="3"/>
        <v>116.35738250819854</v>
      </c>
      <c r="J14" s="18">
        <f t="shared" si="4"/>
        <v>0.18630849314322442</v>
      </c>
      <c r="K14" s="18">
        <f t="shared" si="5"/>
        <v>116.35738250819854</v>
      </c>
      <c r="L14" s="18">
        <f t="shared" si="6"/>
        <v>1.8142998230568723</v>
      </c>
      <c r="M14" s="18">
        <f t="shared" si="7"/>
        <v>-0.82289403494479907</v>
      </c>
    </row>
    <row r="15" spans="1:13">
      <c r="A15" s="1">
        <v>6</v>
      </c>
      <c r="B15" s="18">
        <f t="shared" si="8"/>
        <v>0.70614427274000557</v>
      </c>
      <c r="C15" s="18">
        <f t="shared" si="9"/>
        <v>6.0636038726311375E-2</v>
      </c>
      <c r="D15" s="21">
        <f t="shared" si="11"/>
        <v>0.23321968853368305</v>
      </c>
      <c r="E15" s="18">
        <f t="shared" si="10"/>
        <v>7.1114427274000566E-2</v>
      </c>
      <c r="F15" s="18">
        <f t="shared" si="0"/>
        <v>8.1992945341514845E-3</v>
      </c>
      <c r="G15" s="18">
        <f t="shared" si="1"/>
        <v>1.0877114545199889</v>
      </c>
      <c r="H15" s="18">
        <f t="shared" si="2"/>
        <v>-0.43595218792769286</v>
      </c>
      <c r="I15" s="18">
        <f t="shared" si="3"/>
        <v>114.18608788170103</v>
      </c>
      <c r="J15" s="18">
        <f t="shared" si="4"/>
        <v>0.18247364958780188</v>
      </c>
      <c r="K15" s="18">
        <f t="shared" si="5"/>
        <v>114.18608788170103</v>
      </c>
      <c r="L15" s="18">
        <f t="shared" si="6"/>
        <v>1.8126329144372542</v>
      </c>
      <c r="M15" s="18">
        <f t="shared" si="7"/>
        <v>-0.82139054873886908</v>
      </c>
    </row>
    <row r="16" spans="1:13">
      <c r="A16" s="1">
        <v>7</v>
      </c>
      <c r="B16" s="18">
        <f t="shared" si="8"/>
        <v>0.71693967244329981</v>
      </c>
      <c r="C16" s="18">
        <f t="shared" si="9"/>
        <v>6.1575040504005973E-2</v>
      </c>
      <c r="D16" s="21">
        <f t="shared" si="11"/>
        <v>0.22148528705269421</v>
      </c>
      <c r="E16" s="18">
        <f t="shared" si="10"/>
        <v>7.2193967244329985E-2</v>
      </c>
      <c r="F16" s="18">
        <f t="shared" si="0"/>
        <v>0.72786340988394727</v>
      </c>
      <c r="G16" s="18">
        <f t="shared" si="1"/>
        <v>1.0661206551134004</v>
      </c>
      <c r="H16" s="18">
        <f t="shared" si="2"/>
        <v>8.9437208819270517E-2</v>
      </c>
      <c r="I16" s="18">
        <f t="shared" si="3"/>
        <v>112.84903243644494</v>
      </c>
      <c r="J16" s="18">
        <f t="shared" si="4"/>
        <v>0.17997994624029462</v>
      </c>
      <c r="K16" s="18">
        <f t="shared" si="5"/>
        <v>112.84903243644494</v>
      </c>
      <c r="L16" s="18">
        <f t="shared" si="6"/>
        <v>1.8115745419173235</v>
      </c>
      <c r="M16" s="18">
        <f t="shared" si="7"/>
        <v>-0.82043593823069627</v>
      </c>
    </row>
    <row r="17" spans="1:13">
      <c r="A17" s="1">
        <v>8</v>
      </c>
      <c r="B17" s="18">
        <f t="shared" si="8"/>
        <v>0.21109541933622261</v>
      </c>
      <c r="C17" s="18">
        <f t="shared" si="9"/>
        <v>0.57848319192934594</v>
      </c>
      <c r="D17" s="21">
        <f t="shared" si="11"/>
        <v>0.21042138873443139</v>
      </c>
      <c r="E17" s="18">
        <f t="shared" si="10"/>
        <v>2.1609541933622262E-2</v>
      </c>
      <c r="F17" s="18">
        <f t="shared" si="0"/>
        <v>3.5246176186192807E-199</v>
      </c>
      <c r="G17" s="18">
        <f t="shared" si="1"/>
        <v>2.0778091613275547</v>
      </c>
      <c r="H17" s="18">
        <f t="shared" si="2"/>
        <v>-41.54133286840203</v>
      </c>
      <c r="I17" s="18">
        <f t="shared" si="3"/>
        <v>250.03880159501142</v>
      </c>
      <c r="J17" s="18">
        <f t="shared" si="4"/>
        <v>0.24772688268090967</v>
      </c>
      <c r="K17" s="18">
        <f t="shared" si="5"/>
        <v>250.03880159501142</v>
      </c>
      <c r="L17" s="18">
        <f t="shared" si="6"/>
        <v>1.8611671157513507</v>
      </c>
      <c r="M17" s="18">
        <f t="shared" si="7"/>
        <v>-0.86516649502217169</v>
      </c>
    </row>
    <row r="18" spans="1:13">
      <c r="A18" s="1">
        <v>9</v>
      </c>
      <c r="B18" s="18">
        <f t="shared" si="8"/>
        <v>0.21564252915981033</v>
      </c>
      <c r="C18" s="18">
        <f t="shared" si="9"/>
        <v>0.53220453657499833</v>
      </c>
      <c r="D18" s="21">
        <f t="shared" si="11"/>
        <v>0.25215293426519136</v>
      </c>
      <c r="E18" s="18">
        <f t="shared" si="10"/>
        <v>2.2064252915981034E-2</v>
      </c>
      <c r="F18" s="18">
        <f t="shared" si="0"/>
        <v>8.6559961642317977E-196</v>
      </c>
      <c r="G18" s="18">
        <f t="shared" si="1"/>
        <v>2.0687149416803794</v>
      </c>
      <c r="H18" s="18">
        <f t="shared" si="2"/>
        <v>-40.831675086169362</v>
      </c>
      <c r="I18" s="18">
        <f t="shared" si="3"/>
        <v>247.33590349935247</v>
      </c>
      <c r="J18" s="18">
        <f t="shared" si="4"/>
        <v>0.24756484691406153</v>
      </c>
      <c r="K18" s="18">
        <f t="shared" si="5"/>
        <v>247.33590349935247</v>
      </c>
      <c r="L18" s="18">
        <f t="shared" si="6"/>
        <v>1.8607213206706066</v>
      </c>
      <c r="M18" s="18">
        <f t="shared" si="7"/>
        <v>-0.86476440534150079</v>
      </c>
    </row>
    <row r="19" spans="1:13">
      <c r="A19" s="1">
        <v>10</v>
      </c>
      <c r="B19" s="18">
        <f t="shared" si="8"/>
        <v>0.22120609527494425</v>
      </c>
      <c r="C19" s="18">
        <f t="shared" si="9"/>
        <v>0.48962817364899847</v>
      </c>
      <c r="D19" s="21">
        <f t="shared" si="11"/>
        <v>0.28916573107605725</v>
      </c>
      <c r="E19" s="18">
        <f t="shared" si="10"/>
        <v>2.2620609527494426E-2</v>
      </c>
      <c r="F19" s="18">
        <f t="shared" si="0"/>
        <v>9.9959796245193778E-192</v>
      </c>
      <c r="G19" s="18">
        <f t="shared" si="1"/>
        <v>2.0575878094501112</v>
      </c>
      <c r="H19" s="18">
        <f t="shared" si="2"/>
        <v>-39.981286807295412</v>
      </c>
      <c r="I19" s="18">
        <f t="shared" si="3"/>
        <v>244.10725504262277</v>
      </c>
      <c r="J19" s="18">
        <f t="shared" si="4"/>
        <v>0.24735556014815174</v>
      </c>
      <c r="K19" s="18">
        <f t="shared" si="5"/>
        <v>244.10725504262277</v>
      </c>
      <c r="L19" s="18">
        <f t="shared" si="6"/>
        <v>1.8601758730122604</v>
      </c>
      <c r="M19" s="18">
        <f t="shared" si="7"/>
        <v>-0.86427243294377654</v>
      </c>
    </row>
    <row r="20" spans="1:13">
      <c r="A20" s="1">
        <v>11</v>
      </c>
      <c r="B20" s="18">
        <f t="shared" si="8"/>
        <v>0.22774720036634821</v>
      </c>
      <c r="C20" s="18">
        <f t="shared" si="9"/>
        <v>0.45045791975707861</v>
      </c>
      <c r="D20" s="21">
        <f t="shared" si="11"/>
        <v>0.32179487987657318</v>
      </c>
      <c r="E20" s="18">
        <f t="shared" si="10"/>
        <v>2.3274720036634822E-2</v>
      </c>
      <c r="F20" s="18">
        <f t="shared" si="0"/>
        <v>4.5746827359853131E-187</v>
      </c>
      <c r="G20" s="18">
        <f t="shared" si="1"/>
        <v>2.0445055992673034</v>
      </c>
      <c r="H20" s="18">
        <f t="shared" si="2"/>
        <v>-39.005715912808121</v>
      </c>
      <c r="I20" s="18">
        <f t="shared" si="3"/>
        <v>240.41749989813891</v>
      </c>
      <c r="J20" s="18">
        <f t="shared" si="4"/>
        <v>0.24709397584608719</v>
      </c>
      <c r="K20" s="18">
        <f t="shared" si="5"/>
        <v>240.41749989813891</v>
      </c>
      <c r="L20" s="18">
        <f t="shared" si="6"/>
        <v>1.8595345881993774</v>
      </c>
      <c r="M20" s="18">
        <f t="shared" si="7"/>
        <v>-0.86369401919098032</v>
      </c>
    </row>
    <row r="21" spans="1:13">
      <c r="A21" s="1">
        <v>12</v>
      </c>
      <c r="B21" s="18">
        <f t="shared" si="8"/>
        <v>0.23523688610469798</v>
      </c>
      <c r="C21" s="18">
        <f t="shared" si="9"/>
        <v>0.41442128617651236</v>
      </c>
      <c r="D21" s="21">
        <f t="shared" si="11"/>
        <v>0.35034182771878969</v>
      </c>
      <c r="E21" s="18">
        <f t="shared" si="10"/>
        <v>2.4023688610469801E-2</v>
      </c>
      <c r="F21" s="18">
        <f t="shared" si="0"/>
        <v>7.0785891702237434E-182</v>
      </c>
      <c r="G21" s="18">
        <f t="shared" si="1"/>
        <v>2.0295262277906039</v>
      </c>
      <c r="H21" s="18">
        <f t="shared" si="2"/>
        <v>-37.919401118800906</v>
      </c>
      <c r="I21" s="18">
        <f t="shared" si="3"/>
        <v>236.32731214451204</v>
      </c>
      <c r="J21" s="18">
        <f t="shared" si="4"/>
        <v>0.2467738518649836</v>
      </c>
      <c r="K21" s="18">
        <f t="shared" si="5"/>
        <v>236.32731214451204</v>
      </c>
      <c r="L21" s="18">
        <f t="shared" si="6"/>
        <v>1.8588003052838529</v>
      </c>
      <c r="M21" s="18">
        <f t="shared" si="7"/>
        <v>-0.86303172479658574</v>
      </c>
    </row>
    <row r="22" spans="1:13">
      <c r="A22" s="1">
        <v>13</v>
      </c>
      <c r="B22" s="18">
        <f t="shared" si="8"/>
        <v>0.24365338908103704</v>
      </c>
      <c r="C22" s="18">
        <f t="shared" si="9"/>
        <v>0.38126758328239141</v>
      </c>
      <c r="D22" s="21">
        <f>1-B22-C22</f>
        <v>0.37507902763657153</v>
      </c>
      <c r="E22" s="18">
        <f>$D$1+($D$2*B22)</f>
        <v>2.4865338908103704E-2</v>
      </c>
      <c r="F22" s="18">
        <f t="shared" si="0"/>
        <v>3.1918828022293988E-176</v>
      </c>
      <c r="G22" s="18">
        <f t="shared" si="1"/>
        <v>2.0126932218379259</v>
      </c>
      <c r="H22" s="18">
        <f t="shared" si="2"/>
        <v>-36.735851400375644</v>
      </c>
      <c r="I22" s="18">
        <f t="shared" si="3"/>
        <v>231.89393534528014</v>
      </c>
      <c r="J22" s="18">
        <f t="shared" si="4"/>
        <v>0.24638786398317228</v>
      </c>
      <c r="K22" s="18">
        <f t="shared" si="5"/>
        <v>231.89393534528014</v>
      </c>
      <c r="L22" s="18">
        <f t="shared" si="6"/>
        <v>1.8579751579332315</v>
      </c>
      <c r="M22" s="18">
        <f t="shared" si="7"/>
        <v>-0.8622874742450447</v>
      </c>
    </row>
    <row r="23" spans="1:13">
      <c r="A23" s="1">
        <v>14</v>
      </c>
      <c r="B23" s="18">
        <f t="shared" si="8"/>
        <v>0.25297985622054237</v>
      </c>
      <c r="C23" s="18">
        <f t="shared" si="9"/>
        <v>0.35076617661980009</v>
      </c>
      <c r="D23" s="21">
        <f t="shared" si="11"/>
        <v>0.39625396715965761</v>
      </c>
      <c r="E23" s="18">
        <f t="shared" si="10"/>
        <v>2.5797985622054237E-2</v>
      </c>
      <c r="F23" s="18">
        <f t="shared" si="0"/>
        <v>3.6469484207972173E-170</v>
      </c>
      <c r="G23" s="18">
        <f t="shared" si="1"/>
        <v>1.9940402875589154</v>
      </c>
      <c r="H23" s="18">
        <f t="shared" si="2"/>
        <v>-35.467779549106723</v>
      </c>
      <c r="I23" s="18">
        <f t="shared" si="3"/>
        <v>227.17156352373357</v>
      </c>
      <c r="J23" s="18">
        <f t="shared" si="4"/>
        <v>0.24592769747464055</v>
      </c>
      <c r="K23" s="18">
        <f t="shared" si="5"/>
        <v>227.17156352373357</v>
      </c>
      <c r="L23" s="18">
        <f t="shared" si="6"/>
        <v>1.8570607984097505</v>
      </c>
      <c r="M23" s="18">
        <f t="shared" si="7"/>
        <v>-0.86146275781210113</v>
      </c>
    </row>
    <row r="24" spans="1:13">
      <c r="A24" s="1">
        <v>15</v>
      </c>
      <c r="B24" s="18">
        <f t="shared" si="8"/>
        <v>0.26320241036800918</v>
      </c>
      <c r="C24" s="18">
        <f t="shared" si="9"/>
        <v>0.32270488249021612</v>
      </c>
      <c r="D24" s="21">
        <f t="shared" si="11"/>
        <v>0.41409270714177471</v>
      </c>
      <c r="E24" s="18">
        <f t="shared" si="10"/>
        <v>2.6820241036800918E-2</v>
      </c>
      <c r="F24" s="18">
        <f t="shared" si="0"/>
        <v>9.2514799056539279E-164</v>
      </c>
      <c r="G24" s="18">
        <f t="shared" si="1"/>
        <v>1.9735951792639816</v>
      </c>
      <c r="H24" s="18">
        <f t="shared" si="2"/>
        <v>-34.127197429317796</v>
      </c>
      <c r="I24" s="18">
        <f t="shared" si="3"/>
        <v>222.21158562217059</v>
      </c>
      <c r="J24" s="18">
        <f t="shared" si="4"/>
        <v>0.24538413366992798</v>
      </c>
      <c r="K24" s="18">
        <f t="shared" si="5"/>
        <v>222.21158562217059</v>
      </c>
      <c r="L24" s="18">
        <f t="shared" si="6"/>
        <v>1.8560585872188224</v>
      </c>
      <c r="M24" s="18">
        <f t="shared" si="7"/>
        <v>-0.86055880262028361</v>
      </c>
    </row>
    <row r="25" spans="1:13">
      <c r="A25" s="1">
        <v>16</v>
      </c>
      <c r="B25" s="18">
        <f t="shared" si="8"/>
        <v>0.27430847658513297</v>
      </c>
      <c r="C25" s="18">
        <f t="shared" si="9"/>
        <v>0.29688849189099886</v>
      </c>
      <c r="D25" s="21">
        <f t="shared" si="11"/>
        <v>0.42880303152386823</v>
      </c>
      <c r="E25" s="18">
        <f t="shared" si="10"/>
        <v>2.7930847658513298E-2</v>
      </c>
      <c r="F25" s="18">
        <f t="shared" si="0"/>
        <v>4.597805929072994E-157</v>
      </c>
      <c r="G25" s="18">
        <f t="shared" si="1"/>
        <v>1.9513830468297342</v>
      </c>
      <c r="H25" s="18">
        <f t="shared" si="2"/>
        <v>-32.725480034754369</v>
      </c>
      <c r="I25" s="18">
        <f t="shared" si="3"/>
        <v>217.06271656457082</v>
      </c>
      <c r="J25" s="18">
        <f t="shared" si="4"/>
        <v>0.24474714439939232</v>
      </c>
      <c r="K25" s="18">
        <f t="shared" si="5"/>
        <v>217.06271656457082</v>
      </c>
      <c r="L25" s="18">
        <f t="shared" si="6"/>
        <v>1.8549697571975357</v>
      </c>
      <c r="M25" s="18">
        <f t="shared" si="7"/>
        <v>-0.85957672064029955</v>
      </c>
    </row>
    <row r="26" spans="1:13">
      <c r="A26" s="1">
        <v>17</v>
      </c>
      <c r="B26" s="18">
        <f t="shared" si="8"/>
        <v>0.28628530873413482</v>
      </c>
      <c r="C26" s="18">
        <f t="shared" si="9"/>
        <v>0.27313741253971896</v>
      </c>
      <c r="D26" s="21">
        <f t="shared" si="11"/>
        <v>0.44057727872614622</v>
      </c>
      <c r="E26" s="18">
        <f t="shared" si="10"/>
        <v>2.9128530873413484E-2</v>
      </c>
      <c r="F26" s="18">
        <f t="shared" si="0"/>
        <v>3.9761322503124265E-150</v>
      </c>
      <c r="G26" s="18">
        <f t="shared" si="1"/>
        <v>1.9274293825317304</v>
      </c>
      <c r="H26" s="18">
        <f t="shared" si="2"/>
        <v>-31.273404945337699</v>
      </c>
      <c r="I26" s="18">
        <f t="shared" si="3"/>
        <v>211.77103843807609</v>
      </c>
      <c r="J26" s="18">
        <f t="shared" si="4"/>
        <v>0.24400600443977735</v>
      </c>
      <c r="K26" s="18">
        <f t="shared" si="5"/>
        <v>211.77103843807609</v>
      </c>
      <c r="L26" s="18">
        <f t="shared" si="6"/>
        <v>1.8537955579672416</v>
      </c>
      <c r="M26" s="18">
        <f t="shared" si="7"/>
        <v>-0.85851763898160283</v>
      </c>
    </row>
    <row r="27" spans="1:13">
      <c r="A27" s="1">
        <v>18</v>
      </c>
      <c r="B27" s="18">
        <f t="shared" si="8"/>
        <v>0.2991186775996339</v>
      </c>
      <c r="C27" s="18">
        <f t="shared" si="9"/>
        <v>0.25128641953654146</v>
      </c>
      <c r="D27" s="21">
        <f t="shared" si="11"/>
        <v>0.44959490286382459</v>
      </c>
      <c r="E27" s="18">
        <f t="shared" si="10"/>
        <v>3.0411867759963393E-2</v>
      </c>
      <c r="F27" s="18">
        <f t="shared" si="0"/>
        <v>5.3482142217452694E-143</v>
      </c>
      <c r="G27" s="18">
        <f t="shared" si="1"/>
        <v>1.9017626448007321</v>
      </c>
      <c r="H27" s="18">
        <f t="shared" si="2"/>
        <v>-29.781173234844456</v>
      </c>
      <c r="I27" s="18">
        <f t="shared" si="3"/>
        <v>206.37997484121186</v>
      </c>
      <c r="J27" s="18">
        <f t="shared" si="4"/>
        <v>0.2431494299456777</v>
      </c>
      <c r="K27" s="18">
        <f t="shared" si="5"/>
        <v>206.37997484121186</v>
      </c>
      <c r="L27" s="18">
        <f t="shared" si="6"/>
        <v>1.8525373845490554</v>
      </c>
      <c r="M27" s="18">
        <f t="shared" si="7"/>
        <v>-0.85738281589853294</v>
      </c>
    </row>
    <row r="28" spans="1:13">
      <c r="A28" s="1">
        <v>19</v>
      </c>
      <c r="B28" s="18">
        <f t="shared" si="8"/>
        <v>0.31279169833108211</v>
      </c>
      <c r="C28" s="18">
        <f t="shared" si="9"/>
        <v>0.23118350597361814</v>
      </c>
      <c r="D28" s="21">
        <f t="shared" si="11"/>
        <v>0.45602479569529975</v>
      </c>
      <c r="E28" s="18">
        <f t="shared" si="10"/>
        <v>3.177916983310821E-2</v>
      </c>
      <c r="F28" s="18">
        <f t="shared" si="0"/>
        <v>1.0064180409700811E-135</v>
      </c>
      <c r="G28" s="18">
        <f t="shared" si="1"/>
        <v>1.8744166033378358</v>
      </c>
      <c r="H28" s="18">
        <f t="shared" si="2"/>
        <v>-28.258417274650061</v>
      </c>
      <c r="I28" s="18">
        <f t="shared" si="3"/>
        <v>200.93022027068608</v>
      </c>
      <c r="J28" s="18">
        <f t="shared" si="4"/>
        <v>0.24216574893064161</v>
      </c>
      <c r="K28" s="18">
        <f t="shared" si="5"/>
        <v>200.93022027068608</v>
      </c>
      <c r="L28" s="18">
        <f t="shared" si="6"/>
        <v>1.851196892320482</v>
      </c>
      <c r="M28" s="18">
        <f t="shared" si="7"/>
        <v>-0.85617374447668249</v>
      </c>
    </row>
    <row r="29" spans="1:13">
      <c r="A29" s="1">
        <v>20</v>
      </c>
      <c r="B29" s="18">
        <f t="shared" si="8"/>
        <v>0.3272837877615915</v>
      </c>
      <c r="C29" s="18">
        <f t="shared" si="9"/>
        <v>0.21268882549572871</v>
      </c>
      <c r="D29" s="21">
        <f t="shared" si="11"/>
        <v>0.46002738674267979</v>
      </c>
      <c r="E29" s="18">
        <f t="shared" si="10"/>
        <v>3.3228378776159154E-2</v>
      </c>
      <c r="F29" s="18">
        <f t="shared" si="0"/>
        <v>2.3981307640031125E-128</v>
      </c>
      <c r="G29" s="18">
        <f t="shared" si="1"/>
        <v>1.845432424476817</v>
      </c>
      <c r="H29" s="18">
        <f t="shared" si="2"/>
        <v>-26.714200210697811</v>
      </c>
      <c r="I29" s="18">
        <f t="shared" si="3"/>
        <v>195.45964463339715</v>
      </c>
      <c r="J29" s="18">
        <f t="shared" si="4"/>
        <v>0.24104310789608147</v>
      </c>
      <c r="K29" s="18">
        <f t="shared" si="5"/>
        <v>195.45964463339715</v>
      </c>
      <c r="L29" s="18">
        <f t="shared" si="6"/>
        <v>1.8497760992390595</v>
      </c>
      <c r="M29" s="18">
        <f t="shared" si="7"/>
        <v>-0.85489224483461501</v>
      </c>
    </row>
    <row r="30" spans="1:13">
      <c r="A30" s="1">
        <v>21</v>
      </c>
      <c r="B30" s="18">
        <f t="shared" si="8"/>
        <v>0.3425697520156839</v>
      </c>
      <c r="C30" s="18">
        <f t="shared" si="9"/>
        <v>0.19567371945607043</v>
      </c>
      <c r="D30" s="21">
        <f t="shared" si="11"/>
        <v>0.46175652852824572</v>
      </c>
      <c r="E30" s="18">
        <f t="shared" si="10"/>
        <v>3.4756975201568389E-2</v>
      </c>
      <c r="F30" s="18">
        <f t="shared" si="0"/>
        <v>6.5907913716706944E-121</v>
      </c>
      <c r="G30" s="18">
        <f t="shared" si="1"/>
        <v>1.8148604959686323</v>
      </c>
      <c r="H30" s="18">
        <f t="shared" si="2"/>
        <v>-25.157011165838792</v>
      </c>
      <c r="I30" s="18">
        <f t="shared" si="3"/>
        <v>190.00319067481868</v>
      </c>
      <c r="J30" s="18">
        <f t="shared" si="4"/>
        <v>0.23976971651916765</v>
      </c>
      <c r="K30" s="18">
        <f t="shared" si="5"/>
        <v>190.00319067481868</v>
      </c>
      <c r="L30" s="18">
        <f t="shared" si="6"/>
        <v>1.8482774752925799</v>
      </c>
      <c r="M30" s="18">
        <f t="shared" si="7"/>
        <v>-0.85354054480445696</v>
      </c>
    </row>
    <row r="31" spans="1:13">
      <c r="A31" s="1">
        <v>22</v>
      </c>
      <c r="B31" s="18">
        <f t="shared" si="8"/>
        <v>0.35861901222690246</v>
      </c>
      <c r="C31" s="18">
        <f t="shared" si="9"/>
        <v>0.18001982189958479</v>
      </c>
      <c r="D31" s="21">
        <f t="shared" si="11"/>
        <v>0.46136116587351284</v>
      </c>
      <c r="E31" s="18">
        <f t="shared" si="10"/>
        <v>3.636190122269025E-2</v>
      </c>
      <c r="F31" s="18">
        <f t="shared" si="0"/>
        <v>1.9150840730600914E-113</v>
      </c>
      <c r="G31" s="18">
        <f t="shared" si="1"/>
        <v>1.7827619755461952</v>
      </c>
      <c r="H31" s="18">
        <f t="shared" si="2"/>
        <v>-23.59475945311609</v>
      </c>
      <c r="I31" s="18">
        <f t="shared" si="3"/>
        <v>184.59277941836473</v>
      </c>
      <c r="J31" s="18">
        <f t="shared" si="4"/>
        <v>0.23833412981666496</v>
      </c>
      <c r="K31" s="18">
        <f t="shared" si="5"/>
        <v>184.59277941836473</v>
      </c>
      <c r="L31" s="18">
        <f t="shared" si="6"/>
        <v>1.846704018409127</v>
      </c>
      <c r="M31" s="18">
        <f t="shared" si="7"/>
        <v>-0.85212134839977405</v>
      </c>
    </row>
    <row r="32" spans="1:13">
      <c r="A32" s="1">
        <v>23</v>
      </c>
      <c r="B32" s="18">
        <f t="shared" si="8"/>
        <v>0.37539498136838034</v>
      </c>
      <c r="C32" s="18">
        <f t="shared" si="9"/>
        <v>0.165618236147618</v>
      </c>
      <c r="D32" s="21">
        <f t="shared" si="11"/>
        <v>0.45898678248400165</v>
      </c>
      <c r="E32" s="18">
        <f t="shared" si="10"/>
        <v>3.8039498136838039E-2</v>
      </c>
      <c r="F32" s="18">
        <f t="shared" si="0"/>
        <v>5.4278685533819296E-106</v>
      </c>
      <c r="G32" s="18">
        <f t="shared" si="1"/>
        <v>1.7492100372632393</v>
      </c>
      <c r="H32" s="18">
        <f t="shared" si="2"/>
        <v>-22.034770302917202</v>
      </c>
      <c r="I32" s="18">
        <f t="shared" si="3"/>
        <v>179.25723574436739</v>
      </c>
      <c r="J32" s="18">
        <f t="shared" si="4"/>
        <v>0.23672556439189929</v>
      </c>
      <c r="K32" s="18">
        <f t="shared" si="5"/>
        <v>179.25723574436739</v>
      </c>
      <c r="L32" s="18">
        <f t="shared" si="6"/>
        <v>1.8450593155521195</v>
      </c>
      <c r="M32" s="18">
        <f t="shared" si="7"/>
        <v>-0.85063789092090447</v>
      </c>
    </row>
    <row r="33" spans="1:13">
      <c r="A33" s="1">
        <v>24</v>
      </c>
      <c r="B33" s="18">
        <f t="shared" si="8"/>
        <v>0.39285460822551382</v>
      </c>
      <c r="C33" s="18">
        <f t="shared" si="9"/>
        <v>0.15236877725580858</v>
      </c>
      <c r="D33" s="21">
        <f t="shared" si="11"/>
        <v>0.45477661451867768</v>
      </c>
      <c r="E33" s="18">
        <f t="shared" si="10"/>
        <v>3.9785460822551383E-2</v>
      </c>
      <c r="F33" s="18">
        <f t="shared" si="0"/>
        <v>1.3933582930983638E-98</v>
      </c>
      <c r="G33" s="18">
        <f t="shared" si="1"/>
        <v>1.7142907835489725</v>
      </c>
      <c r="H33" s="18">
        <f t="shared" si="2"/>
        <v>-20.483783840181946</v>
      </c>
      <c r="I33" s="18">
        <f t="shared" si="3"/>
        <v>174.02224314837332</v>
      </c>
      <c r="J33" s="18">
        <f t="shared" si="4"/>
        <v>0.23493424231592722</v>
      </c>
      <c r="K33" s="18">
        <f t="shared" si="5"/>
        <v>174.02224314837332</v>
      </c>
      <c r="L33" s="18">
        <f t="shared" si="6"/>
        <v>1.8433475874288709</v>
      </c>
      <c r="M33" s="18">
        <f t="shared" si="7"/>
        <v>-0.84909397928032748</v>
      </c>
    </row>
    <row r="34" spans="1:13">
      <c r="A34" s="1">
        <v>25</v>
      </c>
      <c r="B34" s="18">
        <f t="shared" si="8"/>
        <v>0.41094810540545923</v>
      </c>
      <c r="C34" s="18">
        <f t="shared" si="9"/>
        <v>0.14017927507534389</v>
      </c>
      <c r="D34" s="21">
        <f t="shared" si="11"/>
        <v>0.44887261951919688</v>
      </c>
      <c r="E34" s="18">
        <f t="shared" si="10"/>
        <v>4.1594810540545923E-2</v>
      </c>
      <c r="F34" s="18">
        <f t="shared" si="0"/>
        <v>3.0273928823494491E-91</v>
      </c>
      <c r="G34" s="18">
        <f t="shared" si="1"/>
        <v>1.6781037891890815</v>
      </c>
      <c r="H34" s="18">
        <f t="shared" si="2"/>
        <v>-18.947958331653783</v>
      </c>
      <c r="I34" s="18">
        <f t="shared" si="3"/>
        <v>168.91033365791876</v>
      </c>
      <c r="J34" s="18">
        <f t="shared" si="4"/>
        <v>0.23295175303686291</v>
      </c>
      <c r="K34" s="18">
        <f t="shared" si="5"/>
        <v>168.91033365791876</v>
      </c>
      <c r="L34" s="18">
        <f t="shared" si="6"/>
        <v>1.8415737151563274</v>
      </c>
      <c r="M34" s="18">
        <f t="shared" si="7"/>
        <v>-0.84749401605411157</v>
      </c>
    </row>
    <row r="35" spans="1:13">
      <c r="A35" s="1">
        <v>26</v>
      </c>
      <c r="B35" s="18">
        <f t="shared" si="8"/>
        <v>0.42961887697119877</v>
      </c>
      <c r="C35" s="18">
        <f t="shared" si="9"/>
        <v>0.12896493306931639</v>
      </c>
      <c r="D35" s="21">
        <f t="shared" si="11"/>
        <v>0.44141618995948478</v>
      </c>
      <c r="E35" s="18">
        <f t="shared" si="10"/>
        <v>4.346188769711988E-2</v>
      </c>
      <c r="F35" s="18">
        <f t="shared" si="0"/>
        <v>5.2356385660576188E-84</v>
      </c>
      <c r="G35" s="18">
        <f t="shared" si="1"/>
        <v>1.6407622460576023</v>
      </c>
      <c r="H35" s="18">
        <f t="shared" si="2"/>
        <v>-17.432878090406508</v>
      </c>
      <c r="I35" s="18">
        <f t="shared" si="3"/>
        <v>163.94091599755654</v>
      </c>
      <c r="J35" s="18">
        <f t="shared" si="4"/>
        <v>0.23077142066822542</v>
      </c>
      <c r="K35" s="18">
        <f t="shared" si="5"/>
        <v>163.94091599755654</v>
      </c>
      <c r="L35" s="18">
        <f t="shared" si="6"/>
        <v>1.8397432473557647</v>
      </c>
      <c r="M35" s="18">
        <f t="shared" si="7"/>
        <v>-0.84584300588105499</v>
      </c>
    </row>
    <row r="36" spans="1:13">
      <c r="A36" s="1">
        <v>27</v>
      </c>
      <c r="B36" s="18">
        <f t="shared" si="8"/>
        <v>0.44880365784690845</v>
      </c>
      <c r="C36" s="18">
        <f t="shared" si="9"/>
        <v>0.11864773842377109</v>
      </c>
      <c r="D36" s="21">
        <f t="shared" si="11"/>
        <v>0.43254860372932047</v>
      </c>
      <c r="E36" s="18">
        <f t="shared" si="10"/>
        <v>4.5380365784690846E-2</v>
      </c>
      <c r="F36" s="18">
        <f t="shared" si="0"/>
        <v>6.8197800877764766E-77</v>
      </c>
      <c r="G36" s="18">
        <f t="shared" si="1"/>
        <v>1.6023926843061831</v>
      </c>
      <c r="H36" s="18">
        <f t="shared" si="2"/>
        <v>-15.943565903127283</v>
      </c>
      <c r="I36" s="18">
        <f t="shared" si="3"/>
        <v>159.13034249857495</v>
      </c>
      <c r="J36" s="18">
        <f t="shared" si="4"/>
        <v>0.22838866134818187</v>
      </c>
      <c r="K36" s="18">
        <f t="shared" si="5"/>
        <v>159.13034249857495</v>
      </c>
      <c r="L36" s="18">
        <f t="shared" si="6"/>
        <v>1.8378623864855972</v>
      </c>
      <c r="M36" s="18">
        <f t="shared" si="7"/>
        <v>-0.84414654313541371</v>
      </c>
    </row>
    <row r="37" spans="1:13">
      <c r="A37" s="1">
        <v>28</v>
      </c>
      <c r="B37" s="18">
        <f t="shared" si="8"/>
        <v>0.46843287170380232</v>
      </c>
      <c r="C37" s="18">
        <f t="shared" si="9"/>
        <v>0.1091559193498694</v>
      </c>
      <c r="D37" s="21">
        <f t="shared" si="11"/>
        <v>0.42241120894632828</v>
      </c>
      <c r="E37" s="18">
        <f t="shared" si="10"/>
        <v>4.7343287170380235E-2</v>
      </c>
      <c r="F37" s="18">
        <f t="shared" si="0"/>
        <v>6.3691277097701502E-70</v>
      </c>
      <c r="G37" s="18">
        <f t="shared" si="1"/>
        <v>1.5631342565923954</v>
      </c>
      <c r="H37" s="18">
        <f t="shared" si="2"/>
        <v>-14.484499453328874</v>
      </c>
      <c r="I37" s="18">
        <f t="shared" si="3"/>
        <v>154.49201304470765</v>
      </c>
      <c r="J37" s="18">
        <f t="shared" si="4"/>
        <v>0.2258013133872081</v>
      </c>
      <c r="K37" s="18">
        <f t="shared" si="5"/>
        <v>154.49201304470765</v>
      </c>
      <c r="L37" s="18">
        <f t="shared" si="6"/>
        <v>1.8359379537545291</v>
      </c>
      <c r="M37" s="18">
        <f t="shared" si="7"/>
        <v>-0.84241078027994054</v>
      </c>
    </row>
    <row r="38" spans="1:13">
      <c r="A38" s="1">
        <v>29</v>
      </c>
      <c r="B38" s="18">
        <f t="shared" si="8"/>
        <v>0.48843120687293584</v>
      </c>
      <c r="C38" s="18">
        <f t="shared" si="9"/>
        <v>0.10042344580187985</v>
      </c>
      <c r="D38" s="21">
        <f t="shared" si="11"/>
        <v>0.41114534732518432</v>
      </c>
      <c r="E38" s="18">
        <f t="shared" si="10"/>
        <v>4.9343120687293587E-2</v>
      </c>
      <c r="F38" s="18">
        <f t="shared" si="0"/>
        <v>4.0833605310026186E-63</v>
      </c>
      <c r="G38" s="18">
        <f t="shared" si="1"/>
        <v>1.5231375862541283</v>
      </c>
      <c r="H38" s="18">
        <f t="shared" si="2"/>
        <v>-13.059630959060975</v>
      </c>
      <c r="I38" s="18">
        <f t="shared" si="3"/>
        <v>150.03651258957785</v>
      </c>
      <c r="J38" s="18">
        <f t="shared" si="4"/>
        <v>0.22300992192872882</v>
      </c>
      <c r="K38" s="18">
        <f t="shared" si="5"/>
        <v>150.03651258957785</v>
      </c>
      <c r="L38" s="18">
        <f t="shared" si="6"/>
        <v>1.8339773326595159</v>
      </c>
      <c r="M38" s="18">
        <f t="shared" si="7"/>
        <v>-0.84064237693934052</v>
      </c>
    </row>
    <row r="39" spans="1:13">
      <c r="A39" s="1">
        <v>30</v>
      </c>
      <c r="B39" s="18">
        <f t="shared" si="8"/>
        <v>0.50871840136602164</v>
      </c>
      <c r="C39" s="18">
        <f t="shared" si="9"/>
        <v>9.2389570137729471E-2</v>
      </c>
      <c r="D39" s="21">
        <f t="shared" si="11"/>
        <v>0.39889202849624888</v>
      </c>
      <c r="E39" s="18">
        <f t="shared" si="10"/>
        <v>5.1371840136602169E-2</v>
      </c>
      <c r="F39" s="18">
        <f t="shared" si="0"/>
        <v>1.7302481722001374E-56</v>
      </c>
      <c r="G39" s="18">
        <f t="shared" si="1"/>
        <v>1.4825631972679567</v>
      </c>
      <c r="H39" s="18">
        <f t="shared" si="2"/>
        <v>-11.672409123391486</v>
      </c>
      <c r="I39" s="18">
        <f t="shared" si="3"/>
        <v>145.77177749778122</v>
      </c>
      <c r="J39" s="18">
        <f t="shared" si="4"/>
        <v>0.22001796008750477</v>
      </c>
      <c r="K39" s="18">
        <f t="shared" si="5"/>
        <v>145.77177749778122</v>
      </c>
      <c r="L39" s="18">
        <f t="shared" si="6"/>
        <v>1.8319883920229389</v>
      </c>
      <c r="M39" s="18">
        <f t="shared" si="7"/>
        <v>-0.83884843048281998</v>
      </c>
    </row>
    <row r="40" spans="1:13">
      <c r="A40" s="1">
        <v>31</v>
      </c>
      <c r="B40" s="18">
        <f t="shared" si="8"/>
        <v>0.52921021888569586</v>
      </c>
      <c r="C40" s="18">
        <f t="shared" si="9"/>
        <v>8.4998404526711119E-2</v>
      </c>
      <c r="D40" s="21">
        <f t="shared" si="11"/>
        <v>0.38579137658759299</v>
      </c>
      <c r="E40" s="18">
        <f t="shared" si="10"/>
        <v>5.3421021888569592E-2</v>
      </c>
      <c r="F40" s="18">
        <f t="shared" si="0"/>
        <v>4.6899747131835011E-50</v>
      </c>
      <c r="G40" s="18">
        <f t="shared" si="1"/>
        <v>1.4415795622286083</v>
      </c>
      <c r="H40" s="18">
        <f t="shared" si="2"/>
        <v>-10.325802496263995</v>
      </c>
      <c r="I40" s="18">
        <f t="shared" si="3"/>
        <v>141.70328514073501</v>
      </c>
      <c r="J40" s="18">
        <f t="shared" si="4"/>
        <v>0.21683197016744093</v>
      </c>
      <c r="K40" s="18">
        <f t="shared" si="5"/>
        <v>141.70328514073501</v>
      </c>
      <c r="L40" s="18">
        <f t="shared" si="6"/>
        <v>1.8299793903053239</v>
      </c>
      <c r="M40" s="18">
        <f t="shared" si="7"/>
        <v>-0.83703638971791217</v>
      </c>
    </row>
    <row r="41" spans="1:13">
      <c r="A41" s="1">
        <v>32</v>
      </c>
      <c r="B41" s="18">
        <f t="shared" si="8"/>
        <v>0.54981958845880308</v>
      </c>
      <c r="C41" s="18">
        <f t="shared" si="9"/>
        <v>7.819853216457423E-2</v>
      </c>
      <c r="D41" s="21">
        <f t="shared" si="11"/>
        <v>0.37198187937662269</v>
      </c>
      <c r="E41" s="18">
        <f t="shared" si="10"/>
        <v>5.5481958845880308E-2</v>
      </c>
      <c r="F41" s="18">
        <f t="shared" si="0"/>
        <v>7.9104620920733604E-44</v>
      </c>
      <c r="G41" s="18">
        <f t="shared" si="1"/>
        <v>1.4003608230823938</v>
      </c>
      <c r="H41" s="18">
        <f t="shared" si="2"/>
        <v>-9.0223234448131802</v>
      </c>
      <c r="I41" s="18">
        <f t="shared" si="3"/>
        <v>137.83426078333352</v>
      </c>
      <c r="J41" s="18">
        <f t="shared" si="4"/>
        <v>0.21346161163125474</v>
      </c>
      <c r="K41" s="18">
        <f t="shared" si="5"/>
        <v>137.83426078333352</v>
      </c>
      <c r="L41" s="18">
        <f t="shared" si="6"/>
        <v>1.8279588638765878</v>
      </c>
      <c r="M41" s="18">
        <f t="shared" si="7"/>
        <v>-0.83521395411552291</v>
      </c>
    </row>
    <row r="42" spans="1:13">
      <c r="A42" s="1">
        <v>33</v>
      </c>
      <c r="B42" s="18">
        <f t="shared" si="8"/>
        <v>0.57045787178179008</v>
      </c>
      <c r="C42" s="18">
        <f t="shared" si="9"/>
        <v>7.1942649591408295E-2</v>
      </c>
      <c r="D42" s="21">
        <f t="shared" si="11"/>
        <v>0.35759947862680164</v>
      </c>
      <c r="E42" s="18">
        <f t="shared" si="10"/>
        <v>5.7545787178179014E-2</v>
      </c>
      <c r="F42" s="18">
        <f t="shared" si="0"/>
        <v>8.114563921117438E-38</v>
      </c>
      <c r="G42" s="18">
        <f t="shared" si="1"/>
        <v>1.3590842564364198</v>
      </c>
      <c r="H42" s="18">
        <f t="shared" si="2"/>
        <v>-7.7640520974214997</v>
      </c>
      <c r="I42" s="18">
        <f t="shared" si="3"/>
        <v>134.16589577063982</v>
      </c>
      <c r="J42" s="18">
        <f t="shared" si="4"/>
        <v>0.20991960688406464</v>
      </c>
      <c r="K42" s="18">
        <f t="shared" si="5"/>
        <v>134.16589577063982</v>
      </c>
      <c r="L42" s="18">
        <f t="shared" si="6"/>
        <v>1.825935502766491</v>
      </c>
      <c r="M42" s="18">
        <f t="shared" si="7"/>
        <v>-0.83338896174171018</v>
      </c>
    </row>
    <row r="43" spans="1:13">
      <c r="A43" s="1">
        <v>34</v>
      </c>
      <c r="B43" s="18">
        <f t="shared" si="8"/>
        <v>0.59103621527387573</v>
      </c>
      <c r="C43" s="18">
        <f t="shared" si="9"/>
        <v>6.6187237624095632E-2</v>
      </c>
      <c r="D43" s="21">
        <f t="shared" si="11"/>
        <v>0.34277654710202865</v>
      </c>
      <c r="E43" s="18">
        <f t="shared" si="10"/>
        <v>5.9603621527387574E-2</v>
      </c>
      <c r="F43" s="18">
        <f t="shared" si="0"/>
        <v>4.970223484886901E-32</v>
      </c>
      <c r="G43" s="18">
        <f t="shared" si="1"/>
        <v>1.3179275694522485</v>
      </c>
      <c r="H43" s="18">
        <f t="shared" si="2"/>
        <v>-6.5526598336303499</v>
      </c>
      <c r="I43" s="18">
        <f t="shared" si="3"/>
        <v>130.6975712960552</v>
      </c>
      <c r="J43" s="18">
        <f t="shared" si="4"/>
        <v>0.20622158136800631</v>
      </c>
      <c r="K43" s="18">
        <f t="shared" si="5"/>
        <v>130.6975712960552</v>
      </c>
      <c r="L43" s="18">
        <f t="shared" si="6"/>
        <v>1.8239180181104042</v>
      </c>
      <c r="M43" s="18">
        <f t="shared" si="7"/>
        <v>-0.83156926969896516</v>
      </c>
    </row>
    <row r="44" spans="1:13">
      <c r="A44" s="1">
        <v>35</v>
      </c>
      <c r="B44" s="18">
        <f t="shared" si="8"/>
        <v>0.61146693885580983</v>
      </c>
      <c r="C44" s="18">
        <f t="shared" si="9"/>
        <v>6.0892258614167985E-2</v>
      </c>
      <c r="D44" s="21">
        <f t="shared" si="11"/>
        <v>0.3276408025300222</v>
      </c>
      <c r="E44" s="18">
        <f t="shared" si="10"/>
        <v>6.1646693885580986E-2</v>
      </c>
      <c r="F44" s="18">
        <f t="shared" si="0"/>
        <v>1.7922274670810279E-26</v>
      </c>
      <c r="G44" s="18">
        <f t="shared" si="1"/>
        <v>1.2770661222883803</v>
      </c>
      <c r="H44" s="18">
        <f t="shared" si="2"/>
        <v>-5.3894321069629951</v>
      </c>
      <c r="I44" s="18">
        <f t="shared" si="3"/>
        <v>127.42708252926631</v>
      </c>
      <c r="J44" s="18">
        <f t="shared" si="4"/>
        <v>0.20238580053058411</v>
      </c>
      <c r="K44" s="18">
        <f t="shared" si="5"/>
        <v>127.42708252926631</v>
      </c>
      <c r="L44" s="18">
        <f t="shared" si="6"/>
        <v>1.8219150059945282</v>
      </c>
      <c r="M44" s="18">
        <f t="shared" si="7"/>
        <v>-0.82976263131993988</v>
      </c>
    </row>
    <row r="45" spans="1:13">
      <c r="A45" s="1">
        <v>36</v>
      </c>
      <c r="B45" s="18">
        <f t="shared" si="8"/>
        <v>0.63166491111380418</v>
      </c>
      <c r="C45" s="18">
        <f t="shared" si="9"/>
        <v>5.6020877925034546E-2</v>
      </c>
      <c r="D45" s="21">
        <f t="shared" si="11"/>
        <v>0.3123142109611613</v>
      </c>
      <c r="E45" s="18">
        <f t="shared" si="10"/>
        <v>6.3666491111380424E-2</v>
      </c>
      <c r="F45" s="18">
        <f t="shared" si="0"/>
        <v>3.7662903668530679E-21</v>
      </c>
      <c r="G45" s="18">
        <f t="shared" si="1"/>
        <v>1.2366701777723916</v>
      </c>
      <c r="H45" s="18">
        <f t="shared" si="2"/>
        <v>-4.2752905839473412</v>
      </c>
      <c r="I45" s="18">
        <f t="shared" si="3"/>
        <v>124.35085853128086</v>
      </c>
      <c r="J45" s="18">
        <f t="shared" si="4"/>
        <v>0.19843281240989644</v>
      </c>
      <c r="K45" s="18">
        <f t="shared" si="5"/>
        <v>124.35085853128086</v>
      </c>
      <c r="L45" s="18">
        <f t="shared" si="6"/>
        <v>1.8199348126359014</v>
      </c>
      <c r="M45" s="18">
        <f t="shared" si="7"/>
        <v>-0.82797657456509988</v>
      </c>
    </row>
    <row r="46" spans="1:13">
      <c r="A46" s="1">
        <v>37</v>
      </c>
      <c r="B46" s="18">
        <f t="shared" si="8"/>
        <v>0.65154886104992071</v>
      </c>
      <c r="C46" s="18">
        <f t="shared" si="9"/>
        <v>5.1539207691031784E-2</v>
      </c>
      <c r="D46" s="21">
        <f t="shared" si="11"/>
        <v>0.29691193125904752</v>
      </c>
      <c r="E46" s="18">
        <f t="shared" si="10"/>
        <v>6.565488610499208E-2</v>
      </c>
      <c r="F46" s="18">
        <f t="shared" si="0"/>
        <v>4.5832087562751653E-16</v>
      </c>
      <c r="G46" s="18">
        <f t="shared" si="1"/>
        <v>1.1969022779001586</v>
      </c>
      <c r="H46" s="18">
        <f t="shared" si="2"/>
        <v>-3.2108147393889737</v>
      </c>
      <c r="I46" s="18">
        <f t="shared" si="3"/>
        <v>121.46417411899998</v>
      </c>
      <c r="J46" s="18">
        <f t="shared" si="4"/>
        <v>0.19438501031799629</v>
      </c>
      <c r="K46" s="18">
        <f t="shared" si="5"/>
        <v>121.46417411899998</v>
      </c>
      <c r="L46" s="18">
        <f t="shared" si="6"/>
        <v>1.8179854057794194</v>
      </c>
      <c r="M46" s="18">
        <f t="shared" si="7"/>
        <v>-0.82621828602788083</v>
      </c>
    </row>
    <row r="47" spans="1:13">
      <c r="A47" s="1">
        <v>38</v>
      </c>
      <c r="B47" s="18">
        <f t="shared" si="8"/>
        <v>0.67104258007994644</v>
      </c>
      <c r="C47" s="18">
        <f t="shared" si="9"/>
        <v>4.7416071075749543E-2</v>
      </c>
      <c r="D47" s="21">
        <f t="shared" si="11"/>
        <v>0.28154134884430404</v>
      </c>
      <c r="E47" s="18">
        <f t="shared" si="10"/>
        <v>6.7604258007994647E-2</v>
      </c>
      <c r="F47" s="18">
        <f t="shared" si="0"/>
        <v>3.2205152102413804E-11</v>
      </c>
      <c r="G47" s="18">
        <f t="shared" si="1"/>
        <v>1.1579148398401071</v>
      </c>
      <c r="H47" s="18">
        <f t="shared" si="2"/>
        <v>-2.1962631520876883</v>
      </c>
      <c r="I47" s="18">
        <f t="shared" si="3"/>
        <v>118.76135060752577</v>
      </c>
      <c r="J47" s="18">
        <f t="shared" si="4"/>
        <v>0.19026613487043831</v>
      </c>
      <c r="K47" s="18">
        <f t="shared" si="5"/>
        <v>118.76135060752577</v>
      </c>
      <c r="L47" s="18">
        <f t="shared" si="6"/>
        <v>1.8160742568549069</v>
      </c>
      <c r="M47" s="18">
        <f t="shared" si="7"/>
        <v>-0.82449450464498741</v>
      </c>
    </row>
    <row r="48" spans="1:13">
      <c r="A48" s="1">
        <v>39</v>
      </c>
      <c r="B48" s="18">
        <f t="shared" si="8"/>
        <v>0.69007597404552456</v>
      </c>
      <c r="C48" s="18">
        <f t="shared" si="9"/>
        <v>4.3622785411300609E-2</v>
      </c>
      <c r="D48" s="21">
        <f t="shared" si="11"/>
        <v>0.26630124054317483</v>
      </c>
      <c r="E48" s="18">
        <f t="shared" si="10"/>
        <v>6.9507597404552465E-2</v>
      </c>
      <c r="F48" s="18">
        <f t="shared" si="0"/>
        <v>1.3073033856409732E-6</v>
      </c>
      <c r="G48" s="18">
        <f t="shared" si="1"/>
        <v>1.1198480519089509</v>
      </c>
      <c r="H48" s="18">
        <f t="shared" si="2"/>
        <v>-1.2315947926619275</v>
      </c>
      <c r="I48" s="18">
        <f t="shared" si="3"/>
        <v>116.23594311191701</v>
      </c>
      <c r="J48" s="18">
        <f t="shared" si="4"/>
        <v>0.1861007379777008</v>
      </c>
      <c r="K48" s="18">
        <f t="shared" si="5"/>
        <v>116.23594311191701</v>
      </c>
      <c r="L48" s="18">
        <f t="shared" si="6"/>
        <v>1.8142082378386739</v>
      </c>
      <c r="M48" s="18">
        <f t="shared" si="7"/>
        <v>-0.82281142866956136</v>
      </c>
    </row>
    <row r="49" spans="1:13">
      <c r="A49" s="1">
        <v>40</v>
      </c>
      <c r="B49" s="18">
        <f t="shared" si="8"/>
        <v>0.7085850313228752</v>
      </c>
      <c r="C49" s="18">
        <f t="shared" si="9"/>
        <v>4.0133864717053783E-2</v>
      </c>
      <c r="D49" s="21">
        <f t="shared" si="11"/>
        <v>0.25128110396007103</v>
      </c>
      <c r="E49" s="18">
        <f t="shared" si="10"/>
        <v>7.1358503132287518E-2</v>
      </c>
      <c r="F49" s="18">
        <f t="shared" si="0"/>
        <v>2.9832187478910317E-2</v>
      </c>
      <c r="G49" s="18">
        <f t="shared" si="1"/>
        <v>1.0828299373542496</v>
      </c>
      <c r="H49" s="18">
        <f t="shared" si="2"/>
        <v>-0.31653464834421258</v>
      </c>
      <c r="I49" s="18">
        <f t="shared" si="3"/>
        <v>113.88102522799532</v>
      </c>
      <c r="J49" s="18">
        <f t="shared" si="4"/>
        <v>0.18191384040377737</v>
      </c>
      <c r="K49" s="18">
        <f t="shared" si="5"/>
        <v>113.88102522799532</v>
      </c>
      <c r="L49" s="18">
        <f t="shared" si="6"/>
        <v>1.8123936243801102</v>
      </c>
      <c r="M49" s="18">
        <f t="shared" si="7"/>
        <v>-0.82117471849124901</v>
      </c>
    </row>
    <row r="50" spans="1:13">
      <c r="A50" s="1">
        <v>41</v>
      </c>
      <c r="B50" s="18">
        <f t="shared" si="8"/>
        <v>0.70537743326772107</v>
      </c>
      <c r="C50" s="18">
        <f t="shared" si="9"/>
        <v>5.8061797038863036E-2</v>
      </c>
      <c r="D50" s="21">
        <f t="shared" si="11"/>
        <v>0.23656076969341588</v>
      </c>
      <c r="E50" s="18">
        <f t="shared" si="10"/>
        <v>7.103774332677211E-2</v>
      </c>
      <c r="F50" s="18">
        <f t="shared" si="0"/>
        <v>5.4372619881778196E-3</v>
      </c>
      <c r="G50" s="18">
        <f t="shared" si="1"/>
        <v>1.0892451334645579</v>
      </c>
      <c r="H50" s="18">
        <f t="shared" si="2"/>
        <v>-0.47354795982871184</v>
      </c>
      <c r="I50" s="18">
        <f t="shared" si="3"/>
        <v>114.28227040575374</v>
      </c>
      <c r="J50" s="18">
        <f t="shared" si="4"/>
        <v>0.18264904858573203</v>
      </c>
      <c r="K50" s="18">
        <f t="shared" si="5"/>
        <v>114.28227040575374</v>
      </c>
      <c r="L50" s="18">
        <f t="shared" si="6"/>
        <v>1.8127080947776741</v>
      </c>
      <c r="M50" s="18">
        <f t="shared" si="7"/>
        <v>-0.82145835845767934</v>
      </c>
    </row>
    <row r="51" spans="1:13">
      <c r="A51" s="1">
        <v>42</v>
      </c>
      <c r="B51" s="18">
        <f t="shared" si="8"/>
        <v>0.71834685460116054</v>
      </c>
      <c r="C51" s="18">
        <f t="shared" si="9"/>
        <v>5.7252175180979012E-2</v>
      </c>
      <c r="D51" s="21">
        <f t="shared" si="11"/>
        <v>0.22440097021786043</v>
      </c>
      <c r="E51" s="18">
        <f t="shared" si="10"/>
        <v>7.2334685460116052E-2</v>
      </c>
      <c r="F51" s="18">
        <f t="shared" si="0"/>
        <v>0.84958594482489025</v>
      </c>
      <c r="G51" s="18">
        <f t="shared" si="1"/>
        <v>1.0633062907976789</v>
      </c>
      <c r="H51" s="18">
        <f t="shared" si="2"/>
        <v>0.15739611345037149</v>
      </c>
      <c r="I51" s="18">
        <f t="shared" si="3"/>
        <v>112.67705032139634</v>
      </c>
      <c r="J51" s="18">
        <f t="shared" si="4"/>
        <v>0.17965152467880452</v>
      </c>
      <c r="K51" s="18">
        <f t="shared" si="5"/>
        <v>112.67705032139634</v>
      </c>
      <c r="L51" s="18">
        <f t="shared" si="6"/>
        <v>1.811436582882239</v>
      </c>
      <c r="M51" s="18">
        <f t="shared" si="7"/>
        <v>-0.82031150459120838</v>
      </c>
    </row>
    <row r="52" spans="1:13">
      <c r="A52" s="1">
        <v>43</v>
      </c>
      <c r="B52" s="18">
        <f t="shared" si="8"/>
        <v>0.12428143702049932</v>
      </c>
      <c r="C52" s="18">
        <f t="shared" si="9"/>
        <v>0.66296939234481578</v>
      </c>
      <c r="D52" s="21">
        <f t="shared" si="11"/>
        <v>0.2127491706346849</v>
      </c>
      <c r="E52" s="18">
        <f t="shared" si="10"/>
        <v>1.2928143702049933E-2</v>
      </c>
      <c r="F52" s="18">
        <f t="shared" si="0"/>
        <v>1.6204896933398517E-279</v>
      </c>
      <c r="G52" s="18">
        <f t="shared" si="1"/>
        <v>2.2514371259590016</v>
      </c>
      <c r="H52" s="18">
        <f t="shared" si="2"/>
        <v>-58.358046596539303</v>
      </c>
      <c r="I52" s="18">
        <f t="shared" si="3"/>
        <v>315.96072023192795</v>
      </c>
      <c r="J52" s="18">
        <f t="shared" si="4"/>
        <v>0.24926530911414566</v>
      </c>
      <c r="K52" s="18">
        <f t="shared" si="5"/>
        <v>315.96072023192795</v>
      </c>
      <c r="L52" s="18">
        <f t="shared" si="6"/>
        <v>1.8696782904881863</v>
      </c>
      <c r="M52" s="18">
        <f t="shared" si="7"/>
        <v>-0.87284324086323917</v>
      </c>
    </row>
    <row r="53" spans="1:13">
      <c r="A53" s="1">
        <v>44</v>
      </c>
      <c r="B53" s="18">
        <f t="shared" si="8"/>
        <v>0.12703188887095646</v>
      </c>
      <c r="C53" s="18">
        <f t="shared" si="9"/>
        <v>0.60993184095723052</v>
      </c>
      <c r="D53" s="21">
        <f t="shared" si="11"/>
        <v>0.26303627017181297</v>
      </c>
      <c r="E53" s="18">
        <f t="shared" si="10"/>
        <v>1.3203188887095646E-2</v>
      </c>
      <c r="F53" s="18">
        <f t="shared" si="0"/>
        <v>2.1451193580223672E-276</v>
      </c>
      <c r="G53" s="18">
        <f t="shared" si="1"/>
        <v>2.245936222258087</v>
      </c>
      <c r="H53" s="18">
        <f t="shared" si="2"/>
        <v>-57.704571860978099</v>
      </c>
      <c r="I53" s="18">
        <f t="shared" si="3"/>
        <v>313.34339708687338</v>
      </c>
      <c r="J53" s="18">
        <f t="shared" si="4"/>
        <v>0.24926190431044321</v>
      </c>
      <c r="K53" s="18">
        <f t="shared" si="5"/>
        <v>313.34339708687338</v>
      </c>
      <c r="L53" s="18">
        <f t="shared" si="6"/>
        <v>1.8694086383459845</v>
      </c>
      <c r="M53" s="18">
        <f t="shared" si="7"/>
        <v>-0.87260002520556701</v>
      </c>
    </row>
    <row r="54" spans="1:13">
      <c r="A54" s="1">
        <v>45</v>
      </c>
      <c r="B54" s="18">
        <f t="shared" si="8"/>
        <v>0.13050480643019202</v>
      </c>
      <c r="C54" s="18">
        <f t="shared" si="9"/>
        <v>0.56113729368065213</v>
      </c>
      <c r="D54" s="21">
        <f t="shared" si="11"/>
        <v>0.30835789988915585</v>
      </c>
      <c r="E54" s="18">
        <f t="shared" si="10"/>
        <v>1.3550480643019204E-2</v>
      </c>
      <c r="F54" s="18">
        <f t="shared" si="0"/>
        <v>1.6085207377993759E-272</v>
      </c>
      <c r="G54" s="18">
        <f t="shared" si="1"/>
        <v>2.2389903871396157</v>
      </c>
      <c r="H54" s="18">
        <f t="shared" si="2"/>
        <v>-56.893439121284921</v>
      </c>
      <c r="I54" s="18">
        <f t="shared" si="3"/>
        <v>310.09987936387699</v>
      </c>
      <c r="J54" s="18">
        <f t="shared" si="4"/>
        <v>0.24925336726941483</v>
      </c>
      <c r="K54" s="18">
        <f t="shared" si="5"/>
        <v>310.09987936387699</v>
      </c>
      <c r="L54" s="18">
        <f t="shared" si="6"/>
        <v>1.8690681562323341</v>
      </c>
      <c r="M54" s="18">
        <f t="shared" si="7"/>
        <v>-0.87229292369129396</v>
      </c>
    </row>
    <row r="55" spans="1:13">
      <c r="A55" s="1">
        <v>46</v>
      </c>
      <c r="B55" s="18">
        <f t="shared" si="8"/>
        <v>0.13468320418376209</v>
      </c>
      <c r="C55" s="18">
        <f t="shared" si="9"/>
        <v>0.51624631018619993</v>
      </c>
      <c r="D55" s="21">
        <f t="shared" si="11"/>
        <v>0.34907048563003795</v>
      </c>
      <c r="E55" s="18">
        <f t="shared" si="10"/>
        <v>1.396832041837621E-2</v>
      </c>
      <c r="F55" s="18">
        <f t="shared" si="0"/>
        <v>5.9253449085708528E-268</v>
      </c>
      <c r="G55" s="18">
        <f t="shared" si="1"/>
        <v>2.2306335916324755</v>
      </c>
      <c r="H55" s="18">
        <f t="shared" si="2"/>
        <v>-55.937596911332754</v>
      </c>
      <c r="I55" s="18">
        <f t="shared" si="3"/>
        <v>306.2853821400974</v>
      </c>
      <c r="J55" s="18">
        <f t="shared" si="4"/>
        <v>0.24923682735996402</v>
      </c>
      <c r="K55" s="18">
        <f t="shared" si="5"/>
        <v>306.2853821400974</v>
      </c>
      <c r="L55" s="18">
        <f t="shared" si="6"/>
        <v>1.8686585093937487</v>
      </c>
      <c r="M55" s="18">
        <f t="shared" si="7"/>
        <v>-0.87192343830747199</v>
      </c>
    </row>
    <row r="56" spans="1:13">
      <c r="A56" s="1">
        <v>47</v>
      </c>
      <c r="B56" s="18">
        <f t="shared" si="8"/>
        <v>0.13955913257564065</v>
      </c>
      <c r="C56" s="18">
        <f t="shared" si="9"/>
        <v>0.47494660537130395</v>
      </c>
      <c r="D56" s="21">
        <f t="shared" si="11"/>
        <v>0.38549426205305537</v>
      </c>
      <c r="E56" s="18">
        <f t="shared" si="10"/>
        <v>1.4455913257564066E-2</v>
      </c>
      <c r="F56" s="18">
        <f t="shared" si="0"/>
        <v>9.4134149299124561E-263</v>
      </c>
      <c r="G56" s="18">
        <f t="shared" si="1"/>
        <v>2.2208817348487186</v>
      </c>
      <c r="H56" s="18">
        <f t="shared" si="2"/>
        <v>-54.848885787756622</v>
      </c>
      <c r="I56" s="18">
        <f t="shared" si="3"/>
        <v>301.95107360027987</v>
      </c>
      <c r="J56" s="18">
        <f t="shared" si="4"/>
        <v>0.24920886980309145</v>
      </c>
      <c r="K56" s="18">
        <f t="shared" si="5"/>
        <v>301.95107360027987</v>
      </c>
      <c r="L56" s="18">
        <f t="shared" si="6"/>
        <v>1.8681804771984665</v>
      </c>
      <c r="M56" s="18">
        <f t="shared" si="7"/>
        <v>-0.87149227201368806</v>
      </c>
    </row>
    <row r="57" spans="1:13">
      <c r="A57" s="1">
        <v>48</v>
      </c>
      <c r="B57" s="18">
        <f t="shared" si="8"/>
        <v>0.1451318041891683</v>
      </c>
      <c r="C57" s="18">
        <f t="shared" si="9"/>
        <v>0.43695087694159968</v>
      </c>
      <c r="D57" s="21">
        <f t="shared" si="11"/>
        <v>0.41791731886923206</v>
      </c>
      <c r="E57" s="18">
        <f t="shared" si="10"/>
        <v>1.5013180418916831E-2</v>
      </c>
      <c r="F57" s="18">
        <f t="shared" si="0"/>
        <v>5.712145979181208E-257</v>
      </c>
      <c r="G57" s="18">
        <f t="shared" si="1"/>
        <v>2.2097363916216635</v>
      </c>
      <c r="H57" s="18">
        <f t="shared" si="2"/>
        <v>-53.638343101652694</v>
      </c>
      <c r="I57" s="18">
        <f t="shared" si="3"/>
        <v>297.14524289198386</v>
      </c>
      <c r="J57" s="18">
        <f t="shared" si="4"/>
        <v>0.24916550028218504</v>
      </c>
      <c r="K57" s="18">
        <f t="shared" si="5"/>
        <v>297.14524289198386</v>
      </c>
      <c r="L57" s="18">
        <f t="shared" si="6"/>
        <v>1.8676341368441991</v>
      </c>
      <c r="M57" s="18">
        <f t="shared" si="7"/>
        <v>-0.87099949443925073</v>
      </c>
    </row>
    <row r="58" spans="1:13">
      <c r="A58" s="1">
        <v>49</v>
      </c>
      <c r="B58" s="18">
        <f t="shared" si="8"/>
        <v>0.15140607229754208</v>
      </c>
      <c r="C58" s="18">
        <f t="shared" si="9"/>
        <v>0.4019948067862717</v>
      </c>
      <c r="D58" s="21">
        <f t="shared" si="11"/>
        <v>0.4465991209161862</v>
      </c>
      <c r="E58" s="18">
        <f t="shared" si="10"/>
        <v>1.564060722975421E-2</v>
      </c>
      <c r="F58" s="18">
        <f t="shared" si="0"/>
        <v>1.1798574634109327E-250</v>
      </c>
      <c r="G58" s="18">
        <f t="shared" si="1"/>
        <v>2.1971878554049158</v>
      </c>
      <c r="H58" s="18">
        <f t="shared" si="2"/>
        <v>-52.316443601004501</v>
      </c>
      <c r="I58" s="18">
        <f t="shared" si="3"/>
        <v>291.91421832212779</v>
      </c>
      <c r="J58" s="18">
        <f t="shared" si="4"/>
        <v>0.24910209587928042</v>
      </c>
      <c r="K58" s="18">
        <f t="shared" si="5"/>
        <v>291.91421832212779</v>
      </c>
      <c r="L58" s="18">
        <f t="shared" si="6"/>
        <v>1.8670190125198487</v>
      </c>
      <c r="M58" s="18">
        <f t="shared" si="7"/>
        <v>-0.87044467642120926</v>
      </c>
    </row>
    <row r="59" spans="1:13">
      <c r="A59" s="1">
        <v>50</v>
      </c>
      <c r="B59" s="18">
        <f t="shared" si="8"/>
        <v>0.15839115373694565</v>
      </c>
      <c r="C59" s="18">
        <f t="shared" si="9"/>
        <v>0.36983522224336995</v>
      </c>
      <c r="D59" s="21">
        <f t="shared" si="11"/>
        <v>0.47177362401968437</v>
      </c>
      <c r="E59" s="18">
        <f t="shared" si="10"/>
        <v>1.6339115373694566E-2</v>
      </c>
      <c r="F59" s="18">
        <f t="shared" si="0"/>
        <v>7.4234100845728168E-244</v>
      </c>
      <c r="G59" s="18">
        <f t="shared" si="1"/>
        <v>2.1832176925261084</v>
      </c>
      <c r="H59" s="18">
        <f t="shared" si="2"/>
        <v>-50.893284014437398</v>
      </c>
      <c r="I59" s="18">
        <f t="shared" si="3"/>
        <v>286.3030619488174</v>
      </c>
      <c r="J59" s="18">
        <f t="shared" si="4"/>
        <v>0.24901334805557468</v>
      </c>
      <c r="K59" s="18">
        <f t="shared" si="5"/>
        <v>286.3030619488174</v>
      </c>
      <c r="L59" s="18">
        <f t="shared" si="6"/>
        <v>1.8663342006140249</v>
      </c>
      <c r="M59" s="18">
        <f t="shared" si="7"/>
        <v>-0.86982700293752491</v>
      </c>
    </row>
    <row r="60" spans="1:13">
      <c r="A60" s="1">
        <v>51</v>
      </c>
      <c r="B60" s="18">
        <f t="shared" si="8"/>
        <v>0.16609951741006929</v>
      </c>
      <c r="C60" s="18">
        <f t="shared" si="9"/>
        <v>0.34024840446390037</v>
      </c>
      <c r="D60" s="21">
        <f t="shared" si="11"/>
        <v>0.4936520781260304</v>
      </c>
      <c r="E60" s="18">
        <f t="shared" si="10"/>
        <v>1.7109951741006931E-2</v>
      </c>
      <c r="F60" s="18">
        <f t="shared" si="0"/>
        <v>1.2765715946869695E-236</v>
      </c>
      <c r="G60" s="18">
        <f t="shared" si="1"/>
        <v>2.1678009651798615</v>
      </c>
      <c r="H60" s="18">
        <f t="shared" si="2"/>
        <v>-49.378718536705172</v>
      </c>
      <c r="I60" s="18">
        <f t="shared" si="3"/>
        <v>280.35606385613249</v>
      </c>
      <c r="J60" s="18">
        <f t="shared" si="4"/>
        <v>0.24889320236894302</v>
      </c>
      <c r="K60" s="18">
        <f t="shared" si="5"/>
        <v>280.35606385613249</v>
      </c>
      <c r="L60" s="18">
        <f t="shared" si="6"/>
        <v>1.8655784786852871</v>
      </c>
      <c r="M60" s="18">
        <f t="shared" si="7"/>
        <v>-0.86914537139395764</v>
      </c>
    </row>
    <row r="61" spans="1:13">
      <c r="A61" s="1">
        <v>52</v>
      </c>
      <c r="B61" s="18">
        <f t="shared" si="8"/>
        <v>0.17454588064365345</v>
      </c>
      <c r="C61" s="18">
        <f t="shared" si="9"/>
        <v>0.31302853210678833</v>
      </c>
      <c r="D61" s="21">
        <f t="shared" si="11"/>
        <v>0.51242558724955822</v>
      </c>
      <c r="E61" s="18">
        <f t="shared" si="10"/>
        <v>1.7954588064365347E-2</v>
      </c>
      <c r="F61" s="18">
        <f t="shared" si="0"/>
        <v>5.3925705472401723E-229</v>
      </c>
      <c r="G61" s="18">
        <f t="shared" si="1"/>
        <v>2.150908238712693</v>
      </c>
      <c r="H61" s="18">
        <f t="shared" si="2"/>
        <v>-47.782451283087909</v>
      </c>
      <c r="I61" s="18">
        <f t="shared" si="3"/>
        <v>274.1170575308501</v>
      </c>
      <c r="J61" s="18">
        <f t="shared" si="4"/>
        <v>0.24873479927608352</v>
      </c>
      <c r="K61" s="18">
        <f t="shared" si="5"/>
        <v>274.1170575308501</v>
      </c>
      <c r="L61" s="18">
        <f t="shared" si="6"/>
        <v>1.864750403858465</v>
      </c>
      <c r="M61" s="18">
        <f t="shared" si="7"/>
        <v>-0.86839848037368683</v>
      </c>
    </row>
    <row r="62" spans="1:13">
      <c r="A62" s="1">
        <v>53</v>
      </c>
      <c r="B62" s="18">
        <f t="shared" si="8"/>
        <v>0.18374627097635976</v>
      </c>
      <c r="C62" s="18">
        <f t="shared" si="9"/>
        <v>0.28798624953824525</v>
      </c>
      <c r="D62" s="21">
        <f t="shared" si="11"/>
        <v>0.52826747948539499</v>
      </c>
      <c r="E62" s="18">
        <f t="shared" si="10"/>
        <v>1.8874627097635977E-2</v>
      </c>
      <c r="F62" s="18">
        <f t="shared" si="0"/>
        <v>5.0344371100611535E-221</v>
      </c>
      <c r="G62" s="18">
        <f t="shared" si="1"/>
        <v>2.1325074580472805</v>
      </c>
      <c r="H62" s="18">
        <f t="shared" si="2"/>
        <v>-46.114091257016632</v>
      </c>
      <c r="I62" s="18">
        <f t="shared" si="3"/>
        <v>267.62957684120749</v>
      </c>
      <c r="J62" s="18">
        <f t="shared" si="4"/>
        <v>0.24853042044931195</v>
      </c>
      <c r="K62" s="18">
        <f t="shared" si="5"/>
        <v>267.62957684120749</v>
      </c>
      <c r="L62" s="18">
        <f t="shared" si="6"/>
        <v>1.8638484048062391</v>
      </c>
      <c r="M62" s="18">
        <f t="shared" si="7"/>
        <v>-0.86758491260109072</v>
      </c>
    </row>
    <row r="63" spans="1:13">
      <c r="A63" s="1">
        <v>54</v>
      </c>
      <c r="B63" s="18">
        <f t="shared" si="8"/>
        <v>0.19371712265945465</v>
      </c>
      <c r="C63" s="18">
        <f t="shared" si="9"/>
        <v>0.26494734957518562</v>
      </c>
      <c r="D63" s="21">
        <f t="shared" si="11"/>
        <v>0.54133552776535976</v>
      </c>
      <c r="E63" s="18">
        <f t="shared" si="10"/>
        <v>1.9871712265945467E-2</v>
      </c>
      <c r="F63" s="18">
        <f t="shared" si="0"/>
        <v>9.3530133643938261E-213</v>
      </c>
      <c r="G63" s="18">
        <f t="shared" si="1"/>
        <v>2.112565754681091</v>
      </c>
      <c r="H63" s="18">
        <f t="shared" si="2"/>
        <v>-44.383175111944716</v>
      </c>
      <c r="I63" s="18">
        <f t="shared" si="3"/>
        <v>260.93687501065961</v>
      </c>
      <c r="J63" s="18">
        <f t="shared" si="4"/>
        <v>0.24827144538041337</v>
      </c>
      <c r="K63" s="18">
        <f t="shared" si="5"/>
        <v>260.93687501065961</v>
      </c>
      <c r="L63" s="18">
        <f t="shared" si="6"/>
        <v>1.8628708703275043</v>
      </c>
      <c r="M63" s="18">
        <f t="shared" si="7"/>
        <v>-0.86670321483595736</v>
      </c>
    </row>
    <row r="64" spans="1:13">
      <c r="A64" s="1">
        <v>55</v>
      </c>
      <c r="B64" s="18">
        <f t="shared" si="8"/>
        <v>0.20447438650654162</v>
      </c>
      <c r="C64" s="18">
        <f t="shared" si="9"/>
        <v>0.24375156160917077</v>
      </c>
      <c r="D64" s="21">
        <f t="shared" si="11"/>
        <v>0.55177405188428763</v>
      </c>
      <c r="E64" s="18">
        <f t="shared" si="10"/>
        <v>2.0947438650654165E-2</v>
      </c>
      <c r="F64" s="18">
        <f t="shared" si="0"/>
        <v>3.1160527759662107E-204</v>
      </c>
      <c r="G64" s="18">
        <f t="shared" si="1"/>
        <v>2.0910512269869166</v>
      </c>
      <c r="H64" s="18">
        <f t="shared" si="2"/>
        <v>-42.599162900530203</v>
      </c>
      <c r="I64" s="18">
        <f t="shared" si="3"/>
        <v>254.08182643027914</v>
      </c>
      <c r="J64" s="18">
        <f t="shared" si="4"/>
        <v>0.24794832352095608</v>
      </c>
      <c r="K64" s="18">
        <f t="shared" si="5"/>
        <v>254.08182643027914</v>
      </c>
      <c r="L64" s="18">
        <f t="shared" si="6"/>
        <v>1.8618162366170057</v>
      </c>
      <c r="M64" s="18">
        <f t="shared" si="7"/>
        <v>-0.86575197658727232</v>
      </c>
    </row>
    <row r="65" spans="1:13">
      <c r="A65" s="1">
        <v>56</v>
      </c>
      <c r="B65" s="18">
        <f t="shared" si="8"/>
        <v>0.21603263960741059</v>
      </c>
      <c r="C65" s="18">
        <f t="shared" si="9"/>
        <v>0.22425143668043712</v>
      </c>
      <c r="D65" s="21">
        <f t="shared" si="11"/>
        <v>0.55971592371215229</v>
      </c>
      <c r="E65" s="18">
        <f t="shared" si="10"/>
        <v>2.2103263960741061E-2</v>
      </c>
      <c r="F65" s="18">
        <f t="shared" si="0"/>
        <v>1.6796090975139625E-195</v>
      </c>
      <c r="G65" s="18">
        <f t="shared" si="1"/>
        <v>2.0679347207851788</v>
      </c>
      <c r="H65" s="18">
        <f t="shared" si="2"/>
        <v>-40.771412004322649</v>
      </c>
      <c r="I65" s="18">
        <f t="shared" si="3"/>
        <v>247.1067328580753</v>
      </c>
      <c r="J65" s="18">
        <f t="shared" si="4"/>
        <v>0.24755056771138625</v>
      </c>
      <c r="K65" s="18">
        <f t="shared" si="5"/>
        <v>247.1067328580753</v>
      </c>
      <c r="L65" s="18">
        <f t="shared" si="6"/>
        <v>1.860683074548293</v>
      </c>
      <c r="M65" s="18">
        <f t="shared" si="7"/>
        <v>-0.86472990883902168</v>
      </c>
    </row>
    <row r="66" spans="1:13">
      <c r="A66" s="1">
        <v>57</v>
      </c>
      <c r="B66" s="18">
        <f t="shared" si="8"/>
        <v>0.2284041884122503</v>
      </c>
      <c r="C66" s="18">
        <f t="shared" si="9"/>
        <v>0.20631132174600217</v>
      </c>
      <c r="D66" s="21">
        <f t="shared" si="11"/>
        <v>0.56528448984174751</v>
      </c>
      <c r="E66" s="18">
        <f t="shared" si="10"/>
        <v>2.3340418841225032E-2</v>
      </c>
      <c r="F66" s="18">
        <f t="shared" si="0"/>
        <v>1.3235909032432792E-186</v>
      </c>
      <c r="G66" s="18">
        <f t="shared" si="1"/>
        <v>2.0431916231754994</v>
      </c>
      <c r="H66" s="18">
        <f t="shared" si="2"/>
        <v>-38.909134442962667</v>
      </c>
      <c r="I66" s="18">
        <f t="shared" si="3"/>
        <v>240.05305620405412</v>
      </c>
      <c r="J66" s="18">
        <f t="shared" si="4"/>
        <v>0.24706677507387123</v>
      </c>
      <c r="K66" s="18">
        <f t="shared" si="5"/>
        <v>240.05305620405412</v>
      </c>
      <c r="L66" s="18">
        <f t="shared" si="6"/>
        <v>1.859470177606642</v>
      </c>
      <c r="M66" s="18">
        <f t="shared" si="7"/>
        <v>-0.86363592336223849</v>
      </c>
    </row>
    <row r="67" spans="1:13">
      <c r="A67" s="1">
        <v>58</v>
      </c>
      <c r="B67" s="18">
        <f t="shared" si="8"/>
        <v>0.24159816516960489</v>
      </c>
      <c r="C67" s="18">
        <f t="shared" si="9"/>
        <v>0.189806416006322</v>
      </c>
      <c r="D67" s="21">
        <f t="shared" si="11"/>
        <v>0.56859541882407316</v>
      </c>
      <c r="E67" s="18">
        <f t="shared" si="10"/>
        <v>2.4659816516960489E-2</v>
      </c>
      <c r="F67" s="18">
        <f t="shared" si="0"/>
        <v>1.3809777294128162E-177</v>
      </c>
      <c r="G67" s="18">
        <f t="shared" si="1"/>
        <v>2.0168036696607903</v>
      </c>
      <c r="H67" s="18">
        <f t="shared" si="2"/>
        <v>-37.021342701097254</v>
      </c>
      <c r="I67" s="18">
        <f t="shared" si="3"/>
        <v>232.96110041223164</v>
      </c>
      <c r="J67" s="18">
        <f t="shared" si="4"/>
        <v>0.24648468177514371</v>
      </c>
      <c r="K67" s="18">
        <f t="shared" si="5"/>
        <v>232.96110041223164</v>
      </c>
      <c r="L67" s="18">
        <f t="shared" si="6"/>
        <v>1.8581766504735679</v>
      </c>
      <c r="M67" s="18">
        <f t="shared" si="7"/>
        <v>-0.86246921261476006</v>
      </c>
    </row>
    <row r="68" spans="1:13">
      <c r="A68" s="1">
        <v>59</v>
      </c>
      <c r="B68" s="18">
        <f t="shared" si="8"/>
        <v>0.25561962387019083</v>
      </c>
      <c r="C68" s="18">
        <f t="shared" si="9"/>
        <v>0.17462190272581626</v>
      </c>
      <c r="D68" s="21">
        <f t="shared" si="11"/>
        <v>0.56975847340399288</v>
      </c>
      <c r="E68" s="18">
        <f t="shared" si="10"/>
        <v>2.6061962387019084E-2</v>
      </c>
      <c r="F68" s="18">
        <f t="shared" si="0"/>
        <v>1.7325880994320859E-168</v>
      </c>
      <c r="G68" s="18">
        <f t="shared" si="1"/>
        <v>1.9887607522596182</v>
      </c>
      <c r="H68" s="18">
        <f t="shared" si="2"/>
        <v>-35.116789029197051</v>
      </c>
      <c r="I68" s="18">
        <f t="shared" si="3"/>
        <v>225.86966470477665</v>
      </c>
      <c r="J68" s="18">
        <f t="shared" si="4"/>
        <v>0.24579125798836451</v>
      </c>
      <c r="K68" s="18">
        <f t="shared" si="5"/>
        <v>225.86966470477665</v>
      </c>
      <c r="L68" s="18">
        <f t="shared" si="6"/>
        <v>1.8568019976597852</v>
      </c>
      <c r="M68" s="18">
        <f t="shared" si="7"/>
        <v>-0.86122932968468124</v>
      </c>
    </row>
    <row r="69" spans="1:13">
      <c r="A69" s="1">
        <v>60</v>
      </c>
      <c r="B69" s="18">
        <f t="shared" si="8"/>
        <v>0.27046864777373109</v>
      </c>
      <c r="C69" s="18">
        <f t="shared" si="9"/>
        <v>0.16065215050775097</v>
      </c>
      <c r="D69" s="21">
        <f t="shared" si="11"/>
        <v>0.56887920171851802</v>
      </c>
      <c r="E69" s="18">
        <f t="shared" si="10"/>
        <v>2.7546864777373111E-2</v>
      </c>
      <c r="F69" s="18">
        <f t="shared" si="0"/>
        <v>2.3823766473341228E-159</v>
      </c>
      <c r="G69" s="18">
        <f t="shared" si="1"/>
        <v>1.9590627044525379</v>
      </c>
      <c r="H69" s="18">
        <f t="shared" si="2"/>
        <v>-33.203902836846694</v>
      </c>
      <c r="I69" s="18">
        <f t="shared" si="3"/>
        <v>218.81568950368853</v>
      </c>
      <c r="J69" s="18">
        <f t="shared" si="4"/>
        <v>0.2449728488776497</v>
      </c>
      <c r="K69" s="18">
        <f t="shared" si="5"/>
        <v>218.81568950368853</v>
      </c>
      <c r="L69" s="18">
        <f t="shared" si="6"/>
        <v>1.8553462110025751</v>
      </c>
      <c r="M69" s="18">
        <f t="shared" si="7"/>
        <v>-0.85991626720955083</v>
      </c>
    </row>
    <row r="70" spans="1:13">
      <c r="A70" s="1">
        <v>61</v>
      </c>
      <c r="B70" s="18">
        <f t="shared" si="8"/>
        <v>0.28613948621813107</v>
      </c>
      <c r="C70" s="18">
        <f t="shared" si="9"/>
        <v>0.14779997846713092</v>
      </c>
      <c r="D70" s="21">
        <f t="shared" si="11"/>
        <v>0.5660605353147381</v>
      </c>
      <c r="E70" s="18">
        <f t="shared" si="10"/>
        <v>2.9113948621813109E-2</v>
      </c>
      <c r="F70" s="18">
        <f t="shared" si="0"/>
        <v>3.2861961954032648E-150</v>
      </c>
      <c r="G70" s="18">
        <f t="shared" si="1"/>
        <v>1.927721027563738</v>
      </c>
      <c r="H70" s="18">
        <f t="shared" si="2"/>
        <v>-31.290730293165591</v>
      </c>
      <c r="I70" s="18">
        <f t="shared" si="3"/>
        <v>211.83391464027363</v>
      </c>
      <c r="J70" s="18">
        <f t="shared" si="4"/>
        <v>0.24401536638240517</v>
      </c>
      <c r="K70" s="18">
        <f t="shared" si="5"/>
        <v>211.83391464027363</v>
      </c>
      <c r="L70" s="18">
        <f t="shared" si="6"/>
        <v>1.85380985429234</v>
      </c>
      <c r="M70" s="18">
        <f t="shared" si="7"/>
        <v>-0.85853053370620136</v>
      </c>
    </row>
    <row r="71" spans="1:13">
      <c r="A71" s="1">
        <v>62</v>
      </c>
      <c r="B71" s="18">
        <f t="shared" si="8"/>
        <v>0.30261974356012039</v>
      </c>
      <c r="C71" s="18">
        <f t="shared" si="9"/>
        <v>0.13597598018976045</v>
      </c>
      <c r="D71" s="21">
        <f t="shared" si="11"/>
        <v>0.56140427625011924</v>
      </c>
      <c r="E71" s="18">
        <f t="shared" si="10"/>
        <v>3.076197435601204E-2</v>
      </c>
      <c r="F71" s="18">
        <f t="shared" si="0"/>
        <v>4.1821380840074852E-141</v>
      </c>
      <c r="G71" s="18">
        <f t="shared" si="1"/>
        <v>1.8947605128797593</v>
      </c>
      <c r="H71" s="18">
        <f t="shared" si="2"/>
        <v>-29.384879590276903</v>
      </c>
      <c r="I71" s="18">
        <f t="shared" si="3"/>
        <v>204.95656703642814</v>
      </c>
      <c r="J71" s="18">
        <f t="shared" si="4"/>
        <v>0.24290453489800712</v>
      </c>
      <c r="K71" s="18">
        <f t="shared" si="5"/>
        <v>204.95656703642814</v>
      </c>
      <c r="L71" s="18">
        <f t="shared" si="6"/>
        <v>1.8521941427882231</v>
      </c>
      <c r="M71" s="18">
        <f t="shared" si="7"/>
        <v>-0.85707322529072361</v>
      </c>
    </row>
    <row r="72" spans="1:13">
      <c r="A72" s="1">
        <v>63</v>
      </c>
      <c r="B72" s="18">
        <f t="shared" si="8"/>
        <v>0.31988964750948207</v>
      </c>
      <c r="C72" s="18">
        <f t="shared" si="9"/>
        <v>0.12509790177457963</v>
      </c>
      <c r="D72" s="21">
        <f t="shared" si="11"/>
        <v>0.55501245071593819</v>
      </c>
      <c r="E72" s="18">
        <f t="shared" si="10"/>
        <v>3.2488964750948209E-2</v>
      </c>
      <c r="F72" s="18">
        <f t="shared" si="0"/>
        <v>4.540387132603126E-132</v>
      </c>
      <c r="G72" s="18">
        <f t="shared" si="1"/>
        <v>1.8602207049810358</v>
      </c>
      <c r="H72" s="18">
        <f t="shared" si="2"/>
        <v>-27.493474545027063</v>
      </c>
      <c r="I72" s="18">
        <f t="shared" si="3"/>
        <v>198.21309201591217</v>
      </c>
      <c r="J72" s="18">
        <f t="shared" si="4"/>
        <v>0.24162619157962406</v>
      </c>
      <c r="K72" s="18">
        <f t="shared" si="5"/>
        <v>198.21309201591217</v>
      </c>
      <c r="L72" s="18">
        <f t="shared" si="6"/>
        <v>1.8505010149500505</v>
      </c>
      <c r="M72" s="18">
        <f t="shared" si="7"/>
        <v>-0.85554609037786189</v>
      </c>
    </row>
    <row r="73" spans="1:13">
      <c r="A73" s="1">
        <v>64</v>
      </c>
      <c r="B73" s="18">
        <f t="shared" si="8"/>
        <v>0.33792142745712955</v>
      </c>
      <c r="C73" s="18">
        <f t="shared" si="9"/>
        <v>0.11509006963261327</v>
      </c>
      <c r="D73" s="21">
        <f t="shared" si="11"/>
        <v>0.54698850291025713</v>
      </c>
      <c r="E73" s="18">
        <f t="shared" si="10"/>
        <v>3.4292142745712954E-2</v>
      </c>
      <c r="F73" s="18">
        <f t="shared" si="0"/>
        <v>3.9104970692534219E-123</v>
      </c>
      <c r="G73" s="18">
        <f t="shared" si="1"/>
        <v>1.8241571450857408</v>
      </c>
      <c r="H73" s="18">
        <f t="shared" si="2"/>
        <v>-25.623118358605826</v>
      </c>
      <c r="I73" s="18">
        <f t="shared" si="3"/>
        <v>191.62993895319912</v>
      </c>
      <c r="J73" s="18">
        <f t="shared" si="4"/>
        <v>0.24016663893967294</v>
      </c>
      <c r="K73" s="18">
        <f t="shared" si="5"/>
        <v>191.62993895319912</v>
      </c>
      <c r="L73" s="18">
        <f t="shared" si="6"/>
        <v>1.8487331933865556</v>
      </c>
      <c r="M73" s="18">
        <f t="shared" si="7"/>
        <v>-0.85395158465392551</v>
      </c>
    </row>
    <row r="74" spans="1:13">
      <c r="A74" s="1">
        <v>65</v>
      </c>
      <c r="B74" s="18">
        <f t="shared" si="8"/>
        <v>0.35667883527919192</v>
      </c>
      <c r="C74" s="18">
        <f t="shared" si="9"/>
        <v>0.10588286406200421</v>
      </c>
      <c r="D74" s="21">
        <f t="shared" si="11"/>
        <v>0.53743830065880394</v>
      </c>
      <c r="E74" s="18">
        <f t="shared" ref="E74:E109" si="12">$D$1+($D$2*B74)</f>
        <v>3.6167883527919192E-2</v>
      </c>
      <c r="F74" s="18">
        <f t="shared" ref="F74:F109" si="13">1/(1+EXP(-$F$1*H74))</f>
        <v>2.4996414623865583E-114</v>
      </c>
      <c r="G74" s="18">
        <f t="shared" ref="G74:G109" si="14">$H$2+($H$3*(1-B74))</f>
        <v>1.7866423294416163</v>
      </c>
      <c r="H74" s="18">
        <f t="shared" ref="H74:H109" si="15">I74*(((1-($F$2*(1-E74)))*$H$1)-((1-($F$2*(1-$D$3-E74)))*G74))</f>
        <v>-23.779868481343396</v>
      </c>
      <c r="I74" s="18">
        <f t="shared" ref="I74:I109" si="16">1/(1-($F$2*(2-$F$3-$D$3-E74))-(($F$2^2)*(($F$3*(1-$D$3))+($D$3*(1-E74))+(E74*(1-$F$3))-1)))</f>
        <v>185.2304083138323</v>
      </c>
      <c r="J74" s="18">
        <f t="shared" ref="J74:J109" si="17">(1-($F$2*(1-$D$3-E74)))*G74</f>
        <v>0.23851304374652577</v>
      </c>
      <c r="K74" s="18">
        <f t="shared" ref="K74:K109" si="18">1/(1-L74-M74)</f>
        <v>185.2304083138323</v>
      </c>
      <c r="L74" s="18">
        <f t="shared" ref="L74:L109" si="19">$F$2*(2-$F$3-$D$3-E74)</f>
        <v>1.8468942318353734</v>
      </c>
      <c r="M74" s="18">
        <f t="shared" ref="M74:M109" si="20">($F$2^2)*(($F$3*(1-$D$3))+($D$3*(1-E74))+(E74*(1-$F$3))-1)</f>
        <v>-0.85229291345089797</v>
      </c>
    </row>
    <row r="75" spans="1:13">
      <c r="A75" s="1">
        <v>66</v>
      </c>
      <c r="B75" s="18">
        <f t="shared" ref="B75:B109" si="21">(E74*(1-B74-C74))+((1-F74)*B74)</f>
        <v>0.37611684114086236</v>
      </c>
      <c r="C75" s="18">
        <f t="shared" ref="C75:C109" si="22">(F74*B74)+((1-$D$3)*C74)</f>
        <v>9.7412234937043887E-2</v>
      </c>
      <c r="D75" s="21">
        <f t="shared" si="11"/>
        <v>0.52647092392209371</v>
      </c>
      <c r="E75" s="18">
        <f t="shared" si="12"/>
        <v>3.811168411408624E-2</v>
      </c>
      <c r="F75" s="18">
        <f t="shared" si="13"/>
        <v>1.1162613996971616E-105</v>
      </c>
      <c r="G75" s="18">
        <f t="shared" si="14"/>
        <v>1.7477663177182752</v>
      </c>
      <c r="H75" s="18">
        <f t="shared" si="15"/>
        <v>-21.969222699883975</v>
      </c>
      <c r="I75" s="18">
        <f t="shared" si="16"/>
        <v>179.03456350661708</v>
      </c>
      <c r="J75" s="18">
        <f t="shared" si="17"/>
        <v>0.23665387213524128</v>
      </c>
      <c r="K75" s="18">
        <f t="shared" si="18"/>
        <v>179.03456350661708</v>
      </c>
      <c r="L75" s="18">
        <f t="shared" si="19"/>
        <v>1.8449885449861898</v>
      </c>
      <c r="M75" s="18">
        <f t="shared" si="20"/>
        <v>-0.8505740586457522</v>
      </c>
    </row>
    <row r="76" spans="1:13">
      <c r="A76" s="1">
        <v>67</v>
      </c>
      <c r="B76" s="18">
        <f t="shared" si="21"/>
        <v>0.39618153468863232</v>
      </c>
      <c r="C76" s="18">
        <f t="shared" si="22"/>
        <v>8.9619256142080383E-2</v>
      </c>
      <c r="D76" s="21">
        <f t="shared" si="11"/>
        <v>0.5141992091692873</v>
      </c>
      <c r="E76" s="18">
        <f t="shared" si="12"/>
        <v>4.0118153468863237E-2</v>
      </c>
      <c r="F76" s="18">
        <f t="shared" si="13"/>
        <v>3.2985397334779886E-97</v>
      </c>
      <c r="G76" s="18">
        <f t="shared" si="14"/>
        <v>1.7076369306227352</v>
      </c>
      <c r="H76" s="18">
        <f t="shared" si="15"/>
        <v>-20.196115832262809</v>
      </c>
      <c r="I76" s="18">
        <f t="shared" si="16"/>
        <v>173.05920757177165</v>
      </c>
      <c r="J76" s="18">
        <f t="shared" si="17"/>
        <v>0.23457934658244609</v>
      </c>
      <c r="K76" s="18">
        <f t="shared" si="18"/>
        <v>173.05920757177165</v>
      </c>
      <c r="L76" s="18">
        <f t="shared" si="19"/>
        <v>1.8430214181677809</v>
      </c>
      <c r="M76" s="18">
        <f t="shared" si="20"/>
        <v>-0.84879978739777562</v>
      </c>
    </row>
    <row r="77" spans="1:13">
      <c r="A77" s="1">
        <v>68</v>
      </c>
      <c r="B77" s="18">
        <f t="shared" si="21"/>
        <v>0.41681025747565392</v>
      </c>
      <c r="C77" s="18">
        <f t="shared" si="22"/>
        <v>8.2449715650713962E-2</v>
      </c>
      <c r="D77" s="21">
        <f t="shared" si="11"/>
        <v>0.50074002687363217</v>
      </c>
      <c r="E77" s="18">
        <f t="shared" si="12"/>
        <v>4.2181025747565395E-2</v>
      </c>
      <c r="F77" s="18">
        <f t="shared" si="13"/>
        <v>6.146539062674495E-89</v>
      </c>
      <c r="G77" s="18">
        <f t="shared" si="14"/>
        <v>1.6663794850486922</v>
      </c>
      <c r="H77" s="18">
        <f t="shared" si="15"/>
        <v>-18.464925827917618</v>
      </c>
      <c r="I77" s="18">
        <f t="shared" si="16"/>
        <v>167.31792174410899</v>
      </c>
      <c r="J77" s="18">
        <f t="shared" si="17"/>
        <v>0.23228190634208123</v>
      </c>
      <c r="K77" s="18">
        <f t="shared" si="18"/>
        <v>167.31792174410899</v>
      </c>
      <c r="L77" s="18">
        <f t="shared" si="19"/>
        <v>1.8409989943651317</v>
      </c>
      <c r="M77" s="18">
        <f t="shared" si="20"/>
        <v>-0.84697564043852347</v>
      </c>
    </row>
    <row r="78" spans="1:13">
      <c r="A78" s="1">
        <v>69</v>
      </c>
      <c r="B78" s="18">
        <f t="shared" si="21"/>
        <v>0.4379319854420472</v>
      </c>
      <c r="C78" s="18">
        <f t="shared" si="22"/>
        <v>7.5853738398656848E-2</v>
      </c>
      <c r="D78" s="21">
        <f t="shared" ref="D78:D109" si="23">1-B78-C78</f>
        <v>0.48621427615929602</v>
      </c>
      <c r="E78" s="18">
        <f t="shared" si="12"/>
        <v>4.4293198544204722E-2</v>
      </c>
      <c r="F78" s="18">
        <f t="shared" si="13"/>
        <v>6.9242401424782175E-81</v>
      </c>
      <c r="G78" s="18">
        <f t="shared" si="14"/>
        <v>1.6241360291159057</v>
      </c>
      <c r="H78" s="18">
        <f t="shared" si="15"/>
        <v>-16.779487655743878</v>
      </c>
      <c r="I78" s="18">
        <f t="shared" si="16"/>
        <v>161.82116048941728</v>
      </c>
      <c r="J78" s="18">
        <f t="shared" si="17"/>
        <v>0.22975664952158598</v>
      </c>
      <c r="K78" s="18">
        <f t="shared" si="18"/>
        <v>161.82116048941728</v>
      </c>
      <c r="L78" s="18">
        <f t="shared" si="19"/>
        <v>1.8389282367213677</v>
      </c>
      <c r="M78" s="18">
        <f t="shared" si="20"/>
        <v>-0.84510789825003041</v>
      </c>
    </row>
    <row r="79" spans="1:13">
      <c r="A79" s="1">
        <v>70</v>
      </c>
      <c r="B79" s="18">
        <f t="shared" si="21"/>
        <v>0.45946797091099767</v>
      </c>
      <c r="C79" s="18">
        <f t="shared" si="22"/>
        <v>6.9785439326764301E-2</v>
      </c>
      <c r="D79" s="21">
        <f t="shared" si="23"/>
        <v>0.47074658976223804</v>
      </c>
      <c r="E79" s="18">
        <f t="shared" si="12"/>
        <v>4.6446797091099772E-2</v>
      </c>
      <c r="F79" s="18">
        <f t="shared" si="13"/>
        <v>4.5469981943240833E-73</v>
      </c>
      <c r="G79" s="18">
        <f t="shared" si="14"/>
        <v>1.5810640581780047</v>
      </c>
      <c r="H79" s="18">
        <f t="shared" si="15"/>
        <v>-15.143113137348747</v>
      </c>
      <c r="I79" s="18">
        <f t="shared" si="16"/>
        <v>156.57639578527042</v>
      </c>
      <c r="J79" s="18">
        <f t="shared" si="17"/>
        <v>0.22700173266276957</v>
      </c>
      <c r="K79" s="18">
        <f t="shared" si="18"/>
        <v>156.57639578527042</v>
      </c>
      <c r="L79" s="18">
        <f t="shared" si="19"/>
        <v>1.8368168655969608</v>
      </c>
      <c r="M79" s="18">
        <f t="shared" si="20"/>
        <v>-0.84320352429468304</v>
      </c>
    </row>
    <row r="80" spans="1:13">
      <c r="A80" s="1">
        <v>71</v>
      </c>
      <c r="B80" s="18">
        <f t="shared" si="21"/>
        <v>0.4813326422470115</v>
      </c>
      <c r="C80" s="18">
        <f t="shared" si="22"/>
        <v>6.4202604180623166E-2</v>
      </c>
      <c r="D80" s="21">
        <f t="shared" si="23"/>
        <v>0.45446475357236538</v>
      </c>
      <c r="E80" s="18">
        <f t="shared" si="12"/>
        <v>4.8633264224701156E-2</v>
      </c>
      <c r="F80" s="18">
        <f t="shared" si="13"/>
        <v>1.6875331531865539E-65</v>
      </c>
      <c r="G80" s="18">
        <f t="shared" si="14"/>
        <v>1.5373347155059771</v>
      </c>
      <c r="H80" s="18">
        <f t="shared" si="15"/>
        <v>-13.558614841337148</v>
      </c>
      <c r="I80" s="18">
        <f t="shared" si="16"/>
        <v>151.5883022252539</v>
      </c>
      <c r="J80" s="18">
        <f t="shared" si="17"/>
        <v>0.22401870291333886</v>
      </c>
      <c r="K80" s="18">
        <f t="shared" si="18"/>
        <v>151.5883022252539</v>
      </c>
      <c r="L80" s="18">
        <f t="shared" si="19"/>
        <v>1.8346732703679398</v>
      </c>
      <c r="M80" s="18">
        <f t="shared" si="20"/>
        <v>-0.84127008546066406</v>
      </c>
    </row>
    <row r="81" spans="1:13">
      <c r="A81" s="1">
        <v>72</v>
      </c>
      <c r="B81" s="18">
        <f t="shared" si="21"/>
        <v>0.50343474668831001</v>
      </c>
      <c r="C81" s="18">
        <f t="shared" si="22"/>
        <v>5.9066395846173313E-2</v>
      </c>
      <c r="D81" s="21">
        <f t="shared" si="23"/>
        <v>0.4374988574655167</v>
      </c>
      <c r="E81" s="18">
        <f t="shared" si="12"/>
        <v>5.0843474668831004E-2</v>
      </c>
      <c r="F81" s="18">
        <f t="shared" si="13"/>
        <v>3.4496760800268994E-58</v>
      </c>
      <c r="G81" s="18">
        <f t="shared" si="14"/>
        <v>1.49313050662338</v>
      </c>
      <c r="H81" s="18">
        <f t="shared" si="15"/>
        <v>-12.028332277896961</v>
      </c>
      <c r="I81" s="18">
        <f t="shared" si="16"/>
        <v>146.85897393704821</v>
      </c>
      <c r="J81" s="18">
        <f t="shared" si="17"/>
        <v>0.22081273897363005</v>
      </c>
      <c r="K81" s="18">
        <f t="shared" si="18"/>
        <v>146.85897393704821</v>
      </c>
      <c r="L81" s="18">
        <f t="shared" si="19"/>
        <v>1.8325063973834987</v>
      </c>
      <c r="M81" s="18">
        <f t="shared" si="20"/>
        <v>-0.83931565100410932</v>
      </c>
    </row>
    <row r="82" spans="1:13">
      <c r="A82" s="1">
        <v>73</v>
      </c>
      <c r="B82" s="18">
        <f t="shared" si="21"/>
        <v>0.52567870876550049</v>
      </c>
      <c r="C82" s="18">
        <f t="shared" si="22"/>
        <v>5.4341084178479451E-2</v>
      </c>
      <c r="D82" s="21">
        <f t="shared" si="23"/>
        <v>0.41998020705602007</v>
      </c>
      <c r="E82" s="18">
        <f t="shared" si="12"/>
        <v>5.3067870876550051E-2</v>
      </c>
      <c r="F82" s="18">
        <f t="shared" si="13"/>
        <v>3.8041476963738137E-51</v>
      </c>
      <c r="G82" s="18">
        <f t="shared" si="14"/>
        <v>1.448642582468999</v>
      </c>
      <c r="H82" s="18">
        <f t="shared" si="15"/>
        <v>-10.554158888379112</v>
      </c>
      <c r="I82" s="18">
        <f t="shared" si="16"/>
        <v>142.38816425317609</v>
      </c>
      <c r="J82" s="18">
        <f t="shared" si="17"/>
        <v>0.21739278015650659</v>
      </c>
      <c r="K82" s="18">
        <f t="shared" si="18"/>
        <v>142.38816425317609</v>
      </c>
      <c r="L82" s="18">
        <f t="shared" si="19"/>
        <v>1.830325616787696</v>
      </c>
      <c r="M82" s="18">
        <f t="shared" si="20"/>
        <v>-0.83734867242750277</v>
      </c>
    </row>
    <row r="83" spans="1:13">
      <c r="A83" s="1">
        <v>74</v>
      </c>
      <c r="B83" s="18">
        <f t="shared" si="21"/>
        <v>0.54796616416425614</v>
      </c>
      <c r="C83" s="18">
        <f t="shared" si="22"/>
        <v>4.9993797444201099E-2</v>
      </c>
      <c r="D83" s="21">
        <f t="shared" si="23"/>
        <v>0.40204003839154279</v>
      </c>
      <c r="E83" s="18">
        <f t="shared" si="12"/>
        <v>5.5296616416425616E-2</v>
      </c>
      <c r="F83" s="18">
        <f t="shared" si="13"/>
        <v>2.2266288613261846E-44</v>
      </c>
      <c r="G83" s="18">
        <f t="shared" si="14"/>
        <v>1.4040676716714877</v>
      </c>
      <c r="H83" s="18">
        <f t="shared" si="15"/>
        <v>-9.137568670131639</v>
      </c>
      <c r="I83" s="18">
        <f t="shared" si="16"/>
        <v>138.17353946504795</v>
      </c>
      <c r="J83" s="18">
        <f t="shared" si="17"/>
        <v>0.21377152806889294</v>
      </c>
      <c r="K83" s="18">
        <f t="shared" si="18"/>
        <v>138.17353946504795</v>
      </c>
      <c r="L83" s="18">
        <f t="shared" si="19"/>
        <v>1.8281405721407589</v>
      </c>
      <c r="M83" s="18">
        <f t="shared" si="20"/>
        <v>-0.83537784784399116</v>
      </c>
    </row>
    <row r="84" spans="1:13">
      <c r="A84" s="1">
        <v>75</v>
      </c>
      <c r="B84" s="18">
        <f t="shared" si="21"/>
        <v>0.57019761795123836</v>
      </c>
      <c r="C84" s="18">
        <f t="shared" si="22"/>
        <v>4.5994293648665016E-2</v>
      </c>
      <c r="D84" s="21">
        <f t="shared" si="23"/>
        <v>0.38380808840009661</v>
      </c>
      <c r="E84" s="18">
        <f t="shared" si="12"/>
        <v>5.7519761795123837E-2</v>
      </c>
      <c r="F84" s="18">
        <f t="shared" si="13"/>
        <v>6.8358115648240368E-38</v>
      </c>
      <c r="G84" s="18">
        <f t="shared" si="14"/>
        <v>1.3596047640975233</v>
      </c>
      <c r="H84" s="18">
        <f t="shared" si="15"/>
        <v>-7.7796416667293276</v>
      </c>
      <c r="I84" s="18">
        <f t="shared" si="16"/>
        <v>134.21093872162066</v>
      </c>
      <c r="J84" s="18">
        <f t="shared" si="17"/>
        <v>0.20996531232956608</v>
      </c>
      <c r="K84" s="18">
        <f t="shared" si="18"/>
        <v>134.21093872162066</v>
      </c>
      <c r="L84" s="18">
        <f t="shared" si="19"/>
        <v>1.8259610178479178</v>
      </c>
      <c r="M84" s="18">
        <f t="shared" si="20"/>
        <v>-0.83341197534456557</v>
      </c>
    </row>
    <row r="85" spans="1:13">
      <c r="A85" s="1">
        <v>76</v>
      </c>
      <c r="B85" s="18">
        <f t="shared" si="21"/>
        <v>0.59227416777105379</v>
      </c>
      <c r="C85" s="18">
        <f t="shared" si="22"/>
        <v>4.2314750156771816E-2</v>
      </c>
      <c r="D85" s="21">
        <f t="shared" si="23"/>
        <v>0.36541108207217438</v>
      </c>
      <c r="E85" s="18">
        <f t="shared" si="12"/>
        <v>5.9727416777105385E-2</v>
      </c>
      <c r="F85" s="18">
        <f t="shared" si="13"/>
        <v>1.0921743343668337E-31</v>
      </c>
      <c r="G85" s="18">
        <f t="shared" si="14"/>
        <v>1.3154516644578924</v>
      </c>
      <c r="H85" s="18">
        <f t="shared" si="15"/>
        <v>-6.4810879428526214</v>
      </c>
      <c r="I85" s="18">
        <f t="shared" si="16"/>
        <v>130.49463309574767</v>
      </c>
      <c r="J85" s="18">
        <f t="shared" si="17"/>
        <v>0.2059938198617674</v>
      </c>
      <c r="K85" s="18">
        <f t="shared" si="18"/>
        <v>130.49463309574767</v>
      </c>
      <c r="L85" s="18">
        <f t="shared" si="19"/>
        <v>1.8237966502185241</v>
      </c>
      <c r="M85" s="18">
        <f t="shared" si="20"/>
        <v>-0.83145980062001434</v>
      </c>
    </row>
    <row r="86" spans="1:13">
      <c r="A86" s="1">
        <v>77</v>
      </c>
      <c r="B86" s="18">
        <f t="shared" si="21"/>
        <v>0.61409922776495163</v>
      </c>
      <c r="C86" s="18">
        <f t="shared" si="22"/>
        <v>3.8929570144230069E-2</v>
      </c>
      <c r="D86" s="21">
        <f t="shared" si="23"/>
        <v>0.34697120209081833</v>
      </c>
      <c r="E86" s="18">
        <f t="shared" si="12"/>
        <v>6.1909922776495166E-2</v>
      </c>
      <c r="F86" s="18">
        <f t="shared" si="13"/>
        <v>9.0452728703443506E-26</v>
      </c>
      <c r="G86" s="18">
        <f t="shared" si="14"/>
        <v>1.2718015444700967</v>
      </c>
      <c r="H86" s="18">
        <f t="shared" si="15"/>
        <v>-5.2422700119423871</v>
      </c>
      <c r="I86" s="18">
        <f t="shared" si="16"/>
        <v>127.01757793605759</v>
      </c>
      <c r="J86" s="18">
        <f t="shared" si="17"/>
        <v>0.20187969593351046</v>
      </c>
      <c r="K86" s="18">
        <f t="shared" si="18"/>
        <v>127.01757793605759</v>
      </c>
      <c r="L86" s="18">
        <f t="shared" si="19"/>
        <v>1.8216569384544163</v>
      </c>
      <c r="M86" s="18">
        <f t="shared" si="20"/>
        <v>-0.82952986451905453</v>
      </c>
    </row>
    <row r="87" spans="1:13">
      <c r="A87" s="1">
        <v>78</v>
      </c>
      <c r="B87" s="18">
        <f t="shared" si="21"/>
        <v>0.63558018809206185</v>
      </c>
      <c r="C87" s="18">
        <f t="shared" si="22"/>
        <v>3.5815204532691665E-2</v>
      </c>
      <c r="D87" s="21">
        <f t="shared" si="23"/>
        <v>0.32860460737524649</v>
      </c>
      <c r="E87" s="18">
        <f t="shared" si="12"/>
        <v>6.4058018809206183E-2</v>
      </c>
      <c r="F87" s="18">
        <f t="shared" si="13"/>
        <v>3.8815644035032236E-20</v>
      </c>
      <c r="G87" s="18">
        <f t="shared" si="14"/>
        <v>1.2288396238158763</v>
      </c>
      <c r="H87" s="18">
        <f t="shared" si="15"/>
        <v>-4.0632239627935025</v>
      </c>
      <c r="I87" s="18">
        <f t="shared" si="16"/>
        <v>123.77165376232219</v>
      </c>
      <c r="J87" s="18">
        <f t="shared" si="17"/>
        <v>0.19764803344851253</v>
      </c>
      <c r="K87" s="18">
        <f t="shared" si="18"/>
        <v>123.77165376232219</v>
      </c>
      <c r="L87" s="18">
        <f t="shared" si="19"/>
        <v>1.8195509619517585</v>
      </c>
      <c r="M87" s="18">
        <f t="shared" si="20"/>
        <v>-0.82763035630097104</v>
      </c>
    </row>
    <row r="88" spans="1:13">
      <c r="A88" s="1">
        <v>79</v>
      </c>
      <c r="B88" s="18">
        <f t="shared" si="21"/>
        <v>0.65662994821209719</v>
      </c>
      <c r="C88" s="18">
        <f t="shared" si="22"/>
        <v>3.2949988170076334E-2</v>
      </c>
      <c r="D88" s="21">
        <f t="shared" si="23"/>
        <v>0.31042006361782648</v>
      </c>
      <c r="E88" s="18">
        <f t="shared" si="12"/>
        <v>6.6162994821209728E-2</v>
      </c>
      <c r="F88" s="18">
        <f t="shared" si="13"/>
        <v>8.6564047454516315E-15</v>
      </c>
      <c r="G88" s="18">
        <f t="shared" si="14"/>
        <v>1.1867401035758056</v>
      </c>
      <c r="H88" s="18">
        <f t="shared" si="15"/>
        <v>-2.9436797195410889</v>
      </c>
      <c r="I88" s="18">
        <f t="shared" si="16"/>
        <v>120.74789208045031</v>
      </c>
      <c r="J88" s="18">
        <f t="shared" si="17"/>
        <v>0.19332577420057692</v>
      </c>
      <c r="K88" s="18">
        <f t="shared" si="18"/>
        <v>120.74789208045031</v>
      </c>
      <c r="L88" s="18">
        <f t="shared" si="19"/>
        <v>1.817487259979206</v>
      </c>
      <c r="M88" s="18">
        <f t="shared" si="20"/>
        <v>-0.82576897805121785</v>
      </c>
    </row>
    <row r="89" spans="1:13">
      <c r="A89" s="1">
        <v>80</v>
      </c>
      <c r="B89" s="18">
        <f t="shared" si="21"/>
        <v>0.67716826927363738</v>
      </c>
      <c r="C89" s="18">
        <f t="shared" si="22"/>
        <v>3.0313989116475912E-2</v>
      </c>
      <c r="D89" s="21">
        <f t="shared" si="23"/>
        <v>0.29251774160988669</v>
      </c>
      <c r="E89" s="18">
        <f t="shared" si="12"/>
        <v>6.8216826927363736E-2</v>
      </c>
      <c r="F89" s="18">
        <f t="shared" si="13"/>
        <v>1.0094193479494075E-9</v>
      </c>
      <c r="G89" s="18">
        <f t="shared" si="14"/>
        <v>1.1456634614527252</v>
      </c>
      <c r="H89" s="18">
        <f t="shared" si="15"/>
        <v>-1.8830809612203927</v>
      </c>
      <c r="I89" s="18">
        <f t="shared" si="16"/>
        <v>117.93668353733101</v>
      </c>
      <c r="J89" s="18">
        <f t="shared" si="17"/>
        <v>0.18894105118842899</v>
      </c>
      <c r="K89" s="18">
        <f t="shared" si="18"/>
        <v>117.93668353733101</v>
      </c>
      <c r="L89" s="18">
        <f t="shared" si="19"/>
        <v>1.8154736990908198</v>
      </c>
      <c r="M89" s="18">
        <f t="shared" si="20"/>
        <v>-0.82395282509306544</v>
      </c>
    </row>
    <row r="90" spans="1:13">
      <c r="A90" s="1">
        <v>81</v>
      </c>
      <c r="B90" s="18">
        <f t="shared" si="21"/>
        <v>0.69712290074267558</v>
      </c>
      <c r="C90" s="18">
        <f t="shared" si="22"/>
        <v>2.7888870670704596E-2</v>
      </c>
      <c r="D90" s="21">
        <f t="shared" si="23"/>
        <v>0.27498822858661981</v>
      </c>
      <c r="E90" s="18">
        <f t="shared" si="12"/>
        <v>7.0212290074267561E-2</v>
      </c>
      <c r="F90" s="18">
        <f t="shared" si="13"/>
        <v>6.2102769303496946E-5</v>
      </c>
      <c r="G90" s="18">
        <f t="shared" si="14"/>
        <v>1.1057541985146488</v>
      </c>
      <c r="H90" s="18">
        <f t="shared" si="15"/>
        <v>-0.8806052610056514</v>
      </c>
      <c r="I90" s="18">
        <f t="shared" si="16"/>
        <v>115.32796685944412</v>
      </c>
      <c r="J90" s="18">
        <f t="shared" si="17"/>
        <v>0.18452250430236727</v>
      </c>
      <c r="K90" s="18">
        <f t="shared" si="18"/>
        <v>115.32796685944412</v>
      </c>
      <c r="L90" s="18">
        <f t="shared" si="19"/>
        <v>1.8135173626722865</v>
      </c>
      <c r="M90" s="18">
        <f t="shared" si="20"/>
        <v>-0.82218828636262387</v>
      </c>
    </row>
    <row r="91" spans="1:13">
      <c r="A91" s="1">
        <v>82</v>
      </c>
      <c r="B91" s="18">
        <f t="shared" si="21"/>
        <v>0.71638716075252729</v>
      </c>
      <c r="C91" s="18">
        <f t="shared" si="22"/>
        <v>2.5701054279729237E-2</v>
      </c>
      <c r="D91" s="21">
        <f t="shared" si="23"/>
        <v>0.25791178496774347</v>
      </c>
      <c r="E91" s="18">
        <f t="shared" si="12"/>
        <v>7.2138716075252726E-2</v>
      </c>
      <c r="F91" s="18">
        <f t="shared" si="13"/>
        <v>0.66595219668079197</v>
      </c>
      <c r="G91" s="18">
        <f t="shared" si="14"/>
        <v>1.0672256784949454</v>
      </c>
      <c r="H91" s="18">
        <f t="shared" si="15"/>
        <v>6.2721253160278531E-2</v>
      </c>
      <c r="I91" s="18">
        <f t="shared" si="16"/>
        <v>112.91670258898169</v>
      </c>
      <c r="J91" s="18">
        <f t="shared" si="17"/>
        <v>0.18010868437123564</v>
      </c>
      <c r="K91" s="18">
        <f t="shared" si="18"/>
        <v>112.91670258898169</v>
      </c>
      <c r="L91" s="18">
        <f t="shared" si="19"/>
        <v>1.8116287097301442</v>
      </c>
      <c r="M91" s="18">
        <f t="shared" si="20"/>
        <v>-0.82048479547363262</v>
      </c>
    </row>
    <row r="92" spans="1:13">
      <c r="A92" s="1">
        <v>83</v>
      </c>
      <c r="B92" s="18">
        <f t="shared" si="21"/>
        <v>0.2579129824037158</v>
      </c>
      <c r="C92" s="18">
        <f t="shared" si="22"/>
        <v>0.50072457331441211</v>
      </c>
      <c r="D92" s="21">
        <f t="shared" si="23"/>
        <v>0.24136244428187204</v>
      </c>
      <c r="E92" s="18">
        <f t="shared" si="12"/>
        <v>2.6291298240371581E-2</v>
      </c>
      <c r="F92" s="18">
        <f t="shared" si="13"/>
        <v>4.8115139615215364E-167</v>
      </c>
      <c r="G92" s="18">
        <f t="shared" si="14"/>
        <v>1.9841740351925683</v>
      </c>
      <c r="H92" s="18">
        <f t="shared" si="15"/>
        <v>-34.814608976590655</v>
      </c>
      <c r="I92" s="18">
        <f t="shared" si="16"/>
        <v>224.75066363392753</v>
      </c>
      <c r="J92" s="18">
        <f t="shared" si="17"/>
        <v>0.24567050474441779</v>
      </c>
      <c r="K92" s="18">
        <f t="shared" si="18"/>
        <v>224.75066363392753</v>
      </c>
      <c r="L92" s="18">
        <f t="shared" si="19"/>
        <v>1.8565771585878708</v>
      </c>
      <c r="M92" s="18">
        <f t="shared" si="20"/>
        <v>-0.86102653365903314</v>
      </c>
    </row>
    <row r="93" spans="1:13">
      <c r="A93" s="1">
        <v>84</v>
      </c>
      <c r="B93" s="18">
        <f t="shared" si="21"/>
        <v>0.26425871441035559</v>
      </c>
      <c r="C93" s="18">
        <f t="shared" si="22"/>
        <v>0.46066660744925919</v>
      </c>
      <c r="D93" s="21">
        <f t="shared" si="23"/>
        <v>0.27507467814038516</v>
      </c>
      <c r="E93" s="18">
        <f t="shared" si="12"/>
        <v>2.6925871441035559E-2</v>
      </c>
      <c r="F93" s="18">
        <f t="shared" si="13"/>
        <v>4.1166023855509128E-163</v>
      </c>
      <c r="G93" s="18">
        <f t="shared" si="14"/>
        <v>1.9714825711792887</v>
      </c>
      <c r="H93" s="18">
        <f t="shared" si="15"/>
        <v>-33.991485636235581</v>
      </c>
      <c r="I93" s="18">
        <f t="shared" si="16"/>
        <v>221.71138607564538</v>
      </c>
      <c r="J93" s="18">
        <f t="shared" si="17"/>
        <v>0.24532563076249472</v>
      </c>
      <c r="K93" s="18">
        <f t="shared" si="18"/>
        <v>221.71138607564538</v>
      </c>
      <c r="L93" s="18">
        <f t="shared" si="19"/>
        <v>1.8559550279989845</v>
      </c>
      <c r="M93" s="18">
        <f t="shared" si="20"/>
        <v>-0.86046539626513574</v>
      </c>
    </row>
    <row r="94" spans="1:13">
      <c r="A94" s="1">
        <v>85</v>
      </c>
      <c r="B94" s="18">
        <f t="shared" si="21"/>
        <v>0.27166533983064783</v>
      </c>
      <c r="C94" s="18">
        <f t="shared" si="22"/>
        <v>0.42381327885331849</v>
      </c>
      <c r="D94" s="21">
        <f t="shared" si="23"/>
        <v>0.30452138131603362</v>
      </c>
      <c r="E94" s="18">
        <f t="shared" si="12"/>
        <v>2.7666533983064786E-2</v>
      </c>
      <c r="F94" s="18">
        <f t="shared" si="13"/>
        <v>1.2376779492049641E-158</v>
      </c>
      <c r="G94" s="18">
        <f t="shared" si="14"/>
        <v>1.9566693203387042</v>
      </c>
      <c r="H94" s="18">
        <f t="shared" si="15"/>
        <v>-33.054109790054454</v>
      </c>
      <c r="I94" s="18">
        <f t="shared" si="16"/>
        <v>218.2663418258218</v>
      </c>
      <c r="J94" s="18">
        <f t="shared" si="17"/>
        <v>0.24490312772415826</v>
      </c>
      <c r="K94" s="18">
        <f t="shared" si="18"/>
        <v>218.2663418258218</v>
      </c>
      <c r="L94" s="18">
        <f t="shared" si="19"/>
        <v>1.855228888251897</v>
      </c>
      <c r="M94" s="18">
        <f t="shared" si="20"/>
        <v>-0.85981044668933126</v>
      </c>
    </row>
    <row r="95" spans="1:13">
      <c r="A95" s="1">
        <v>86</v>
      </c>
      <c r="B95" s="18">
        <f t="shared" si="21"/>
        <v>0.28009039097539773</v>
      </c>
      <c r="C95" s="18">
        <f t="shared" si="22"/>
        <v>0.38990821654505303</v>
      </c>
      <c r="D95" s="21">
        <f t="shared" si="23"/>
        <v>0.33000139247954918</v>
      </c>
      <c r="E95" s="18">
        <f t="shared" si="12"/>
        <v>2.8509039097539775E-2</v>
      </c>
      <c r="F95" s="18">
        <f t="shared" si="13"/>
        <v>1.1142230887545307E-153</v>
      </c>
      <c r="G95" s="18">
        <f t="shared" si="14"/>
        <v>1.9398192180492044</v>
      </c>
      <c r="H95" s="18">
        <f t="shared" si="15"/>
        <v>-32.017032895220723</v>
      </c>
      <c r="I95" s="18">
        <f t="shared" si="16"/>
        <v>214.47549144562203</v>
      </c>
      <c r="J95" s="18">
        <f t="shared" si="17"/>
        <v>0.24439637621023944</v>
      </c>
      <c r="K95" s="18">
        <f t="shared" si="18"/>
        <v>214.47549144562203</v>
      </c>
      <c r="L95" s="18">
        <f t="shared" si="19"/>
        <v>1.8544029028455491</v>
      </c>
      <c r="M95" s="18">
        <f t="shared" si="20"/>
        <v>-0.85906544024439002</v>
      </c>
    </row>
    <row r="96" spans="1:13">
      <c r="A96" s="1">
        <v>87</v>
      </c>
      <c r="B96" s="18">
        <f t="shared" si="21"/>
        <v>0.28949841357583977</v>
      </c>
      <c r="C96" s="18">
        <f t="shared" si="22"/>
        <v>0.35871555922144882</v>
      </c>
      <c r="D96" s="21">
        <f t="shared" si="23"/>
        <v>0.35178602720271135</v>
      </c>
      <c r="E96" s="18">
        <f t="shared" si="12"/>
        <v>2.9449841357583981E-2</v>
      </c>
      <c r="F96" s="18">
        <f t="shared" si="13"/>
        <v>2.587763897578522E-148</v>
      </c>
      <c r="G96" s="18">
        <f t="shared" si="14"/>
        <v>1.9210031728483203</v>
      </c>
      <c r="H96" s="18">
        <f t="shared" si="15"/>
        <v>-30.893799965484138</v>
      </c>
      <c r="I96" s="18">
        <f t="shared" si="16"/>
        <v>210.39501269106529</v>
      </c>
      <c r="J96" s="18">
        <f t="shared" si="17"/>
        <v>0.24379760389473581</v>
      </c>
      <c r="K96" s="18">
        <f t="shared" si="18"/>
        <v>210.39501269106529</v>
      </c>
      <c r="L96" s="18">
        <f t="shared" si="19"/>
        <v>1.8534805476886431</v>
      </c>
      <c r="M96" s="18">
        <f t="shared" si="20"/>
        <v>-0.85823351206365117</v>
      </c>
    </row>
    <row r="97" spans="1:13">
      <c r="A97" s="1">
        <v>88</v>
      </c>
      <c r="B97" s="18">
        <f t="shared" si="21"/>
        <v>0.29985845626877433</v>
      </c>
      <c r="C97" s="18">
        <f t="shared" si="22"/>
        <v>0.33001831448373292</v>
      </c>
      <c r="D97" s="21">
        <f t="shared" si="23"/>
        <v>0.3701232292474928</v>
      </c>
      <c r="E97" s="18">
        <f t="shared" si="12"/>
        <v>3.0485845626877436E-2</v>
      </c>
      <c r="F97" s="18">
        <f t="shared" si="13"/>
        <v>1.3490723338710167E-142</v>
      </c>
      <c r="G97" s="18">
        <f t="shared" si="14"/>
        <v>1.9002830874624514</v>
      </c>
      <c r="H97" s="18">
        <f t="shared" si="15"/>
        <v>-29.697060546272944</v>
      </c>
      <c r="I97" s="18">
        <f t="shared" si="16"/>
        <v>206.07756235068109</v>
      </c>
      <c r="J97" s="18">
        <f t="shared" si="17"/>
        <v>0.24309808391959931</v>
      </c>
      <c r="K97" s="18">
        <f t="shared" si="18"/>
        <v>206.07756235068109</v>
      </c>
      <c r="L97" s="18">
        <f t="shared" si="19"/>
        <v>1.8524648572285514</v>
      </c>
      <c r="M97" s="18">
        <f t="shared" si="20"/>
        <v>-0.85731739909964699</v>
      </c>
    </row>
    <row r="98" spans="1:13">
      <c r="A98" s="1">
        <v>89</v>
      </c>
      <c r="B98" s="18">
        <f t="shared" si="21"/>
        <v>0.31114197589853476</v>
      </c>
      <c r="C98" s="18">
        <f t="shared" si="22"/>
        <v>0.3036168493250343</v>
      </c>
      <c r="D98" s="21">
        <f t="shared" si="23"/>
        <v>0.38524117477643094</v>
      </c>
      <c r="E98" s="18">
        <f t="shared" si="12"/>
        <v>3.1614197589853475E-2</v>
      </c>
      <c r="F98" s="18">
        <f t="shared" si="13"/>
        <v>1.386001940290107E-136</v>
      </c>
      <c r="G98" s="18">
        <f t="shared" si="14"/>
        <v>1.8777160482029305</v>
      </c>
      <c r="H98" s="18">
        <f t="shared" si="15"/>
        <v>-28.438649940591162</v>
      </c>
      <c r="I98" s="18">
        <f t="shared" si="16"/>
        <v>201.57244490506764</v>
      </c>
      <c r="J98" s="18">
        <f t="shared" si="17"/>
        <v>0.24228832449590126</v>
      </c>
      <c r="K98" s="18">
        <f t="shared" si="18"/>
        <v>201.57244490506764</v>
      </c>
      <c r="L98" s="18">
        <f t="shared" si="19"/>
        <v>1.8513586298138691</v>
      </c>
      <c r="M98" s="18">
        <f t="shared" si="20"/>
        <v>-0.85631962535307071</v>
      </c>
    </row>
    <row r="99" spans="1:13">
      <c r="A99" s="1">
        <v>90</v>
      </c>
      <c r="B99" s="18">
        <f t="shared" si="21"/>
        <v>0.32332106651766412</v>
      </c>
      <c r="C99" s="18">
        <f t="shared" si="22"/>
        <v>0.27932750137903156</v>
      </c>
      <c r="D99" s="21">
        <f t="shared" si="23"/>
        <v>0.39735143210330431</v>
      </c>
      <c r="E99" s="18">
        <f t="shared" si="12"/>
        <v>3.2832106651766411E-2</v>
      </c>
      <c r="F99" s="18">
        <f t="shared" si="13"/>
        <v>2.4841835192888008E-130</v>
      </c>
      <c r="G99" s="18">
        <f t="shared" si="14"/>
        <v>1.8533578669646718</v>
      </c>
      <c r="H99" s="18">
        <f t="shared" si="15"/>
        <v>-27.129647095212061</v>
      </c>
      <c r="I99" s="18">
        <f t="shared" si="16"/>
        <v>196.92570785745329</v>
      </c>
      <c r="J99" s="18">
        <f t="shared" si="17"/>
        <v>0.24135826455739368</v>
      </c>
      <c r="K99" s="18">
        <f t="shared" si="18"/>
        <v>196.92570785745329</v>
      </c>
      <c r="L99" s="18">
        <f t="shared" si="19"/>
        <v>1.8501646013217974</v>
      </c>
      <c r="M99" s="18">
        <f t="shared" si="20"/>
        <v>-0.85524265847786896</v>
      </c>
    </row>
    <row r="100" spans="1:13">
      <c r="A100" s="1">
        <v>91</v>
      </c>
      <c r="B100" s="18">
        <f t="shared" si="21"/>
        <v>0.33636695111471193</v>
      </c>
      <c r="C100" s="18">
        <f t="shared" si="22"/>
        <v>0.25698130126870905</v>
      </c>
      <c r="D100" s="21">
        <f t="shared" si="23"/>
        <v>0.40665174761657902</v>
      </c>
      <c r="E100" s="18">
        <f t="shared" si="12"/>
        <v>3.4136695111471195E-2</v>
      </c>
      <c r="F100" s="18">
        <f t="shared" si="13"/>
        <v>6.930885880742454E-124</v>
      </c>
      <c r="G100" s="18">
        <f t="shared" si="14"/>
        <v>1.8272660977705761</v>
      </c>
      <c r="H100" s="18">
        <f t="shared" si="15"/>
        <v>-25.780414899410072</v>
      </c>
      <c r="I100" s="18">
        <f t="shared" si="16"/>
        <v>192.18018348880108</v>
      </c>
      <c r="J100" s="18">
        <f t="shared" si="17"/>
        <v>0.2402974857295877</v>
      </c>
      <c r="K100" s="18">
        <f t="shared" si="18"/>
        <v>192.18018348880108</v>
      </c>
      <c r="L100" s="18">
        <f t="shared" si="19"/>
        <v>1.8488855930279693</v>
      </c>
      <c r="M100" s="18">
        <f t="shared" si="20"/>
        <v>-0.8540890431540239</v>
      </c>
    </row>
    <row r="101" spans="1:13">
      <c r="A101" s="1">
        <v>92</v>
      </c>
      <c r="B101" s="18">
        <f t="shared" si="21"/>
        <v>0.35024869783964602</v>
      </c>
      <c r="C101" s="18">
        <f t="shared" si="22"/>
        <v>0.23642279716721235</v>
      </c>
      <c r="D101" s="21">
        <f t="shared" si="23"/>
        <v>0.41332850499314167</v>
      </c>
      <c r="E101" s="18">
        <f t="shared" si="12"/>
        <v>3.5524869783964602E-2</v>
      </c>
      <c r="F101" s="18">
        <f t="shared" si="13"/>
        <v>2.7062084620466451E-117</v>
      </c>
      <c r="G101" s="18">
        <f t="shared" si="14"/>
        <v>1.7995026043207081</v>
      </c>
      <c r="H101" s="18">
        <f t="shared" si="15"/>
        <v>-24.400627937868165</v>
      </c>
      <c r="I101" s="18">
        <f t="shared" si="16"/>
        <v>187.3754957099344</v>
      </c>
      <c r="J101" s="18">
        <f t="shared" si="17"/>
        <v>0.239095447182813</v>
      </c>
      <c r="K101" s="18">
        <f t="shared" si="18"/>
        <v>187.3754957099344</v>
      </c>
      <c r="L101" s="18">
        <f t="shared" si="19"/>
        <v>1.8475246374667014</v>
      </c>
      <c r="M101" s="18">
        <f t="shared" si="20"/>
        <v>-0.85286151460856652</v>
      </c>
    </row>
    <row r="102" spans="1:13">
      <c r="A102" s="1">
        <v>93</v>
      </c>
      <c r="B102" s="18">
        <f t="shared" si="21"/>
        <v>0.36493213915752815</v>
      </c>
      <c r="C102" s="18">
        <f t="shared" si="22"/>
        <v>0.21750897339383538</v>
      </c>
      <c r="D102" s="21">
        <f t="shared" si="23"/>
        <v>0.41755888744863645</v>
      </c>
      <c r="E102" s="18">
        <f t="shared" si="12"/>
        <v>3.6993213915752818E-2</v>
      </c>
      <c r="F102" s="18">
        <f t="shared" si="13"/>
        <v>1.3393016882859018E-110</v>
      </c>
      <c r="G102" s="18">
        <f t="shared" si="14"/>
        <v>1.7701357216849436</v>
      </c>
      <c r="H102" s="18">
        <f t="shared" si="15"/>
        <v>-22.999291989032866</v>
      </c>
      <c r="I102" s="18">
        <f t="shared" si="16"/>
        <v>182.54804888489551</v>
      </c>
      <c r="J102" s="18">
        <f t="shared" si="17"/>
        <v>0.23774174664774611</v>
      </c>
      <c r="K102" s="18">
        <f t="shared" si="18"/>
        <v>182.54804888489551</v>
      </c>
      <c r="L102" s="18">
        <f t="shared" si="19"/>
        <v>1.8460850843963208</v>
      </c>
      <c r="M102" s="18">
        <f t="shared" si="20"/>
        <v>-0.85156309419214471</v>
      </c>
    </row>
    <row r="103" spans="1:13">
      <c r="A103" s="1">
        <v>94</v>
      </c>
      <c r="B103" s="18">
        <f t="shared" si="21"/>
        <v>0.38037898440333928</v>
      </c>
      <c r="C103" s="18">
        <f t="shared" si="22"/>
        <v>0.20010825552232855</v>
      </c>
      <c r="D103" s="21">
        <f t="shared" si="23"/>
        <v>0.41951276007433214</v>
      </c>
      <c r="E103" s="18">
        <f t="shared" si="12"/>
        <v>3.853789844033393E-2</v>
      </c>
      <c r="F103" s="18">
        <f t="shared" si="13"/>
        <v>7.6637621217252356E-104</v>
      </c>
      <c r="G103" s="18">
        <f t="shared" si="14"/>
        <v>1.7392420311933214</v>
      </c>
      <c r="H103" s="18">
        <f t="shared" si="15"/>
        <v>-21.584758788144629</v>
      </c>
      <c r="I103" s="18">
        <f t="shared" si="16"/>
        <v>177.73101319317968</v>
      </c>
      <c r="J103" s="18">
        <f t="shared" si="17"/>
        <v>0.23622640772609854</v>
      </c>
      <c r="K103" s="18">
        <f t="shared" si="18"/>
        <v>177.73101319317968</v>
      </c>
      <c r="L103" s="18">
        <f t="shared" si="19"/>
        <v>1.8445706878035941</v>
      </c>
      <c r="M103" s="18">
        <f t="shared" si="20"/>
        <v>-0.85019716785360699</v>
      </c>
    </row>
    <row r="104" spans="1:13">
      <c r="A104" s="1">
        <v>95</v>
      </c>
      <c r="B104" s="18">
        <f t="shared" si="21"/>
        <v>0.39654612454550808</v>
      </c>
      <c r="C104" s="18">
        <f t="shared" si="22"/>
        <v>0.18409959508054227</v>
      </c>
      <c r="D104" s="21">
        <f t="shared" si="23"/>
        <v>0.41935428037394962</v>
      </c>
      <c r="E104" s="18">
        <f t="shared" si="12"/>
        <v>4.0154612454550813E-2</v>
      </c>
      <c r="F104" s="18">
        <f t="shared" si="13"/>
        <v>4.6581909766596312E-97</v>
      </c>
      <c r="G104" s="18">
        <f t="shared" si="14"/>
        <v>1.7069077509089838</v>
      </c>
      <c r="H104" s="18">
        <f t="shared" si="15"/>
        <v>-20.164738804553501</v>
      </c>
      <c r="I104" s="18">
        <f t="shared" si="16"/>
        <v>172.95431847159281</v>
      </c>
      <c r="J104" s="18">
        <f t="shared" si="17"/>
        <v>0.23454019051403671</v>
      </c>
      <c r="K104" s="18">
        <f t="shared" si="18"/>
        <v>172.95431847159281</v>
      </c>
      <c r="L104" s="18">
        <f t="shared" si="19"/>
        <v>1.8429856740641657</v>
      </c>
      <c r="M104" s="18">
        <f t="shared" si="20"/>
        <v>-0.84876754761804429</v>
      </c>
    </row>
    <row r="105" spans="1:13">
      <c r="A105" s="1">
        <v>96</v>
      </c>
      <c r="B105" s="18">
        <f t="shared" si="21"/>
        <v>0.41338513315508107</v>
      </c>
      <c r="C105" s="18">
        <f t="shared" si="22"/>
        <v>0.1693716274740989</v>
      </c>
      <c r="D105" s="21">
        <f t="shared" si="23"/>
        <v>0.41724323937082003</v>
      </c>
      <c r="E105" s="18">
        <f t="shared" si="12"/>
        <v>4.1838513315508113E-2</v>
      </c>
      <c r="F105" s="18">
        <f t="shared" si="13"/>
        <v>2.7820940464200577E-90</v>
      </c>
      <c r="G105" s="18">
        <f t="shared" si="14"/>
        <v>1.6732297336898379</v>
      </c>
      <c r="H105" s="18">
        <f t="shared" si="15"/>
        <v>-18.74631404283701</v>
      </c>
      <c r="I105" s="18">
        <f t="shared" si="16"/>
        <v>168.24466569752582</v>
      </c>
      <c r="J105" s="18">
        <f t="shared" si="17"/>
        <v>0.23267491947242183</v>
      </c>
      <c r="K105" s="18">
        <f t="shared" si="18"/>
        <v>168.24466569752582</v>
      </c>
      <c r="L105" s="18">
        <f t="shared" si="19"/>
        <v>1.8413347908671487</v>
      </c>
      <c r="M105" s="18">
        <f t="shared" si="20"/>
        <v>-0.84727851571485246</v>
      </c>
    </row>
    <row r="106" spans="1:13">
      <c r="A106" s="1">
        <v>97</v>
      </c>
      <c r="B106" s="18">
        <f t="shared" si="21"/>
        <v>0.43084196998130286</v>
      </c>
      <c r="C106" s="18">
        <f t="shared" si="22"/>
        <v>0.15582189727617099</v>
      </c>
      <c r="D106" s="21">
        <f t="shared" si="23"/>
        <v>0.41333613274252612</v>
      </c>
      <c r="E106" s="18">
        <f t="shared" si="12"/>
        <v>4.3584196998130292E-2</v>
      </c>
      <c r="F106" s="18">
        <f t="shared" si="13"/>
        <v>1.520575031716829E-83</v>
      </c>
      <c r="G106" s="18">
        <f t="shared" si="14"/>
        <v>1.6383160600373943</v>
      </c>
      <c r="H106" s="18">
        <f t="shared" si="15"/>
        <v>-17.335952194986262</v>
      </c>
      <c r="I106" s="18">
        <f t="shared" si="16"/>
        <v>163.62556250110489</v>
      </c>
      <c r="J106" s="18">
        <f t="shared" si="17"/>
        <v>0.23062381951922542</v>
      </c>
      <c r="K106" s="18">
        <f t="shared" si="18"/>
        <v>163.62556250110489</v>
      </c>
      <c r="L106" s="18">
        <f t="shared" si="19"/>
        <v>1.8396233362763428</v>
      </c>
      <c r="M106" s="18">
        <f t="shared" si="20"/>
        <v>-0.84573485078981159</v>
      </c>
    </row>
    <row r="107" spans="1:13">
      <c r="A107" s="1">
        <v>98</v>
      </c>
      <c r="B107" s="18">
        <f t="shared" si="21"/>
        <v>0.44885689341719848</v>
      </c>
      <c r="C107" s="18">
        <f t="shared" si="22"/>
        <v>0.14335614549407732</v>
      </c>
      <c r="D107" s="21">
        <f t="shared" si="23"/>
        <v>0.4077869610887242</v>
      </c>
      <c r="E107" s="18">
        <f t="shared" si="12"/>
        <v>4.5385689341719854E-2</v>
      </c>
      <c r="F107" s="18">
        <f t="shared" si="13"/>
        <v>7.1299239190788209E-77</v>
      </c>
      <c r="G107" s="18">
        <f t="shared" si="14"/>
        <v>1.602286213165603</v>
      </c>
      <c r="H107" s="18">
        <f t="shared" si="15"/>
        <v>-15.939522872428016</v>
      </c>
      <c r="I107" s="18">
        <f t="shared" si="16"/>
        <v>159.11738646091646</v>
      </c>
      <c r="J107" s="18">
        <f t="shared" si="17"/>
        <v>0.22838184865079914</v>
      </c>
      <c r="K107" s="18">
        <f t="shared" si="18"/>
        <v>159.11738646091646</v>
      </c>
      <c r="L107" s="18">
        <f t="shared" si="19"/>
        <v>1.8378571673120392</v>
      </c>
      <c r="M107" s="18">
        <f t="shared" si="20"/>
        <v>-0.84414183564553791</v>
      </c>
    </row>
    <row r="108" spans="1:13">
      <c r="A108" s="1">
        <v>99</v>
      </c>
      <c r="B108" s="18">
        <f t="shared" si="21"/>
        <v>0.46736458575077533</v>
      </c>
      <c r="C108" s="18">
        <f t="shared" si="22"/>
        <v>0.13188765385455115</v>
      </c>
      <c r="D108" s="21">
        <f t="shared" si="23"/>
        <v>0.40074776039467352</v>
      </c>
      <c r="E108" s="18">
        <f t="shared" si="12"/>
        <v>4.7236458575077536E-2</v>
      </c>
      <c r="F108" s="18">
        <f t="shared" si="13"/>
        <v>2.7060197542882501E-70</v>
      </c>
      <c r="G108" s="18">
        <f t="shared" si="14"/>
        <v>1.5652708284984493</v>
      </c>
      <c r="H108" s="18">
        <f t="shared" si="15"/>
        <v>-14.562316152698255</v>
      </c>
      <c r="I108" s="18">
        <f t="shared" si="16"/>
        <v>154.73747756036835</v>
      </c>
      <c r="J108" s="18">
        <f t="shared" si="17"/>
        <v>0.22594601323430313</v>
      </c>
      <c r="K108" s="18">
        <f t="shared" si="18"/>
        <v>154.73747756036835</v>
      </c>
      <c r="L108" s="18">
        <f t="shared" si="19"/>
        <v>1.8360426876714924</v>
      </c>
      <c r="M108" s="18">
        <f t="shared" si="20"/>
        <v>-0.84250524616582911</v>
      </c>
    </row>
    <row r="109" spans="1:13">
      <c r="A109" s="1">
        <v>100</v>
      </c>
      <c r="B109" s="18">
        <f t="shared" si="21"/>
        <v>0.48629449073371345</v>
      </c>
      <c r="C109" s="18">
        <f t="shared" si="22"/>
        <v>0.12133664154618706</v>
      </c>
      <c r="D109" s="21">
        <f t="shared" si="23"/>
        <v>0.39236886772009949</v>
      </c>
      <c r="E109" s="18">
        <f t="shared" si="12"/>
        <v>4.9129449073371349E-2</v>
      </c>
      <c r="F109" s="18">
        <f t="shared" si="13"/>
        <v>7.8912113866929638E-64</v>
      </c>
      <c r="G109" s="18">
        <f t="shared" si="14"/>
        <v>1.5274110185325731</v>
      </c>
      <c r="H109" s="18">
        <f t="shared" si="15"/>
        <v>-13.209063299464658</v>
      </c>
      <c r="I109" s="18">
        <f t="shared" si="16"/>
        <v>150.50025914364616</v>
      </c>
      <c r="J109" s="18">
        <f t="shared" si="17"/>
        <v>0.22331565068858786</v>
      </c>
      <c r="K109" s="18">
        <f t="shared" si="18"/>
        <v>150.50025914364616</v>
      </c>
      <c r="L109" s="18">
        <f t="shared" si="19"/>
        <v>1.8341868146339495</v>
      </c>
      <c r="M109" s="18">
        <f t="shared" si="20"/>
        <v>-0.84083132146530015</v>
      </c>
    </row>
  </sheetData>
  <mergeCells count="3">
    <mergeCell ref="A1:B3"/>
    <mergeCell ref="H6:M6"/>
    <mergeCell ref="H7:M7"/>
  </mergeCells>
  <pageMargins left="0.75" right="0.75" top="1" bottom="1" header="0.5" footer="0.5"/>
  <pageSetup paperSize="9"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09"/>
  <sheetViews>
    <sheetView zoomScale="125" zoomScaleNormal="125" zoomScalePageLayoutView="125" workbookViewId="0">
      <selection activeCell="H3" sqref="H3"/>
    </sheetView>
  </sheetViews>
  <sheetFormatPr baseColWidth="10" defaultRowHeight="15" x14ac:dyDescent="0"/>
  <cols>
    <col min="1" max="1" width="10.83203125" style="1"/>
    <col min="2" max="4" width="12.33203125" style="1" customWidth="1"/>
    <col min="5" max="5" width="10.83203125" style="1" bestFit="1" customWidth="1"/>
    <col min="6" max="6" width="12.1640625" style="1" bestFit="1" customWidth="1"/>
    <col min="7" max="7" width="9.5" style="1" customWidth="1"/>
    <col min="8" max="9" width="8.1640625" style="1" customWidth="1"/>
    <col min="10" max="13" width="6.6640625" style="1" customWidth="1"/>
    <col min="14" max="16384" width="10.83203125" style="1"/>
  </cols>
  <sheetData>
    <row r="1" spans="1:13">
      <c r="A1" s="32" t="s">
        <v>35</v>
      </c>
      <c r="B1" s="32"/>
      <c r="C1" s="11" t="s">
        <v>5</v>
      </c>
      <c r="D1" s="12">
        <v>5.0000000000000001E-4</v>
      </c>
      <c r="E1" s="13" t="s">
        <v>3</v>
      </c>
      <c r="F1" s="12">
        <v>11</v>
      </c>
      <c r="G1" s="16" t="s">
        <v>11</v>
      </c>
      <c r="H1" s="27">
        <f>H2*4</f>
        <v>2</v>
      </c>
    </row>
    <row r="2" spans="1:13">
      <c r="A2" s="32"/>
      <c r="B2" s="32"/>
      <c r="C2" s="14" t="s">
        <v>6</v>
      </c>
      <c r="D2" s="12">
        <v>0.1</v>
      </c>
      <c r="E2" s="13" t="s">
        <v>4</v>
      </c>
      <c r="F2" s="28">
        <f>1/(1+H4)</f>
        <v>0.98039215686274506</v>
      </c>
      <c r="G2" s="10" t="s">
        <v>12</v>
      </c>
      <c r="H2" s="2">
        <v>0.5</v>
      </c>
      <c r="I2" s="12"/>
    </row>
    <row r="3" spans="1:13">
      <c r="A3" s="32"/>
      <c r="B3" s="32"/>
      <c r="C3" s="13" t="s">
        <v>7</v>
      </c>
      <c r="D3" s="12">
        <v>0.08</v>
      </c>
      <c r="E3" s="15" t="s">
        <v>10</v>
      </c>
      <c r="F3" s="17">
        <v>0</v>
      </c>
      <c r="G3" s="10" t="s">
        <v>13</v>
      </c>
      <c r="H3" s="33">
        <v>2</v>
      </c>
      <c r="I3" s="12"/>
    </row>
    <row r="4" spans="1:13">
      <c r="C4" s="3"/>
      <c r="D4" s="2"/>
      <c r="E4" s="9"/>
      <c r="F4" s="2"/>
      <c r="G4" s="13" t="s">
        <v>2</v>
      </c>
      <c r="H4" s="19">
        <v>0.02</v>
      </c>
      <c r="I4" s="2"/>
    </row>
    <row r="5" spans="1:13" ht="15" customHeight="1">
      <c r="B5" s="4"/>
    </row>
    <row r="6" spans="1:13" s="5" customFormat="1" ht="20" customHeight="1">
      <c r="B6" s="24"/>
      <c r="C6" s="24"/>
      <c r="D6" s="24"/>
      <c r="E6" s="25" t="s">
        <v>18</v>
      </c>
      <c r="F6" s="25" t="s">
        <v>19</v>
      </c>
      <c r="G6" s="25" t="s">
        <v>20</v>
      </c>
      <c r="H6" s="8" t="s">
        <v>9</v>
      </c>
      <c r="I6" s="8"/>
      <c r="J6" s="8"/>
      <c r="K6" s="8"/>
      <c r="L6" s="8"/>
      <c r="M6" s="8"/>
    </row>
    <row r="7" spans="1:13" s="6" customFormat="1">
      <c r="B7" s="6" t="s">
        <v>14</v>
      </c>
      <c r="C7" s="6" t="s">
        <v>15</v>
      </c>
      <c r="D7" s="6" t="s">
        <v>16</v>
      </c>
      <c r="E7" s="6" t="s">
        <v>0</v>
      </c>
      <c r="F7" s="6" t="s">
        <v>25</v>
      </c>
      <c r="G7" s="26" t="s">
        <v>26</v>
      </c>
      <c r="H7" s="31" t="s">
        <v>32</v>
      </c>
      <c r="I7" s="31"/>
      <c r="J7" s="31"/>
      <c r="K7" s="31"/>
      <c r="L7" s="31"/>
      <c r="M7" s="31"/>
    </row>
    <row r="8" spans="1:13" s="22" customFormat="1">
      <c r="B8" s="22" t="s">
        <v>21</v>
      </c>
      <c r="C8" s="22" t="s">
        <v>22</v>
      </c>
      <c r="D8" s="22" t="s">
        <v>17</v>
      </c>
      <c r="E8" s="22" t="s">
        <v>23</v>
      </c>
      <c r="F8" s="22" t="s">
        <v>33</v>
      </c>
      <c r="G8" s="23" t="s">
        <v>24</v>
      </c>
      <c r="H8" s="30" t="s">
        <v>31</v>
      </c>
      <c r="I8" s="29" t="s">
        <v>29</v>
      </c>
      <c r="J8" s="29" t="s">
        <v>30</v>
      </c>
      <c r="K8" s="6" t="s">
        <v>8</v>
      </c>
      <c r="L8" s="29" t="s">
        <v>27</v>
      </c>
      <c r="M8" s="29" t="s">
        <v>28</v>
      </c>
    </row>
    <row r="9" spans="1:13">
      <c r="A9" s="7" t="s">
        <v>1</v>
      </c>
      <c r="B9" s="20">
        <v>0.6</v>
      </c>
      <c r="C9" s="20">
        <v>0.1</v>
      </c>
      <c r="D9" s="20">
        <f>1-B9-C9</f>
        <v>0.30000000000000004</v>
      </c>
      <c r="E9" s="18">
        <f>$D$1+($D$2*B9)</f>
        <v>6.0499999999999998E-2</v>
      </c>
      <c r="F9" s="18">
        <f>B9/(1+EXP(-$F$1*H9))</f>
        <v>1.1849270324783435E-68</v>
      </c>
      <c r="G9" s="18">
        <f>$H$2+($H$3*B9)</f>
        <v>1.7</v>
      </c>
      <c r="H9" s="18">
        <f>K9*(I9-J9)</f>
        <v>-14.172298136645958</v>
      </c>
      <c r="I9" s="18">
        <f>(1-($F$2*(1-E9)))*$H$1</f>
        <v>0.15784313725490207</v>
      </c>
      <c r="J9" s="18">
        <f>(1-($F$2*(1-$D$3-E9)))*G9</f>
        <v>0.26749999999999996</v>
      </c>
      <c r="K9" s="18">
        <f>1/(1-L9-M9)</f>
        <v>129.24223602484486</v>
      </c>
      <c r="L9" s="18">
        <f>$F$2*(2-$F$3-$D$3-E9)</f>
        <v>1.8230392156862745</v>
      </c>
      <c r="M9" s="18">
        <f>($F$2^2)*(($F$3*(1-$D$3))+($D$3*(1-E9))+(E9*(1-$F$3))-1)</f>
        <v>-0.83077662437524025</v>
      </c>
    </row>
    <row r="10" spans="1:13">
      <c r="A10" s="1">
        <v>1</v>
      </c>
      <c r="B10" s="18">
        <f>(E9*(1-B9-C9))+((1-F9)*B9)</f>
        <v>0.61814999999999998</v>
      </c>
      <c r="C10" s="18">
        <f>(F9*B9)+((1-$D$3)*C9)</f>
        <v>9.2000000000000012E-2</v>
      </c>
      <c r="D10" s="21">
        <f>1-B10-C10</f>
        <v>0.28985</v>
      </c>
      <c r="E10" s="18">
        <f>$D$1+($D$2*B10)</f>
        <v>6.2315000000000002E-2</v>
      </c>
      <c r="F10" s="18">
        <f t="shared" ref="F10:F73" si="0">B10/(1+EXP(-$F$1*H10))</f>
        <v>2.5936475604867539E-70</v>
      </c>
      <c r="G10" s="18">
        <f>$H$2+($H$3*B10)</f>
        <v>1.7363</v>
      </c>
      <c r="H10" s="18">
        <f t="shared" ref="H10:H73" si="1">K10*(I10-J10)</f>
        <v>-14.522442469780833</v>
      </c>
      <c r="I10" s="18">
        <f t="shared" ref="I10:I73" si="2">(1-($F$2*(1-E10)))*$H$1</f>
        <v>0.16140196078431379</v>
      </c>
      <c r="J10" s="18">
        <f t="shared" ref="J10:J73" si="3">(1-($F$2*(1-$D$3-E10)))*G10</f>
        <v>0.27630150441176465</v>
      </c>
      <c r="K10" s="18">
        <f t="shared" ref="K10:K73" si="4">1/(1-L10-M10)</f>
        <v>126.39251655226983</v>
      </c>
      <c r="L10" s="18">
        <f t="shared" ref="L10:L73" si="5">$F$2*(2-$F$3-$D$3-E10)</f>
        <v>1.8212598039215686</v>
      </c>
      <c r="M10" s="18">
        <f t="shared" ref="M10:M73" si="6">($F$2^2)*(($F$3*(1-$D$3))+($D$3*(1-E10))+(E10*(1-$F$3))-1)</f>
        <v>-0.82917166474432902</v>
      </c>
    </row>
    <row r="11" spans="1:13">
      <c r="A11" s="1">
        <v>2</v>
      </c>
      <c r="B11" s="18">
        <f t="shared" ref="B11:B74" si="7">(E10*(1-B10-C10))+((1-F10)*B10)</f>
        <v>0.63621200275000001</v>
      </c>
      <c r="C11" s="18">
        <f t="shared" ref="C11:C74" si="8">(F10*B10)+((1-$D$3)*C10)</f>
        <v>8.4640000000000021E-2</v>
      </c>
      <c r="D11" s="21">
        <f>1-B11-C11</f>
        <v>0.27914799724999995</v>
      </c>
      <c r="E11" s="18">
        <f t="shared" ref="E11:E74" si="9">$D$1+($D$2*B11)</f>
        <v>6.4121200274999998E-2</v>
      </c>
      <c r="F11" s="18">
        <f t="shared" si="0"/>
        <v>5.7238587808791135E-72</v>
      </c>
      <c r="G11" s="18">
        <f t="shared" ref="G11:G73" si="10">$H$2+($H$3*B11)</f>
        <v>1.7724240055</v>
      </c>
      <c r="H11" s="18">
        <f t="shared" si="1"/>
        <v>-14.871750915641524</v>
      </c>
      <c r="I11" s="18">
        <f t="shared" si="2"/>
        <v>0.16494352995098049</v>
      </c>
      <c r="J11" s="18">
        <f t="shared" si="3"/>
        <v>0.28518858350870901</v>
      </c>
      <c r="K11" s="18">
        <f t="shared" si="4"/>
        <v>123.67869176840389</v>
      </c>
      <c r="L11" s="18">
        <f t="shared" si="5"/>
        <v>1.8194890193382351</v>
      </c>
      <c r="M11" s="18">
        <f t="shared" si="6"/>
        <v>-0.82757448649269505</v>
      </c>
    </row>
    <row r="12" spans="1:13">
      <c r="A12" s="1">
        <v>3</v>
      </c>
      <c r="B12" s="18">
        <f t="shared" si="7"/>
        <v>0.65411130738803236</v>
      </c>
      <c r="C12" s="18">
        <f t="shared" si="8"/>
        <v>7.7868800000000016E-2</v>
      </c>
      <c r="D12" s="21">
        <f>1-B12-C12</f>
        <v>0.26801989261196763</v>
      </c>
      <c r="E12" s="18">
        <f t="shared" si="9"/>
        <v>6.5911130738803239E-2</v>
      </c>
      <c r="F12" s="18">
        <f t="shared" si="0"/>
        <v>1.2949231661269586E-73</v>
      </c>
      <c r="G12" s="18">
        <f t="shared" si="10"/>
        <v>1.8082226147760647</v>
      </c>
      <c r="H12" s="18">
        <f t="shared" si="1"/>
        <v>-15.218707516284235</v>
      </c>
      <c r="I12" s="18">
        <f t="shared" si="2"/>
        <v>0.16845319752706533</v>
      </c>
      <c r="J12" s="18">
        <f t="shared" si="3"/>
        <v>0.29412182220095329</v>
      </c>
      <c r="K12" s="18">
        <f t="shared" si="4"/>
        <v>121.10188645556534</v>
      </c>
      <c r="L12" s="18">
        <f t="shared" si="5"/>
        <v>1.8177341855501927</v>
      </c>
      <c r="M12" s="18">
        <f t="shared" si="6"/>
        <v>-0.82599169523289218</v>
      </c>
    </row>
    <row r="13" spans="1:13">
      <c r="A13" s="1">
        <v>4</v>
      </c>
      <c r="B13" s="18">
        <f t="shared" si="7"/>
        <v>0.67177680157057973</v>
      </c>
      <c r="C13" s="18">
        <f t="shared" si="8"/>
        <v>7.1639296000000019E-2</v>
      </c>
      <c r="D13" s="21">
        <f>1-B13-C13</f>
        <v>0.25658390242942025</v>
      </c>
      <c r="E13" s="18">
        <f t="shared" si="9"/>
        <v>6.7677680157057982E-2</v>
      </c>
      <c r="F13" s="18">
        <f t="shared" si="0"/>
        <v>3.0513714351527509E-75</v>
      </c>
      <c r="G13" s="18">
        <f t="shared" si="10"/>
        <v>1.8435536031411595</v>
      </c>
      <c r="H13" s="18">
        <f t="shared" si="1"/>
        <v>-15.56186015454338</v>
      </c>
      <c r="I13" s="18">
        <f t="shared" si="2"/>
        <v>0.1719170199158</v>
      </c>
      <c r="J13" s="18">
        <f t="shared" si="3"/>
        <v>0.30306156021558339</v>
      </c>
      <c r="K13" s="18">
        <f t="shared" si="4"/>
        <v>118.66189868804689</v>
      </c>
      <c r="L13" s="18">
        <f t="shared" si="5"/>
        <v>1.8160022743558253</v>
      </c>
      <c r="M13" s="18">
        <f t="shared" si="6"/>
        <v>-0.82442957925365878</v>
      </c>
    </row>
    <row r="14" spans="1:13">
      <c r="A14" s="1">
        <v>5</v>
      </c>
      <c r="B14" s="18">
        <f t="shared" si="7"/>
        <v>0.68914180485264775</v>
      </c>
      <c r="C14" s="18">
        <f t="shared" si="8"/>
        <v>6.5908152320000024E-2</v>
      </c>
      <c r="D14" s="21">
        <f t="shared" ref="D14:D77" si="11">1-B14-C14</f>
        <v>0.24495004282735222</v>
      </c>
      <c r="E14" s="18">
        <f t="shared" si="9"/>
        <v>6.9414180485264779E-2</v>
      </c>
      <c r="F14" s="18">
        <f t="shared" si="0"/>
        <v>7.6027833551720629E-77</v>
      </c>
      <c r="G14" s="18">
        <f t="shared" si="10"/>
        <v>1.8782836097052955</v>
      </c>
      <c r="H14" s="18">
        <f t="shared" si="1"/>
        <v>-15.899839048433183</v>
      </c>
      <c r="I14" s="18">
        <f t="shared" si="2"/>
        <v>0.17532192252012724</v>
      </c>
      <c r="J14" s="18">
        <f t="shared" si="3"/>
        <v>0.31196850829130163</v>
      </c>
      <c r="K14" s="18">
        <f t="shared" si="4"/>
        <v>116.35738250393415</v>
      </c>
      <c r="L14" s="18">
        <f t="shared" si="5"/>
        <v>1.8142998230536618</v>
      </c>
      <c r="M14" s="18">
        <f t="shared" si="6"/>
        <v>-0.8228940349419035</v>
      </c>
    </row>
    <row r="15" spans="1:13">
      <c r="A15" s="1">
        <v>6</v>
      </c>
      <c r="B15" s="18">
        <f t="shared" si="7"/>
        <v>0.70614481133533891</v>
      </c>
      <c r="C15" s="18">
        <f t="shared" si="8"/>
        <v>6.0635500134400028E-2</v>
      </c>
      <c r="D15" s="21">
        <f t="shared" si="11"/>
        <v>0.23321968853026107</v>
      </c>
      <c r="E15" s="18">
        <f t="shared" si="9"/>
        <v>7.1114481133533899E-2</v>
      </c>
      <c r="F15" s="18">
        <f t="shared" si="0"/>
        <v>2.0311416029658785E-78</v>
      </c>
      <c r="G15" s="18">
        <f t="shared" si="10"/>
        <v>1.9122896226706778</v>
      </c>
      <c r="H15" s="18">
        <f t="shared" si="1"/>
        <v>-16.231373118658276</v>
      </c>
      <c r="I15" s="18">
        <f t="shared" si="2"/>
        <v>0.17865584535987056</v>
      </c>
      <c r="J15" s="18">
        <f t="shared" si="3"/>
        <v>0.32080435937287688</v>
      </c>
      <c r="K15" s="18">
        <f t="shared" si="4"/>
        <v>114.18602038409728</v>
      </c>
      <c r="L15" s="18">
        <f t="shared" si="5"/>
        <v>1.8126328616337903</v>
      </c>
      <c r="M15" s="18">
        <f t="shared" si="6"/>
        <v>-0.82139050111221523</v>
      </c>
    </row>
    <row r="16" spans="1:13">
      <c r="A16" s="1">
        <v>7</v>
      </c>
      <c r="B16" s="18">
        <f t="shared" si="7"/>
        <v>0.72273010847529284</v>
      </c>
      <c r="C16" s="18">
        <f t="shared" si="8"/>
        <v>5.5784660123648029E-2</v>
      </c>
      <c r="D16" s="21">
        <f t="shared" si="11"/>
        <v>0.22148523140105913</v>
      </c>
      <c r="E16" s="18">
        <f t="shared" si="9"/>
        <v>7.2773010847529282E-2</v>
      </c>
      <c r="F16" s="18">
        <f t="shared" si="0"/>
        <v>5.8928914736645206E-80</v>
      </c>
      <c r="G16" s="18">
        <f t="shared" si="10"/>
        <v>1.9454602169505857</v>
      </c>
      <c r="H16" s="18">
        <f t="shared" si="1"/>
        <v>-16.555303748137995</v>
      </c>
      <c r="I16" s="18">
        <f t="shared" si="2"/>
        <v>0.18190786440692031</v>
      </c>
      <c r="J16" s="18">
        <f t="shared" si="3"/>
        <v>0.32953237173200023</v>
      </c>
      <c r="K16" s="18">
        <f t="shared" si="4"/>
        <v>112.14468415926368</v>
      </c>
      <c r="L16" s="18">
        <f t="shared" si="5"/>
        <v>1.8110068521102654</v>
      </c>
      <c r="M16" s="18">
        <f t="shared" si="6"/>
        <v>-0.81992390428707507</v>
      </c>
    </row>
    <row r="17" spans="1:13">
      <c r="A17" s="1">
        <v>8</v>
      </c>
      <c r="B17" s="18">
        <f t="shared" si="7"/>
        <v>0.7388482556226097</v>
      </c>
      <c r="C17" s="18">
        <f t="shared" si="8"/>
        <v>5.1321887313756191E-2</v>
      </c>
      <c r="D17" s="21">
        <f t="shared" si="11"/>
        <v>0.20982985706363411</v>
      </c>
      <c r="E17" s="18">
        <f t="shared" si="9"/>
        <v>7.4384825562260976E-2</v>
      </c>
      <c r="F17" s="18">
        <f t="shared" si="0"/>
        <v>1.8779454034373402E-81</v>
      </c>
      <c r="G17" s="18">
        <f t="shared" si="10"/>
        <v>1.9776965112452194</v>
      </c>
      <c r="H17" s="18">
        <f t="shared" si="1"/>
        <v>-16.870595591566843</v>
      </c>
      <c r="I17" s="18">
        <f t="shared" si="2"/>
        <v>0.18506828541619802</v>
      </c>
      <c r="J17" s="18">
        <f t="shared" si="3"/>
        <v>0.33811790306724493</v>
      </c>
      <c r="K17" s="18">
        <f t="shared" si="4"/>
        <v>110.22958338930188</v>
      </c>
      <c r="L17" s="18">
        <f t="shared" si="5"/>
        <v>1.8094266416056264</v>
      </c>
      <c r="M17" s="18">
        <f t="shared" si="6"/>
        <v>-0.81849861638093024</v>
      </c>
    </row>
    <row r="18" spans="1:13">
      <c r="A18" s="1">
        <v>9</v>
      </c>
      <c r="B18" s="18">
        <f t="shared" si="7"/>
        <v>0.75445641293804222</v>
      </c>
      <c r="C18" s="18">
        <f t="shared" si="8"/>
        <v>4.7216136328655699E-2</v>
      </c>
      <c r="D18" s="21">
        <f t="shared" si="11"/>
        <v>0.19832745073330207</v>
      </c>
      <c r="E18" s="18">
        <f t="shared" si="9"/>
        <v>7.5945641293804225E-2</v>
      </c>
      <c r="F18" s="18">
        <f t="shared" si="0"/>
        <v>6.6393781260272571E-83</v>
      </c>
      <c r="G18" s="18">
        <f t="shared" si="10"/>
        <v>2.0089128258760844</v>
      </c>
      <c r="H18" s="18">
        <f t="shared" si="1"/>
        <v>-17.176344240292131</v>
      </c>
      <c r="I18" s="18">
        <f t="shared" si="2"/>
        <v>0.18812870841922402</v>
      </c>
      <c r="J18" s="18">
        <f t="shared" si="3"/>
        <v>0.34652887789423142</v>
      </c>
      <c r="K18" s="18">
        <f t="shared" si="4"/>
        <v>108.43640065045662</v>
      </c>
      <c r="L18" s="18">
        <f t="shared" si="5"/>
        <v>1.8078964301041134</v>
      </c>
      <c r="M18" s="18">
        <f t="shared" si="6"/>
        <v>-0.8171184256148597</v>
      </c>
    </row>
    <row r="19" spans="1:13">
      <c r="A19" s="1">
        <v>10</v>
      </c>
      <c r="B19" s="18">
        <f t="shared" si="7"/>
        <v>0.76951851837014817</v>
      </c>
      <c r="C19" s="18">
        <f t="shared" si="8"/>
        <v>4.3438845422363245E-2</v>
      </c>
      <c r="D19" s="21">
        <f t="shared" si="11"/>
        <v>0.18704263620748857</v>
      </c>
      <c r="E19" s="18">
        <f t="shared" si="9"/>
        <v>7.7451851837014821E-2</v>
      </c>
      <c r="F19" s="18">
        <f t="shared" si="0"/>
        <v>2.6262840029237655E-84</v>
      </c>
      <c r="G19" s="18">
        <f t="shared" si="10"/>
        <v>2.0390370367402966</v>
      </c>
      <c r="H19" s="18">
        <f t="shared" si="1"/>
        <v>-17.471780693685702</v>
      </c>
      <c r="I19" s="18">
        <f t="shared" si="2"/>
        <v>0.19108206242551939</v>
      </c>
      <c r="J19" s="18">
        <f t="shared" si="3"/>
        <v>0.35473617464100476</v>
      </c>
      <c r="K19" s="18">
        <f t="shared" si="4"/>
        <v>106.760413515796</v>
      </c>
      <c r="L19" s="18">
        <f t="shared" si="5"/>
        <v>1.8064197531009656</v>
      </c>
      <c r="M19" s="18">
        <f t="shared" si="6"/>
        <v>-0.8157865208669226</v>
      </c>
    </row>
    <row r="20" spans="1:13">
      <c r="A20" s="1">
        <v>11</v>
      </c>
      <c r="B20" s="18">
        <f t="shared" si="7"/>
        <v>0.78400531691689523</v>
      </c>
      <c r="C20" s="18">
        <f t="shared" si="8"/>
        <v>3.9963737788574184E-2</v>
      </c>
      <c r="D20" s="21">
        <f t="shared" si="11"/>
        <v>0.17603094529453059</v>
      </c>
      <c r="E20" s="18">
        <f t="shared" si="9"/>
        <v>7.8900531691689535E-2</v>
      </c>
      <c r="F20" s="18">
        <f t="shared" si="0"/>
        <v>1.1704560577914794E-85</v>
      </c>
      <c r="G20" s="18">
        <f t="shared" si="10"/>
        <v>2.0680106338337905</v>
      </c>
      <c r="H20" s="18">
        <f t="shared" si="1"/>
        <v>-17.756272723797874</v>
      </c>
      <c r="I20" s="18">
        <f t="shared" si="2"/>
        <v>0.19392261116017573</v>
      </c>
      <c r="J20" s="18">
        <f t="shared" si="3"/>
        <v>0.36271392346758141</v>
      </c>
      <c r="K20" s="18">
        <f t="shared" si="4"/>
        <v>105.19660331486635</v>
      </c>
      <c r="L20" s="18">
        <f t="shared" si="5"/>
        <v>1.8049994787336376</v>
      </c>
      <c r="M20" s="18">
        <f t="shared" si="6"/>
        <v>-0.81450548908462661</v>
      </c>
    </row>
    <row r="21" spans="1:13">
      <c r="A21" s="1">
        <v>12</v>
      </c>
      <c r="B21" s="18">
        <f t="shared" si="7"/>
        <v>0.79789425209482445</v>
      </c>
      <c r="C21" s="18">
        <f t="shared" si="8"/>
        <v>3.6766638765488253E-2</v>
      </c>
      <c r="D21" s="21">
        <f t="shared" si="11"/>
        <v>0.1653391091396873</v>
      </c>
      <c r="E21" s="18">
        <f t="shared" si="9"/>
        <v>8.0289425209482457E-2</v>
      </c>
      <c r="F21" s="18">
        <f t="shared" si="0"/>
        <v>5.909535099949636E-87</v>
      </c>
      <c r="G21" s="18">
        <f t="shared" si="10"/>
        <v>2.0957885041896489</v>
      </c>
      <c r="H21" s="18">
        <f t="shared" si="1"/>
        <v>-18.029323338087629</v>
      </c>
      <c r="I21" s="18">
        <f t="shared" si="2"/>
        <v>0.19664593178329892</v>
      </c>
      <c r="J21" s="18">
        <f t="shared" si="3"/>
        <v>0.3704397105696009</v>
      </c>
      <c r="K21" s="18">
        <f t="shared" si="4"/>
        <v>103.73975100832929</v>
      </c>
      <c r="L21" s="18">
        <f t="shared" si="5"/>
        <v>1.803637818422076</v>
      </c>
      <c r="M21" s="18">
        <f t="shared" si="6"/>
        <v>-0.81327732488204152</v>
      </c>
    </row>
    <row r="22" spans="1:13">
      <c r="A22" s="1">
        <v>13</v>
      </c>
      <c r="B22" s="18">
        <f t="shared" si="7"/>
        <v>0.8111692341322978</v>
      </c>
      <c r="C22" s="18">
        <f t="shared" si="8"/>
        <v>3.3825307664249196E-2</v>
      </c>
      <c r="D22" s="21">
        <f>1-B22-C22</f>
        <v>0.15500545820345302</v>
      </c>
      <c r="E22" s="18">
        <f>$D$1+($D$2*B22)</f>
        <v>8.1616923413229792E-2</v>
      </c>
      <c r="F22" s="18">
        <f t="shared" si="0"/>
        <v>3.3938893632535966E-88</v>
      </c>
      <c r="G22" s="18">
        <f t="shared" si="10"/>
        <v>2.1223384682645956</v>
      </c>
      <c r="H22" s="18">
        <f t="shared" si="1"/>
        <v>-18.290566640155483</v>
      </c>
      <c r="I22" s="18">
        <f t="shared" si="2"/>
        <v>0.19924886943770548</v>
      </c>
      <c r="J22" s="18">
        <f t="shared" si="3"/>
        <v>0.37789468926251213</v>
      </c>
      <c r="K22" s="18">
        <f t="shared" si="4"/>
        <v>102.3845207130655</v>
      </c>
      <c r="L22" s="18">
        <f t="shared" si="5"/>
        <v>1.8023363495948725</v>
      </c>
      <c r="M22" s="18">
        <f t="shared" si="6"/>
        <v>-0.81210345103789749</v>
      </c>
    </row>
    <row r="23" spans="1:13">
      <c r="A23" s="1">
        <v>14</v>
      </c>
      <c r="B23" s="18">
        <f t="shared" si="7"/>
        <v>0.82382030274312157</v>
      </c>
      <c r="C23" s="18">
        <f t="shared" si="8"/>
        <v>3.111928305110926E-2</v>
      </c>
      <c r="D23" s="21">
        <f t="shared" si="11"/>
        <v>0.14506041420576918</v>
      </c>
      <c r="E23" s="18">
        <f t="shared" si="9"/>
        <v>8.2882030274312166E-2</v>
      </c>
      <c r="F23" s="18">
        <f t="shared" si="0"/>
        <v>2.2230817098127256E-89</v>
      </c>
      <c r="G23" s="18">
        <f t="shared" si="10"/>
        <v>2.1476406054862434</v>
      </c>
      <c r="H23" s="18">
        <f t="shared" si="1"/>
        <v>-18.539761457596541</v>
      </c>
      <c r="I23" s="18">
        <f t="shared" si="2"/>
        <v>0.2017294711261024</v>
      </c>
      <c r="J23" s="18">
        <f t="shared" si="3"/>
        <v>0.38506360218713459</v>
      </c>
      <c r="K23" s="18">
        <f t="shared" si="4"/>
        <v>101.12553156523063</v>
      </c>
      <c r="L23" s="18">
        <f t="shared" si="5"/>
        <v>1.8010960487506742</v>
      </c>
      <c r="M23" s="18">
        <f t="shared" si="6"/>
        <v>-0.81098474831567924</v>
      </c>
    </row>
    <row r="24" spans="1:13">
      <c r="A24" s="1">
        <v>15</v>
      </c>
      <c r="B24" s="18">
        <f t="shared" si="7"/>
        <v>0.83584320438492843</v>
      </c>
      <c r="C24" s="18">
        <f t="shared" si="8"/>
        <v>2.8629740407020522E-2</v>
      </c>
      <c r="D24" s="21">
        <f t="shared" si="11"/>
        <v>0.13552705520805106</v>
      </c>
      <c r="E24" s="18">
        <f t="shared" si="9"/>
        <v>8.4084320438492843E-2</v>
      </c>
      <c r="F24" s="18">
        <f t="shared" si="0"/>
        <v>1.6631767800099116E-90</v>
      </c>
      <c r="G24" s="18">
        <f t="shared" si="10"/>
        <v>2.1716864087698569</v>
      </c>
      <c r="H24" s="18">
        <f t="shared" si="1"/>
        <v>-18.776783148634674</v>
      </c>
      <c r="I24" s="18">
        <f t="shared" si="2"/>
        <v>0.20408690282057429</v>
      </c>
      <c r="J24" s="18">
        <f t="shared" si="3"/>
        <v>0.39193472231755888</v>
      </c>
      <c r="K24" s="18">
        <f t="shared" si="4"/>
        <v>99.957418717527815</v>
      </c>
      <c r="L24" s="18">
        <f t="shared" si="5"/>
        <v>1.7999173329034381</v>
      </c>
      <c r="M24" s="18">
        <f t="shared" si="6"/>
        <v>-0.80992159284562337</v>
      </c>
    </row>
    <row r="25" spans="1:13">
      <c r="A25" s="1">
        <v>16</v>
      </c>
      <c r="B25" s="18">
        <f t="shared" si="7"/>
        <v>0.84723890472312746</v>
      </c>
      <c r="C25" s="18">
        <f t="shared" si="8"/>
        <v>2.633936117445888E-2</v>
      </c>
      <c r="D25" s="21">
        <f t="shared" si="11"/>
        <v>0.12642173410241367</v>
      </c>
      <c r="E25" s="18">
        <f t="shared" si="9"/>
        <v>8.5223890472312755E-2</v>
      </c>
      <c r="F25" s="18">
        <f t="shared" si="0"/>
        <v>1.4215057797456971E-91</v>
      </c>
      <c r="G25" s="18">
        <f t="shared" si="10"/>
        <v>2.1944778094462549</v>
      </c>
      <c r="H25" s="18">
        <f t="shared" si="1"/>
        <v>-19.0016140163812</v>
      </c>
      <c r="I25" s="18">
        <f t="shared" si="2"/>
        <v>0.2063213538672799</v>
      </c>
      <c r="J25" s="18">
        <f t="shared" si="3"/>
        <v>0.39849972296156255</v>
      </c>
      <c r="K25" s="18">
        <f t="shared" si="4"/>
        <v>98.874884337576063</v>
      </c>
      <c r="L25" s="18">
        <f t="shared" si="5"/>
        <v>1.7988001073800852</v>
      </c>
      <c r="M25" s="18">
        <f t="shared" si="6"/>
        <v>-0.80891389923632473</v>
      </c>
    </row>
    <row r="26" spans="1:13">
      <c r="A26" s="1">
        <v>17</v>
      </c>
      <c r="B26" s="18">
        <f t="shared" si="7"/>
        <v>0.85801305674359141</v>
      </c>
      <c r="C26" s="18">
        <f t="shared" si="8"/>
        <v>2.423221228050217E-2</v>
      </c>
      <c r="D26" s="21">
        <f t="shared" si="11"/>
        <v>0.11775473097590643</v>
      </c>
      <c r="E26" s="18">
        <f t="shared" si="9"/>
        <v>8.6301305674359147E-2</v>
      </c>
      <c r="F26" s="18">
        <f t="shared" si="0"/>
        <v>1.3868462690394724E-92</v>
      </c>
      <c r="G26" s="18">
        <f t="shared" si="10"/>
        <v>2.2160261134871826</v>
      </c>
      <c r="H26" s="18">
        <f t="shared" si="1"/>
        <v>-19.214332754121113</v>
      </c>
      <c r="I26" s="18">
        <f t="shared" si="2"/>
        <v>0.20843393269482191</v>
      </c>
      <c r="J26" s="18">
        <f t="shared" si="3"/>
        <v>0.40475348857954668</v>
      </c>
      <c r="K26" s="18">
        <f t="shared" si="4"/>
        <v>97.872739511510588</v>
      </c>
      <c r="L26" s="18">
        <f t="shared" si="5"/>
        <v>1.7977438179663146</v>
      </c>
      <c r="M26" s="18">
        <f t="shared" si="6"/>
        <v>-0.80796116760821757</v>
      </c>
    </row>
    <row r="27" spans="1:13">
      <c r="A27" s="1">
        <v>18</v>
      </c>
      <c r="B27" s="18">
        <f t="shared" si="7"/>
        <v>0.86817544377614508</v>
      </c>
      <c r="C27" s="18">
        <f t="shared" si="8"/>
        <v>2.2293635298061998E-2</v>
      </c>
      <c r="D27" s="21">
        <f t="shared" si="11"/>
        <v>0.10953092092579292</v>
      </c>
      <c r="E27" s="18">
        <f t="shared" si="9"/>
        <v>8.731754437761452E-2</v>
      </c>
      <c r="F27" s="18">
        <f t="shared" si="0"/>
        <v>1.5417461789111774E-93</v>
      </c>
      <c r="G27" s="18">
        <f t="shared" si="10"/>
        <v>2.2363508875522902</v>
      </c>
      <c r="H27" s="18">
        <f t="shared" si="1"/>
        <v>-19.415103321035449</v>
      </c>
      <c r="I27" s="18">
        <f t="shared" si="2"/>
        <v>0.21042655760316586</v>
      </c>
      <c r="J27" s="18">
        <f t="shared" si="3"/>
        <v>0.41069387904215077</v>
      </c>
      <c r="K27" s="18">
        <f t="shared" si="4"/>
        <v>96.945937966971883</v>
      </c>
      <c r="L27" s="18">
        <f t="shared" si="5"/>
        <v>1.7967475055121425</v>
      </c>
      <c r="M27" s="18">
        <f t="shared" si="6"/>
        <v>-0.80706253284563101</v>
      </c>
    </row>
    <row r="28" spans="1:13">
      <c r="A28" s="1">
        <v>19</v>
      </c>
      <c r="B28" s="18">
        <f t="shared" si="7"/>
        <v>0.877739414824804</v>
      </c>
      <c r="C28" s="18">
        <f t="shared" si="8"/>
        <v>2.0510144474217038E-2</v>
      </c>
      <c r="D28" s="21">
        <f t="shared" si="11"/>
        <v>0.10175044070097897</v>
      </c>
      <c r="E28" s="18">
        <f t="shared" si="9"/>
        <v>8.8273941482480411E-2</v>
      </c>
      <c r="F28" s="18">
        <f t="shared" si="0"/>
        <v>1.9479811183648263E-94</v>
      </c>
      <c r="G28" s="18">
        <f t="shared" si="10"/>
        <v>2.2554788296496078</v>
      </c>
      <c r="H28" s="18">
        <f t="shared" si="1"/>
        <v>-19.60416360960453</v>
      </c>
      <c r="I28" s="18">
        <f t="shared" si="2"/>
        <v>0.21230184604407931</v>
      </c>
      <c r="J28" s="18">
        <f t="shared" si="3"/>
        <v>0.41632145998865061</v>
      </c>
      <c r="K28" s="18">
        <f t="shared" si="4"/>
        <v>96.089602516994532</v>
      </c>
      <c r="L28" s="18">
        <f t="shared" si="5"/>
        <v>1.7958098612916857</v>
      </c>
      <c r="M28" s="18">
        <f t="shared" si="6"/>
        <v>-0.80621681452914074</v>
      </c>
    </row>
    <row r="29" spans="1:13">
      <c r="A29" s="1">
        <v>20</v>
      </c>
      <c r="B29" s="18">
        <f t="shared" si="7"/>
        <v>0.88672132727305886</v>
      </c>
      <c r="C29" s="18">
        <f t="shared" si="8"/>
        <v>1.8869332916279676E-2</v>
      </c>
      <c r="D29" s="21">
        <f t="shared" si="11"/>
        <v>9.4409339810661463E-2</v>
      </c>
      <c r="E29" s="18">
        <f t="shared" si="9"/>
        <v>8.9172132727305897E-2</v>
      </c>
      <c r="F29" s="18">
        <f t="shared" si="0"/>
        <v>2.7882186451957917E-95</v>
      </c>
      <c r="G29" s="18">
        <f t="shared" si="10"/>
        <v>2.2734426545461179</v>
      </c>
      <c r="H29" s="18">
        <f t="shared" si="1"/>
        <v>-19.781814218224135</v>
      </c>
      <c r="I29" s="18">
        <f t="shared" si="2"/>
        <v>0.21406300534765865</v>
      </c>
      <c r="J29" s="18">
        <f t="shared" si="3"/>
        <v>0.42163921136638927</v>
      </c>
      <c r="K29" s="18">
        <f t="shared" si="4"/>
        <v>95.299045095944791</v>
      </c>
      <c r="L29" s="18">
        <f t="shared" si="5"/>
        <v>1.7949292816398961</v>
      </c>
      <c r="M29" s="18">
        <f t="shared" si="6"/>
        <v>-0.80542256621576169</v>
      </c>
    </row>
    <row r="30" spans="1:13">
      <c r="A30" s="1">
        <v>21</v>
      </c>
      <c r="B30" s="18">
        <f t="shared" si="7"/>
        <v>0.89514000945335248</v>
      </c>
      <c r="C30" s="18">
        <f t="shared" si="8"/>
        <v>1.7359786282977303E-2</v>
      </c>
      <c r="D30" s="21">
        <f t="shared" si="11"/>
        <v>8.7500204263670223E-2</v>
      </c>
      <c r="E30" s="18">
        <f t="shared" si="9"/>
        <v>9.0014000945335251E-2</v>
      </c>
      <c r="F30" s="18">
        <f t="shared" si="0"/>
        <v>4.5037496409539662E-96</v>
      </c>
      <c r="G30" s="18">
        <f t="shared" si="10"/>
        <v>2.2902800189067047</v>
      </c>
      <c r="H30" s="18">
        <f t="shared" si="1"/>
        <v>-19.94840758966102</v>
      </c>
      <c r="I30" s="18">
        <f t="shared" si="2"/>
        <v>0.21571372734379479</v>
      </c>
      <c r="J30" s="18">
        <f t="shared" si="3"/>
        <v>0.42665222517413837</v>
      </c>
      <c r="K30" s="18">
        <f t="shared" si="4"/>
        <v>94.56978121511699</v>
      </c>
      <c r="L30" s="18">
        <f t="shared" si="5"/>
        <v>1.7941039206418281</v>
      </c>
      <c r="M30" s="18">
        <f t="shared" si="6"/>
        <v>-0.80467812296260233</v>
      </c>
    </row>
    <row r="31" spans="1:13">
      <c r="A31" s="1">
        <v>22</v>
      </c>
      <c r="B31" s="18">
        <f t="shared" si="7"/>
        <v>0.90301625292265952</v>
      </c>
      <c r="C31" s="18">
        <f t="shared" si="8"/>
        <v>1.5971003380339119E-2</v>
      </c>
      <c r="D31" s="21">
        <f t="shared" si="11"/>
        <v>8.1012743697001358E-2</v>
      </c>
      <c r="E31" s="18">
        <f t="shared" si="9"/>
        <v>9.0801625292265958E-2</v>
      </c>
      <c r="F31" s="18">
        <f t="shared" si="0"/>
        <v>8.1745392634850266E-97</v>
      </c>
      <c r="G31" s="18">
        <f t="shared" si="10"/>
        <v>2.306032505845319</v>
      </c>
      <c r="H31" s="18">
        <f t="shared" si="1"/>
        <v>-20.10433772159217</v>
      </c>
      <c r="I31" s="18">
        <f t="shared" si="2"/>
        <v>0.21725808880836484</v>
      </c>
      <c r="J31" s="18">
        <f t="shared" si="3"/>
        <v>0.43136740205106255</v>
      </c>
      <c r="K31" s="18">
        <f t="shared" si="4"/>
        <v>93.897539612410284</v>
      </c>
      <c r="L31" s="18">
        <f t="shared" si="5"/>
        <v>1.7933317399095432</v>
      </c>
      <c r="M31" s="18">
        <f t="shared" si="6"/>
        <v>-0.80398164622367874</v>
      </c>
    </row>
    <row r="32" spans="1:13">
      <c r="A32" s="1">
        <v>23</v>
      </c>
      <c r="B32" s="18">
        <f t="shared" si="7"/>
        <v>0.91037234171973302</v>
      </c>
      <c r="C32" s="18">
        <f t="shared" si="8"/>
        <v>1.469332310991199E-2</v>
      </c>
      <c r="D32" s="21">
        <f t="shared" si="11"/>
        <v>7.4934335170354985E-2</v>
      </c>
      <c r="E32" s="18">
        <f t="shared" si="9"/>
        <v>9.1537234171973306E-2</v>
      </c>
      <c r="F32" s="18">
        <f t="shared" si="0"/>
        <v>1.6594990743720913E-97</v>
      </c>
      <c r="G32" s="18">
        <f t="shared" si="10"/>
        <v>2.3207446834394663</v>
      </c>
      <c r="H32" s="18">
        <f t="shared" si="1"/>
        <v>-20.250030602689794</v>
      </c>
      <c r="I32" s="18">
        <f t="shared" si="2"/>
        <v>0.21870045916073222</v>
      </c>
      <c r="J32" s="18">
        <f t="shared" si="3"/>
        <v>0.43579315478951691</v>
      </c>
      <c r="K32" s="18">
        <f t="shared" si="4"/>
        <v>93.278267811074187</v>
      </c>
      <c r="L32" s="18">
        <f t="shared" si="5"/>
        <v>1.7926105547333593</v>
      </c>
      <c r="M32" s="18">
        <f t="shared" si="6"/>
        <v>-0.8033311654765326</v>
      </c>
    </row>
    <row r="33" spans="1:13">
      <c r="A33" s="1">
        <v>24</v>
      </c>
      <c r="B33" s="18">
        <f t="shared" si="7"/>
        <v>0.91723162350574294</v>
      </c>
      <c r="C33" s="18">
        <f t="shared" si="8"/>
        <v>1.3517857261119032E-2</v>
      </c>
      <c r="D33" s="21">
        <f t="shared" si="11"/>
        <v>6.9250519233138019E-2</v>
      </c>
      <c r="E33" s="18">
        <f t="shared" si="9"/>
        <v>9.2223162350574303E-2</v>
      </c>
      <c r="F33" s="18">
        <f t="shared" si="0"/>
        <v>3.7496166035968957E-98</v>
      </c>
      <c r="G33" s="18">
        <f t="shared" si="10"/>
        <v>2.3344632470114859</v>
      </c>
      <c r="H33" s="18">
        <f t="shared" si="1"/>
        <v>-20.385935478856254</v>
      </c>
      <c r="I33" s="18">
        <f t="shared" si="2"/>
        <v>0.22004541637367514</v>
      </c>
      <c r="J33" s="18">
        <f t="shared" si="3"/>
        <v>0.43993912522719375</v>
      </c>
      <c r="K33" s="18">
        <f t="shared" si="4"/>
        <v>92.708134239694274</v>
      </c>
      <c r="L33" s="18">
        <f t="shared" si="5"/>
        <v>1.7919380761268879</v>
      </c>
      <c r="M33" s="18">
        <f t="shared" si="6"/>
        <v>-0.80272461614520529</v>
      </c>
    </row>
    <row r="34" spans="1:13">
      <c r="A34" s="1">
        <v>25</v>
      </c>
      <c r="B34" s="18">
        <f t="shared" si="7"/>
        <v>0.92361812538384225</v>
      </c>
      <c r="C34" s="18">
        <f t="shared" si="8"/>
        <v>1.2436428680229509E-2</v>
      </c>
      <c r="D34" s="21">
        <f t="shared" si="11"/>
        <v>6.3945445935928241E-2</v>
      </c>
      <c r="E34" s="18">
        <f t="shared" si="9"/>
        <v>9.2861812538384228E-2</v>
      </c>
      <c r="F34" s="18">
        <f t="shared" si="0"/>
        <v>9.3818832034438258E-99</v>
      </c>
      <c r="G34" s="18">
        <f t="shared" si="10"/>
        <v>2.3472362507676845</v>
      </c>
      <c r="H34" s="18">
        <f t="shared" si="1"/>
        <v>-20.512517010782116</v>
      </c>
      <c r="I34" s="18">
        <f t="shared" si="2"/>
        <v>0.22129767164389058</v>
      </c>
      <c r="J34" s="18">
        <f t="shared" si="3"/>
        <v>0.44381591939103632</v>
      </c>
      <c r="K34" s="18">
        <f t="shared" si="4"/>
        <v>92.18352750148884</v>
      </c>
      <c r="L34" s="18">
        <f t="shared" si="5"/>
        <v>1.7913119484917801</v>
      </c>
      <c r="M34" s="18">
        <f t="shared" si="6"/>
        <v>-0.80215987357236296</v>
      </c>
    </row>
    <row r="35" spans="1:13">
      <c r="A35" s="1">
        <v>26</v>
      </c>
      <c r="B35" s="18">
        <f t="shared" si="7"/>
        <v>0.92955621539702782</v>
      </c>
      <c r="C35" s="18">
        <f t="shared" si="8"/>
        <v>1.1441514385811149E-2</v>
      </c>
      <c r="D35" s="21">
        <f t="shared" si="11"/>
        <v>5.9002270217161035E-2</v>
      </c>
      <c r="E35" s="18">
        <f t="shared" si="9"/>
        <v>9.3455621539702785E-2</v>
      </c>
      <c r="F35" s="18">
        <f t="shared" si="0"/>
        <v>2.5860830516672841E-99</v>
      </c>
      <c r="G35" s="18">
        <f t="shared" si="10"/>
        <v>2.3591124307940556</v>
      </c>
      <c r="H35" s="18">
        <f t="shared" si="1"/>
        <v>-20.630248346929605</v>
      </c>
      <c r="I35" s="18">
        <f t="shared" si="2"/>
        <v>0.22246200301902519</v>
      </c>
      <c r="J35" s="18">
        <f t="shared" si="3"/>
        <v>0.4474348642953952</v>
      </c>
      <c r="K35" s="18">
        <f t="shared" si="4"/>
        <v>91.7010533176541</v>
      </c>
      <c r="L35" s="18">
        <f t="shared" si="5"/>
        <v>1.7907297828042128</v>
      </c>
      <c r="M35" s="18">
        <f t="shared" si="6"/>
        <v>-0.80163478295220436</v>
      </c>
    </row>
    <row r="36" spans="1:13">
      <c r="A36" s="1">
        <v>27</v>
      </c>
      <c r="B36" s="18">
        <f t="shared" si="7"/>
        <v>0.93507030923242607</v>
      </c>
      <c r="C36" s="18">
        <f t="shared" si="8"/>
        <v>1.0526193234946257E-2</v>
      </c>
      <c r="D36" s="21">
        <f t="shared" si="11"/>
        <v>5.4403497532627673E-2</v>
      </c>
      <c r="E36" s="18">
        <f t="shared" si="9"/>
        <v>9.4007030923242613E-2</v>
      </c>
      <c r="F36" s="18">
        <f t="shared" si="0"/>
        <v>7.812457559039347E-100</v>
      </c>
      <c r="G36" s="18">
        <f t="shared" si="10"/>
        <v>2.3701406184648519</v>
      </c>
      <c r="H36" s="18">
        <f t="shared" si="1"/>
        <v>-20.739605105574473</v>
      </c>
      <c r="I36" s="18">
        <f t="shared" si="2"/>
        <v>0.22354319788871102</v>
      </c>
      <c r="J36" s="18">
        <f t="shared" si="3"/>
        <v>0.45080778848916059</v>
      </c>
      <c r="K36" s="18">
        <f t="shared" si="4"/>
        <v>91.257529608017379</v>
      </c>
      <c r="L36" s="18">
        <f t="shared" si="5"/>
        <v>1.7901891853693699</v>
      </c>
      <c r="M36" s="18">
        <f t="shared" si="6"/>
        <v>-0.80114718526587536</v>
      </c>
    </row>
    <row r="37" spans="1:13">
      <c r="A37" s="1">
        <v>28</v>
      </c>
      <c r="B37" s="18">
        <f t="shared" si="7"/>
        <v>0.94018462050730833</v>
      </c>
      <c r="C37" s="18">
        <f t="shared" si="8"/>
        <v>9.6840977761505562E-3</v>
      </c>
      <c r="D37" s="21">
        <f t="shared" si="11"/>
        <v>5.0131281716541111E-2</v>
      </c>
      <c r="E37" s="18">
        <f t="shared" si="9"/>
        <v>9.4518462050730834E-2</v>
      </c>
      <c r="F37" s="18">
        <f t="shared" si="0"/>
        <v>2.5732448481119717E-100</v>
      </c>
      <c r="G37" s="18">
        <f t="shared" si="10"/>
        <v>2.3803692410146167</v>
      </c>
      <c r="H37" s="18">
        <f t="shared" si="1"/>
        <v>-20.841060235624358</v>
      </c>
      <c r="I37" s="18">
        <f t="shared" si="2"/>
        <v>0.22454600402104097</v>
      </c>
      <c r="J37" s="18">
        <f t="shared" si="3"/>
        <v>0.4539468273284592</v>
      </c>
      <c r="K37" s="18">
        <f t="shared" si="4"/>
        <v>90.849980114044385</v>
      </c>
      <c r="L37" s="18">
        <f t="shared" si="5"/>
        <v>1.7896877823032049</v>
      </c>
      <c r="M37" s="18">
        <f t="shared" si="6"/>
        <v>-0.80069493936306002</v>
      </c>
    </row>
    <row r="38" spans="1:13">
      <c r="A38" s="1">
        <v>29</v>
      </c>
      <c r="B38" s="18">
        <f t="shared" si="7"/>
        <v>0.9449229521557877</v>
      </c>
      <c r="C38" s="18">
        <f t="shared" si="8"/>
        <v>8.9093699540585113E-3</v>
      </c>
      <c r="D38" s="21">
        <f t="shared" si="11"/>
        <v>4.6167677890153788E-2</v>
      </c>
      <c r="E38" s="18">
        <f t="shared" si="9"/>
        <v>9.4992295215578781E-2</v>
      </c>
      <c r="F38" s="18">
        <f t="shared" si="0"/>
        <v>9.1941344097904726E-101</v>
      </c>
      <c r="G38" s="18">
        <f t="shared" si="10"/>
        <v>2.3898459043115752</v>
      </c>
      <c r="H38" s="18">
        <f t="shared" si="1"/>
        <v>-20.935079708082245</v>
      </c>
      <c r="I38" s="18">
        <f t="shared" si="2"/>
        <v>0.2254750886579977</v>
      </c>
      <c r="J38" s="18">
        <f t="shared" si="3"/>
        <v>0.45686425303261224</v>
      </c>
      <c r="K38" s="18">
        <f t="shared" si="4"/>
        <v>90.475626914788279</v>
      </c>
      <c r="L38" s="18">
        <f t="shared" si="5"/>
        <v>1.7892232399847265</v>
      </c>
      <c r="M38" s="18">
        <f t="shared" si="6"/>
        <v>-0.8002759404091383</v>
      </c>
    </row>
    <row r="39" spans="1:13">
      <c r="A39" s="1">
        <v>30</v>
      </c>
      <c r="B39" s="18">
        <f t="shared" si="7"/>
        <v>0.94930852584334691</v>
      </c>
      <c r="C39" s="18">
        <f t="shared" si="8"/>
        <v>8.1966203577338304E-3</v>
      </c>
      <c r="D39" s="21">
        <f t="shared" si="11"/>
        <v>4.2494853798919263E-2</v>
      </c>
      <c r="E39" s="18">
        <f t="shared" si="9"/>
        <v>9.5430852584334702E-2</v>
      </c>
      <c r="F39" s="18">
        <f t="shared" si="0"/>
        <v>3.5458014453626891E-101</v>
      </c>
      <c r="G39" s="18">
        <f t="shared" si="10"/>
        <v>2.3986170516866938</v>
      </c>
      <c r="H39" s="18">
        <f t="shared" si="1"/>
        <v>-21.022118977576802</v>
      </c>
      <c r="I39" s="18">
        <f t="shared" si="2"/>
        <v>0.22633500506732296</v>
      </c>
      <c r="J39" s="18">
        <f t="shared" si="3"/>
        <v>0.45957232885730753</v>
      </c>
      <c r="K39" s="18">
        <f t="shared" si="4"/>
        <v>90.131882136093651</v>
      </c>
      <c r="L39" s="18">
        <f t="shared" si="5"/>
        <v>1.788793281780064</v>
      </c>
      <c r="M39" s="18">
        <f t="shared" si="6"/>
        <v>-0.79988813496963862</v>
      </c>
    </row>
    <row r="40" spans="1:13">
      <c r="A40" s="1">
        <v>31</v>
      </c>
      <c r="B40" s="18">
        <f t="shared" si="7"/>
        <v>0.95336384597182444</v>
      </c>
      <c r="C40" s="18">
        <f t="shared" si="8"/>
        <v>7.5408907291151239E-3</v>
      </c>
      <c r="D40" s="21">
        <f t="shared" si="11"/>
        <v>3.9095263299060434E-2</v>
      </c>
      <c r="E40" s="18">
        <f t="shared" si="9"/>
        <v>9.5836384597182453E-2</v>
      </c>
      <c r="F40" s="18">
        <f t="shared" si="0"/>
        <v>1.468900456628066E-101</v>
      </c>
      <c r="G40" s="18">
        <f t="shared" si="10"/>
        <v>2.4067276919436491</v>
      </c>
      <c r="H40" s="18">
        <f t="shared" si="1"/>
        <v>-21.102620145645009</v>
      </c>
      <c r="I40" s="18">
        <f t="shared" si="2"/>
        <v>0.22713016587682855</v>
      </c>
      <c r="J40" s="18">
        <f t="shared" si="3"/>
        <v>0.46208318617663319</v>
      </c>
      <c r="K40" s="18">
        <f t="shared" si="4"/>
        <v>89.81633910778271</v>
      </c>
      <c r="L40" s="18">
        <f t="shared" si="5"/>
        <v>1.7883957013753113</v>
      </c>
      <c r="M40" s="18">
        <f t="shared" si="6"/>
        <v>-0.7995295330359401</v>
      </c>
    </row>
    <row r="41" spans="1:13">
      <c r="A41" s="1">
        <v>32</v>
      </c>
      <c r="B41" s="18">
        <f t="shared" si="7"/>
        <v>0.95711059466128134</v>
      </c>
      <c r="C41" s="18">
        <f t="shared" si="8"/>
        <v>6.9376194707859145E-3</v>
      </c>
      <c r="D41" s="21">
        <f t="shared" si="11"/>
        <v>3.595178586793274E-2</v>
      </c>
      <c r="E41" s="18">
        <f t="shared" si="9"/>
        <v>9.6211059466128138E-2</v>
      </c>
      <c r="F41" s="18">
        <f t="shared" si="0"/>
        <v>6.5060718132892684E-102</v>
      </c>
      <c r="G41" s="18">
        <f t="shared" si="10"/>
        <v>2.4142211893225625</v>
      </c>
      <c r="H41" s="18">
        <f t="shared" si="1"/>
        <v>-21.177009753554202</v>
      </c>
      <c r="I41" s="18">
        <f t="shared" si="2"/>
        <v>0.22786482248260431</v>
      </c>
      <c r="J41" s="18">
        <f t="shared" si="3"/>
        <v>0.46440872288485874</v>
      </c>
      <c r="K41" s="18">
        <f t="shared" si="4"/>
        <v>89.52676318240151</v>
      </c>
      <c r="L41" s="18">
        <f t="shared" si="5"/>
        <v>1.7880283730724233</v>
      </c>
      <c r="M41" s="18">
        <f t="shared" si="6"/>
        <v>-0.79919821731176666</v>
      </c>
    </row>
    <row r="42" spans="1:13">
      <c r="A42" s="1">
        <v>33</v>
      </c>
      <c r="B42" s="18">
        <f t="shared" si="7"/>
        <v>0.96056955406933453</v>
      </c>
      <c r="C42" s="18">
        <f t="shared" si="8"/>
        <v>6.3826099131230416E-3</v>
      </c>
      <c r="D42" s="21">
        <f t="shared" si="11"/>
        <v>3.304783601754243E-2</v>
      </c>
      <c r="E42" s="18">
        <f t="shared" si="9"/>
        <v>9.6556955406933459E-2</v>
      </c>
      <c r="F42" s="18">
        <f t="shared" si="0"/>
        <v>3.0672523231532151E-102</v>
      </c>
      <c r="G42" s="18">
        <f t="shared" si="10"/>
        <v>2.4211391081386688</v>
      </c>
      <c r="H42" s="18">
        <f t="shared" si="1"/>
        <v>-21.24569713166748</v>
      </c>
      <c r="I42" s="18">
        <f t="shared" si="2"/>
        <v>0.2285430498175165</v>
      </c>
      <c r="J42" s="18">
        <f t="shared" si="3"/>
        <v>0.46656052128666176</v>
      </c>
      <c r="K42" s="18">
        <f t="shared" si="4"/>
        <v>89.261082392523477</v>
      </c>
      <c r="L42" s="18">
        <f t="shared" si="5"/>
        <v>1.7876892594049671</v>
      </c>
      <c r="M42" s="18">
        <f t="shared" si="6"/>
        <v>-0.79889235008229642</v>
      </c>
    </row>
    <row r="43" spans="1:13">
      <c r="A43" s="1">
        <v>34</v>
      </c>
      <c r="B43" s="18">
        <f t="shared" si="7"/>
        <v>0.96376055249797599</v>
      </c>
      <c r="C43" s="18">
        <f t="shared" si="8"/>
        <v>5.8720011200731987E-3</v>
      </c>
      <c r="D43" s="21">
        <f t="shared" si="11"/>
        <v>3.0367446381950814E-2</v>
      </c>
      <c r="E43" s="18">
        <f t="shared" si="9"/>
        <v>9.6876055249797602E-2</v>
      </c>
      <c r="F43" s="18">
        <f t="shared" si="0"/>
        <v>1.5325936666427216E-102</v>
      </c>
      <c r="G43" s="18">
        <f t="shared" si="10"/>
        <v>2.427521104995952</v>
      </c>
      <c r="H43" s="18">
        <f t="shared" si="1"/>
        <v>-21.309073233956681</v>
      </c>
      <c r="I43" s="18">
        <f t="shared" si="2"/>
        <v>0.22916873578391694</v>
      </c>
      <c r="J43" s="18">
        <f t="shared" si="3"/>
        <v>0.4685497835168948</v>
      </c>
      <c r="K43" s="18">
        <f t="shared" si="4"/>
        <v>89.01737809137795</v>
      </c>
      <c r="L43" s="18">
        <f t="shared" si="5"/>
        <v>1.7873764164217669</v>
      </c>
      <c r="M43" s="18">
        <f t="shared" si="6"/>
        <v>-0.79861017797980205</v>
      </c>
    </row>
    <row r="44" spans="1:13">
      <c r="A44" s="1">
        <v>35</v>
      </c>
      <c r="B44" s="18">
        <f t="shared" si="7"/>
        <v>0.96670243091146912</v>
      </c>
      <c r="C44" s="18">
        <f t="shared" si="8"/>
        <v>5.4022410304673434E-3</v>
      </c>
      <c r="D44" s="21">
        <f t="shared" si="11"/>
        <v>2.7895328058063534E-2</v>
      </c>
      <c r="E44" s="18">
        <f t="shared" si="9"/>
        <v>9.7170243091146913E-2</v>
      </c>
      <c r="F44" s="18">
        <f t="shared" si="0"/>
        <v>8.0832275162702255E-103</v>
      </c>
      <c r="G44" s="18">
        <f t="shared" si="10"/>
        <v>2.4334048618229382</v>
      </c>
      <c r="H44" s="18">
        <f t="shared" si="1"/>
        <v>-21.36750988960566</v>
      </c>
      <c r="I44" s="18">
        <f t="shared" si="2"/>
        <v>0.22974557468852352</v>
      </c>
      <c r="J44" s="18">
        <f t="shared" si="3"/>
        <v>0.47038728249490913</v>
      </c>
      <c r="K44" s="18">
        <f t="shared" si="4"/>
        <v>88.79387569339157</v>
      </c>
      <c r="L44" s="18">
        <f t="shared" si="5"/>
        <v>1.7870879969694635</v>
      </c>
      <c r="M44" s="18">
        <f t="shared" si="6"/>
        <v>-0.79835003494439138</v>
      </c>
    </row>
    <row r="45" spans="1:13">
      <c r="A45" s="1">
        <v>36</v>
      </c>
      <c r="B45" s="18">
        <f t="shared" si="7"/>
        <v>0.96941302671997842</v>
      </c>
      <c r="C45" s="18">
        <f t="shared" si="8"/>
        <v>4.9700617480299561E-3</v>
      </c>
      <c r="D45" s="21">
        <f t="shared" si="11"/>
        <v>2.5616911531991624E-2</v>
      </c>
      <c r="E45" s="18">
        <f t="shared" si="9"/>
        <v>9.7441302671997854E-2</v>
      </c>
      <c r="F45" s="18">
        <f t="shared" si="0"/>
        <v>4.4827942589029666E-103</v>
      </c>
      <c r="G45" s="18">
        <f t="shared" si="10"/>
        <v>2.4388260534399571</v>
      </c>
      <c r="H45" s="18">
        <f t="shared" si="1"/>
        <v>-21.421359408195038</v>
      </c>
      <c r="I45" s="18">
        <f t="shared" si="2"/>
        <v>0.23027706406274095</v>
      </c>
      <c r="J45" s="18">
        <f t="shared" si="3"/>
        <v>0.47208332645254197</v>
      </c>
      <c r="K45" s="18">
        <f t="shared" si="4"/>
        <v>88.588935606899128</v>
      </c>
      <c r="L45" s="18">
        <f t="shared" si="5"/>
        <v>1.7868222522823549</v>
      </c>
      <c r="M45" s="18">
        <f t="shared" si="6"/>
        <v>-0.7981103436579795</v>
      </c>
    </row>
    <row r="46" spans="1:13">
      <c r="A46" s="1">
        <v>37</v>
      </c>
      <c r="B46" s="18">
        <f t="shared" si="7"/>
        <v>0.97190917195008897</v>
      </c>
      <c r="C46" s="18">
        <f t="shared" si="8"/>
        <v>4.5724568081875602E-3</v>
      </c>
      <c r="D46" s="21">
        <f t="shared" si="11"/>
        <v>2.3518371241723471E-2</v>
      </c>
      <c r="E46" s="18">
        <f t="shared" si="9"/>
        <v>9.76909171950089E-2</v>
      </c>
      <c r="F46" s="18">
        <f t="shared" si="0"/>
        <v>2.6045824448234681E-103</v>
      </c>
      <c r="G46" s="18">
        <f t="shared" si="10"/>
        <v>2.4438183439001779</v>
      </c>
      <c r="H46" s="18">
        <f t="shared" si="1"/>
        <v>-21.470954480230954</v>
      </c>
      <c r="I46" s="18">
        <f t="shared" si="2"/>
        <v>0.23076650430393908</v>
      </c>
      <c r="J46" s="18">
        <f t="shared" si="3"/>
        <v>0.4736477351604057</v>
      </c>
      <c r="K46" s="18">
        <f t="shared" si="4"/>
        <v>88.401044430310279</v>
      </c>
      <c r="L46" s="18">
        <f t="shared" si="5"/>
        <v>1.7865775321617559</v>
      </c>
      <c r="M46" s="18">
        <f t="shared" si="6"/>
        <v>-0.79788961570606665</v>
      </c>
    </row>
    <row r="47" spans="1:13">
      <c r="A47" s="1">
        <v>38</v>
      </c>
      <c r="B47" s="18">
        <f t="shared" si="7"/>
        <v>0.9742067032076257</v>
      </c>
      <c r="C47" s="18">
        <f t="shared" si="8"/>
        <v>4.2066602635325552E-3</v>
      </c>
      <c r="D47" s="21">
        <f t="shared" si="11"/>
        <v>2.1586636528841744E-2</v>
      </c>
      <c r="E47" s="18">
        <f t="shared" si="9"/>
        <v>9.7920670320762571E-2</v>
      </c>
      <c r="F47" s="18">
        <f t="shared" si="0"/>
        <v>1.5800259582059853E-103</v>
      </c>
      <c r="G47" s="18">
        <f t="shared" si="10"/>
        <v>2.4484134064152512</v>
      </c>
      <c r="H47" s="18">
        <f t="shared" si="1"/>
        <v>-21.516608320485055</v>
      </c>
      <c r="I47" s="18">
        <f t="shared" si="2"/>
        <v>0.23121700062894623</v>
      </c>
      <c r="J47" s="18">
        <f t="shared" si="3"/>
        <v>0.47508982609808637</v>
      </c>
      <c r="K47" s="18">
        <f t="shared" si="4"/>
        <v>88.22880646539187</v>
      </c>
      <c r="L47" s="18">
        <f t="shared" si="5"/>
        <v>1.7863522839992521</v>
      </c>
      <c r="M47" s="18">
        <f t="shared" si="6"/>
        <v>-0.79768645069674959</v>
      </c>
    </row>
    <row r="48" spans="1:13">
      <c r="A48" s="1">
        <v>39</v>
      </c>
      <c r="B48" s="18">
        <f t="shared" si="7"/>
        <v>0.97632048112650049</v>
      </c>
      <c r="C48" s="18">
        <f t="shared" si="8"/>
        <v>3.8701274424499509E-3</v>
      </c>
      <c r="D48" s="21">
        <f t="shared" si="11"/>
        <v>1.9809391431049553E-2</v>
      </c>
      <c r="E48" s="18">
        <f t="shared" si="9"/>
        <v>9.8132048112650055E-2</v>
      </c>
      <c r="F48" s="18">
        <f t="shared" si="0"/>
        <v>9.9753814817786328E-104</v>
      </c>
      <c r="G48" s="18">
        <f t="shared" si="10"/>
        <v>2.452640962253001</v>
      </c>
      <c r="H48" s="18">
        <f t="shared" si="1"/>
        <v>-21.558615007353701</v>
      </c>
      <c r="I48" s="18">
        <f t="shared" si="2"/>
        <v>0.23163146688754921</v>
      </c>
      <c r="J48" s="18">
        <f t="shared" si="3"/>
        <v>0.47641840895702731</v>
      </c>
      <c r="K48" s="18">
        <f t="shared" si="4"/>
        <v>88.07093558624014</v>
      </c>
      <c r="L48" s="18">
        <f t="shared" si="5"/>
        <v>1.7861450508699508</v>
      </c>
      <c r="M48" s="18">
        <f t="shared" si="6"/>
        <v>-0.79749953454090927</v>
      </c>
    </row>
    <row r="49" spans="1:13">
      <c r="A49" s="1">
        <v>40</v>
      </c>
      <c r="B49" s="18">
        <f t="shared" si="7"/>
        <v>0.97826441727949454</v>
      </c>
      <c r="C49" s="18">
        <f t="shared" si="8"/>
        <v>3.560517247053955E-3</v>
      </c>
      <c r="D49" s="21">
        <f t="shared" si="11"/>
        <v>1.8175065473451508E-2</v>
      </c>
      <c r="E49" s="18">
        <f t="shared" si="9"/>
        <v>9.8326441727949465E-2</v>
      </c>
      <c r="F49" s="18">
        <f t="shared" si="0"/>
        <v>6.5346882592708786E-104</v>
      </c>
      <c r="G49" s="18">
        <f t="shared" si="10"/>
        <v>2.4565288345589891</v>
      </c>
      <c r="H49" s="18">
        <f t="shared" si="1"/>
        <v>-21.597249977137995</v>
      </c>
      <c r="I49" s="18">
        <f t="shared" si="2"/>
        <v>0.23201263083911661</v>
      </c>
      <c r="J49" s="18">
        <f t="shared" si="3"/>
        <v>0.47764178701979493</v>
      </c>
      <c r="K49" s="18">
        <f t="shared" si="4"/>
        <v>87.926247490145784</v>
      </c>
      <c r="L49" s="18">
        <f t="shared" si="5"/>
        <v>1.7859544688941671</v>
      </c>
      <c r="M49" s="18">
        <f t="shared" si="6"/>
        <v>-0.79732763707255516</v>
      </c>
    </row>
    <row r="50" spans="1:13">
      <c r="A50" s="1">
        <v>41</v>
      </c>
      <c r="B50" s="18">
        <f t="shared" si="7"/>
        <v>0.98005150679567155</v>
      </c>
      <c r="C50" s="18">
        <f t="shared" si="8"/>
        <v>3.2756758672896386E-3</v>
      </c>
      <c r="D50" s="21">
        <f t="shared" si="11"/>
        <v>1.6672817337038816E-2</v>
      </c>
      <c r="E50" s="18">
        <f t="shared" si="9"/>
        <v>9.8505150679567166E-2</v>
      </c>
      <c r="F50" s="18">
        <f t="shared" si="0"/>
        <v>4.4292156208761231E-104</v>
      </c>
      <c r="G50" s="18">
        <f t="shared" si="10"/>
        <v>2.4601030135913433</v>
      </c>
      <c r="H50" s="18">
        <f t="shared" si="1"/>
        <v>-21.632770637546113</v>
      </c>
      <c r="I50" s="18">
        <f t="shared" si="2"/>
        <v>0.23236304054817092</v>
      </c>
      <c r="J50" s="18">
        <f t="shared" si="3"/>
        <v>0.47876776411784999</v>
      </c>
      <c r="K50" s="18">
        <f t="shared" si="4"/>
        <v>87.793652346233259</v>
      </c>
      <c r="L50" s="18">
        <f t="shared" si="5"/>
        <v>1.7857792640396399</v>
      </c>
      <c r="M50" s="18">
        <f t="shared" si="6"/>
        <v>-0.79716960916455037</v>
      </c>
    </row>
    <row r="51" spans="1:13">
      <c r="A51" s="1">
        <v>42</v>
      </c>
      <c r="B51" s="18">
        <f t="shared" si="7"/>
        <v>0.98169386517970947</v>
      </c>
      <c r="C51" s="18">
        <f t="shared" si="8"/>
        <v>3.0136217979064676E-3</v>
      </c>
      <c r="D51" s="21">
        <f t="shared" si="11"/>
        <v>1.5292513022384064E-2</v>
      </c>
      <c r="E51" s="18">
        <f t="shared" si="9"/>
        <v>9.8669386517970956E-2</v>
      </c>
      <c r="F51" s="18">
        <f t="shared" si="0"/>
        <v>3.0980910711663949E-104</v>
      </c>
      <c r="G51" s="18">
        <f t="shared" si="10"/>
        <v>2.4633877303594192</v>
      </c>
      <c r="H51" s="18">
        <f t="shared" si="1"/>
        <v>-21.665417069779402</v>
      </c>
      <c r="I51" s="18">
        <f t="shared" si="2"/>
        <v>0.23268507160386465</v>
      </c>
      <c r="J51" s="18">
        <f t="shared" si="3"/>
        <v>0.47980365602588487</v>
      </c>
      <c r="K51" s="18">
        <f t="shared" si="4"/>
        <v>87.672147849390328</v>
      </c>
      <c r="L51" s="18">
        <f t="shared" si="5"/>
        <v>1.7856182485117931</v>
      </c>
      <c r="M51" s="18">
        <f t="shared" si="6"/>
        <v>-0.79702437947276683</v>
      </c>
    </row>
    <row r="52" spans="1:13">
      <c r="A52" s="1">
        <v>43</v>
      </c>
      <c r="B52" s="18">
        <f t="shared" si="7"/>
        <v>0.98320276805794615</v>
      </c>
      <c r="C52" s="18">
        <f t="shared" si="8"/>
        <v>2.7725320540739505E-3</v>
      </c>
      <c r="D52" s="21">
        <f t="shared" si="11"/>
        <v>1.4024699887979896E-2</v>
      </c>
      <c r="E52" s="18">
        <f t="shared" si="9"/>
        <v>9.8820276805794624E-2</v>
      </c>
      <c r="F52" s="18">
        <f t="shared" si="0"/>
        <v>2.2308195763624906E-104</v>
      </c>
      <c r="G52" s="18">
        <f t="shared" si="10"/>
        <v>2.4664055361158921</v>
      </c>
      <c r="H52" s="18">
        <f t="shared" si="1"/>
        <v>-21.695412793183447</v>
      </c>
      <c r="I52" s="18">
        <f t="shared" si="2"/>
        <v>0.23298093491332295</v>
      </c>
      <c r="J52" s="18">
        <f t="shared" si="3"/>
        <v>0.48075630529990787</v>
      </c>
      <c r="K52" s="18">
        <f t="shared" si="4"/>
        <v>87.560812680185919</v>
      </c>
      <c r="L52" s="18">
        <f t="shared" si="5"/>
        <v>1.785470316857064</v>
      </c>
      <c r="M52" s="18">
        <f t="shared" si="6"/>
        <v>-0.79689095092144258</v>
      </c>
    </row>
    <row r="53" spans="1:13">
      <c r="A53" s="1">
        <v>44</v>
      </c>
      <c r="B53" s="18">
        <f t="shared" si="7"/>
        <v>0.98458869278299455</v>
      </c>
      <c r="C53" s="18">
        <f t="shared" si="8"/>
        <v>2.5507294897480345E-3</v>
      </c>
      <c r="D53" s="21">
        <f t="shared" si="11"/>
        <v>1.2860577727257419E-2</v>
      </c>
      <c r="E53" s="18">
        <f t="shared" si="9"/>
        <v>9.8958869278299458E-2</v>
      </c>
      <c r="F53" s="18">
        <f t="shared" si="0"/>
        <v>1.6498709923672814E-104</v>
      </c>
      <c r="G53" s="18">
        <f t="shared" si="10"/>
        <v>2.4691773855659891</v>
      </c>
      <c r="H53" s="18">
        <f t="shared" si="1"/>
        <v>-21.722965570652125</v>
      </c>
      <c r="I53" s="18">
        <f t="shared" si="2"/>
        <v>0.23325268485941075</v>
      </c>
      <c r="J53" s="18">
        <f t="shared" si="3"/>
        <v>0.48163209870564389</v>
      </c>
      <c r="K53" s="18">
        <f t="shared" si="4"/>
        <v>87.45880036620261</v>
      </c>
      <c r="L53" s="18">
        <f t="shared" si="5"/>
        <v>1.78533444188402</v>
      </c>
      <c r="M53" s="18">
        <f t="shared" si="6"/>
        <v>-0.79676839702418722</v>
      </c>
    </row>
    <row r="54" spans="1:13">
      <c r="A54" s="1">
        <v>45</v>
      </c>
      <c r="B54" s="18">
        <f t="shared" si="7"/>
        <v>0.98586136101314958</v>
      </c>
      <c r="C54" s="18">
        <f t="shared" si="8"/>
        <v>2.3466711305681919E-3</v>
      </c>
      <c r="D54" s="21">
        <f t="shared" si="11"/>
        <v>1.1791967856282224E-2</v>
      </c>
      <c r="E54" s="18">
        <f t="shared" si="9"/>
        <v>9.9086136101314962E-2</v>
      </c>
      <c r="F54" s="18">
        <f t="shared" si="0"/>
        <v>1.2506451348644315E-104</v>
      </c>
      <c r="G54" s="18">
        <f t="shared" si="10"/>
        <v>2.4717227220262989</v>
      </c>
      <c r="H54" s="18">
        <f t="shared" si="1"/>
        <v>-21.748268236686862</v>
      </c>
      <c r="I54" s="18">
        <f t="shared" si="2"/>
        <v>0.23350222764963724</v>
      </c>
      <c r="J54" s="18">
        <f t="shared" si="3"/>
        <v>0.48243698651180456</v>
      </c>
      <c r="K54" s="18">
        <f t="shared" si="4"/>
        <v>87.365333535959351</v>
      </c>
      <c r="L54" s="18">
        <f t="shared" si="5"/>
        <v>1.7852096704889069</v>
      </c>
      <c r="M54" s="18">
        <f t="shared" si="6"/>
        <v>-0.79665585811879103</v>
      </c>
    </row>
    <row r="55" spans="1:13">
      <c r="A55" s="1">
        <v>46</v>
      </c>
      <c r="B55" s="18">
        <f t="shared" si="7"/>
        <v>0.98702978154505949</v>
      </c>
      <c r="C55" s="18">
        <f t="shared" si="8"/>
        <v>2.1589374401227365E-3</v>
      </c>
      <c r="D55" s="21">
        <f t="shared" si="11"/>
        <v>1.0811281014817771E-2</v>
      </c>
      <c r="E55" s="18">
        <f t="shared" si="9"/>
        <v>9.9202978154505961E-2</v>
      </c>
      <c r="F55" s="18">
        <f t="shared" si="0"/>
        <v>9.6976620606641825E-105</v>
      </c>
      <c r="G55" s="18">
        <f t="shared" si="10"/>
        <v>2.474059563090119</v>
      </c>
      <c r="H55" s="18">
        <f t="shared" si="1"/>
        <v>-21.771499533308273</v>
      </c>
      <c r="I55" s="18">
        <f t="shared" si="2"/>
        <v>0.23373132971471766</v>
      </c>
      <c r="J55" s="18">
        <f t="shared" si="3"/>
        <v>0.48317650303841914</v>
      </c>
      <c r="K55" s="18">
        <f t="shared" si="4"/>
        <v>87.279698553460108</v>
      </c>
      <c r="L55" s="18">
        <f t="shared" si="5"/>
        <v>1.7850951194563667</v>
      </c>
      <c r="M55" s="18">
        <f t="shared" si="6"/>
        <v>-0.79655253757963718</v>
      </c>
    </row>
    <row r="56" spans="1:13">
      <c r="A56" s="1">
        <v>47</v>
      </c>
      <c r="B56" s="18">
        <f t="shared" si="7"/>
        <v>0.98810229281939466</v>
      </c>
      <c r="C56" s="18">
        <f t="shared" si="8"/>
        <v>1.9862224449129179E-3</v>
      </c>
      <c r="D56" s="21">
        <f t="shared" si="11"/>
        <v>9.9114847356924253E-3</v>
      </c>
      <c r="E56" s="18">
        <f t="shared" si="9"/>
        <v>9.9310229281939472E-2</v>
      </c>
      <c r="F56" s="18">
        <f t="shared" si="0"/>
        <v>7.6782476632838297E-105</v>
      </c>
      <c r="G56" s="18">
        <f t="shared" si="10"/>
        <v>2.4762045856387891</v>
      </c>
      <c r="H56" s="18">
        <f t="shared" si="1"/>
        <v>-21.792824941885598</v>
      </c>
      <c r="I56" s="18">
        <f t="shared" si="2"/>
        <v>0.23394162604301849</v>
      </c>
      <c r="J56" s="18">
        <f t="shared" si="3"/>
        <v>0.4838557879535853</v>
      </c>
      <c r="K56" s="18">
        <f t="shared" si="4"/>
        <v>87.201240519071831</v>
      </c>
      <c r="L56" s="18">
        <f t="shared" si="5"/>
        <v>1.7849899712922161</v>
      </c>
      <c r="M56" s="18">
        <f t="shared" si="6"/>
        <v>-0.79645769805903077</v>
      </c>
    </row>
    <row r="57" spans="1:13">
      <c r="A57" s="1">
        <v>48</v>
      </c>
      <c r="B57" s="18">
        <f t="shared" si="7"/>
        <v>0.98908660464102072</v>
      </c>
      <c r="C57" s="18">
        <f t="shared" si="8"/>
        <v>1.8273246493198845E-3</v>
      </c>
      <c r="D57" s="21">
        <f t="shared" si="11"/>
        <v>9.0860707096593989E-3</v>
      </c>
      <c r="E57" s="18">
        <f t="shared" si="9"/>
        <v>9.9408660464102072E-2</v>
      </c>
      <c r="F57" s="18">
        <f t="shared" si="0"/>
        <v>6.1971460127372347E-105</v>
      </c>
      <c r="G57" s="18">
        <f t="shared" si="10"/>
        <v>2.4781732092820414</v>
      </c>
      <c r="H57" s="18">
        <f t="shared" si="1"/>
        <v>-21.812397501411322</v>
      </c>
      <c r="I57" s="18">
        <f t="shared" si="2"/>
        <v>0.23413462836098442</v>
      </c>
      <c r="J57" s="18">
        <f t="shared" si="3"/>
        <v>0.4844796079028989</v>
      </c>
      <c r="K57" s="18">
        <f t="shared" si="4"/>
        <v>87.129358620748135</v>
      </c>
      <c r="L57" s="18">
        <f t="shared" si="5"/>
        <v>1.7848934701332331</v>
      </c>
      <c r="M57" s="18">
        <f t="shared" si="6"/>
        <v>-0.79637065779798732</v>
      </c>
    </row>
    <row r="58" spans="1:13">
      <c r="A58" s="1">
        <v>49</v>
      </c>
      <c r="B58" s="18">
        <f t="shared" si="7"/>
        <v>0.98998983875915003</v>
      </c>
      <c r="C58" s="18">
        <f t="shared" si="8"/>
        <v>1.6811386773742938E-3</v>
      </c>
      <c r="D58" s="21">
        <f t="shared" si="11"/>
        <v>8.3290225634756743E-3</v>
      </c>
      <c r="E58" s="18">
        <f t="shared" si="9"/>
        <v>9.9498983875915006E-2</v>
      </c>
      <c r="F58" s="18">
        <f t="shared" si="0"/>
        <v>5.0907720557079357E-105</v>
      </c>
      <c r="G58" s="18">
        <f t="shared" si="10"/>
        <v>2.4799796775183003</v>
      </c>
      <c r="H58" s="18">
        <f t="shared" si="1"/>
        <v>-21.830358605876661</v>
      </c>
      <c r="I58" s="18">
        <f t="shared" si="2"/>
        <v>0.23431173309002951</v>
      </c>
      <c r="J58" s="18">
        <f t="shared" si="3"/>
        <v>0.48505237813511787</v>
      </c>
      <c r="K58" s="18">
        <f t="shared" si="4"/>
        <v>87.06350181858673</v>
      </c>
      <c r="L58" s="18">
        <f t="shared" si="5"/>
        <v>1.7848049177687106</v>
      </c>
      <c r="M58" s="18">
        <f t="shared" si="6"/>
        <v>-0.79629078703782974</v>
      </c>
    </row>
    <row r="59" spans="1:13">
      <c r="A59" s="1">
        <v>50</v>
      </c>
      <c r="B59" s="18">
        <f t="shared" si="7"/>
        <v>0.99081856804089541</v>
      </c>
      <c r="C59" s="18">
        <f t="shared" si="8"/>
        <v>1.5466475831843504E-3</v>
      </c>
      <c r="D59" s="21">
        <f t="shared" si="11"/>
        <v>7.6347843759202406E-3</v>
      </c>
      <c r="E59" s="18">
        <f t="shared" si="9"/>
        <v>9.9581856804089541E-2</v>
      </c>
      <c r="F59" s="18">
        <f t="shared" si="0"/>
        <v>4.250278016128406E-105</v>
      </c>
      <c r="G59" s="18">
        <f t="shared" si="10"/>
        <v>2.4816371360817908</v>
      </c>
      <c r="H59" s="18">
        <f t="shared" si="1"/>
        <v>-21.846838775175353</v>
      </c>
      <c r="I59" s="18">
        <f t="shared" si="2"/>
        <v>0.23447422902762671</v>
      </c>
      <c r="J59" s="18">
        <f t="shared" si="3"/>
        <v>0.48557818385606533</v>
      </c>
      <c r="K59" s="18">
        <f t="shared" si="4"/>
        <v>87.003164845021004</v>
      </c>
      <c r="L59" s="18">
        <f t="shared" si="5"/>
        <v>1.784723669799912</v>
      </c>
      <c r="M59" s="18">
        <f t="shared" si="6"/>
        <v>-0.79621750455616835</v>
      </c>
    </row>
    <row r="60" spans="1:13">
      <c r="A60" s="1">
        <v>51</v>
      </c>
      <c r="B60" s="18">
        <f t="shared" si="7"/>
        <v>0.9915788540453484</v>
      </c>
      <c r="C60" s="18">
        <f t="shared" si="8"/>
        <v>1.4229157765296024E-3</v>
      </c>
      <c r="D60" s="21">
        <f t="shared" si="11"/>
        <v>6.9982301781219966E-3</v>
      </c>
      <c r="E60" s="18">
        <f t="shared" si="9"/>
        <v>9.9657885404534852E-2</v>
      </c>
      <c r="F60" s="18">
        <f t="shared" si="0"/>
        <v>3.6018068052248002E-105</v>
      </c>
      <c r="G60" s="18">
        <f t="shared" si="10"/>
        <v>2.4831577080906966</v>
      </c>
      <c r="H60" s="18">
        <f t="shared" si="1"/>
        <v>-21.861958395485772</v>
      </c>
      <c r="I60" s="18">
        <f t="shared" si="2"/>
        <v>0.23462330471477433</v>
      </c>
      <c r="J60" s="18">
        <f t="shared" si="3"/>
        <v>0.48606080110133276</v>
      </c>
      <c r="K60" s="18">
        <f t="shared" si="4"/>
        <v>86.947884502776517</v>
      </c>
      <c r="L60" s="18">
        <f t="shared" si="5"/>
        <v>1.7846491319563382</v>
      </c>
      <c r="M60" s="18">
        <f t="shared" si="6"/>
        <v>-0.7961502743443174</v>
      </c>
    </row>
    <row r="61" spans="1:13">
      <c r="A61" s="1">
        <v>52</v>
      </c>
      <c r="B61" s="18">
        <f t="shared" si="7"/>
        <v>0.99227628286647429</v>
      </c>
      <c r="C61" s="18">
        <f t="shared" si="8"/>
        <v>1.3090825144072343E-3</v>
      </c>
      <c r="D61" s="21">
        <f t="shared" si="11"/>
        <v>6.414634619118475E-3</v>
      </c>
      <c r="E61" s="18">
        <f t="shared" si="9"/>
        <v>9.9727628286647441E-2</v>
      </c>
      <c r="F61" s="18">
        <f t="shared" si="0"/>
        <v>3.0943206272078329E-105</v>
      </c>
      <c r="G61" s="18">
        <f t="shared" si="10"/>
        <v>2.4845525657329484</v>
      </c>
      <c r="H61" s="18">
        <f t="shared" si="1"/>
        <v>-21.875828426306331</v>
      </c>
      <c r="I61" s="18">
        <f t="shared" si="2"/>
        <v>0.23476005546401479</v>
      </c>
      <c r="J61" s="18">
        <f t="shared" si="3"/>
        <v>0.48650371696798661</v>
      </c>
      <c r="K61" s="18">
        <f t="shared" si="4"/>
        <v>86.897236242673742</v>
      </c>
      <c r="L61" s="18">
        <f t="shared" si="5"/>
        <v>1.784580756581718</v>
      </c>
      <c r="M61" s="18">
        <f t="shared" si="6"/>
        <v>-0.79608860243779733</v>
      </c>
    </row>
    <row r="62" spans="1:13">
      <c r="A62" s="1">
        <v>53</v>
      </c>
      <c r="B62" s="18">
        <f t="shared" si="7"/>
        <v>0.99291599916336437</v>
      </c>
      <c r="C62" s="18">
        <f t="shared" si="8"/>
        <v>1.2043559132546555E-3</v>
      </c>
      <c r="D62" s="21">
        <f t="shared" si="11"/>
        <v>5.8796449233809731E-3</v>
      </c>
      <c r="E62" s="18">
        <f t="shared" si="9"/>
        <v>9.9791599916336446E-2</v>
      </c>
      <c r="F62" s="18">
        <f t="shared" si="0"/>
        <v>2.6919443973480238E-105</v>
      </c>
      <c r="G62" s="18">
        <f t="shared" si="10"/>
        <v>2.485831998326729</v>
      </c>
      <c r="H62" s="18">
        <f t="shared" si="1"/>
        <v>-21.888551072370642</v>
      </c>
      <c r="I62" s="18">
        <f t="shared" si="2"/>
        <v>0.2348854900320323</v>
      </c>
      <c r="J62" s="18">
        <f t="shared" si="3"/>
        <v>0.48691014908717734</v>
      </c>
      <c r="K62" s="18">
        <f t="shared" si="4"/>
        <v>86.850831003728288</v>
      </c>
      <c r="L62" s="18">
        <f t="shared" si="5"/>
        <v>1.7845180392977094</v>
      </c>
      <c r="M62" s="18">
        <f t="shared" si="6"/>
        <v>-0.79603203390712274</v>
      </c>
    </row>
    <row r="63" spans="1:13">
      <c r="A63" s="1">
        <v>54</v>
      </c>
      <c r="B63" s="18">
        <f t="shared" si="7"/>
        <v>0.99350273833720848</v>
      </c>
      <c r="C63" s="18">
        <f t="shared" si="8"/>
        <v>1.1080074401942832E-3</v>
      </c>
      <c r="D63" s="21">
        <f t="shared" si="11"/>
        <v>5.3892542225972371E-3</v>
      </c>
      <c r="E63" s="18">
        <f t="shared" si="9"/>
        <v>9.985027383372086E-2</v>
      </c>
      <c r="F63" s="18">
        <f t="shared" si="0"/>
        <v>2.3690562980236387E-105</v>
      </c>
      <c r="G63" s="18">
        <f t="shared" si="10"/>
        <v>2.4870054766744172</v>
      </c>
      <c r="H63" s="18">
        <f t="shared" si="1"/>
        <v>-21.90022041947925</v>
      </c>
      <c r="I63" s="18">
        <f t="shared" si="2"/>
        <v>0.23500053692886436</v>
      </c>
      <c r="J63" s="18">
        <f t="shared" si="3"/>
        <v>0.4872830642542606</v>
      </c>
      <c r="K63" s="18">
        <f t="shared" si="4"/>
        <v>86.808312298346976</v>
      </c>
      <c r="L63" s="18">
        <f t="shared" si="5"/>
        <v>1.7844605158492932</v>
      </c>
      <c r="M63" s="18">
        <f t="shared" si="6"/>
        <v>-0.7959801500124728</v>
      </c>
    </row>
    <row r="64" spans="1:13">
      <c r="A64" s="1">
        <v>55</v>
      </c>
      <c r="B64" s="18">
        <f t="shared" si="7"/>
        <v>0.99404085684709431</v>
      </c>
      <c r="C64" s="18">
        <f t="shared" si="8"/>
        <v>1.0193668449787407E-3</v>
      </c>
      <c r="D64" s="21">
        <f t="shared" si="11"/>
        <v>4.9397763079269477E-3</v>
      </c>
      <c r="E64" s="18">
        <f t="shared" si="9"/>
        <v>9.9904085684709432E-2</v>
      </c>
      <c r="F64" s="18">
        <f t="shared" si="0"/>
        <v>2.1070827773272972E-105</v>
      </c>
      <c r="G64" s="18">
        <f t="shared" si="10"/>
        <v>2.4880817136941884</v>
      </c>
      <c r="H64" s="18">
        <f t="shared" si="1"/>
        <v>-21.910923033982112</v>
      </c>
      <c r="I64" s="18">
        <f t="shared" si="2"/>
        <v>0.23510605036217536</v>
      </c>
      <c r="J64" s="18">
        <f t="shared" si="3"/>
        <v>0.48762519616164862</v>
      </c>
      <c r="K64" s="18">
        <f t="shared" si="4"/>
        <v>86.769353526095358</v>
      </c>
      <c r="L64" s="18">
        <f t="shared" si="5"/>
        <v>1.7844077591326375</v>
      </c>
      <c r="M64" s="18">
        <f t="shared" si="6"/>
        <v>-0.79593256552294045</v>
      </c>
    </row>
    <row r="65" spans="1:13">
      <c r="A65" s="1">
        <v>56</v>
      </c>
      <c r="B65" s="18">
        <f t="shared" si="7"/>
        <v>0.9945343606826248</v>
      </c>
      <c r="C65" s="18">
        <f t="shared" si="8"/>
        <v>9.3781749738044149E-4</v>
      </c>
      <c r="D65" s="21">
        <f t="shared" si="11"/>
        <v>4.5278218199947626E-3</v>
      </c>
      <c r="E65" s="18">
        <f t="shared" si="9"/>
        <v>9.9953436068262486E-2</v>
      </c>
      <c r="F65" s="18">
        <f t="shared" si="0"/>
        <v>1.8923706325495777E-105</v>
      </c>
      <c r="G65" s="18">
        <f t="shared" si="10"/>
        <v>2.4890687213652498</v>
      </c>
      <c r="H65" s="18">
        <f t="shared" si="1"/>
        <v>-21.920738526161298</v>
      </c>
      <c r="I65" s="18">
        <f t="shared" si="2"/>
        <v>0.23520281582012248</v>
      </c>
      <c r="J65" s="18">
        <f t="shared" si="3"/>
        <v>0.48793906220295896</v>
      </c>
      <c r="K65" s="18">
        <f t="shared" si="4"/>
        <v>86.733655500115688</v>
      </c>
      <c r="L65" s="18">
        <f t="shared" si="5"/>
        <v>1.784359376403664</v>
      </c>
      <c r="M65" s="18">
        <f t="shared" si="6"/>
        <v>-0.79588892619876828</v>
      </c>
    </row>
    <row r="66" spans="1:13">
      <c r="A66" s="1">
        <v>57</v>
      </c>
      <c r="B66" s="18">
        <f t="shared" si="7"/>
        <v>0.99498693203143818</v>
      </c>
      <c r="C66" s="18">
        <f t="shared" si="8"/>
        <v>8.627920975900062E-4</v>
      </c>
      <c r="D66" s="21">
        <f t="shared" si="11"/>
        <v>4.1502758709718174E-3</v>
      </c>
      <c r="E66" s="18">
        <f t="shared" si="9"/>
        <v>9.9998693203143821E-2</v>
      </c>
      <c r="F66" s="18">
        <f t="shared" si="0"/>
        <v>1.7147515972480851E-105</v>
      </c>
      <c r="G66" s="18">
        <f t="shared" si="10"/>
        <v>2.4899738640628764</v>
      </c>
      <c r="H66" s="18">
        <f t="shared" si="1"/>
        <v>-21.929740078177783</v>
      </c>
      <c r="I66" s="18">
        <f t="shared" si="2"/>
        <v>0.23529155530028212</v>
      </c>
      <c r="J66" s="18">
        <f t="shared" si="3"/>
        <v>0.48822697933584092</v>
      </c>
      <c r="K66" s="18">
        <f t="shared" si="4"/>
        <v>86.700944171010235</v>
      </c>
      <c r="L66" s="18">
        <f t="shared" si="5"/>
        <v>1.7843150066635844</v>
      </c>
      <c r="M66" s="18">
        <f t="shared" si="6"/>
        <v>-0.79584890643320616</v>
      </c>
    </row>
    <row r="67" spans="1:13">
      <c r="A67" s="1">
        <v>58</v>
      </c>
      <c r="B67" s="18">
        <f t="shared" si="7"/>
        <v>0.99540195419496791</v>
      </c>
      <c r="C67" s="18">
        <f t="shared" si="8"/>
        <v>7.9376872978280573E-4</v>
      </c>
      <c r="D67" s="21">
        <f t="shared" si="11"/>
        <v>3.804277075249286E-3</v>
      </c>
      <c r="E67" s="18">
        <f t="shared" si="9"/>
        <v>0.1000401954194968</v>
      </c>
      <c r="F67" s="18">
        <f t="shared" si="0"/>
        <v>1.5665594815096849E-105</v>
      </c>
      <c r="G67" s="18">
        <f t="shared" si="10"/>
        <v>2.4908039083899358</v>
      </c>
      <c r="H67" s="18">
        <f t="shared" si="1"/>
        <v>-21.937994937581021</v>
      </c>
      <c r="I67" s="18">
        <f t="shared" si="2"/>
        <v>0.23537293219509192</v>
      </c>
      <c r="J67" s="18">
        <f t="shared" si="3"/>
        <v>0.4884910790058522</v>
      </c>
      <c r="K67" s="18">
        <f t="shared" si="4"/>
        <v>86.670968533846803</v>
      </c>
      <c r="L67" s="18">
        <f t="shared" si="5"/>
        <v>1.7842743182161795</v>
      </c>
      <c r="M67" s="18">
        <f t="shared" si="6"/>
        <v>-0.79581220704927225</v>
      </c>
    </row>
    <row r="68" spans="1:13">
      <c r="A68" s="1">
        <v>59</v>
      </c>
      <c r="B68" s="18">
        <f t="shared" si="7"/>
        <v>0.99578253481700574</v>
      </c>
      <c r="C68" s="18">
        <f t="shared" si="8"/>
        <v>7.3026723140018129E-4</v>
      </c>
      <c r="D68" s="21">
        <f t="shared" si="11"/>
        <v>3.4871979515940809E-3</v>
      </c>
      <c r="E68" s="18">
        <f t="shared" si="9"/>
        <v>0.10007825348170057</v>
      </c>
      <c r="F68" s="18">
        <f t="shared" si="0"/>
        <v>1.4419476393466897E-105</v>
      </c>
      <c r="G68" s="18">
        <f t="shared" si="10"/>
        <v>2.4915650696340115</v>
      </c>
      <c r="H68" s="18">
        <f t="shared" si="1"/>
        <v>-21.945564877593633</v>
      </c>
      <c r="I68" s="18">
        <f t="shared" si="2"/>
        <v>0.23544755584647192</v>
      </c>
      <c r="J68" s="18">
        <f t="shared" si="3"/>
        <v>0.48873332114547502</v>
      </c>
      <c r="K68" s="18">
        <f t="shared" si="4"/>
        <v>86.643498704662534</v>
      </c>
      <c r="L68" s="18">
        <f t="shared" si="5"/>
        <v>1.7842370063904895</v>
      </c>
      <c r="M68" s="18">
        <f t="shared" si="6"/>
        <v>-0.7957785532457089</v>
      </c>
    </row>
    <row r="69" spans="1:13">
      <c r="A69" s="1">
        <v>60</v>
      </c>
      <c r="B69" s="18">
        <f t="shared" si="7"/>
        <v>0.99613152749754619</v>
      </c>
      <c r="C69" s="18">
        <f t="shared" si="8"/>
        <v>6.7184585288816679E-4</v>
      </c>
      <c r="D69" s="21">
        <f t="shared" si="11"/>
        <v>3.1966266495656458E-3</v>
      </c>
      <c r="E69" s="18">
        <f t="shared" si="9"/>
        <v>0.10011315274975463</v>
      </c>
      <c r="F69" s="18">
        <f t="shared" si="0"/>
        <v>1.336408656255388E-105</v>
      </c>
      <c r="G69" s="18">
        <f t="shared" si="10"/>
        <v>2.4922630549950924</v>
      </c>
      <c r="H69" s="18">
        <f t="shared" si="1"/>
        <v>-21.952506625564169</v>
      </c>
      <c r="I69" s="18">
        <f t="shared" si="2"/>
        <v>0.2355159857838327</v>
      </c>
      <c r="J69" s="18">
        <f t="shared" si="3"/>
        <v>0.48895550727137549</v>
      </c>
      <c r="K69" s="18">
        <f t="shared" si="4"/>
        <v>86.618324153690423</v>
      </c>
      <c r="L69" s="18">
        <f t="shared" si="5"/>
        <v>1.784202791421809</v>
      </c>
      <c r="M69" s="18">
        <f t="shared" si="6"/>
        <v>-0.79574769268572243</v>
      </c>
    </row>
    <row r="70" spans="1:13">
      <c r="A70" s="1">
        <v>61</v>
      </c>
      <c r="B70" s="18">
        <f t="shared" si="7"/>
        <v>0.99645155186959811</v>
      </c>
      <c r="C70" s="18">
        <f t="shared" si="8"/>
        <v>6.1809818465711347E-4</v>
      </c>
      <c r="D70" s="21">
        <f t="shared" si="11"/>
        <v>2.9303499457447799E-3</v>
      </c>
      <c r="E70" s="18">
        <f t="shared" si="9"/>
        <v>0.10014515518695982</v>
      </c>
      <c r="F70" s="18">
        <f t="shared" si="0"/>
        <v>1.2464320796947862E-105</v>
      </c>
      <c r="G70" s="18">
        <f t="shared" si="10"/>
        <v>2.492903103739196</v>
      </c>
      <c r="H70" s="18">
        <f t="shared" si="1"/>
        <v>-21.958872261080465</v>
      </c>
      <c r="I70" s="18">
        <f t="shared" si="2"/>
        <v>0.23557873566070575</v>
      </c>
      <c r="J70" s="18">
        <f t="shared" si="3"/>
        <v>0.48915929270974023</v>
      </c>
      <c r="K70" s="18">
        <f t="shared" si="4"/>
        <v>86.595252083282986</v>
      </c>
      <c r="L70" s="18">
        <f t="shared" si="5"/>
        <v>1.7841714164833726</v>
      </c>
      <c r="M70" s="18">
        <f t="shared" si="6"/>
        <v>-0.79571939372164258</v>
      </c>
    </row>
    <row r="71" spans="1:13">
      <c r="A71" s="1">
        <v>62</v>
      </c>
      <c r="B71" s="18">
        <f t="shared" si="7"/>
        <v>0.99674501221966683</v>
      </c>
      <c r="C71" s="18">
        <f t="shared" si="8"/>
        <v>5.6865032988454446E-4</v>
      </c>
      <c r="D71" s="21">
        <f t="shared" si="11"/>
        <v>2.6863374504486294E-3</v>
      </c>
      <c r="E71" s="18">
        <f t="shared" si="9"/>
        <v>0.10017450122196669</v>
      </c>
      <c r="F71" s="18">
        <f t="shared" si="0"/>
        <v>1.1692576134961258E-105</v>
      </c>
      <c r="G71" s="18">
        <f t="shared" si="10"/>
        <v>2.4934900244393337</v>
      </c>
      <c r="H71" s="18">
        <f t="shared" si="1"/>
        <v>-21.964709585323622</v>
      </c>
      <c r="I71" s="18">
        <f t="shared" si="2"/>
        <v>0.23563627690581712</v>
      </c>
      <c r="J71" s="18">
        <f t="shared" si="3"/>
        <v>0.48934619798440498</v>
      </c>
      <c r="K71" s="18">
        <f t="shared" si="4"/>
        <v>86.57410593935721</v>
      </c>
      <c r="L71" s="18">
        <f t="shared" si="5"/>
        <v>1.7841426458608169</v>
      </c>
      <c r="M71" s="18">
        <f t="shared" si="6"/>
        <v>-0.79569344374835704</v>
      </c>
    </row>
    <row r="72" spans="1:13">
      <c r="A72" s="1">
        <v>63</v>
      </c>
      <c r="B72" s="18">
        <f t="shared" si="7"/>
        <v>0.99701411473387935</v>
      </c>
      <c r="C72" s="18">
        <f t="shared" si="8"/>
        <v>5.2315830349378091E-4</v>
      </c>
      <c r="D72" s="21">
        <f t="shared" si="11"/>
        <v>2.462726962626866E-3</v>
      </c>
      <c r="E72" s="18">
        <f t="shared" si="9"/>
        <v>0.10020141147338794</v>
      </c>
      <c r="F72" s="18">
        <f t="shared" si="0"/>
        <v>1.1026951469823376E-105</v>
      </c>
      <c r="G72" s="18">
        <f t="shared" si="10"/>
        <v>2.4940282294677587</v>
      </c>
      <c r="H72" s="18">
        <f t="shared" si="1"/>
        <v>-21.970062463247153</v>
      </c>
      <c r="I72" s="18">
        <f t="shared" si="2"/>
        <v>0.23568904210468222</v>
      </c>
      <c r="J72" s="18">
        <f t="shared" si="3"/>
        <v>0.48951761940580374</v>
      </c>
      <c r="K72" s="18">
        <f t="shared" si="4"/>
        <v>86.554724045841624</v>
      </c>
      <c r="L72" s="18">
        <f t="shared" si="5"/>
        <v>1.7841162632613841</v>
      </c>
      <c r="M72" s="18">
        <f t="shared" si="6"/>
        <v>-0.79566964767828052</v>
      </c>
    </row>
    <row r="73" spans="1:13">
      <c r="A73" s="1">
        <v>64</v>
      </c>
      <c r="B73" s="18">
        <f t="shared" si="7"/>
        <v>0.99726088345160813</v>
      </c>
      <c r="C73" s="18">
        <f t="shared" si="8"/>
        <v>4.8130563921427847E-4</v>
      </c>
      <c r="D73" s="21">
        <f t="shared" si="11"/>
        <v>2.257810909177595E-3</v>
      </c>
      <c r="E73" s="18">
        <f t="shared" si="9"/>
        <v>0.10022608834516082</v>
      </c>
      <c r="F73" s="18">
        <f t="shared" si="0"/>
        <v>1.044992122848203E-105</v>
      </c>
      <c r="G73" s="18">
        <f t="shared" si="10"/>
        <v>2.4945217669032163</v>
      </c>
      <c r="H73" s="18">
        <f t="shared" si="1"/>
        <v>-21.974971140194381</v>
      </c>
      <c r="I73" s="18">
        <f t="shared" si="2"/>
        <v>0.23573742812776621</v>
      </c>
      <c r="J73" s="18">
        <f t="shared" si="3"/>
        <v>0.4896748389008726</v>
      </c>
      <c r="K73" s="18">
        <f t="shared" si="4"/>
        <v>86.536958352422772</v>
      </c>
      <c r="L73" s="18">
        <f t="shared" si="5"/>
        <v>1.7840920702498422</v>
      </c>
      <c r="M73" s="18">
        <f t="shared" si="6"/>
        <v>-0.79564782653061517</v>
      </c>
    </row>
    <row r="74" spans="1:13">
      <c r="A74" s="1">
        <v>65</v>
      </c>
      <c r="B74" s="18">
        <f t="shared" si="7"/>
        <v>0.99748717500725803</v>
      </c>
      <c r="C74" s="18">
        <f t="shared" si="8"/>
        <v>4.4280118807713621E-4</v>
      </c>
      <c r="D74" s="21">
        <f t="shared" si="11"/>
        <v>2.0700238046648324E-3</v>
      </c>
      <c r="E74" s="18">
        <f t="shared" si="9"/>
        <v>0.10024871750072581</v>
      </c>
      <c r="F74" s="18">
        <f t="shared" ref="F74:F109" si="12">B74/(1+EXP(-$F$1*H74))</f>
        <v>9.9473480716083937E-106</v>
      </c>
      <c r="G74" s="18">
        <f t="shared" ref="G74:G109" si="13">$H$2+($H$3*B74)</f>
        <v>2.4949743500145161</v>
      </c>
      <c r="H74" s="18">
        <f t="shared" ref="H74:H109" si="14">K74*(I74-J74)</f>
        <v>-21.979472534522973</v>
      </c>
      <c r="I74" s="18">
        <f t="shared" ref="I74:I109" si="15">(1-($F$2*(1-E74)))*$H$1</f>
        <v>0.23578179902103114</v>
      </c>
      <c r="J74" s="18">
        <f t="shared" ref="J74:J109" si="16">(1-($F$2*(1-$D$3-E74)))*G74</f>
        <v>0.4898190331251116</v>
      </c>
      <c r="K74" s="18">
        <f t="shared" ref="K74:K109" si="17">1/(1-L74-M74)</f>
        <v>86.52067328649099</v>
      </c>
      <c r="L74" s="18">
        <f t="shared" ref="L74:L109" si="18">$F$2*(2-$F$3-$D$3-E74)</f>
        <v>1.7840698848032097</v>
      </c>
      <c r="M74" s="18">
        <f t="shared" ref="M74:M109" si="19">($F$2^2)*(($F$3*(1-$D$3))+($D$3*(1-E74))+(E74*(1-$F$3))-1)</f>
        <v>-0.79562781612777023</v>
      </c>
    </row>
    <row r="75" spans="1:13">
      <c r="A75" s="1">
        <v>66</v>
      </c>
      <c r="B75" s="18">
        <f t="shared" ref="B75:B109" si="20">(E74*(1-B74-C74))+((1-F74)*B74)</f>
        <v>0.99769469223887164</v>
      </c>
      <c r="C75" s="18">
        <f t="shared" ref="C75:C109" si="21">(F74*B74)+((1-$D$3)*C74)</f>
        <v>4.0737709303096531E-4</v>
      </c>
      <c r="D75" s="21">
        <f t="shared" si="11"/>
        <v>1.8979306680973959E-3</v>
      </c>
      <c r="E75" s="18">
        <f t="shared" ref="E75:E110" si="22">$D$1+($D$2*B75)</f>
        <v>0.10026946922388717</v>
      </c>
      <c r="F75" s="18">
        <f t="shared" si="12"/>
        <v>9.5077409393351477E-106</v>
      </c>
      <c r="G75" s="18">
        <f t="shared" si="13"/>
        <v>2.4953893844777433</v>
      </c>
      <c r="H75" s="18">
        <f t="shared" si="14"/>
        <v>-21.983600507797028</v>
      </c>
      <c r="I75" s="18">
        <f t="shared" si="15"/>
        <v>0.23582248867428857</v>
      </c>
      <c r="J75" s="18">
        <f t="shared" si="16"/>
        <v>0.48995128189831372</v>
      </c>
      <c r="K75" s="18">
        <f t="shared" si="17"/>
        <v>86.505744700946053</v>
      </c>
      <c r="L75" s="18">
        <f t="shared" si="18"/>
        <v>1.784049539976581</v>
      </c>
      <c r="M75" s="18">
        <f t="shared" si="19"/>
        <v>-0.79560946589198744</v>
      </c>
    </row>
    <row r="76" spans="1:13">
      <c r="A76" s="1">
        <v>67</v>
      </c>
      <c r="B76" s="18">
        <f t="shared" si="20"/>
        <v>0.99788499673958553</v>
      </c>
      <c r="C76" s="18">
        <f t="shared" si="21"/>
        <v>3.7478692558848812E-4</v>
      </c>
      <c r="D76" s="21">
        <f t="shared" si="11"/>
        <v>1.7402163348259839E-3</v>
      </c>
      <c r="E76" s="18">
        <f t="shared" si="22"/>
        <v>0.10028849967395856</v>
      </c>
      <c r="F76" s="18">
        <f t="shared" si="12"/>
        <v>9.1216924270644681E-106</v>
      </c>
      <c r="G76" s="18">
        <f t="shared" si="13"/>
        <v>2.4957699934791711</v>
      </c>
      <c r="H76" s="18">
        <f t="shared" si="14"/>
        <v>-21.98738611402888</v>
      </c>
      <c r="I76" s="18">
        <f t="shared" si="15"/>
        <v>0.23585980328227185</v>
      </c>
      <c r="J76" s="18">
        <f t="shared" si="16"/>
        <v>0.49007257600512605</v>
      </c>
      <c r="K76" s="18">
        <f t="shared" si="17"/>
        <v>86.492058910036718</v>
      </c>
      <c r="L76" s="18">
        <f t="shared" si="18"/>
        <v>1.7840308826725895</v>
      </c>
      <c r="M76" s="18">
        <f t="shared" si="19"/>
        <v>-0.79559263773544597</v>
      </c>
    </row>
    <row r="77" spans="1:13">
      <c r="A77" s="1">
        <v>68</v>
      </c>
      <c r="B77" s="18">
        <f t="shared" si="20"/>
        <v>0.9980595204249133</v>
      </c>
      <c r="C77" s="18">
        <f t="shared" si="21"/>
        <v>3.4480397154140909E-4</v>
      </c>
      <c r="D77" s="21">
        <f t="shared" si="11"/>
        <v>1.5956756035452864E-3</v>
      </c>
      <c r="E77" s="18">
        <f t="shared" si="22"/>
        <v>0.10030595204249133</v>
      </c>
      <c r="F77" s="18">
        <f t="shared" si="12"/>
        <v>8.781448480488526E-106</v>
      </c>
      <c r="G77" s="18">
        <f t="shared" si="13"/>
        <v>2.4961190408498268</v>
      </c>
      <c r="H77" s="18">
        <f t="shared" si="14"/>
        <v>-21.990857829416843</v>
      </c>
      <c r="I77" s="18">
        <f t="shared" si="15"/>
        <v>0.23589402361272827</v>
      </c>
      <c r="J77" s="18">
        <f t="shared" si="16"/>
        <v>0.49018382440079894</v>
      </c>
      <c r="K77" s="18">
        <f t="shared" si="17"/>
        <v>86.479511806076673</v>
      </c>
      <c r="L77" s="18">
        <f t="shared" si="18"/>
        <v>1.7840137725073613</v>
      </c>
      <c r="M77" s="18">
        <f t="shared" si="19"/>
        <v>-0.79557720503739704</v>
      </c>
    </row>
    <row r="78" spans="1:13">
      <c r="A78" s="1">
        <v>69</v>
      </c>
      <c r="B78" s="18">
        <f t="shared" si="20"/>
        <v>0.99821957618547785</v>
      </c>
      <c r="C78" s="18">
        <f t="shared" si="21"/>
        <v>3.1721965381809638E-4</v>
      </c>
      <c r="D78" s="21">
        <f t="shared" ref="D78:D109" si="23">1-B78-C78</f>
        <v>1.463204160704051E-3</v>
      </c>
      <c r="E78" s="18">
        <f t="shared" si="22"/>
        <v>0.10032195761854779</v>
      </c>
      <c r="F78" s="18">
        <f t="shared" si="12"/>
        <v>8.4805766040451441E-106</v>
      </c>
      <c r="G78" s="18">
        <f t="shared" si="13"/>
        <v>2.4964391523709555</v>
      </c>
      <c r="H78" s="18">
        <f t="shared" si="14"/>
        <v>-21.994041763951255</v>
      </c>
      <c r="I78" s="18">
        <f t="shared" si="15"/>
        <v>0.23592540709519172</v>
      </c>
      <c r="J78" s="18">
        <f t="shared" si="16"/>
        <v>0.49028586086131176</v>
      </c>
      <c r="K78" s="18">
        <f t="shared" si="17"/>
        <v>86.468008050396037</v>
      </c>
      <c r="L78" s="18">
        <f t="shared" si="18"/>
        <v>1.7839980807661295</v>
      </c>
      <c r="M78" s="18">
        <f t="shared" si="19"/>
        <v>-0.79556305170216834</v>
      </c>
    </row>
    <row r="79" spans="1:13">
      <c r="A79" s="1">
        <v>70</v>
      </c>
      <c r="B79" s="18">
        <f t="shared" si="20"/>
        <v>0.99836636769127529</v>
      </c>
      <c r="C79" s="18">
        <f t="shared" si="21"/>
        <v>2.9184208151264868E-4</v>
      </c>
      <c r="D79" s="21">
        <f t="shared" si="23"/>
        <v>1.3417902272120598E-3</v>
      </c>
      <c r="E79" s="18">
        <f t="shared" si="22"/>
        <v>0.10033663676912753</v>
      </c>
      <c r="F79" s="18">
        <f t="shared" si="12"/>
        <v>8.2137080436152724E-106</v>
      </c>
      <c r="G79" s="18">
        <f t="shared" si="13"/>
        <v>2.4967327353825506</v>
      </c>
      <c r="H79" s="18">
        <f t="shared" si="14"/>
        <v>-21.996961856188896</v>
      </c>
      <c r="I79" s="18">
        <f t="shared" si="15"/>
        <v>0.23595418974338744</v>
      </c>
      <c r="J79" s="18">
        <f t="shared" si="16"/>
        <v>0.49037945011561201</v>
      </c>
      <c r="K79" s="18">
        <f t="shared" si="17"/>
        <v>86.457460332387228</v>
      </c>
      <c r="L79" s="18">
        <f t="shared" si="18"/>
        <v>1.7839836894420316</v>
      </c>
      <c r="M79" s="18">
        <f t="shared" si="19"/>
        <v>-0.7955500712921979</v>
      </c>
    </row>
    <row r="80" spans="1:13">
      <c r="A80" s="1">
        <v>71</v>
      </c>
      <c r="B80" s="18">
        <f t="shared" si="20"/>
        <v>0.99850099840992346</v>
      </c>
      <c r="C80" s="18">
        <f t="shared" si="21"/>
        <v>2.6849471499163679E-4</v>
      </c>
      <c r="D80" s="21">
        <f t="shared" si="23"/>
        <v>1.2305068750849061E-3</v>
      </c>
      <c r="E80" s="18">
        <f t="shared" si="22"/>
        <v>0.10035009984099236</v>
      </c>
      <c r="F80" s="18">
        <f t="shared" si="12"/>
        <v>7.9763359693557503E-106</v>
      </c>
      <c r="G80" s="18">
        <f t="shared" si="13"/>
        <v>2.4970019968198471</v>
      </c>
      <c r="H80" s="18">
        <f t="shared" si="14"/>
        <v>-21.999640052440217</v>
      </c>
      <c r="I80" s="18">
        <f t="shared" si="15"/>
        <v>0.2359805879235144</v>
      </c>
      <c r="J80" s="18">
        <f t="shared" si="16"/>
        <v>0.49046529349609191</v>
      </c>
      <c r="K80" s="18">
        <f t="shared" si="17"/>
        <v>86.447788691041993</v>
      </c>
      <c r="L80" s="18">
        <f t="shared" si="18"/>
        <v>1.7839704903519682</v>
      </c>
      <c r="M80" s="18">
        <f t="shared" si="19"/>
        <v>-0.79553816623057194</v>
      </c>
    </row>
    <row r="81" spans="1:13">
      <c r="A81" s="1">
        <v>72</v>
      </c>
      <c r="B81" s="18">
        <f t="shared" si="20"/>
        <v>0.99862447989769321</v>
      </c>
      <c r="C81" s="18">
        <f t="shared" si="21"/>
        <v>2.4701513779230584E-4</v>
      </c>
      <c r="D81" s="21">
        <f t="shared" si="23"/>
        <v>1.1285049645144872E-3</v>
      </c>
      <c r="E81" s="18">
        <f t="shared" si="22"/>
        <v>0.10036244798976933</v>
      </c>
      <c r="F81" s="18">
        <f t="shared" si="12"/>
        <v>7.7646563838183419E-106</v>
      </c>
      <c r="G81" s="18">
        <f t="shared" si="13"/>
        <v>2.4972489597953862</v>
      </c>
      <c r="H81" s="18">
        <f t="shared" si="14"/>
        <v>-22.002096471515618</v>
      </c>
      <c r="I81" s="18">
        <f t="shared" si="15"/>
        <v>0.23600479997993995</v>
      </c>
      <c r="J81" s="18">
        <f t="shared" si="16"/>
        <v>0.49054403414167508</v>
      </c>
      <c r="K81" s="18">
        <f t="shared" si="17"/>
        <v>86.438919893722186</v>
      </c>
      <c r="L81" s="18">
        <f t="shared" si="18"/>
        <v>1.7839583843237554</v>
      </c>
      <c r="M81" s="18">
        <f t="shared" si="19"/>
        <v>-0.79552724706787015</v>
      </c>
    </row>
    <row r="82" spans="1:13">
      <c r="A82" s="1">
        <v>73</v>
      </c>
      <c r="B82" s="18">
        <f t="shared" si="20"/>
        <v>0.99873773941850053</v>
      </c>
      <c r="C82" s="18">
        <f t="shared" si="21"/>
        <v>2.2725392676892139E-4</v>
      </c>
      <c r="D82" s="21">
        <f t="shared" si="23"/>
        <v>1.0350066547305534E-3</v>
      </c>
      <c r="E82" s="18">
        <f t="shared" si="22"/>
        <v>0.10037377394185006</v>
      </c>
      <c r="F82" s="18">
        <f t="shared" si="12"/>
        <v>7.5754418664085407E-106</v>
      </c>
      <c r="G82" s="18">
        <f t="shared" si="13"/>
        <v>2.4974754788370008</v>
      </c>
      <c r="H82" s="18">
        <f t="shared" si="14"/>
        <v>-22.00434955614292</v>
      </c>
      <c r="I82" s="18">
        <f t="shared" si="15"/>
        <v>0.236027007729118</v>
      </c>
      <c r="J82" s="18">
        <f t="shared" si="16"/>
        <v>0.49061626178607753</v>
      </c>
      <c r="K82" s="18">
        <f t="shared" si="17"/>
        <v>86.430786867460881</v>
      </c>
      <c r="L82" s="18">
        <f t="shared" si="18"/>
        <v>1.7839472804491665</v>
      </c>
      <c r="M82" s="18">
        <f t="shared" si="19"/>
        <v>-0.79551723180843703</v>
      </c>
    </row>
    <row r="83" spans="1:13">
      <c r="A83" s="1">
        <v>74</v>
      </c>
      <c r="B83" s="18">
        <f t="shared" si="20"/>
        <v>0.99884162694249079</v>
      </c>
      <c r="C83" s="18">
        <f t="shared" si="21"/>
        <v>2.0907361262740767E-4</v>
      </c>
      <c r="D83" s="21">
        <f t="shared" si="23"/>
        <v>9.4929944488180221E-4</v>
      </c>
      <c r="E83" s="18">
        <f t="shared" si="22"/>
        <v>0.10038416269424909</v>
      </c>
      <c r="F83" s="18">
        <f t="shared" si="12"/>
        <v>7.4059407352430273E-106</v>
      </c>
      <c r="G83" s="18">
        <f t="shared" si="13"/>
        <v>2.4976832538849818</v>
      </c>
      <c r="H83" s="18">
        <f t="shared" si="14"/>
        <v>-22.006416212061993</v>
      </c>
      <c r="I83" s="18">
        <f t="shared" si="15"/>
        <v>0.23604737783186103</v>
      </c>
      <c r="J83" s="18">
        <f t="shared" si="16"/>
        <v>0.4906825171619506</v>
      </c>
      <c r="K83" s="18">
        <f t="shared" si="17"/>
        <v>86.423328178341293</v>
      </c>
      <c r="L83" s="18">
        <f t="shared" si="18"/>
        <v>1.7839370953977949</v>
      </c>
      <c r="M83" s="18">
        <f t="shared" si="19"/>
        <v>-0.79550804529151364</v>
      </c>
    </row>
    <row r="84" spans="1:13">
      <c r="A84" s="1">
        <v>75</v>
      </c>
      <c r="B84" s="18">
        <f t="shared" si="20"/>
        <v>0.99893692157241132</v>
      </c>
      <c r="C84" s="18">
        <f t="shared" si="21"/>
        <v>1.9234772361721508E-4</v>
      </c>
      <c r="D84" s="21">
        <f t="shared" si="23"/>
        <v>8.7073070397146674E-4</v>
      </c>
      <c r="E84" s="18">
        <f t="shared" si="22"/>
        <v>0.10039369215724114</v>
      </c>
      <c r="F84" s="18">
        <f t="shared" si="12"/>
        <v>7.2537960150538897E-106</v>
      </c>
      <c r="G84" s="18">
        <f t="shared" si="13"/>
        <v>2.4978738431448226</v>
      </c>
      <c r="H84" s="18">
        <f t="shared" si="14"/>
        <v>-22.00831193575884</v>
      </c>
      <c r="I84" s="18">
        <f t="shared" si="15"/>
        <v>0.23606606305341415</v>
      </c>
      <c r="J84" s="18">
        <f t="shared" si="16"/>
        <v>0.49074329604979261</v>
      </c>
      <c r="K84" s="18">
        <f t="shared" si="17"/>
        <v>86.416487554942933</v>
      </c>
      <c r="L84" s="18">
        <f t="shared" si="18"/>
        <v>1.7839277527870183</v>
      </c>
      <c r="M84" s="18">
        <f t="shared" si="19"/>
        <v>-0.79549961862297014</v>
      </c>
    </row>
    <row r="85" spans="1:13">
      <c r="A85" s="1">
        <v>76</v>
      </c>
      <c r="B85" s="18">
        <f t="shared" si="20"/>
        <v>0.99902433744265773</v>
      </c>
      <c r="C85" s="18">
        <f t="shared" si="21"/>
        <v>1.7695990572783789E-4</v>
      </c>
      <c r="D85" s="21">
        <f t="shared" si="23"/>
        <v>7.9870265161443384E-4</v>
      </c>
      <c r="E85" s="18">
        <f t="shared" si="22"/>
        <v>0.10040243374426577</v>
      </c>
      <c r="F85" s="18">
        <f t="shared" si="12"/>
        <v>7.1169799387676777E-106</v>
      </c>
      <c r="G85" s="18">
        <f t="shared" si="13"/>
        <v>2.4980486748853155</v>
      </c>
      <c r="H85" s="18">
        <f t="shared" si="14"/>
        <v>-22.010050931727847</v>
      </c>
      <c r="I85" s="18">
        <f t="shared" si="15"/>
        <v>0.23608320342012901</v>
      </c>
      <c r="J85" s="18">
        <f t="shared" si="16"/>
        <v>0.49079905299868187</v>
      </c>
      <c r="K85" s="18">
        <f t="shared" si="17"/>
        <v>86.410213452147488</v>
      </c>
      <c r="L85" s="18">
        <f t="shared" si="18"/>
        <v>1.7839191826036609</v>
      </c>
      <c r="M85" s="18">
        <f t="shared" si="19"/>
        <v>-0.79549188865366716</v>
      </c>
    </row>
    <row r="86" spans="1:13">
      <c r="A86" s="1">
        <v>77</v>
      </c>
      <c r="B86" s="18">
        <f t="shared" si="20"/>
        <v>0.99910452913271786</v>
      </c>
      <c r="C86" s="18">
        <f t="shared" si="21"/>
        <v>1.6280311326961086E-4</v>
      </c>
      <c r="D86" s="21">
        <f t="shared" si="23"/>
        <v>7.326677540125334E-4</v>
      </c>
      <c r="E86" s="18">
        <f t="shared" si="22"/>
        <v>0.10041045291327179</v>
      </c>
      <c r="F86" s="18">
        <f t="shared" si="12"/>
        <v>6.9937407075265341E-106</v>
      </c>
      <c r="G86" s="18">
        <f t="shared" si="13"/>
        <v>2.4982090582654357</v>
      </c>
      <c r="H86" s="18">
        <f t="shared" si="14"/>
        <v>-22.011646220084849</v>
      </c>
      <c r="I86" s="18">
        <f t="shared" si="15"/>
        <v>0.23609892728092507</v>
      </c>
      <c r="J86" s="18">
        <f t="shared" si="16"/>
        <v>0.49085020474413138</v>
      </c>
      <c r="K86" s="18">
        <f t="shared" si="17"/>
        <v>86.404458651886401</v>
      </c>
      <c r="L86" s="18">
        <f t="shared" si="18"/>
        <v>1.7839113206732626</v>
      </c>
      <c r="M86" s="18">
        <f t="shared" si="19"/>
        <v>-0.79548479750075929</v>
      </c>
    </row>
    <row r="87" spans="1:13">
      <c r="A87" s="1">
        <v>78</v>
      </c>
      <c r="B87" s="18">
        <f t="shared" si="20"/>
        <v>0.99917809663373325</v>
      </c>
      <c r="C87" s="18">
        <f t="shared" si="21"/>
        <v>1.49778864208042E-4</v>
      </c>
      <c r="D87" s="21">
        <f t="shared" si="23"/>
        <v>6.7212450205870989E-4</v>
      </c>
      <c r="E87" s="18">
        <f t="shared" si="22"/>
        <v>0.10041780966337333</v>
      </c>
      <c r="F87" s="18">
        <f t="shared" si="12"/>
        <v>6.8825589804230292E-106</v>
      </c>
      <c r="G87" s="18">
        <f t="shared" si="13"/>
        <v>2.4983561932674663</v>
      </c>
      <c r="H87" s="18">
        <f t="shared" si="14"/>
        <v>-22.01310973531227</v>
      </c>
      <c r="I87" s="18">
        <f t="shared" si="15"/>
        <v>0.23611335228112429</v>
      </c>
      <c r="J87" s="18">
        <f t="shared" si="16"/>
        <v>0.49089713334665591</v>
      </c>
      <c r="K87" s="18">
        <f t="shared" si="17"/>
        <v>86.399179897759623</v>
      </c>
      <c r="L87" s="18">
        <f t="shared" si="18"/>
        <v>1.7839041081731632</v>
      </c>
      <c r="M87" s="18">
        <f t="shared" si="19"/>
        <v>-0.79547829210851251</v>
      </c>
    </row>
    <row r="88" spans="1:13">
      <c r="A88" s="1">
        <v>79</v>
      </c>
      <c r="B88" s="18">
        <f t="shared" si="20"/>
        <v>0.9992455899040511</v>
      </c>
      <c r="C88" s="18">
        <f t="shared" si="21"/>
        <v>1.3779655507139866E-4</v>
      </c>
      <c r="D88" s="21">
        <f t="shared" si="23"/>
        <v>6.1661354087749992E-4</v>
      </c>
      <c r="E88" s="18">
        <f t="shared" si="22"/>
        <v>0.10042455899040512</v>
      </c>
      <c r="F88" s="18">
        <f t="shared" si="12"/>
        <v>6.7821121331988611E-106</v>
      </c>
      <c r="G88" s="18">
        <f t="shared" si="13"/>
        <v>2.4984911798081022</v>
      </c>
      <c r="H88" s="18">
        <f t="shared" si="14"/>
        <v>-22.014452416823001</v>
      </c>
      <c r="I88" s="18">
        <f t="shared" si="15"/>
        <v>0.23612658625569649</v>
      </c>
      <c r="J88" s="18">
        <f t="shared" si="16"/>
        <v>0.49094018907299602</v>
      </c>
      <c r="K88" s="18">
        <f t="shared" si="17"/>
        <v>86.394337560570847</v>
      </c>
      <c r="L88" s="18">
        <f t="shared" si="18"/>
        <v>1.7838974911858771</v>
      </c>
      <c r="M88" s="18">
        <f t="shared" si="19"/>
        <v>-0.79547232384547018</v>
      </c>
    </row>
    <row r="89" spans="1:13">
      <c r="A89" s="1">
        <v>80</v>
      </c>
      <c r="B89" s="18">
        <f t="shared" si="20"/>
        <v>0.99930751304696119</v>
      </c>
      <c r="C89" s="18">
        <f t="shared" si="21"/>
        <v>1.2677283066568677E-4</v>
      </c>
      <c r="D89" s="21">
        <f t="shared" si="23"/>
        <v>5.6571412237311992E-4</v>
      </c>
      <c r="E89" s="18">
        <f t="shared" si="22"/>
        <v>0.10043075130469613</v>
      </c>
      <c r="F89" s="18">
        <f t="shared" si="12"/>
        <v>6.6912447503805685E-106</v>
      </c>
      <c r="G89" s="18">
        <f t="shared" si="13"/>
        <v>2.4986150260939226</v>
      </c>
      <c r="H89" s="18">
        <f t="shared" si="14"/>
        <v>-22.015684292032791</v>
      </c>
      <c r="I89" s="18">
        <f t="shared" si="15"/>
        <v>0.23613872804842395</v>
      </c>
      <c r="J89" s="18">
        <f t="shared" si="16"/>
        <v>0.4909796930403999</v>
      </c>
      <c r="K89" s="18">
        <f t="shared" si="17"/>
        <v>86.389895332275117</v>
      </c>
      <c r="L89" s="18">
        <f t="shared" si="18"/>
        <v>1.7838914202895135</v>
      </c>
      <c r="M89" s="18">
        <f t="shared" si="19"/>
        <v>-0.79546684813502455</v>
      </c>
    </row>
    <row r="90" spans="1:13">
      <c r="A90" s="1">
        <v>81</v>
      </c>
      <c r="B90" s="18">
        <f t="shared" si="20"/>
        <v>0.99936432814129483</v>
      </c>
      <c r="C90" s="18">
        <f t="shared" si="21"/>
        <v>1.1663100421243184E-4</v>
      </c>
      <c r="D90" s="21">
        <f t="shared" si="23"/>
        <v>5.1904085449273505E-4</v>
      </c>
      <c r="E90" s="18">
        <f t="shared" si="22"/>
        <v>0.10043643281412949</v>
      </c>
      <c r="F90" s="18">
        <f t="shared" si="12"/>
        <v>6.6089441484999466E-106</v>
      </c>
      <c r="G90" s="18">
        <f t="shared" si="13"/>
        <v>2.4987286562825899</v>
      </c>
      <c r="H90" s="18">
        <f t="shared" si="14"/>
        <v>-22.016814552523378</v>
      </c>
      <c r="I90" s="18">
        <f t="shared" si="15"/>
        <v>0.236149868262999</v>
      </c>
      <c r="J90" s="18">
        <f t="shared" si="16"/>
        <v>0.49101593964286816</v>
      </c>
      <c r="K90" s="18">
        <f t="shared" si="17"/>
        <v>86.385819945833703</v>
      </c>
      <c r="L90" s="18">
        <f t="shared" si="18"/>
        <v>1.7838858501822259</v>
      </c>
      <c r="M90" s="18">
        <f t="shared" si="19"/>
        <v>-0.79546182411668676</v>
      </c>
    </row>
    <row r="91" spans="1:13">
      <c r="A91" s="1">
        <v>82</v>
      </c>
      <c r="B91" s="18">
        <f t="shared" si="20"/>
        <v>0.99941645875320484</v>
      </c>
      <c r="C91" s="18">
        <f t="shared" si="21"/>
        <v>1.073005238754373E-4</v>
      </c>
      <c r="D91" s="21">
        <f t="shared" si="23"/>
        <v>4.7624072291972333E-4</v>
      </c>
      <c r="E91" s="18">
        <f t="shared" si="22"/>
        <v>0.10044164587532049</v>
      </c>
      <c r="F91" s="18">
        <f t="shared" si="12"/>
        <v>6.5343199778105049E-106</v>
      </c>
      <c r="G91" s="18">
        <f t="shared" si="13"/>
        <v>2.4988329175064097</v>
      </c>
      <c r="H91" s="18">
        <f t="shared" si="14"/>
        <v>-22.017851623874304</v>
      </c>
      <c r="I91" s="18">
        <f t="shared" si="15"/>
        <v>0.23616008995160875</v>
      </c>
      <c r="J91" s="18">
        <f t="shared" si="16"/>
        <v>0.49104919877687597</v>
      </c>
      <c r="K91" s="18">
        <f t="shared" si="17"/>
        <v>86.382080918836294</v>
      </c>
      <c r="L91" s="18">
        <f t="shared" si="18"/>
        <v>1.7838807393379208</v>
      </c>
      <c r="M91" s="18">
        <f t="shared" si="19"/>
        <v>-0.79545721433554895</v>
      </c>
    </row>
    <row r="92" spans="1:13">
      <c r="A92" s="1">
        <v>83</v>
      </c>
      <c r="B92" s="18">
        <f t="shared" si="20"/>
        <v>0.99946429315524776</v>
      </c>
      <c r="C92" s="18">
        <f t="shared" si="21"/>
        <v>9.8716481965402316E-5</v>
      </c>
      <c r="D92" s="21">
        <f t="shared" si="23"/>
        <v>4.3699036278683497E-4</v>
      </c>
      <c r="E92" s="18">
        <f t="shared" si="22"/>
        <v>0.10044642931552478</v>
      </c>
      <c r="F92" s="18">
        <f t="shared" si="12"/>
        <v>6.4665871474584219E-106</v>
      </c>
      <c r="G92" s="18">
        <f t="shared" si="13"/>
        <v>2.4989285863104955</v>
      </c>
      <c r="H92" s="18">
        <f t="shared" si="14"/>
        <v>-22.018803229676465</v>
      </c>
      <c r="I92" s="18">
        <f t="shared" si="15"/>
        <v>0.23616946924612692</v>
      </c>
      <c r="J92" s="18">
        <f t="shared" si="16"/>
        <v>0.49107971788277549</v>
      </c>
      <c r="K92" s="18">
        <f t="shared" si="17"/>
        <v>86.378650318851129</v>
      </c>
      <c r="L92" s="18">
        <f t="shared" si="18"/>
        <v>1.7838760496906618</v>
      </c>
      <c r="M92" s="18">
        <f t="shared" si="19"/>
        <v>-0.79545298445762891</v>
      </c>
    </row>
    <row r="93" spans="1:13">
      <c r="A93" s="1">
        <v>84</v>
      </c>
      <c r="B93" s="18">
        <f t="shared" si="20"/>
        <v>0.99950818727683499</v>
      </c>
      <c r="C93" s="18">
        <f t="shared" si="21"/>
        <v>9.0819163408170132E-5</v>
      </c>
      <c r="D93" s="21">
        <f t="shared" si="23"/>
        <v>4.0099355975683809E-4</v>
      </c>
      <c r="E93" s="18">
        <f t="shared" si="22"/>
        <v>0.10045081872768351</v>
      </c>
      <c r="F93" s="18">
        <f t="shared" si="12"/>
        <v>6.4050514713731264E-106</v>
      </c>
      <c r="G93" s="18">
        <f t="shared" si="13"/>
        <v>2.49901637455367</v>
      </c>
      <c r="H93" s="18">
        <f t="shared" si="14"/>
        <v>-22.019676450202354</v>
      </c>
      <c r="I93" s="18">
        <f t="shared" si="15"/>
        <v>0.23617807593663431</v>
      </c>
      <c r="J93" s="18">
        <f t="shared" si="16"/>
        <v>0.49110772381683371</v>
      </c>
      <c r="K93" s="18">
        <f t="shared" si="17"/>
        <v>86.375502548648996</v>
      </c>
      <c r="L93" s="18">
        <f t="shared" si="18"/>
        <v>1.7838717463454081</v>
      </c>
      <c r="M93" s="18">
        <f t="shared" si="19"/>
        <v>-0.79544910300896876</v>
      </c>
    </row>
    <row r="94" spans="1:13">
      <c r="A94" s="1">
        <v>85</v>
      </c>
      <c r="B94" s="18">
        <f t="shared" si="20"/>
        <v>0.99954846740821712</v>
      </c>
      <c r="C94" s="18">
        <f t="shared" si="21"/>
        <v>8.3553630335516521E-5</v>
      </c>
      <c r="D94" s="21">
        <f t="shared" si="23"/>
        <v>3.6797896144736067E-4</v>
      </c>
      <c r="E94" s="18">
        <f t="shared" si="22"/>
        <v>0.10045484674082172</v>
      </c>
      <c r="F94" s="18">
        <f t="shared" si="12"/>
        <v>6.3490975505452822E-106</v>
      </c>
      <c r="G94" s="18">
        <f t="shared" si="13"/>
        <v>2.4990969348164342</v>
      </c>
      <c r="H94" s="18">
        <f t="shared" si="14"/>
        <v>-22.020477776184091</v>
      </c>
      <c r="I94" s="18">
        <f t="shared" si="15"/>
        <v>0.23618597400161123</v>
      </c>
      <c r="J94" s="18">
        <f t="shared" si="16"/>
        <v>0.4911334245677309</v>
      </c>
      <c r="K94" s="18">
        <f t="shared" si="17"/>
        <v>86.372614149648697</v>
      </c>
      <c r="L94" s="18">
        <f t="shared" si="18"/>
        <v>1.7838677973129198</v>
      </c>
      <c r="M94" s="18">
        <f t="shared" si="19"/>
        <v>-0.7954455411365281</v>
      </c>
    </row>
    <row r="95" spans="1:13">
      <c r="A95" s="1">
        <v>86</v>
      </c>
      <c r="B95" s="18">
        <f t="shared" si="20"/>
        <v>0.99958543267839317</v>
      </c>
      <c r="C95" s="18">
        <f t="shared" si="21"/>
        <v>7.6869339908675207E-5</v>
      </c>
      <c r="D95" s="21">
        <f t="shared" si="23"/>
        <v>3.3769798169815384E-4</v>
      </c>
      <c r="E95" s="18">
        <f t="shared" si="22"/>
        <v>0.10045854326783932</v>
      </c>
      <c r="F95" s="18">
        <f t="shared" si="12"/>
        <v>6.2981785031967786E-106</v>
      </c>
      <c r="G95" s="18">
        <f t="shared" si="13"/>
        <v>2.4991708653567866</v>
      </c>
      <c r="H95" s="18">
        <f t="shared" si="14"/>
        <v>-22.021213158088617</v>
      </c>
      <c r="I95" s="18">
        <f t="shared" si="15"/>
        <v>0.23619322209380256</v>
      </c>
      <c r="J95" s="18">
        <f t="shared" si="16"/>
        <v>0.4911570108302421</v>
      </c>
      <c r="K95" s="18">
        <f t="shared" si="17"/>
        <v>86.369963621980546</v>
      </c>
      <c r="L95" s="18">
        <f t="shared" si="18"/>
        <v>1.7838641732668241</v>
      </c>
      <c r="M95" s="18">
        <f t="shared" si="19"/>
        <v>-0.79544227238906928</v>
      </c>
    </row>
    <row r="96" spans="1:13">
      <c r="A96" s="1">
        <v>87</v>
      </c>
      <c r="B96" s="18">
        <f t="shared" si="20"/>
        <v>0.99961935732569906</v>
      </c>
      <c r="C96" s="18">
        <f t="shared" si="21"/>
        <v>7.0719792715981194E-5</v>
      </c>
      <c r="D96" s="21">
        <f t="shared" si="23"/>
        <v>3.0992288158495382E-4</v>
      </c>
      <c r="E96" s="18">
        <f t="shared" si="22"/>
        <v>0.10046193573256991</v>
      </c>
      <c r="F96" s="18">
        <f t="shared" si="12"/>
        <v>6.2518072264174318E-106</v>
      </c>
      <c r="G96" s="18">
        <f t="shared" si="13"/>
        <v>2.4992387146513981</v>
      </c>
      <c r="H96" s="18">
        <f t="shared" si="14"/>
        <v>-22.021888051277656</v>
      </c>
      <c r="I96" s="18">
        <f t="shared" si="15"/>
        <v>0.23619987398543119</v>
      </c>
      <c r="J96" s="18">
        <f t="shared" si="16"/>
        <v>0.49117865744784217</v>
      </c>
      <c r="K96" s="18">
        <f t="shared" si="17"/>
        <v>86.367531259808231</v>
      </c>
      <c r="L96" s="18">
        <f t="shared" si="18"/>
        <v>1.7838608473210096</v>
      </c>
      <c r="M96" s="18">
        <f t="shared" si="19"/>
        <v>-0.79543927251637414</v>
      </c>
    </row>
    <row r="97" spans="1:13">
      <c r="A97" s="1">
        <v>88</v>
      </c>
      <c r="B97" s="18">
        <f t="shared" si="20"/>
        <v>0.99965049277831086</v>
      </c>
      <c r="C97" s="18">
        <f t="shared" si="21"/>
        <v>6.5062209298702699E-5</v>
      </c>
      <c r="D97" s="21">
        <f t="shared" si="23"/>
        <v>2.844450123904355E-4</v>
      </c>
      <c r="E97" s="18">
        <f t="shared" si="22"/>
        <v>0.10046504927783109</v>
      </c>
      <c r="F97" s="18">
        <f t="shared" si="12"/>
        <v>6.2095489334721674E-106</v>
      </c>
      <c r="G97" s="18">
        <f t="shared" si="13"/>
        <v>2.4993009855566219</v>
      </c>
      <c r="H97" s="18">
        <f t="shared" si="14"/>
        <v>-22.022507457387245</v>
      </c>
      <c r="I97" s="18">
        <f t="shared" si="15"/>
        <v>0.23620597897613949</v>
      </c>
      <c r="J97" s="18">
        <f t="shared" si="16"/>
        <v>0.49119852473503922</v>
      </c>
      <c r="K97" s="18">
        <f t="shared" si="17"/>
        <v>86.365299000583107</v>
      </c>
      <c r="L97" s="18">
        <f t="shared" si="18"/>
        <v>1.7838577948256555</v>
      </c>
      <c r="M97" s="18">
        <f t="shared" si="19"/>
        <v>-0.79543651928527037</v>
      </c>
    </row>
    <row r="98" spans="1:13">
      <c r="A98" s="1">
        <v>89</v>
      </c>
      <c r="B98" s="18">
        <f t="shared" si="20"/>
        <v>0.99967906956049746</v>
      </c>
      <c r="C98" s="18">
        <f t="shared" si="21"/>
        <v>5.9857232554806487E-5</v>
      </c>
      <c r="D98" s="21">
        <f t="shared" si="23"/>
        <v>2.6107320694773603E-4</v>
      </c>
      <c r="E98" s="18">
        <f t="shared" si="22"/>
        <v>0.10046790695604975</v>
      </c>
      <c r="F98" s="18">
        <f t="shared" si="12"/>
        <v>6.171014757833601E-106</v>
      </c>
      <c r="G98" s="18">
        <f t="shared" si="13"/>
        <v>2.4993581391209947</v>
      </c>
      <c r="H98" s="18">
        <f t="shared" si="14"/>
        <v>-22.023075962236579</v>
      </c>
      <c r="I98" s="18">
        <f t="shared" si="15"/>
        <v>0.23621158226676431</v>
      </c>
      <c r="J98" s="18">
        <f t="shared" si="16"/>
        <v>0.49121675968936584</v>
      </c>
      <c r="K98" s="18">
        <f t="shared" si="17"/>
        <v>86.3632502870298</v>
      </c>
      <c r="L98" s="18">
        <f t="shared" si="18"/>
        <v>1.7838549931803434</v>
      </c>
      <c r="M98" s="18">
        <f t="shared" si="19"/>
        <v>-0.79543399231106715</v>
      </c>
    </row>
    <row r="99" spans="1:13">
      <c r="A99" s="1">
        <v>90</v>
      </c>
      <c r="B99" s="18">
        <f t="shared" si="20"/>
        <v>0.99970529903916183</v>
      </c>
      <c r="C99" s="18">
        <f t="shared" si="21"/>
        <v>5.5068653950421973E-5</v>
      </c>
      <c r="D99" s="21">
        <f t="shared" si="23"/>
        <v>2.3963230688774591E-4</v>
      </c>
      <c r="E99" s="18">
        <f t="shared" si="22"/>
        <v>0.10047052990391619</v>
      </c>
      <c r="F99" s="18">
        <f t="shared" si="12"/>
        <v>6.1358562514529341E-106</v>
      </c>
      <c r="G99" s="18">
        <f t="shared" si="13"/>
        <v>2.4994105980783239</v>
      </c>
      <c r="H99" s="18">
        <f t="shared" si="14"/>
        <v>-22.023597770569275</v>
      </c>
      <c r="I99" s="18">
        <f t="shared" si="15"/>
        <v>0.23621672530179638</v>
      </c>
      <c r="J99" s="18">
        <f t="shared" si="16"/>
        <v>0.49123349710218206</v>
      </c>
      <c r="K99" s="18">
        <f t="shared" si="17"/>
        <v>86.361369940829775</v>
      </c>
      <c r="L99" s="18">
        <f t="shared" si="18"/>
        <v>1.7838524216628271</v>
      </c>
      <c r="M99" s="18">
        <f t="shared" si="19"/>
        <v>-0.79543167290311134</v>
      </c>
    </row>
    <row r="100" spans="1:13">
      <c r="A100" s="1">
        <v>91</v>
      </c>
      <c r="B100" s="18">
        <f t="shared" si="20"/>
        <v>0.99972937502401693</v>
      </c>
      <c r="C100" s="18">
        <f t="shared" si="21"/>
        <v>5.0663161634388219E-5</v>
      </c>
      <c r="D100" s="21">
        <f t="shared" si="23"/>
        <v>2.1996181434868101E-4</v>
      </c>
      <c r="E100" s="18">
        <f t="shared" si="22"/>
        <v>0.1004729375024017</v>
      </c>
      <c r="F100" s="18">
        <f t="shared" si="12"/>
        <v>6.1037606369767939E-106</v>
      </c>
      <c r="G100" s="18">
        <f t="shared" si="13"/>
        <v>2.4994587500480341</v>
      </c>
      <c r="H100" s="18">
        <f t="shared" si="14"/>
        <v>-22.024076737879977</v>
      </c>
      <c r="I100" s="18">
        <f t="shared" si="15"/>
        <v>0.23622144608314066</v>
      </c>
      <c r="J100" s="18">
        <f t="shared" si="16"/>
        <v>0.49124886057667699</v>
      </c>
      <c r="K100" s="18">
        <f t="shared" si="17"/>
        <v>86.35964404696648</v>
      </c>
      <c r="L100" s="18">
        <f t="shared" si="18"/>
        <v>1.7838500612721551</v>
      </c>
      <c r="M100" s="18">
        <f t="shared" si="19"/>
        <v>-0.79542954392328957</v>
      </c>
    </row>
    <row r="101" spans="1:13">
      <c r="A101" s="1">
        <v>92</v>
      </c>
      <c r="B101" s="18">
        <f t="shared" si="20"/>
        <v>0.99975147523364294</v>
      </c>
      <c r="C101" s="18">
        <f t="shared" si="21"/>
        <v>4.6610108703637166E-5</v>
      </c>
      <c r="D101" s="21">
        <f t="shared" si="23"/>
        <v>2.0191465765342394E-4</v>
      </c>
      <c r="E101" s="18">
        <f t="shared" si="22"/>
        <v>0.1004751475233643</v>
      </c>
      <c r="F101" s="18">
        <f t="shared" si="12"/>
        <v>6.0744466970216238E-106</v>
      </c>
      <c r="G101" s="18">
        <f t="shared" si="13"/>
        <v>2.4995029504672859</v>
      </c>
      <c r="H101" s="18">
        <f t="shared" si="14"/>
        <v>-22.024516399574178</v>
      </c>
      <c r="I101" s="18">
        <f t="shared" si="15"/>
        <v>0.23622577945757706</v>
      </c>
      <c r="J101" s="18">
        <f t="shared" si="16"/>
        <v>0.4912629634607974</v>
      </c>
      <c r="K101" s="18">
        <f t="shared" si="17"/>
        <v>86.358059847838021</v>
      </c>
      <c r="L101" s="18">
        <f t="shared" si="18"/>
        <v>1.7838478945849368</v>
      </c>
      <c r="M101" s="18">
        <f t="shared" si="19"/>
        <v>-0.79542758965638682</v>
      </c>
    </row>
    <row r="102" spans="1:13">
      <c r="A102" s="1">
        <v>93</v>
      </c>
      <c r="B102" s="18">
        <f t="shared" si="20"/>
        <v>0.99977176263865775</v>
      </c>
      <c r="C102" s="18">
        <f t="shared" si="21"/>
        <v>4.2881300007346194E-5</v>
      </c>
      <c r="D102" s="21">
        <f t="shared" si="23"/>
        <v>1.8535606133490771E-4</v>
      </c>
      <c r="E102" s="18">
        <f t="shared" si="22"/>
        <v>0.10047717626386578</v>
      </c>
      <c r="F102" s="18">
        <f t="shared" si="12"/>
        <v>6.0476612038428795E-106</v>
      </c>
      <c r="G102" s="18">
        <f t="shared" si="13"/>
        <v>2.4995435252773155</v>
      </c>
      <c r="H102" s="18">
        <f t="shared" si="14"/>
        <v>-22.024919997684758</v>
      </c>
      <c r="I102" s="18">
        <f t="shared" si="15"/>
        <v>0.23622975738012908</v>
      </c>
      <c r="J102" s="18">
        <f t="shared" si="16"/>
        <v>0.49127590970218121</v>
      </c>
      <c r="K102" s="18">
        <f t="shared" si="17"/>
        <v>86.356605646312318</v>
      </c>
      <c r="L102" s="18">
        <f t="shared" si="18"/>
        <v>1.7838459056236609</v>
      </c>
      <c r="M102" s="18">
        <f t="shared" si="19"/>
        <v>-0.79542579569131433</v>
      </c>
    </row>
    <row r="103" spans="1:13">
      <c r="A103" s="1">
        <v>94</v>
      </c>
      <c r="B103" s="18">
        <f t="shared" si="20"/>
        <v>0.99979038669230402</v>
      </c>
      <c r="C103" s="18">
        <f t="shared" si="21"/>
        <v>3.9450796006758497E-5</v>
      </c>
      <c r="D103" s="21">
        <f t="shared" si="23"/>
        <v>1.7016251168921868E-4</v>
      </c>
      <c r="E103" s="18">
        <f t="shared" si="22"/>
        <v>0.10047903866923041</v>
      </c>
      <c r="F103" s="18">
        <f t="shared" si="12"/>
        <v>6.0231758090987271E-106</v>
      </c>
      <c r="G103" s="18">
        <f t="shared" si="13"/>
        <v>2.4995807733846078</v>
      </c>
      <c r="H103" s="18">
        <f t="shared" si="14"/>
        <v>-22.025290505348249</v>
      </c>
      <c r="I103" s="18">
        <f t="shared" si="15"/>
        <v>0.23623340915535396</v>
      </c>
      <c r="J103" s="18">
        <f t="shared" si="16"/>
        <v>0.49128779463160538</v>
      </c>
      <c r="K103" s="18">
        <f t="shared" si="17"/>
        <v>86.355270716954848</v>
      </c>
      <c r="L103" s="18">
        <f t="shared" si="18"/>
        <v>1.7838440797360484</v>
      </c>
      <c r="M103" s="18">
        <f t="shared" si="19"/>
        <v>-0.7954241488122914</v>
      </c>
    </row>
    <row r="104" spans="1:13">
      <c r="A104" s="1">
        <v>95</v>
      </c>
      <c r="B104" s="18">
        <f t="shared" si="20"/>
        <v>0.99980748445789613</v>
      </c>
      <c r="C104" s="18">
        <f t="shared" si="21"/>
        <v>3.6294732326217817E-5</v>
      </c>
      <c r="D104" s="21">
        <f t="shared" si="23"/>
        <v>1.5622080977764819E-4</v>
      </c>
      <c r="E104" s="18">
        <f t="shared" si="22"/>
        <v>0.10048074844578962</v>
      </c>
      <c r="F104" s="18">
        <f t="shared" si="12"/>
        <v>6.0007843262706392E-106</v>
      </c>
      <c r="G104" s="18">
        <f t="shared" si="13"/>
        <v>2.4996149689157923</v>
      </c>
      <c r="H104" s="18">
        <f t="shared" si="14"/>
        <v>-22.02563064923303</v>
      </c>
      <c r="I104" s="18">
        <f t="shared" si="15"/>
        <v>0.23623676165841112</v>
      </c>
      <c r="J104" s="18">
        <f t="shared" si="16"/>
        <v>0.49129870568091882</v>
      </c>
      <c r="K104" s="18">
        <f t="shared" si="17"/>
        <v>86.354045224752923</v>
      </c>
      <c r="L104" s="18">
        <f t="shared" si="18"/>
        <v>1.7838424034845197</v>
      </c>
      <c r="M104" s="18">
        <f t="shared" si="19"/>
        <v>-0.79542263689914794</v>
      </c>
    </row>
    <row r="105" spans="1:13">
      <c r="A105" s="1">
        <v>96</v>
      </c>
      <c r="B105" s="18">
        <f t="shared" si="20"/>
        <v>0.99982318164178541</v>
      </c>
      <c r="C105" s="18">
        <f t="shared" si="21"/>
        <v>3.3391153740120392E-5</v>
      </c>
      <c r="D105" s="21">
        <f t="shared" si="23"/>
        <v>1.4342720447447173E-4</v>
      </c>
      <c r="E105" s="18">
        <f t="shared" si="22"/>
        <v>0.10048231816417855</v>
      </c>
      <c r="F105" s="18">
        <f t="shared" si="12"/>
        <v>5.9803003499040171E-106</v>
      </c>
      <c r="G105" s="18">
        <f t="shared" si="13"/>
        <v>2.4996463632835706</v>
      </c>
      <c r="H105" s="18">
        <f t="shared" si="14"/>
        <v>-22.025942930085336</v>
      </c>
      <c r="I105" s="18">
        <f t="shared" si="15"/>
        <v>0.23623983953760508</v>
      </c>
      <c r="J105" s="18">
        <f t="shared" si="16"/>
        <v>0.49130872304092998</v>
      </c>
      <c r="K105" s="18">
        <f t="shared" si="17"/>
        <v>86.352920150678514</v>
      </c>
      <c r="L105" s="18">
        <f t="shared" si="18"/>
        <v>1.7838408645449229</v>
      </c>
      <c r="M105" s="18">
        <f t="shared" si="19"/>
        <v>-0.79542124883598198</v>
      </c>
    </row>
    <row r="106" spans="1:13">
      <c r="A106" s="1">
        <v>97</v>
      </c>
      <c r="B106" s="18">
        <f t="shared" si="20"/>
        <v>0.99983759353977886</v>
      </c>
      <c r="C106" s="18">
        <f t="shared" si="21"/>
        <v>3.071986144091076E-5</v>
      </c>
      <c r="D106" s="21">
        <f t="shared" si="23"/>
        <v>1.3168659878023205E-4</v>
      </c>
      <c r="E106" s="18">
        <f t="shared" si="22"/>
        <v>0.10048375935397789</v>
      </c>
      <c r="F106" s="18">
        <f t="shared" si="12"/>
        <v>5.9615551641828278E-106</v>
      </c>
      <c r="G106" s="18">
        <f t="shared" si="13"/>
        <v>2.4996751870795579</v>
      </c>
      <c r="H106" s="18">
        <f t="shared" si="14"/>
        <v>-22.026229641553776</v>
      </c>
      <c r="I106" s="18">
        <f t="shared" si="15"/>
        <v>0.23624266539995675</v>
      </c>
      <c r="J106" s="18">
        <f t="shared" si="16"/>
        <v>0.49131792026428212</v>
      </c>
      <c r="K106" s="18">
        <f t="shared" si="17"/>
        <v>86.351887223515803</v>
      </c>
      <c r="L106" s="18">
        <f t="shared" si="18"/>
        <v>1.783839451613747</v>
      </c>
      <c r="M106" s="18">
        <f t="shared" si="19"/>
        <v>-0.79541997442747048</v>
      </c>
    </row>
    <row r="107" spans="1:13">
      <c r="A107" s="1">
        <v>98</v>
      </c>
      <c r="B107" s="18">
        <f t="shared" si="20"/>
        <v>0.99985082590428087</v>
      </c>
      <c r="C107" s="18">
        <f t="shared" si="21"/>
        <v>2.8262272525637899E-5</v>
      </c>
      <c r="D107" s="21">
        <f t="shared" si="23"/>
        <v>1.2091182319349108E-4</v>
      </c>
      <c r="E107" s="18">
        <f t="shared" si="22"/>
        <v>0.1004850825904281</v>
      </c>
      <c r="F107" s="18">
        <f t="shared" si="12"/>
        <v>5.9443959007164947E-106</v>
      </c>
      <c r="G107" s="18">
        <f t="shared" si="13"/>
        <v>2.4997016518085617</v>
      </c>
      <c r="H107" s="18">
        <f t="shared" si="14"/>
        <v>-22.026492887440707</v>
      </c>
      <c r="I107" s="18">
        <f t="shared" si="15"/>
        <v>0.23624525998123169</v>
      </c>
      <c r="J107" s="18">
        <f t="shared" si="16"/>
        <v>0.49132636481791087</v>
      </c>
      <c r="K107" s="18">
        <f t="shared" si="17"/>
        <v>86.350938857441491</v>
      </c>
      <c r="L107" s="18">
        <f t="shared" si="18"/>
        <v>1.7838381543231094</v>
      </c>
      <c r="M107" s="18">
        <f t="shared" si="19"/>
        <v>-0.79541880432218959</v>
      </c>
    </row>
    <row r="108" spans="1:13">
      <c r="A108" s="1">
        <v>99</v>
      </c>
      <c r="B108" s="18">
        <f t="shared" si="20"/>
        <v>0.99986297573882066</v>
      </c>
      <c r="C108" s="18">
        <f t="shared" si="21"/>
        <v>2.6001290723586868E-5</v>
      </c>
      <c r="D108" s="21">
        <f t="shared" si="23"/>
        <v>1.1102297045575465E-4</v>
      </c>
      <c r="E108" s="18">
        <f t="shared" si="22"/>
        <v>0.10048629757388207</v>
      </c>
      <c r="F108" s="18">
        <f t="shared" si="12"/>
        <v>5.9286839122555712E-106</v>
      </c>
      <c r="G108" s="18">
        <f t="shared" si="13"/>
        <v>2.4997259514776413</v>
      </c>
      <c r="H108" s="18">
        <f t="shared" si="14"/>
        <v>-22.026734597506007</v>
      </c>
      <c r="I108" s="18">
        <f t="shared" si="15"/>
        <v>0.23624764230172968</v>
      </c>
      <c r="J108" s="18">
        <f t="shared" si="16"/>
        <v>0.49133411858931558</v>
      </c>
      <c r="K108" s="18">
        <f t="shared" si="17"/>
        <v>86.35006809484068</v>
      </c>
      <c r="L108" s="18">
        <f t="shared" si="18"/>
        <v>1.7838369631628606</v>
      </c>
      <c r="M108" s="18">
        <f t="shared" si="19"/>
        <v>-0.79541772994235715</v>
      </c>
    </row>
    <row r="109" spans="1:13">
      <c r="A109" s="1">
        <v>100</v>
      </c>
      <c r="B109" s="18">
        <f t="shared" si="20"/>
        <v>0.99987413202606745</v>
      </c>
      <c r="C109" s="18">
        <f t="shared" si="21"/>
        <v>2.3921187465699919E-5</v>
      </c>
      <c r="D109" s="21">
        <f t="shared" si="23"/>
        <v>1.0194678646684753E-4</v>
      </c>
      <c r="E109" s="18">
        <f t="shared" si="22"/>
        <v>0.10048741320260675</v>
      </c>
      <c r="F109" s="18">
        <f t="shared" si="12"/>
        <v>5.9142933335056187E-106</v>
      </c>
      <c r="G109" s="18">
        <f t="shared" si="13"/>
        <v>2.4997482640521351</v>
      </c>
      <c r="H109" s="18">
        <f t="shared" si="14"/>
        <v>-22.026956541947623</v>
      </c>
      <c r="I109" s="18">
        <f t="shared" si="15"/>
        <v>0.23624982980903297</v>
      </c>
      <c r="J109" s="18">
        <f t="shared" si="16"/>
        <v>0.49134123835050919</v>
      </c>
      <c r="K109" s="18">
        <f t="shared" si="17"/>
        <v>86.349268553927729</v>
      </c>
      <c r="L109" s="18">
        <f t="shared" si="18"/>
        <v>1.7838358694092089</v>
      </c>
      <c r="M109" s="18">
        <f t="shared" si="19"/>
        <v>-0.79541674341945567</v>
      </c>
    </row>
  </sheetData>
  <mergeCells count="3">
    <mergeCell ref="H6:M6"/>
    <mergeCell ref="H7:M7"/>
    <mergeCell ref="A1:B3"/>
  </mergeCells>
  <pageMargins left="0.75" right="0.75" top="1" bottom="1" header="0.5" footer="0.5"/>
  <pageSetup paperSize="9"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65"/>
  <sheetViews>
    <sheetView tabSelected="1" zoomScale="125" zoomScaleNormal="125" zoomScalePageLayoutView="125" workbookViewId="0">
      <selection activeCell="B5" sqref="B5"/>
    </sheetView>
  </sheetViews>
  <sheetFormatPr baseColWidth="10" defaultRowHeight="15" x14ac:dyDescent="0"/>
  <cols>
    <col min="1" max="1" width="10.83203125" style="1"/>
    <col min="2" max="4" width="12.33203125" style="1" customWidth="1"/>
    <col min="5" max="8" width="9.6640625" style="1" customWidth="1"/>
    <col min="9" max="13" width="6.83203125" style="1" customWidth="1"/>
    <col min="14" max="16384" width="10.83203125" style="1"/>
  </cols>
  <sheetData>
    <row r="1" spans="1:13">
      <c r="A1" s="32" t="s">
        <v>34</v>
      </c>
      <c r="B1" s="32"/>
      <c r="C1" s="11" t="s">
        <v>5</v>
      </c>
      <c r="D1" s="12">
        <v>1E-3</v>
      </c>
      <c r="E1" s="13" t="s">
        <v>3</v>
      </c>
      <c r="F1" s="12">
        <v>11</v>
      </c>
      <c r="G1" s="16" t="s">
        <v>11</v>
      </c>
      <c r="H1" s="27">
        <f>H2*4</f>
        <v>2</v>
      </c>
    </row>
    <row r="2" spans="1:13">
      <c r="A2" s="32"/>
      <c r="B2" s="32"/>
      <c r="C2" s="14" t="s">
        <v>6</v>
      </c>
      <c r="D2" s="12">
        <v>0.02</v>
      </c>
      <c r="E2" s="13" t="s">
        <v>4</v>
      </c>
      <c r="F2" s="28">
        <f>1/(1+H4)</f>
        <v>0.9174311926605504</v>
      </c>
      <c r="G2" s="10" t="s">
        <v>12</v>
      </c>
      <c r="H2" s="2">
        <v>0.5</v>
      </c>
      <c r="I2" s="12"/>
    </row>
    <row r="3" spans="1:13">
      <c r="A3" s="32"/>
      <c r="B3" s="32"/>
      <c r="C3" s="13" t="s">
        <v>7</v>
      </c>
      <c r="D3" s="12">
        <v>0.15</v>
      </c>
      <c r="E3" s="15" t="s">
        <v>10</v>
      </c>
      <c r="F3" s="17">
        <v>0</v>
      </c>
      <c r="G3" s="10" t="s">
        <v>13</v>
      </c>
      <c r="H3" s="33">
        <v>1</v>
      </c>
      <c r="I3" s="12"/>
    </row>
    <row r="4" spans="1:13">
      <c r="C4" s="3"/>
      <c r="D4" s="2"/>
      <c r="E4" s="9"/>
      <c r="F4" s="2"/>
      <c r="G4" s="13" t="s">
        <v>2</v>
      </c>
      <c r="H4" s="19">
        <v>0.09</v>
      </c>
      <c r="I4" s="2"/>
    </row>
    <row r="5" spans="1:13" ht="23" customHeight="1">
      <c r="B5" s="4"/>
    </row>
    <row r="6" spans="1:13" s="5" customFormat="1" ht="24" customHeight="1">
      <c r="B6" s="24"/>
      <c r="C6" s="24"/>
      <c r="D6" s="24"/>
      <c r="E6" s="25" t="s">
        <v>18</v>
      </c>
      <c r="F6" s="25" t="s">
        <v>19</v>
      </c>
      <c r="G6" s="25" t="s">
        <v>20</v>
      </c>
      <c r="H6" s="8" t="s">
        <v>9</v>
      </c>
      <c r="I6" s="8"/>
      <c r="J6" s="8"/>
      <c r="K6" s="8"/>
      <c r="L6" s="8"/>
      <c r="M6" s="8"/>
    </row>
    <row r="7" spans="1:13" s="6" customFormat="1">
      <c r="B7" s="6" t="s">
        <v>14</v>
      </c>
      <c r="C7" s="6" t="s">
        <v>15</v>
      </c>
      <c r="D7" s="6" t="s">
        <v>16</v>
      </c>
      <c r="E7" s="6" t="s">
        <v>0</v>
      </c>
      <c r="F7" s="6" t="s">
        <v>25</v>
      </c>
      <c r="G7" s="26" t="s">
        <v>26</v>
      </c>
      <c r="H7" s="31" t="s">
        <v>32</v>
      </c>
      <c r="I7" s="31"/>
      <c r="J7" s="31"/>
      <c r="K7" s="31"/>
      <c r="L7" s="31"/>
      <c r="M7" s="31"/>
    </row>
    <row r="8" spans="1:13" s="22" customFormat="1">
      <c r="B8" s="22" t="s">
        <v>21</v>
      </c>
      <c r="C8" s="22" t="s">
        <v>22</v>
      </c>
      <c r="D8" s="22" t="s">
        <v>17</v>
      </c>
      <c r="E8" s="22" t="s">
        <v>23</v>
      </c>
      <c r="F8" s="22" t="s">
        <v>33</v>
      </c>
      <c r="G8" s="23" t="s">
        <v>24</v>
      </c>
      <c r="H8" s="30" t="s">
        <v>31</v>
      </c>
      <c r="I8" s="29" t="s">
        <v>29</v>
      </c>
      <c r="J8" s="29" t="s">
        <v>30</v>
      </c>
      <c r="K8" s="6" t="s">
        <v>8</v>
      </c>
      <c r="L8" s="29" t="s">
        <v>27</v>
      </c>
      <c r="M8" s="29" t="s">
        <v>28</v>
      </c>
    </row>
    <row r="9" spans="1:13">
      <c r="A9" s="7" t="s">
        <v>1</v>
      </c>
      <c r="B9" s="20">
        <v>0.8</v>
      </c>
      <c r="C9" s="20">
        <v>0.1</v>
      </c>
      <c r="D9" s="20">
        <f>1-B9-C9</f>
        <v>9.999999999999995E-2</v>
      </c>
      <c r="E9" s="18">
        <f>$D$1+($D$2*B9)</f>
        <v>1.7000000000000001E-2</v>
      </c>
      <c r="F9" s="18">
        <f>1/(1+EXP(-$F$1*H9))</f>
        <v>0.99999987825056857</v>
      </c>
      <c r="G9" s="18">
        <f>$H$2+($H$3*(1-B9))</f>
        <v>0.7</v>
      </c>
      <c r="H9" s="18">
        <f>K9*(I9-J9)</f>
        <v>1.4473909657320967</v>
      </c>
      <c r="I9" s="18">
        <f>(1-($F$2*(1-E9)))*$H$1</f>
        <v>0.19633027522935786</v>
      </c>
      <c r="J9" s="18">
        <f>(1-($F$2*(1-$D$3-E9)))*G9</f>
        <v>0.16504587155963307</v>
      </c>
      <c r="K9" s="18">
        <f>1/(1-L9-M9)</f>
        <v>46.265576323987808</v>
      </c>
      <c r="L9" s="18">
        <f>$F$2*(2-$F$3-$D$3-E9)</f>
        <v>1.6816513761467891</v>
      </c>
      <c r="M9" s="18">
        <f>($F$2^2)*(($F$3*(1-$D$3))+($D$3*(1-E9))+(E9*(1-$F$3))-1)</f>
        <v>-0.70326571837387419</v>
      </c>
    </row>
    <row r="10" spans="1:13">
      <c r="A10" s="1">
        <v>1</v>
      </c>
      <c r="B10" s="18">
        <f>(E9*(1-B9-C9))+((1-F9)*B9)</f>
        <v>1.7000973995451396E-3</v>
      </c>
      <c r="C10" s="18">
        <f>(F9*B9)+((1-$D$3)*C9)</f>
        <v>0.88499990260045491</v>
      </c>
      <c r="D10" s="21">
        <f>1-B10-C10</f>
        <v>0.11329999999999996</v>
      </c>
      <c r="E10" s="18">
        <f>$D$1+($D$2*B10)</f>
        <v>1.0340019479909029E-3</v>
      </c>
      <c r="F10" s="18">
        <f>1/(1+EXP(-$F$1*H10))</f>
        <v>2.0917350683802397E-43</v>
      </c>
      <c r="G10" s="18">
        <f t="shared" ref="G10:G73" si="0">$H$2+($H$3*(1-B10))</f>
        <v>1.4982999026004549</v>
      </c>
      <c r="H10" s="18">
        <f t="shared" ref="H10:H73" si="1">I10*(((1-($F$2*(1-E10)))*$H$1)-((1-($F$2*(1-$D$3-E10)))*G10))</f>
        <v>-8.933924100083134</v>
      </c>
      <c r="I10" s="18">
        <f t="shared" ref="I10:I73" si="2">1/(1-($F$2*(2-$F$3-$D$3-E10))-(($F$2^2)*(($F$3*(1-$D$3))+($D$3*(1-E10))+(E10*(1-$F$3))-1)))</f>
        <v>54.379864234629196</v>
      </c>
      <c r="J10" s="18">
        <f t="shared" ref="J10:J73" si="3">(1-($F$2*(1-$D$3-E10)))*G10</f>
        <v>0.33132222168997499</v>
      </c>
      <c r="K10" s="18">
        <f t="shared" ref="K10:K73" si="4">1/(1-L10-M10)</f>
        <v>54.379864234629196</v>
      </c>
      <c r="L10" s="18">
        <f t="shared" ref="L10:L73" si="5">$F$2*(2-$F$3-$D$3-E10)</f>
        <v>1.6962990807816598</v>
      </c>
      <c r="M10" s="18">
        <f t="shared" ref="M10:M73" si="6">($F$2^2)*(($F$3*(1-$D$3))+($D$3*(1-E10))+(E10*(1-$F$3))-1)</f>
        <v>-0.71468824033684675</v>
      </c>
    </row>
    <row r="11" spans="1:13">
      <c r="A11" s="1">
        <v>2</v>
      </c>
      <c r="B11" s="18">
        <f t="shared" ref="B11:B74" si="7">(E10*(1-B10-C10))+((1-F10)*B10)</f>
        <v>1.8172498202525089E-3</v>
      </c>
      <c r="C11" s="18">
        <f t="shared" ref="C11:C74" si="8">(F10*B10)+((1-$D$3)*C10)</f>
        <v>0.7522499172103867</v>
      </c>
      <c r="D11" s="21">
        <f>1-B11-C11</f>
        <v>0.24593283296936075</v>
      </c>
      <c r="E11" s="18">
        <f t="shared" ref="E11:E74" si="9">$D$1+($D$2*B11)</f>
        <v>1.0363449964050503E-3</v>
      </c>
      <c r="F11" s="18">
        <f t="shared" ref="F10:F73" si="10">1/(1+EXP(-$F$1*H11))</f>
        <v>2.1311559937596097E-43</v>
      </c>
      <c r="G11" s="18">
        <f t="shared" si="0"/>
        <v>1.4981827501797476</v>
      </c>
      <c r="H11" s="18">
        <f t="shared" si="1"/>
        <v>-8.9322267678333613</v>
      </c>
      <c r="I11" s="18">
        <f t="shared" si="2"/>
        <v>54.378464632583359</v>
      </c>
      <c r="J11" s="18">
        <f t="shared" si="3"/>
        <v>0.33129953599998951</v>
      </c>
      <c r="K11" s="18">
        <f t="shared" si="4"/>
        <v>54.378464632583359</v>
      </c>
      <c r="L11" s="18">
        <f t="shared" si="5"/>
        <v>1.6962969311959586</v>
      </c>
      <c r="M11" s="18">
        <f t="shared" si="6"/>
        <v>-0.71468656405441933</v>
      </c>
    </row>
    <row r="12" spans="1:13">
      <c r="A12" s="1">
        <v>3</v>
      </c>
      <c r="B12" s="18">
        <f t="shared" si="7"/>
        <v>2.0721210811520249E-3</v>
      </c>
      <c r="C12" s="18">
        <f t="shared" si="8"/>
        <v>0.63941242962882872</v>
      </c>
      <c r="D12" s="21">
        <f>1-B12-C12</f>
        <v>0.35851544929001922</v>
      </c>
      <c r="E12" s="18">
        <f t="shared" si="9"/>
        <v>1.0414424216230406E-3</v>
      </c>
      <c r="F12" s="18">
        <f t="shared" si="10"/>
        <v>2.2194984927916291E-43</v>
      </c>
      <c r="G12" s="18">
        <f t="shared" si="0"/>
        <v>1.4979278789188479</v>
      </c>
      <c r="H12" s="18">
        <f t="shared" si="1"/>
        <v>-8.9285343393207164</v>
      </c>
      <c r="I12" s="18">
        <f t="shared" si="2"/>
        <v>54.375419973475445</v>
      </c>
      <c r="J12" s="18">
        <f t="shared" si="3"/>
        <v>0.33125018034693715</v>
      </c>
      <c r="K12" s="18">
        <f t="shared" si="4"/>
        <v>54.375419973475445</v>
      </c>
      <c r="L12" s="18">
        <f t="shared" si="5"/>
        <v>1.6962922546590615</v>
      </c>
      <c r="M12" s="18">
        <f t="shared" si="6"/>
        <v>-0.71468291721371957</v>
      </c>
    </row>
    <row r="13" spans="1:13">
      <c r="A13" s="1">
        <v>4</v>
      </c>
      <c r="B13" s="18">
        <f t="shared" si="7"/>
        <v>2.4454942788498949E-3</v>
      </c>
      <c r="C13" s="18">
        <f t="shared" si="8"/>
        <v>0.5435005651845044</v>
      </c>
      <c r="D13" s="21">
        <f>1-B13-C13</f>
        <v>0.45405394053664572</v>
      </c>
      <c r="E13" s="18">
        <f t="shared" si="9"/>
        <v>1.048909885576998E-3</v>
      </c>
      <c r="F13" s="18">
        <f t="shared" si="10"/>
        <v>2.3555565136455406E-43</v>
      </c>
      <c r="G13" s="18">
        <f t="shared" si="0"/>
        <v>1.4975545057211501</v>
      </c>
      <c r="H13" s="18">
        <f t="shared" si="1"/>
        <v>-8.9231256352423625</v>
      </c>
      <c r="I13" s="18">
        <f t="shared" si="2"/>
        <v>54.370960321083857</v>
      </c>
      <c r="J13" s="18">
        <f t="shared" si="3"/>
        <v>0.33117787256726378</v>
      </c>
      <c r="K13" s="18">
        <f t="shared" si="4"/>
        <v>54.370960321083857</v>
      </c>
      <c r="L13" s="18">
        <f t="shared" si="5"/>
        <v>1.6962854037746999</v>
      </c>
      <c r="M13" s="18">
        <f t="shared" si="6"/>
        <v>-0.71467757478096083</v>
      </c>
    </row>
    <row r="14" spans="1:13">
      <c r="A14" s="1">
        <v>5</v>
      </c>
      <c r="B14" s="18">
        <f t="shared" si="7"/>
        <v>2.9217559456639732E-3</v>
      </c>
      <c r="C14" s="18">
        <f t="shared" si="8"/>
        <v>0.46197548040682873</v>
      </c>
      <c r="D14" s="21">
        <f t="shared" ref="D14:D77" si="11">1-B14-C14</f>
        <v>0.5351027636475072</v>
      </c>
      <c r="E14" s="18">
        <f t="shared" si="9"/>
        <v>1.0584351189132795E-3</v>
      </c>
      <c r="F14" s="18">
        <f t="shared" si="10"/>
        <v>2.5412547631826101E-43</v>
      </c>
      <c r="G14" s="18">
        <f t="shared" si="0"/>
        <v>1.497078244054336</v>
      </c>
      <c r="H14" s="18">
        <f t="shared" si="1"/>
        <v>-8.9162273671308157</v>
      </c>
      <c r="I14" s="18">
        <f t="shared" si="2"/>
        <v>54.365272807532136</v>
      </c>
      <c r="J14" s="18">
        <f t="shared" si="3"/>
        <v>0.3310856318920265</v>
      </c>
      <c r="K14" s="18">
        <f t="shared" si="4"/>
        <v>54.365272807532136</v>
      </c>
      <c r="L14" s="18">
        <f t="shared" si="5"/>
        <v>1.6962766650285199</v>
      </c>
      <c r="M14" s="18">
        <f t="shared" si="6"/>
        <v>-0.71467076016237996</v>
      </c>
    </row>
    <row r="15" spans="1:13">
      <c r="A15" s="1">
        <v>6</v>
      </c>
      <c r="B15" s="18">
        <f t="shared" si="7"/>
        <v>3.4881275029360471E-3</v>
      </c>
      <c r="C15" s="18">
        <f t="shared" si="8"/>
        <v>0.39267915834580441</v>
      </c>
      <c r="D15" s="21">
        <f t="shared" si="11"/>
        <v>0.60383271415125961</v>
      </c>
      <c r="E15" s="18">
        <f t="shared" si="9"/>
        <v>1.0697625500587209E-3</v>
      </c>
      <c r="F15" s="18">
        <f t="shared" si="10"/>
        <v>2.7811974998278261E-43</v>
      </c>
      <c r="G15" s="18">
        <f t="shared" si="0"/>
        <v>1.4965118724970639</v>
      </c>
      <c r="H15" s="18">
        <f t="shared" si="1"/>
        <v>-8.9080252189505558</v>
      </c>
      <c r="I15" s="18">
        <f t="shared" si="2"/>
        <v>54.358510750981381</v>
      </c>
      <c r="J15" s="18">
        <f t="shared" si="3"/>
        <v>0.33097592821670746</v>
      </c>
      <c r="K15" s="18">
        <f t="shared" si="4"/>
        <v>54.358510750981381</v>
      </c>
      <c r="L15" s="18">
        <f t="shared" si="5"/>
        <v>1.6962662728898543</v>
      </c>
      <c r="M15" s="18">
        <f t="shared" si="6"/>
        <v>-0.7146626562010352</v>
      </c>
    </row>
    <row r="16" spans="1:13">
      <c r="A16" s="1">
        <v>7</v>
      </c>
      <c r="B16" s="18">
        <f t="shared" si="7"/>
        <v>4.134085127035377E-3</v>
      </c>
      <c r="C16" s="18">
        <f t="shared" si="8"/>
        <v>0.33377728459393374</v>
      </c>
      <c r="D16" s="21">
        <f t="shared" si="11"/>
        <v>0.66208863027903087</v>
      </c>
      <c r="E16" s="18">
        <f t="shared" si="9"/>
        <v>1.0826817025407075E-3</v>
      </c>
      <c r="F16" s="18">
        <f t="shared" si="10"/>
        <v>3.0825727864119568E-43</v>
      </c>
      <c r="G16" s="18">
        <f t="shared" si="0"/>
        <v>1.4958659148729647</v>
      </c>
      <c r="H16" s="18">
        <f t="shared" si="1"/>
        <v>-8.8986722209255156</v>
      </c>
      <c r="I16" s="18">
        <f t="shared" si="2"/>
        <v>54.350800548822946</v>
      </c>
      <c r="J16" s="18">
        <f t="shared" si="3"/>
        <v>0.33085079470183387</v>
      </c>
      <c r="K16" s="18">
        <f t="shared" si="4"/>
        <v>54.350800548822946</v>
      </c>
      <c r="L16" s="18">
        <f t="shared" si="5"/>
        <v>1.6962544204563847</v>
      </c>
      <c r="M16" s="18">
        <f t="shared" si="6"/>
        <v>-0.71465341347768729</v>
      </c>
    </row>
    <row r="17" spans="1:13">
      <c r="A17" s="1">
        <v>8</v>
      </c>
      <c r="B17" s="18">
        <f t="shared" si="7"/>
        <v>4.8509163724987231E-3</v>
      </c>
      <c r="C17" s="18">
        <f t="shared" si="8"/>
        <v>0.28371069190484366</v>
      </c>
      <c r="D17" s="21">
        <f t="shared" si="11"/>
        <v>0.71143839172265766</v>
      </c>
      <c r="E17" s="18">
        <f t="shared" si="9"/>
        <v>1.0970183274499744E-3</v>
      </c>
      <c r="F17" s="18">
        <f t="shared" si="10"/>
        <v>3.4553103765370445E-43</v>
      </c>
      <c r="G17" s="18">
        <f t="shared" si="0"/>
        <v>1.4951490836275014</v>
      </c>
      <c r="H17" s="18">
        <f t="shared" si="1"/>
        <v>-8.8882951555945233</v>
      </c>
      <c r="I17" s="18">
        <f t="shared" si="2"/>
        <v>54.342246953378115</v>
      </c>
      <c r="J17" s="18">
        <f t="shared" si="3"/>
        <v>0.33071191377762382</v>
      </c>
      <c r="K17" s="18">
        <f t="shared" si="4"/>
        <v>54.342246953378115</v>
      </c>
      <c r="L17" s="18">
        <f t="shared" si="5"/>
        <v>1.6962412675894956</v>
      </c>
      <c r="M17" s="18">
        <f t="shared" si="6"/>
        <v>-0.71464315665488387</v>
      </c>
    </row>
    <row r="18" spans="1:13">
      <c r="A18" s="1">
        <v>9</v>
      </c>
      <c r="B18" s="18">
        <f t="shared" si="7"/>
        <v>5.6313773270700125E-3</v>
      </c>
      <c r="C18" s="18">
        <f t="shared" si="8"/>
        <v>0.24115408811911709</v>
      </c>
      <c r="D18" s="21">
        <f t="shared" si="11"/>
        <v>0.75321453455381293</v>
      </c>
      <c r="E18" s="18">
        <f t="shared" si="9"/>
        <v>1.1126275465414002E-3</v>
      </c>
      <c r="F18" s="18">
        <f t="shared" si="10"/>
        <v>3.9124521483916056E-43</v>
      </c>
      <c r="G18" s="18">
        <f t="shared" si="0"/>
        <v>1.49436862267293</v>
      </c>
      <c r="H18" s="18">
        <f t="shared" si="1"/>
        <v>-8.8769995157632291</v>
      </c>
      <c r="I18" s="18">
        <f t="shared" si="2"/>
        <v>54.332937156684714</v>
      </c>
      <c r="J18" s="18">
        <f t="shared" si="3"/>
        <v>0.33056068361080398</v>
      </c>
      <c r="K18" s="18">
        <f t="shared" si="4"/>
        <v>54.332937156684714</v>
      </c>
      <c r="L18" s="18">
        <f t="shared" si="5"/>
        <v>1.6962269472050078</v>
      </c>
      <c r="M18" s="18">
        <f t="shared" si="6"/>
        <v>-0.71463198938257699</v>
      </c>
    </row>
    <row r="19" spans="1:13">
      <c r="A19" s="1">
        <v>10</v>
      </c>
      <c r="B19" s="18">
        <f t="shared" si="7"/>
        <v>6.4694245666699441E-3</v>
      </c>
      <c r="C19" s="18">
        <f t="shared" si="8"/>
        <v>0.20498097490124953</v>
      </c>
      <c r="D19" s="21">
        <f t="shared" si="11"/>
        <v>0.78854960053208045</v>
      </c>
      <c r="E19" s="18">
        <f t="shared" si="9"/>
        <v>1.1293884913333989E-3</v>
      </c>
      <c r="F19" s="18">
        <f t="shared" si="10"/>
        <v>4.4707303093112222E-43</v>
      </c>
      <c r="G19" s="18">
        <f t="shared" si="0"/>
        <v>1.4935305754333301</v>
      </c>
      <c r="H19" s="18">
        <f t="shared" si="1"/>
        <v>-8.8648733839367697</v>
      </c>
      <c r="I19" s="18">
        <f t="shared" si="2"/>
        <v>54.322943987903777</v>
      </c>
      <c r="J19" s="18">
        <f t="shared" si="3"/>
        <v>0.33039827004343886</v>
      </c>
      <c r="K19" s="18">
        <f t="shared" si="4"/>
        <v>54.322943987903777</v>
      </c>
      <c r="L19" s="18">
        <f t="shared" si="5"/>
        <v>1.6962115701914371</v>
      </c>
      <c r="M19" s="18">
        <f t="shared" si="6"/>
        <v>-0.71461999813346233</v>
      </c>
    </row>
    <row r="20" spans="1:13">
      <c r="A20" s="1">
        <v>11</v>
      </c>
      <c r="B20" s="18">
        <f t="shared" si="7"/>
        <v>7.3600034103564246E-3</v>
      </c>
      <c r="C20" s="18">
        <f t="shared" si="8"/>
        <v>0.1742338286660621</v>
      </c>
      <c r="D20" s="21">
        <f t="shared" si="11"/>
        <v>0.81840616792358145</v>
      </c>
      <c r="E20" s="18">
        <f t="shared" si="9"/>
        <v>1.1472000682071284E-3</v>
      </c>
      <c r="F20" s="18">
        <f t="shared" si="10"/>
        <v>5.1513741645071613E-43</v>
      </c>
      <c r="G20" s="18">
        <f t="shared" si="0"/>
        <v>1.4926399965896435</v>
      </c>
      <c r="H20" s="18">
        <f t="shared" si="1"/>
        <v>-8.8519904992364502</v>
      </c>
      <c r="I20" s="18">
        <f t="shared" si="2"/>
        <v>54.312328441928742</v>
      </c>
      <c r="J20" s="18">
        <f t="shared" si="3"/>
        <v>0.33022564760312922</v>
      </c>
      <c r="K20" s="18">
        <f t="shared" si="4"/>
        <v>54.312328441928742</v>
      </c>
      <c r="L20" s="18">
        <f t="shared" si="5"/>
        <v>1.6961952292952227</v>
      </c>
      <c r="M20" s="18">
        <f t="shared" si="6"/>
        <v>-0.7146072552327446</v>
      </c>
    </row>
    <row r="21" spans="1:13">
      <c r="A21" s="1">
        <v>12</v>
      </c>
      <c r="B21" s="18">
        <f t="shared" si="7"/>
        <v>8.2988790220194925E-3</v>
      </c>
      <c r="C21" s="18">
        <f t="shared" si="8"/>
        <v>0.14809875436615277</v>
      </c>
      <c r="D21" s="21">
        <f t="shared" si="11"/>
        <v>0.84360236661182775</v>
      </c>
      <c r="E21" s="18">
        <f t="shared" si="9"/>
        <v>1.1659775804403899E-3</v>
      </c>
      <c r="F21" s="18">
        <f t="shared" si="10"/>
        <v>5.9811881708521321E-43</v>
      </c>
      <c r="G21" s="18">
        <f t="shared" si="0"/>
        <v>1.4917011209779805</v>
      </c>
      <c r="H21" s="18">
        <f t="shared" si="1"/>
        <v>-8.8384127054308976</v>
      </c>
      <c r="I21" s="18">
        <f t="shared" si="2"/>
        <v>54.301141698378331</v>
      </c>
      <c r="J21" s="18">
        <f t="shared" si="3"/>
        <v>0.3300436322004528</v>
      </c>
      <c r="K21" s="18">
        <f t="shared" si="4"/>
        <v>54.301141698378331</v>
      </c>
      <c r="L21" s="18">
        <f t="shared" si="5"/>
        <v>1.6961780022197794</v>
      </c>
      <c r="M21" s="18">
        <f t="shared" si="6"/>
        <v>-0.71459382127483007</v>
      </c>
    </row>
    <row r="22" spans="1:13">
      <c r="A22" s="1">
        <v>13</v>
      </c>
      <c r="B22" s="18">
        <f t="shared" si="7"/>
        <v>9.2825004682953391E-3</v>
      </c>
      <c r="C22" s="18">
        <f t="shared" si="8"/>
        <v>0.12588394121122987</v>
      </c>
      <c r="D22" s="21">
        <f>1-B22-C22</f>
        <v>0.8648335583204747</v>
      </c>
      <c r="E22" s="18">
        <f>$D$1+($D$2*B22)</f>
        <v>1.1856500093659068E-3</v>
      </c>
      <c r="F22" s="18">
        <f t="shared" si="10"/>
        <v>6.9939665121717926E-43</v>
      </c>
      <c r="G22" s="18">
        <f t="shared" si="0"/>
        <v>1.4907174995317045</v>
      </c>
      <c r="H22" s="18">
        <f t="shared" si="1"/>
        <v>-8.8241919225630703</v>
      </c>
      <c r="I22" s="18">
        <f t="shared" si="2"/>
        <v>54.289426748158519</v>
      </c>
      <c r="J22" s="18">
        <f t="shared" si="3"/>
        <v>0.32985290743567974</v>
      </c>
      <c r="K22" s="18">
        <f t="shared" si="4"/>
        <v>54.289426748158519</v>
      </c>
      <c r="L22" s="18">
        <f t="shared" si="5"/>
        <v>1.6961599541198478</v>
      </c>
      <c r="M22" s="18">
        <f t="shared" si="6"/>
        <v>-0.71457974706846128</v>
      </c>
    </row>
    <row r="23" spans="1:13">
      <c r="A23" s="1">
        <v>14</v>
      </c>
      <c r="B23" s="18">
        <f t="shared" si="7"/>
        <v>1.0307890384817961E-2</v>
      </c>
      <c r="C23" s="18">
        <f t="shared" si="8"/>
        <v>0.10700135002954539</v>
      </c>
      <c r="D23" s="21">
        <f t="shared" si="11"/>
        <v>0.8826907595856367</v>
      </c>
      <c r="E23" s="18">
        <f t="shared" si="9"/>
        <v>1.2061578076963592E-3</v>
      </c>
      <c r="F23" s="18">
        <f t="shared" si="10"/>
        <v>8.2323356333207214E-43</v>
      </c>
      <c r="G23" s="18">
        <f t="shared" si="0"/>
        <v>1.4896921096151821</v>
      </c>
      <c r="H23" s="18">
        <f t="shared" si="1"/>
        <v>-8.809371748114545</v>
      </c>
      <c r="I23" s="18">
        <f t="shared" si="2"/>
        <v>54.277219714752093</v>
      </c>
      <c r="J23" s="18">
        <f t="shared" si="3"/>
        <v>0.32965404594194486</v>
      </c>
      <c r="K23" s="18">
        <f t="shared" si="4"/>
        <v>54.277219714752093</v>
      </c>
      <c r="L23" s="18">
        <f t="shared" si="5"/>
        <v>1.6961411396259667</v>
      </c>
      <c r="M23" s="18">
        <f t="shared" si="6"/>
        <v>-0.71456507521543478</v>
      </c>
    </row>
    <row r="24" spans="1:13">
      <c r="A24" s="1">
        <v>15</v>
      </c>
      <c r="B24" s="18">
        <f t="shared" si="7"/>
        <v>1.1372554736273606E-2</v>
      </c>
      <c r="C24" s="18">
        <f t="shared" si="8"/>
        <v>9.0951147525113574E-2</v>
      </c>
      <c r="D24" s="21">
        <f t="shared" si="11"/>
        <v>0.89767629773861279</v>
      </c>
      <c r="E24" s="18">
        <f t="shared" si="9"/>
        <v>1.2274510947254721E-3</v>
      </c>
      <c r="F24" s="18">
        <f t="shared" si="10"/>
        <v>9.7501489193977489E-43</v>
      </c>
      <c r="G24" s="18">
        <f t="shared" si="0"/>
        <v>1.4886274452637265</v>
      </c>
      <c r="H24" s="18">
        <f t="shared" si="1"/>
        <v>-8.7939887672787691</v>
      </c>
      <c r="I24" s="18">
        <f t="shared" si="2"/>
        <v>54.264550935731627</v>
      </c>
      <c r="J24" s="18">
        <f t="shared" si="3"/>
        <v>0.32944752683543282</v>
      </c>
      <c r="K24" s="18">
        <f t="shared" si="4"/>
        <v>54.264550935731627</v>
      </c>
      <c r="L24" s="18">
        <f t="shared" si="5"/>
        <v>1.6961216045002518</v>
      </c>
      <c r="M24" s="18">
        <f t="shared" si="6"/>
        <v>-0.71454984140180389</v>
      </c>
    </row>
    <row r="25" spans="1:13">
      <c r="A25" s="1">
        <v>16</v>
      </c>
      <c r="B25" s="18">
        <f t="shared" si="7"/>
        <v>1.2474408490641976E-2</v>
      </c>
      <c r="C25" s="18">
        <f t="shared" si="8"/>
        <v>7.730847539634654E-2</v>
      </c>
      <c r="D25" s="21">
        <f t="shared" si="11"/>
        <v>0.91021711611301148</v>
      </c>
      <c r="E25" s="18">
        <f t="shared" si="9"/>
        <v>1.2494881698128396E-3</v>
      </c>
      <c r="F25" s="18">
        <f t="shared" si="10"/>
        <v>1.1615600195629152E-42</v>
      </c>
      <c r="G25" s="18">
        <f t="shared" si="0"/>
        <v>1.4875255915093581</v>
      </c>
      <c r="H25" s="18">
        <f t="shared" si="1"/>
        <v>-8.7780736326976552</v>
      </c>
      <c r="I25" s="18">
        <f t="shared" si="2"/>
        <v>54.251445854185008</v>
      </c>
      <c r="J25" s="18">
        <f t="shared" si="3"/>
        <v>0.32923375008360634</v>
      </c>
      <c r="K25" s="18">
        <f t="shared" si="4"/>
        <v>54.251445854185008</v>
      </c>
      <c r="L25" s="18">
        <f t="shared" si="5"/>
        <v>1.6961013870001718</v>
      </c>
      <c r="M25" s="18">
        <f t="shared" si="6"/>
        <v>-0.71453407546137448</v>
      </c>
    </row>
    <row r="26" spans="1:13">
      <c r="A26" s="1">
        <v>17</v>
      </c>
      <c r="B26" s="18">
        <f t="shared" si="7"/>
        <v>1.3611714009186343E-2</v>
      </c>
      <c r="C26" s="18">
        <f t="shared" si="8"/>
        <v>6.5712204086894557E-2</v>
      </c>
      <c r="D26" s="21">
        <f t="shared" si="11"/>
        <v>0.92067608190391903</v>
      </c>
      <c r="E26" s="18">
        <f t="shared" si="9"/>
        <v>1.2722342801837268E-3</v>
      </c>
      <c r="F26" s="18">
        <f t="shared" si="10"/>
        <v>1.3915278929931976E-42</v>
      </c>
      <c r="G26" s="18">
        <f t="shared" si="0"/>
        <v>1.4863882859908135</v>
      </c>
      <c r="H26" s="18">
        <f t="shared" si="1"/>
        <v>-8.7616519598815472</v>
      </c>
      <c r="I26" s="18">
        <f t="shared" si="2"/>
        <v>54.237925758123858</v>
      </c>
      <c r="J26" s="18">
        <f t="shared" si="3"/>
        <v>0.3290130484118316</v>
      </c>
      <c r="K26" s="18">
        <f t="shared" si="4"/>
        <v>54.237925758123858</v>
      </c>
      <c r="L26" s="18">
        <f t="shared" si="5"/>
        <v>1.6960805190090058</v>
      </c>
      <c r="M26" s="18">
        <f t="shared" si="6"/>
        <v>-0.71451780225725425</v>
      </c>
    </row>
    <row r="27" spans="1:13">
      <c r="A27" s="1">
        <v>18</v>
      </c>
      <c r="B27" s="18">
        <f t="shared" si="7"/>
        <v>1.4783029681529749E-2</v>
      </c>
      <c r="C27" s="18">
        <f t="shared" si="8"/>
        <v>5.5855373473860374E-2</v>
      </c>
      <c r="D27" s="21">
        <f t="shared" si="11"/>
        <v>0.92936159684460984</v>
      </c>
      <c r="E27" s="18">
        <f t="shared" si="9"/>
        <v>1.2956605936305949E-3</v>
      </c>
      <c r="F27" s="18">
        <f t="shared" si="10"/>
        <v>1.6759465184440175E-42</v>
      </c>
      <c r="G27" s="18">
        <f t="shared" si="0"/>
        <v>1.4852169703184703</v>
      </c>
      <c r="H27" s="18">
        <f t="shared" si="1"/>
        <v>-8.7447450740395851</v>
      </c>
      <c r="I27" s="18">
        <f t="shared" si="2"/>
        <v>54.224008397307259</v>
      </c>
      <c r="J27" s="18">
        <f t="shared" si="3"/>
        <v>0.32878569722740003</v>
      </c>
      <c r="K27" s="18">
        <f t="shared" si="4"/>
        <v>54.224008397307259</v>
      </c>
      <c r="L27" s="18">
        <f t="shared" si="5"/>
        <v>1.6960590269783207</v>
      </c>
      <c r="M27" s="18">
        <f t="shared" si="6"/>
        <v>-0.71450104241681156</v>
      </c>
    </row>
    <row r="28" spans="1:13">
      <c r="A28" s="1">
        <v>19</v>
      </c>
      <c r="B28" s="18">
        <f t="shared" si="7"/>
        <v>1.5987166879794915E-2</v>
      </c>
      <c r="C28" s="18">
        <f t="shared" si="8"/>
        <v>4.7477067452781317E-2</v>
      </c>
      <c r="D28" s="21">
        <f t="shared" si="11"/>
        <v>0.93653576566742369</v>
      </c>
      <c r="E28" s="18">
        <f t="shared" si="9"/>
        <v>1.3197433375958982E-3</v>
      </c>
      <c r="F28" s="18">
        <f t="shared" si="10"/>
        <v>2.0289063573456458E-42</v>
      </c>
      <c r="G28" s="18">
        <f t="shared" si="0"/>
        <v>1.4840128331202052</v>
      </c>
      <c r="H28" s="18">
        <f t="shared" si="1"/>
        <v>-8.7273706361902459</v>
      </c>
      <c r="I28" s="18">
        <f t="shared" si="2"/>
        <v>54.20970850044651</v>
      </c>
      <c r="J28" s="18">
        <f t="shared" si="3"/>
        <v>0.32855192293418956</v>
      </c>
      <c r="K28" s="18">
        <f t="shared" si="4"/>
        <v>54.20970850044651</v>
      </c>
      <c r="L28" s="18">
        <f t="shared" si="5"/>
        <v>1.6960369327178018</v>
      </c>
      <c r="M28" s="18">
        <f t="shared" si="6"/>
        <v>-0.71448381294759977</v>
      </c>
    </row>
    <row r="29" spans="1:13">
      <c r="A29" s="1">
        <v>20</v>
      </c>
      <c r="B29" s="18">
        <f t="shared" si="7"/>
        <v>1.7223153716954771E-2</v>
      </c>
      <c r="C29" s="18">
        <f t="shared" si="8"/>
        <v>4.0355507334864121E-2</v>
      </c>
      <c r="D29" s="21">
        <f t="shared" si="11"/>
        <v>0.94242133894818103</v>
      </c>
      <c r="E29" s="18">
        <f t="shared" si="9"/>
        <v>1.3444630743390954E-3</v>
      </c>
      <c r="F29" s="18">
        <f t="shared" si="10"/>
        <v>2.4684712462310327E-42</v>
      </c>
      <c r="G29" s="18">
        <f t="shared" si="0"/>
        <v>1.4827768462830453</v>
      </c>
      <c r="H29" s="18">
        <f t="shared" si="1"/>
        <v>-8.7095431704888036</v>
      </c>
      <c r="I29" s="18">
        <f t="shared" si="2"/>
        <v>54.195038210886572</v>
      </c>
      <c r="J29" s="18">
        <f t="shared" si="3"/>
        <v>0.32831190993141612</v>
      </c>
      <c r="K29" s="18">
        <f t="shared" si="4"/>
        <v>54.195038210886572</v>
      </c>
      <c r="L29" s="18">
        <f t="shared" si="5"/>
        <v>1.6960142540602394</v>
      </c>
      <c r="M29" s="18">
        <f t="shared" si="6"/>
        <v>-0.71446612775592255</v>
      </c>
    </row>
    <row r="30" spans="1:13">
      <c r="A30" s="1">
        <v>21</v>
      </c>
      <c r="B30" s="18">
        <f t="shared" si="7"/>
        <v>1.849020440763981E-2</v>
      </c>
      <c r="C30" s="18">
        <f t="shared" si="8"/>
        <v>3.43021812346345E-2</v>
      </c>
      <c r="D30" s="21">
        <f t="shared" si="11"/>
        <v>0.94720761435772571</v>
      </c>
      <c r="E30" s="18">
        <f t="shared" si="9"/>
        <v>1.3698040881527963E-3</v>
      </c>
      <c r="F30" s="18">
        <f t="shared" si="10"/>
        <v>3.0178790815197983E-42</v>
      </c>
      <c r="G30" s="18">
        <f t="shared" si="0"/>
        <v>1.4815097955923602</v>
      </c>
      <c r="H30" s="18">
        <f t="shared" si="1"/>
        <v>-8.6912745101793085</v>
      </c>
      <c r="I30" s="18">
        <f t="shared" si="2"/>
        <v>54.180007455094433</v>
      </c>
      <c r="J30" s="18">
        <f t="shared" si="3"/>
        <v>0.32806580652918099</v>
      </c>
      <c r="K30" s="18">
        <f t="shared" si="4"/>
        <v>54.180007455094433</v>
      </c>
      <c r="L30" s="18">
        <f t="shared" si="5"/>
        <v>1.6959910054237128</v>
      </c>
      <c r="M30" s="18">
        <f t="shared" si="6"/>
        <v>-0.71444799808523696</v>
      </c>
    </row>
    <row r="31" spans="1:13">
      <c r="A31" s="1">
        <v>22</v>
      </c>
      <c r="B31" s="18">
        <f t="shared" si="7"/>
        <v>1.978769327011648E-2</v>
      </c>
      <c r="C31" s="18">
        <f t="shared" si="8"/>
        <v>2.9156854049439324E-2</v>
      </c>
      <c r="D31" s="21">
        <f t="shared" si="11"/>
        <v>0.95105545268044422</v>
      </c>
      <c r="E31" s="18">
        <f t="shared" si="9"/>
        <v>1.3957538654023297E-3</v>
      </c>
      <c r="F31" s="18">
        <f t="shared" si="10"/>
        <v>3.7071299116207917E-42</v>
      </c>
      <c r="G31" s="18">
        <f t="shared" si="0"/>
        <v>1.4802123067298836</v>
      </c>
      <c r="H31" s="18">
        <f t="shared" si="1"/>
        <v>-8.6725741761134341</v>
      </c>
      <c r="I31" s="18">
        <f t="shared" si="2"/>
        <v>54.164624255489187</v>
      </c>
      <c r="J31" s="18">
        <f t="shared" si="3"/>
        <v>0.32781372996688679</v>
      </c>
      <c r="K31" s="18">
        <f t="shared" si="4"/>
        <v>54.164624255489187</v>
      </c>
      <c r="L31" s="18">
        <f t="shared" si="5"/>
        <v>1.6959671982886217</v>
      </c>
      <c r="M31" s="18">
        <f t="shared" si="6"/>
        <v>-0.71442943288814742</v>
      </c>
    </row>
    <row r="32" spans="1:13">
      <c r="A32" s="1">
        <v>23</v>
      </c>
      <c r="B32" s="18">
        <f t="shared" si="7"/>
        <v>2.1115132594407171E-2</v>
      </c>
      <c r="C32" s="18">
        <f t="shared" si="8"/>
        <v>2.4783325942023423E-2</v>
      </c>
      <c r="D32" s="21">
        <f t="shared" si="11"/>
        <v>0.9541015414635694</v>
      </c>
      <c r="E32" s="18">
        <f t="shared" si="9"/>
        <v>1.4223026518881436E-3</v>
      </c>
      <c r="F32" s="18">
        <f t="shared" si="10"/>
        <v>4.5750938673520625E-42</v>
      </c>
      <c r="G32" s="18">
        <f t="shared" si="0"/>
        <v>1.4788848674055928</v>
      </c>
      <c r="H32" s="18">
        <f t="shared" si="1"/>
        <v>-8.6534496990708103</v>
      </c>
      <c r="I32" s="18">
        <f t="shared" si="2"/>
        <v>54.148894996842586</v>
      </c>
      <c r="J32" s="18">
        <f t="shared" si="3"/>
        <v>0.32755577068448682</v>
      </c>
      <c r="K32" s="18">
        <f t="shared" si="4"/>
        <v>54.148894996842586</v>
      </c>
      <c r="L32" s="18">
        <f t="shared" si="5"/>
        <v>1.6959428416037723</v>
      </c>
      <c r="M32" s="18">
        <f t="shared" si="6"/>
        <v>-0.71441043914308144</v>
      </c>
    </row>
    <row r="33" spans="1:13">
      <c r="A33" s="1">
        <v>24</v>
      </c>
      <c r="B33" s="18">
        <f t="shared" si="7"/>
        <v>2.2472153747001372E-2</v>
      </c>
      <c r="C33" s="18">
        <f t="shared" si="8"/>
        <v>2.106582705071991E-2</v>
      </c>
      <c r="D33" s="21">
        <f t="shared" si="11"/>
        <v>0.95646201920227869</v>
      </c>
      <c r="E33" s="18">
        <f t="shared" si="9"/>
        <v>1.4494430749400274E-3</v>
      </c>
      <c r="F33" s="18">
        <f t="shared" si="10"/>
        <v>5.6723191794659386E-42</v>
      </c>
      <c r="G33" s="18">
        <f t="shared" si="0"/>
        <v>1.4775278462529986</v>
      </c>
      <c r="H33" s="18">
        <f t="shared" si="1"/>
        <v>-8.6339068950252642</v>
      </c>
      <c r="I33" s="18">
        <f t="shared" si="2"/>
        <v>54.132824653835407</v>
      </c>
      <c r="J33" s="18">
        <f t="shared" si="3"/>
        <v>0.32729199596835062</v>
      </c>
      <c r="K33" s="18">
        <f t="shared" si="4"/>
        <v>54.132824653835407</v>
      </c>
      <c r="L33" s="18">
        <f t="shared" si="5"/>
        <v>1.6959179421330823</v>
      </c>
      <c r="M33" s="18">
        <f t="shared" si="6"/>
        <v>-0.71439102212465355</v>
      </c>
    </row>
    <row r="34" spans="1:13">
      <c r="A34" s="1">
        <v>25</v>
      </c>
      <c r="B34" s="18">
        <f t="shared" si="7"/>
        <v>2.3858490997177271E-2</v>
      </c>
      <c r="C34" s="18">
        <f t="shared" si="8"/>
        <v>1.7905952993111922E-2</v>
      </c>
      <c r="D34" s="21">
        <f t="shared" si="11"/>
        <v>0.95823555600971078</v>
      </c>
      <c r="E34" s="18">
        <f t="shared" si="9"/>
        <v>1.4771698199435453E-3</v>
      </c>
      <c r="F34" s="18">
        <f t="shared" si="10"/>
        <v>7.0647865024597169E-42</v>
      </c>
      <c r="G34" s="18">
        <f t="shared" si="0"/>
        <v>1.4761415090028227</v>
      </c>
      <c r="H34" s="18">
        <f t="shared" si="1"/>
        <v>-8.6139501008284771</v>
      </c>
      <c r="I34" s="18">
        <f t="shared" si="2"/>
        <v>54.116416985906568</v>
      </c>
      <c r="J34" s="18">
        <f t="shared" si="3"/>
        <v>0.32702245307132322</v>
      </c>
      <c r="K34" s="18">
        <f t="shared" si="4"/>
        <v>54.116416985906568</v>
      </c>
      <c r="L34" s="18">
        <f t="shared" si="5"/>
        <v>1.6958925047523452</v>
      </c>
      <c r="M34" s="18">
        <f t="shared" si="6"/>
        <v>-0.71437118563508784</v>
      </c>
    </row>
    <row r="35" spans="1:13">
      <c r="A35" s="1">
        <v>26</v>
      </c>
      <c r="B35" s="18">
        <f t="shared" si="7"/>
        <v>2.5273967640911638E-2</v>
      </c>
      <c r="C35" s="18">
        <f t="shared" si="8"/>
        <v>1.5220060044145133E-2</v>
      </c>
      <c r="D35" s="21">
        <f t="shared" si="11"/>
        <v>0.95950597231494328</v>
      </c>
      <c r="E35" s="18">
        <f t="shared" si="9"/>
        <v>1.5054793528182326E-3</v>
      </c>
      <c r="F35" s="18">
        <f t="shared" si="10"/>
        <v>8.8389471116216301E-42</v>
      </c>
      <c r="G35" s="18">
        <f t="shared" si="0"/>
        <v>1.4747260323590883</v>
      </c>
      <c r="H35" s="18">
        <f t="shared" si="1"/>
        <v>-8.5935823764740107</v>
      </c>
      <c r="I35" s="18">
        <f t="shared" si="2"/>
        <v>54.099674704498526</v>
      </c>
      <c r="J35" s="18">
        <f t="shared" si="3"/>
        <v>0.32674717188895547</v>
      </c>
      <c r="K35" s="18">
        <f t="shared" si="4"/>
        <v>54.099674704498526</v>
      </c>
      <c r="L35" s="18">
        <f t="shared" si="5"/>
        <v>1.6958665327038365</v>
      </c>
      <c r="M35" s="18">
        <f t="shared" si="6"/>
        <v>-0.71435093220276447</v>
      </c>
    </row>
    <row r="36" spans="1:13">
      <c r="A36" s="1">
        <v>27</v>
      </c>
      <c r="B36" s="18">
        <f t="shared" si="7"/>
        <v>2.6718484071137569E-2</v>
      </c>
      <c r="C36" s="18">
        <f t="shared" si="8"/>
        <v>1.2937051037523363E-2</v>
      </c>
      <c r="D36" s="21">
        <f t="shared" si="11"/>
        <v>0.96034446489133907</v>
      </c>
      <c r="E36" s="18">
        <f t="shared" si="9"/>
        <v>1.5343696814227514E-3</v>
      </c>
      <c r="F36" s="18">
        <f t="shared" si="10"/>
        <v>1.1108509500193803E-41</v>
      </c>
      <c r="G36" s="18">
        <f t="shared" si="0"/>
        <v>1.4732815159288624</v>
      </c>
      <c r="H36" s="18">
        <f t="shared" si="1"/>
        <v>-8.5728056790451657</v>
      </c>
      <c r="I36" s="18">
        <f t="shared" si="2"/>
        <v>54.082599616910727</v>
      </c>
      <c r="J36" s="18">
        <f t="shared" si="3"/>
        <v>0.32646616725978794</v>
      </c>
      <c r="K36" s="18">
        <f t="shared" si="4"/>
        <v>54.082599616910727</v>
      </c>
      <c r="L36" s="18">
        <f t="shared" si="5"/>
        <v>1.6958400278152084</v>
      </c>
      <c r="M36" s="18">
        <f t="shared" si="6"/>
        <v>-0.71433026325291682</v>
      </c>
    </row>
    <row r="37" spans="1:13">
      <c r="A37" s="1">
        <v>28</v>
      </c>
      <c r="B37" s="18">
        <f t="shared" si="7"/>
        <v>2.8192007501788994E-2</v>
      </c>
      <c r="C37" s="18">
        <f t="shared" si="8"/>
        <v>1.0996493381894857E-2</v>
      </c>
      <c r="D37" s="21">
        <f t="shared" si="11"/>
        <v>0.96081149911631614</v>
      </c>
      <c r="E37" s="18">
        <f t="shared" si="9"/>
        <v>1.56384015003578E-3</v>
      </c>
      <c r="F37" s="18">
        <f t="shared" si="10"/>
        <v>1.4023616021592813E-41</v>
      </c>
      <c r="G37" s="18">
        <f t="shared" si="0"/>
        <v>1.471807992498211</v>
      </c>
      <c r="H37" s="18">
        <f t="shared" si="1"/>
        <v>-8.5516210125997834</v>
      </c>
      <c r="I37" s="18">
        <f t="shared" si="2"/>
        <v>54.065192750270896</v>
      </c>
      <c r="J37" s="18">
        <f t="shared" si="3"/>
        <v>0.32617944094622292</v>
      </c>
      <c r="K37" s="18">
        <f t="shared" si="4"/>
        <v>54.065192750270896</v>
      </c>
      <c r="L37" s="18">
        <f t="shared" si="5"/>
        <v>1.6958129906880406</v>
      </c>
      <c r="M37" s="18">
        <f t="shared" si="6"/>
        <v>-0.71430917925466675</v>
      </c>
    </row>
    <row r="38" spans="1:13">
      <c r="A38" s="1">
        <v>29</v>
      </c>
      <c r="B38" s="18">
        <f t="shared" si="7"/>
        <v>2.9694563100723156E-2</v>
      </c>
      <c r="C38" s="18">
        <f t="shared" si="8"/>
        <v>9.3470193746106288E-3</v>
      </c>
      <c r="D38" s="21">
        <f t="shared" si="11"/>
        <v>0.96095841752466626</v>
      </c>
      <c r="E38" s="18">
        <f t="shared" si="9"/>
        <v>1.5938912620144631E-3</v>
      </c>
      <c r="F38" s="18">
        <f t="shared" si="10"/>
        <v>1.778329925310482E-41</v>
      </c>
      <c r="G38" s="18">
        <f t="shared" si="0"/>
        <v>1.470305436899277</v>
      </c>
      <c r="H38" s="18">
        <f t="shared" si="1"/>
        <v>-8.5300285575532797</v>
      </c>
      <c r="I38" s="18">
        <f t="shared" si="2"/>
        <v>54.047454458567287</v>
      </c>
      <c r="J38" s="18">
        <f t="shared" si="3"/>
        <v>0.32588698334329602</v>
      </c>
      <c r="K38" s="18">
        <f t="shared" si="4"/>
        <v>54.047454458567287</v>
      </c>
      <c r="L38" s="18">
        <f t="shared" si="5"/>
        <v>1.6957854208605372</v>
      </c>
      <c r="M38" s="18">
        <f t="shared" si="6"/>
        <v>-0.71428767984789798</v>
      </c>
    </row>
    <row r="39" spans="1:13">
      <c r="A39" s="1">
        <v>30</v>
      </c>
      <c r="B39" s="18">
        <f t="shared" si="7"/>
        <v>3.1226226325574966E-2</v>
      </c>
      <c r="C39" s="18">
        <f t="shared" si="8"/>
        <v>7.944966468419034E-3</v>
      </c>
      <c r="D39" s="21">
        <f t="shared" si="11"/>
        <v>0.96082880720600605</v>
      </c>
      <c r="E39" s="18">
        <f t="shared" si="9"/>
        <v>1.6245245265114993E-3</v>
      </c>
      <c r="F39" s="18">
        <f t="shared" si="10"/>
        <v>2.2652456428562695E-41</v>
      </c>
      <c r="G39" s="18">
        <f t="shared" si="0"/>
        <v>1.4687737736744251</v>
      </c>
      <c r="H39" s="18">
        <f t="shared" si="1"/>
        <v>-8.5080277825553772</v>
      </c>
      <c r="I39" s="18">
        <f t="shared" si="2"/>
        <v>54.029384515215497</v>
      </c>
      <c r="J39" s="18">
        <f t="shared" si="3"/>
        <v>0.32558877495513128</v>
      </c>
      <c r="K39" s="18">
        <f t="shared" si="4"/>
        <v>54.029384515215497</v>
      </c>
      <c r="L39" s="18">
        <f t="shared" si="5"/>
        <v>1.6957573169481546</v>
      </c>
      <c r="M39" s="18">
        <f t="shared" si="6"/>
        <v>-0.71426576395292074</v>
      </c>
    </row>
    <row r="40" spans="1:13">
      <c r="A40" s="1">
        <v>31</v>
      </c>
      <c r="B40" s="18">
        <f t="shared" si="7"/>
        <v>3.2787116288659914E-2</v>
      </c>
      <c r="C40" s="18">
        <f t="shared" si="8"/>
        <v>6.7532214981561789E-3</v>
      </c>
      <c r="D40" s="21">
        <f t="shared" si="11"/>
        <v>0.96045966221318391</v>
      </c>
      <c r="E40" s="18">
        <f t="shared" si="9"/>
        <v>1.6557423257731983E-3</v>
      </c>
      <c r="F40" s="18">
        <f t="shared" si="10"/>
        <v>2.8985072336792219E-41</v>
      </c>
      <c r="G40" s="18">
        <f t="shared" si="0"/>
        <v>1.4672128837113401</v>
      </c>
      <c r="H40" s="18">
        <f t="shared" si="1"/>
        <v>-8.4856175413907575</v>
      </c>
      <c r="I40" s="18">
        <f t="shared" si="2"/>
        <v>54.010982193252516</v>
      </c>
      <c r="J40" s="18">
        <f t="shared" si="3"/>
        <v>0.32528478767266272</v>
      </c>
      <c r="K40" s="18">
        <f t="shared" si="4"/>
        <v>54.010982193252516</v>
      </c>
      <c r="L40" s="18">
        <f t="shared" si="5"/>
        <v>1.6957286767653457</v>
      </c>
      <c r="M40" s="18">
        <f t="shared" si="6"/>
        <v>-0.71424342986540923</v>
      </c>
    </row>
    <row r="41" spans="1:13">
      <c r="A41" s="1">
        <v>32</v>
      </c>
      <c r="B41" s="18">
        <f t="shared" si="7"/>
        <v>3.4377390003584113E-2</v>
      </c>
      <c r="C41" s="18">
        <f t="shared" si="8"/>
        <v>5.7402382734327521E-3</v>
      </c>
      <c r="D41" s="21">
        <f t="shared" si="11"/>
        <v>0.95988237172298319</v>
      </c>
      <c r="E41" s="18">
        <f t="shared" si="9"/>
        <v>1.6875478000716823E-3</v>
      </c>
      <c r="F41" s="18">
        <f t="shared" si="10"/>
        <v>3.7256118197022635E-41</v>
      </c>
      <c r="G41" s="18">
        <f t="shared" si="0"/>
        <v>1.4656226099964158</v>
      </c>
      <c r="H41" s="18">
        <f t="shared" si="1"/>
        <v>-8.4627961570464958</v>
      </c>
      <c r="I41" s="18">
        <f t="shared" si="2"/>
        <v>53.99224633492458</v>
      </c>
      <c r="J41" s="18">
        <f t="shared" si="3"/>
        <v>0.32497498588107765</v>
      </c>
      <c r="K41" s="18">
        <f t="shared" si="4"/>
        <v>53.99224633492458</v>
      </c>
      <c r="L41" s="18">
        <f t="shared" si="5"/>
        <v>1.6956994974311268</v>
      </c>
      <c r="M41" s="18">
        <f t="shared" si="6"/>
        <v>-0.71422067533872491</v>
      </c>
    </row>
    <row r="42" spans="1:13">
      <c r="A42" s="1">
        <v>33</v>
      </c>
      <c r="B42" s="18">
        <f t="shared" si="7"/>
        <v>3.5997237388312821E-2</v>
      </c>
      <c r="C42" s="18">
        <f t="shared" si="8"/>
        <v>4.879202532417839E-3</v>
      </c>
      <c r="D42" s="21">
        <f t="shared" si="11"/>
        <v>0.95912356007926935</v>
      </c>
      <c r="E42" s="18">
        <f t="shared" si="9"/>
        <v>1.7199447477662564E-3</v>
      </c>
      <c r="F42" s="18">
        <f t="shared" si="10"/>
        <v>4.8105545584434431E-41</v>
      </c>
      <c r="G42" s="18">
        <f t="shared" si="0"/>
        <v>1.4640027626116872</v>
      </c>
      <c r="H42" s="18">
        <f t="shared" si="1"/>
        <v>-8.4395614947698387</v>
      </c>
      <c r="I42" s="18">
        <f t="shared" si="2"/>
        <v>53.973175412180034</v>
      </c>
      <c r="J42" s="18">
        <f t="shared" si="3"/>
        <v>0.32465932742116904</v>
      </c>
      <c r="K42" s="18">
        <f t="shared" si="4"/>
        <v>53.973175412180034</v>
      </c>
      <c r="L42" s="18">
        <f t="shared" si="5"/>
        <v>1.6956697754607648</v>
      </c>
      <c r="M42" s="18">
        <f t="shared" si="6"/>
        <v>-0.71419749765541507</v>
      </c>
    </row>
    <row r="43" spans="1:13">
      <c r="A43" s="1">
        <v>34</v>
      </c>
      <c r="B43" s="18">
        <f t="shared" si="7"/>
        <v>3.7646876917930033E-2</v>
      </c>
      <c r="C43" s="18">
        <f t="shared" si="8"/>
        <v>4.1473221525551631E-3</v>
      </c>
      <c r="D43" s="21">
        <f t="shared" si="11"/>
        <v>0.95820580092951479</v>
      </c>
      <c r="E43" s="18">
        <f t="shared" si="9"/>
        <v>1.7529375383586007E-3</v>
      </c>
      <c r="F43" s="18">
        <f t="shared" si="10"/>
        <v>6.2399210521362166E-41</v>
      </c>
      <c r="G43" s="18">
        <f t="shared" si="0"/>
        <v>1.4623531230820701</v>
      </c>
      <c r="H43" s="18">
        <f t="shared" si="1"/>
        <v>-8.4159110256687111</v>
      </c>
      <c r="I43" s="18">
        <f t="shared" si="2"/>
        <v>53.953767579344095</v>
      </c>
      <c r="J43" s="18">
        <f t="shared" si="3"/>
        <v>0.32433776442521417</v>
      </c>
      <c r="K43" s="18">
        <f t="shared" si="4"/>
        <v>53.953767579344095</v>
      </c>
      <c r="L43" s="18">
        <f t="shared" si="5"/>
        <v>1.6956395068455425</v>
      </c>
      <c r="M43" s="18">
        <f t="shared" si="6"/>
        <v>-0.71417389368941597</v>
      </c>
    </row>
    <row r="44" spans="1:13">
      <c r="A44" s="1">
        <v>35</v>
      </c>
      <c r="B44" s="18">
        <f t="shared" si="7"/>
        <v>3.9326551835852347E-2</v>
      </c>
      <c r="C44" s="18">
        <f t="shared" si="8"/>
        <v>3.5252238296718886E-3</v>
      </c>
      <c r="D44" s="21">
        <f t="shared" si="11"/>
        <v>0.95714822433447577</v>
      </c>
      <c r="E44" s="18">
        <f t="shared" si="9"/>
        <v>1.786531036717047E-3</v>
      </c>
      <c r="F44" s="18">
        <f t="shared" si="10"/>
        <v>8.1313593291298683E-41</v>
      </c>
      <c r="G44" s="18">
        <f t="shared" si="0"/>
        <v>1.4606734481641477</v>
      </c>
      <c r="H44" s="18">
        <f t="shared" si="1"/>
        <v>-8.3918418821834013</v>
      </c>
      <c r="I44" s="18">
        <f t="shared" si="2"/>
        <v>53.934020719078617</v>
      </c>
      <c r="J44" s="18">
        <f t="shared" si="3"/>
        <v>0.32401024404499928</v>
      </c>
      <c r="K44" s="18">
        <f t="shared" si="4"/>
        <v>53.934020719078617</v>
      </c>
      <c r="L44" s="18">
        <f t="shared" si="5"/>
        <v>1.6956086871222777</v>
      </c>
      <c r="M44" s="18">
        <f t="shared" si="6"/>
        <v>-0.71414985996026459</v>
      </c>
    </row>
    <row r="45" spans="1:13">
      <c r="A45" s="1">
        <v>36</v>
      </c>
      <c r="B45" s="18">
        <f t="shared" si="7"/>
        <v>4.1036526845364497E-2</v>
      </c>
      <c r="C45" s="18">
        <f t="shared" si="8"/>
        <v>2.9964402552211051E-3</v>
      </c>
      <c r="D45" s="21">
        <f t="shared" si="11"/>
        <v>0.95596703289941443</v>
      </c>
      <c r="E45" s="18">
        <f t="shared" si="9"/>
        <v>1.8207305369072899E-3</v>
      </c>
      <c r="F45" s="18">
        <f t="shared" si="10"/>
        <v>1.0645410289393955E-40</v>
      </c>
      <c r="G45" s="18">
        <f t="shared" si="0"/>
        <v>1.4589634731546355</v>
      </c>
      <c r="H45" s="18">
        <f t="shared" si="1"/>
        <v>-8.3673509065665641</v>
      </c>
      <c r="I45" s="18">
        <f t="shared" si="2"/>
        <v>53.913932482565762</v>
      </c>
      <c r="J45" s="18">
        <f t="shared" si="3"/>
        <v>0.32367670908708052</v>
      </c>
      <c r="K45" s="18">
        <f t="shared" si="4"/>
        <v>53.913932482565762</v>
      </c>
      <c r="L45" s="18">
        <f t="shared" si="5"/>
        <v>1.69557731143403</v>
      </c>
      <c r="M45" s="18">
        <f t="shared" si="6"/>
        <v>-0.71412539268043829</v>
      </c>
    </row>
    <row r="46" spans="1:13">
      <c r="A46" s="1">
        <v>37</v>
      </c>
      <c r="B46" s="18">
        <f t="shared" si="7"/>
        <v>4.2777085214441117E-2</v>
      </c>
      <c r="C46" s="18">
        <f t="shared" si="8"/>
        <v>2.5469742169379394E-3</v>
      </c>
      <c r="D46" s="21">
        <f t="shared" si="11"/>
        <v>0.95467594056862093</v>
      </c>
      <c r="E46" s="18">
        <f t="shared" si="9"/>
        <v>1.8555417042888224E-3</v>
      </c>
      <c r="F46" s="18">
        <f t="shared" si="10"/>
        <v>1.4002098146111064E-40</v>
      </c>
      <c r="G46" s="18">
        <f t="shared" si="0"/>
        <v>1.4572229147855589</v>
      </c>
      <c r="H46" s="18">
        <f t="shared" si="1"/>
        <v>-8.3424346933445701</v>
      </c>
      <c r="I46" s="18">
        <f t="shared" si="2"/>
        <v>53.893500324711582</v>
      </c>
      <c r="J46" s="18">
        <f t="shared" si="3"/>
        <v>0.3233370985682239</v>
      </c>
      <c r="K46" s="18">
        <f t="shared" si="4"/>
        <v>53.893500324711582</v>
      </c>
      <c r="L46" s="18">
        <f t="shared" si="5"/>
        <v>1.6955453745832212</v>
      </c>
      <c r="M46" s="18">
        <f t="shared" si="6"/>
        <v>-0.71410048779678015</v>
      </c>
    </row>
    <row r="47" spans="1:13">
      <c r="A47" s="1">
        <v>38</v>
      </c>
      <c r="B47" s="18">
        <f t="shared" si="7"/>
        <v>4.4548526236247353E-2</v>
      </c>
      <c r="C47" s="18">
        <f t="shared" si="8"/>
        <v>2.1649280843972483E-3</v>
      </c>
      <c r="D47" s="21">
        <f t="shared" si="11"/>
        <v>0.95328654567935533</v>
      </c>
      <c r="E47" s="18">
        <f t="shared" si="9"/>
        <v>1.8909705247249472E-3</v>
      </c>
      <c r="F47" s="18">
        <f t="shared" si="10"/>
        <v>1.8504295977750838E-40</v>
      </c>
      <c r="G47" s="18">
        <f t="shared" si="0"/>
        <v>1.4554514737637527</v>
      </c>
      <c r="H47" s="18">
        <f t="shared" si="1"/>
        <v>-8.3170896266014331</v>
      </c>
      <c r="I47" s="18">
        <f t="shared" si="2"/>
        <v>53.872721535078973</v>
      </c>
      <c r="J47" s="18">
        <f t="shared" si="3"/>
        <v>0.32299134820216113</v>
      </c>
      <c r="K47" s="18">
        <f t="shared" si="4"/>
        <v>53.872721535078973</v>
      </c>
      <c r="L47" s="18">
        <f t="shared" si="5"/>
        <v>1.6955128710782339</v>
      </c>
      <c r="M47" s="18">
        <f t="shared" si="6"/>
        <v>-0.71407514102683589</v>
      </c>
    </row>
    <row r="48" spans="1:13">
      <c r="A48" s="1">
        <v>39</v>
      </c>
      <c r="B48" s="18">
        <f t="shared" si="7"/>
        <v>4.6351162995743878E-2</v>
      </c>
      <c r="C48" s="18">
        <f t="shared" si="8"/>
        <v>1.840188871737661E-3</v>
      </c>
      <c r="D48" s="21">
        <f t="shared" si="11"/>
        <v>0.95180864813251853</v>
      </c>
      <c r="E48" s="18">
        <f t="shared" si="9"/>
        <v>1.9270232599148777E-3</v>
      </c>
      <c r="F48" s="18">
        <f t="shared" si="10"/>
        <v>2.4570776065448962E-40</v>
      </c>
      <c r="G48" s="18">
        <f t="shared" si="0"/>
        <v>1.4536488370042562</v>
      </c>
      <c r="H48" s="18">
        <f t="shared" si="1"/>
        <v>-8.2913119128023869</v>
      </c>
      <c r="I48" s="18">
        <f t="shared" si="2"/>
        <v>53.851593265125857</v>
      </c>
      <c r="J48" s="18">
        <f t="shared" si="3"/>
        <v>0.32263939082722665</v>
      </c>
      <c r="K48" s="18">
        <f t="shared" si="4"/>
        <v>53.851593265125857</v>
      </c>
      <c r="L48" s="18">
        <f t="shared" si="5"/>
        <v>1.6954797951743901</v>
      </c>
      <c r="M48" s="18">
        <f t="shared" si="6"/>
        <v>-0.71404934789081076</v>
      </c>
    </row>
    <row r="49" spans="1:13">
      <c r="A49" s="1">
        <v>40</v>
      </c>
      <c r="B49" s="18">
        <f t="shared" si="7"/>
        <v>4.8185320399683373E-2</v>
      </c>
      <c r="C49" s="18">
        <f t="shared" si="8"/>
        <v>1.5641605409770119E-3</v>
      </c>
      <c r="D49" s="21">
        <f t="shared" si="11"/>
        <v>0.95025051905933966</v>
      </c>
      <c r="E49" s="18">
        <f t="shared" si="9"/>
        <v>1.9637064079936675E-3</v>
      </c>
      <c r="F49" s="18">
        <f t="shared" si="10"/>
        <v>3.2783164466852032E-40</v>
      </c>
      <c r="G49" s="18">
        <f t="shared" si="0"/>
        <v>1.4518146796003166</v>
      </c>
      <c r="H49" s="18">
        <f t="shared" si="1"/>
        <v>-8.2650976097807174</v>
      </c>
      <c r="I49" s="18">
        <f t="shared" si="2"/>
        <v>53.830112552275374</v>
      </c>
      <c r="J49" s="18">
        <f t="shared" si="3"/>
        <v>0.32228115678314367</v>
      </c>
      <c r="K49" s="18">
        <f t="shared" si="4"/>
        <v>53.830112552275374</v>
      </c>
      <c r="L49" s="18">
        <f t="shared" si="5"/>
        <v>1.6954461409100976</v>
      </c>
      <c r="M49" s="18">
        <f t="shared" si="6"/>
        <v>-0.71402310373975697</v>
      </c>
    </row>
    <row r="50" spans="1:13">
      <c r="A50" s="1">
        <v>41</v>
      </c>
      <c r="B50" s="18">
        <f t="shared" si="7"/>
        <v>5.0051333433159505E-2</v>
      </c>
      <c r="C50" s="18">
        <f t="shared" si="8"/>
        <v>1.32953645983046E-3</v>
      </c>
      <c r="D50" s="21">
        <f t="shared" si="11"/>
        <v>0.94861913010701004</v>
      </c>
      <c r="E50" s="18">
        <f t="shared" si="9"/>
        <v>2.0010266686631903E-3</v>
      </c>
      <c r="F50" s="18">
        <f t="shared" si="10"/>
        <v>4.3952945275398002E-40</v>
      </c>
      <c r="G50" s="18">
        <f t="shared" si="0"/>
        <v>1.4499486665668404</v>
      </c>
      <c r="H50" s="18">
        <f t="shared" si="1"/>
        <v>-8.2384426524218437</v>
      </c>
      <c r="I50" s="18">
        <f t="shared" si="2"/>
        <v>53.808276341255549</v>
      </c>
      <c r="J50" s="18">
        <f t="shared" si="3"/>
        <v>0.32191657424406855</v>
      </c>
      <c r="K50" s="18">
        <f t="shared" si="4"/>
        <v>53.808276341255549</v>
      </c>
      <c r="L50" s="18">
        <f t="shared" si="5"/>
        <v>1.695411902138841</v>
      </c>
      <c r="M50" s="18">
        <f t="shared" si="6"/>
        <v>-0.71399640378052032</v>
      </c>
    </row>
    <row r="51" spans="1:13">
      <c r="A51" s="1">
        <v>42</v>
      </c>
      <c r="B51" s="18">
        <f t="shared" si="7"/>
        <v>5.1949545610907706E-2</v>
      </c>
      <c r="C51" s="18">
        <f t="shared" si="8"/>
        <v>1.130105990855891E-3</v>
      </c>
      <c r="D51" s="21">
        <f t="shared" si="11"/>
        <v>0.94692034839823636</v>
      </c>
      <c r="E51" s="18">
        <f t="shared" si="9"/>
        <v>2.0389909122181544E-3</v>
      </c>
      <c r="F51" s="18">
        <f t="shared" si="10"/>
        <v>5.9217504492765186E-40</v>
      </c>
      <c r="G51" s="18">
        <f t="shared" si="0"/>
        <v>1.4480504543890924</v>
      </c>
      <c r="H51" s="18">
        <f t="shared" si="1"/>
        <v>-8.2113428755065812</v>
      </c>
      <c r="I51" s="18">
        <f t="shared" si="2"/>
        <v>53.786081503088781</v>
      </c>
      <c r="J51" s="18">
        <f t="shared" si="3"/>
        <v>0.32154556951405056</v>
      </c>
      <c r="K51" s="18">
        <f t="shared" si="4"/>
        <v>53.786081503088781</v>
      </c>
      <c r="L51" s="18">
        <f t="shared" si="5"/>
        <v>1.6953770725575978</v>
      </c>
      <c r="M51" s="18">
        <f t="shared" si="6"/>
        <v>-0.71396924309789966</v>
      </c>
    </row>
    <row r="52" spans="1:13">
      <c r="A52" s="1">
        <v>43</v>
      </c>
      <c r="B52" s="18">
        <f t="shared" si="7"/>
        <v>5.3880307595886162E-2</v>
      </c>
      <c r="C52" s="18">
        <f t="shared" si="8"/>
        <v>9.6059009222750731E-4</v>
      </c>
      <c r="D52" s="21">
        <f t="shared" si="11"/>
        <v>0.94515910231188638</v>
      </c>
      <c r="E52" s="18">
        <f t="shared" si="9"/>
        <v>2.0776061519177233E-3</v>
      </c>
      <c r="F52" s="18">
        <f t="shared" si="10"/>
        <v>8.017842289987878E-40</v>
      </c>
      <c r="G52" s="18">
        <f t="shared" si="0"/>
        <v>1.446119692404114</v>
      </c>
      <c r="H52" s="18">
        <f t="shared" si="1"/>
        <v>-8.1837940341118287</v>
      </c>
      <c r="I52" s="18">
        <f t="shared" si="2"/>
        <v>53.763524852058907</v>
      </c>
      <c r="J52" s="18">
        <f t="shared" si="3"/>
        <v>0.32116806729021624</v>
      </c>
      <c r="K52" s="18">
        <f t="shared" si="4"/>
        <v>53.763524852058907</v>
      </c>
      <c r="L52" s="18">
        <f t="shared" si="5"/>
        <v>1.6953416457321857</v>
      </c>
      <c r="M52" s="18">
        <f t="shared" si="6"/>
        <v>-0.7139416166744128</v>
      </c>
    </row>
    <row r="53" spans="1:13">
      <c r="A53" s="1">
        <v>44</v>
      </c>
      <c r="B53" s="18">
        <f t="shared" si="7"/>
        <v>5.5843975961390367E-2</v>
      </c>
      <c r="C53" s="18">
        <f t="shared" si="8"/>
        <v>8.1650157839338123E-4</v>
      </c>
      <c r="D53" s="21">
        <f t="shared" si="11"/>
        <v>0.94333952246021624</v>
      </c>
      <c r="E53" s="18">
        <f t="shared" si="9"/>
        <v>2.1168795192278073E-3</v>
      </c>
      <c r="F53" s="18">
        <f t="shared" si="10"/>
        <v>1.0910151419606607E-39</v>
      </c>
      <c r="G53" s="18">
        <f t="shared" si="0"/>
        <v>1.4441560240386098</v>
      </c>
      <c r="H53" s="18">
        <f t="shared" si="1"/>
        <v>-8.1557918219126488</v>
      </c>
      <c r="I53" s="18">
        <f t="shared" si="2"/>
        <v>53.740603160936921</v>
      </c>
      <c r="J53" s="18">
        <f t="shared" si="3"/>
        <v>0.32078399089827819</v>
      </c>
      <c r="K53" s="18">
        <f t="shared" si="4"/>
        <v>53.740603160936921</v>
      </c>
      <c r="L53" s="18">
        <f t="shared" si="5"/>
        <v>1.6953056151199744</v>
      </c>
      <c r="M53" s="18">
        <f t="shared" si="6"/>
        <v>-0.71391351940800962</v>
      </c>
    </row>
    <row r="54" spans="1:13">
      <c r="A54" s="1">
        <v>45</v>
      </c>
      <c r="B54" s="18">
        <f t="shared" si="7"/>
        <v>5.7840912076164541E-2</v>
      </c>
      <c r="C54" s="18">
        <f t="shared" si="8"/>
        <v>6.9402634163437404E-4</v>
      </c>
      <c r="D54" s="21">
        <f t="shared" si="11"/>
        <v>0.94146506158220111</v>
      </c>
      <c r="E54" s="18">
        <f t="shared" si="9"/>
        <v>2.156818241523291E-3</v>
      </c>
      <c r="F54" s="18">
        <f t="shared" si="10"/>
        <v>1.492075139663407E-39</v>
      </c>
      <c r="G54" s="18">
        <f t="shared" si="0"/>
        <v>1.4421590879238355</v>
      </c>
      <c r="H54" s="18">
        <f t="shared" si="1"/>
        <v>-8.1273318876863296</v>
      </c>
      <c r="I54" s="18">
        <f t="shared" si="2"/>
        <v>53.717313174731657</v>
      </c>
      <c r="J54" s="18">
        <f t="shared" si="3"/>
        <v>0.32039326250434252</v>
      </c>
      <c r="K54" s="18">
        <f t="shared" si="4"/>
        <v>53.717313174731657</v>
      </c>
      <c r="L54" s="18">
        <f t="shared" si="5"/>
        <v>1.6952689740903457</v>
      </c>
      <c r="M54" s="18">
        <f t="shared" si="6"/>
        <v>-0.71388494612802378</v>
      </c>
    </row>
    <row r="55" spans="1:13">
      <c r="A55" s="1">
        <v>46</v>
      </c>
      <c r="B55" s="18">
        <f t="shared" si="7"/>
        <v>5.9871481094741878E-2</v>
      </c>
      <c r="C55" s="18">
        <f t="shared" si="8"/>
        <v>5.8992239038921791E-4</v>
      </c>
      <c r="D55" s="21">
        <f t="shared" si="11"/>
        <v>0.93953859651486893</v>
      </c>
      <c r="E55" s="18">
        <f t="shared" si="9"/>
        <v>2.1974296218948376E-3</v>
      </c>
      <c r="F55" s="18">
        <f t="shared" si="10"/>
        <v>2.0509647122623799E-39</v>
      </c>
      <c r="G55" s="18">
        <f t="shared" si="0"/>
        <v>1.4401285189052582</v>
      </c>
      <c r="H55" s="18">
        <f t="shared" si="1"/>
        <v>-8.0984098502693946</v>
      </c>
      <c r="I55" s="18">
        <f t="shared" si="2"/>
        <v>53.693651623136724</v>
      </c>
      <c r="J55" s="18">
        <f t="shared" si="3"/>
        <v>0.31999580330645871</v>
      </c>
      <c r="K55" s="18">
        <f t="shared" si="4"/>
        <v>53.693651623136724</v>
      </c>
      <c r="L55" s="18">
        <f t="shared" si="5"/>
        <v>1.6952317159432158</v>
      </c>
      <c r="M55" s="18">
        <f t="shared" si="6"/>
        <v>-0.71385589160961982</v>
      </c>
    </row>
    <row r="56" spans="1:13">
      <c r="A56" s="1">
        <v>47</v>
      </c>
      <c r="B56" s="18">
        <f t="shared" si="7"/>
        <v>6.1936051037637156E-2</v>
      </c>
      <c r="C56" s="18">
        <f t="shared" si="8"/>
        <v>5.0143403183083521E-4</v>
      </c>
      <c r="D56" s="21">
        <f t="shared" si="11"/>
        <v>0.93756251493053211</v>
      </c>
      <c r="E56" s="18">
        <f t="shared" si="9"/>
        <v>2.2387210207527432E-3</v>
      </c>
      <c r="F56" s="18">
        <f t="shared" si="10"/>
        <v>2.8337025910876863E-39</v>
      </c>
      <c r="G56" s="18">
        <f t="shared" si="0"/>
        <v>1.438063948962363</v>
      </c>
      <c r="H56" s="18">
        <f t="shared" si="1"/>
        <v>-8.0690213121968277</v>
      </c>
      <c r="I56" s="18">
        <f t="shared" si="2"/>
        <v>53.669615231902711</v>
      </c>
      <c r="J56" s="18">
        <f t="shared" si="3"/>
        <v>0.31959153370889531</v>
      </c>
      <c r="K56" s="18">
        <f t="shared" si="4"/>
        <v>53.669615231902711</v>
      </c>
      <c r="L56" s="18">
        <f t="shared" si="5"/>
        <v>1.6951938339259147</v>
      </c>
      <c r="M56" s="18">
        <f t="shared" si="6"/>
        <v>-0.71382635058695409</v>
      </c>
    </row>
    <row r="57" spans="1:13">
      <c r="A57" s="1">
        <v>48</v>
      </c>
      <c r="B57" s="18">
        <f t="shared" si="7"/>
        <v>6.4034991948081946E-2</v>
      </c>
      <c r="C57" s="18">
        <f t="shared" si="8"/>
        <v>4.2621892705620992E-4</v>
      </c>
      <c r="D57" s="21">
        <f t="shared" si="11"/>
        <v>0.93553878912486188</v>
      </c>
      <c r="E57" s="18">
        <f t="shared" si="9"/>
        <v>2.2806998389616391E-3</v>
      </c>
      <c r="F57" s="18">
        <f t="shared" si="10"/>
        <v>3.9355003693708616E-39</v>
      </c>
      <c r="G57" s="18">
        <f t="shared" si="0"/>
        <v>1.4359650080519182</v>
      </c>
      <c r="H57" s="18">
        <f t="shared" si="1"/>
        <v>-8.0391618722101157</v>
      </c>
      <c r="I57" s="18">
        <f t="shared" si="2"/>
        <v>53.645200733258335</v>
      </c>
      <c r="J57" s="18">
        <f t="shared" si="3"/>
        <v>0.31918037348172379</v>
      </c>
      <c r="K57" s="18">
        <f t="shared" si="4"/>
        <v>53.645200733258335</v>
      </c>
      <c r="L57" s="18">
        <f t="shared" si="5"/>
        <v>1.695155321248659</v>
      </c>
      <c r="M57" s="18">
        <f t="shared" si="6"/>
        <v>-0.71379631776524077</v>
      </c>
    </row>
    <row r="58" spans="1:13">
      <c r="A58" s="1">
        <v>49</v>
      </c>
      <c r="B58" s="18">
        <f t="shared" si="7"/>
        <v>6.6168675113781383E-2</v>
      </c>
      <c r="C58" s="18">
        <f t="shared" si="8"/>
        <v>3.6228608799777841E-4</v>
      </c>
      <c r="D58" s="21">
        <f t="shared" si="11"/>
        <v>0.93346903879822085</v>
      </c>
      <c r="E58" s="18">
        <f t="shared" si="9"/>
        <v>2.3233735022756274E-3</v>
      </c>
      <c r="F58" s="18">
        <f t="shared" si="10"/>
        <v>5.4943490683722207E-39</v>
      </c>
      <c r="G58" s="18">
        <f t="shared" si="0"/>
        <v>1.4338313248862187</v>
      </c>
      <c r="H58" s="18">
        <f t="shared" si="1"/>
        <v>-8.0088271368021786</v>
      </c>
      <c r="I58" s="18">
        <f t="shared" si="2"/>
        <v>53.620404875528813</v>
      </c>
      <c r="J58" s="18">
        <f t="shared" si="3"/>
        <v>0.31876224190795038</v>
      </c>
      <c r="K58" s="18">
        <f t="shared" si="4"/>
        <v>53.620404875528813</v>
      </c>
      <c r="L58" s="18">
        <f t="shared" si="5"/>
        <v>1.6951161710988296</v>
      </c>
      <c r="M58" s="18">
        <f t="shared" si="6"/>
        <v>-0.71376578783188749</v>
      </c>
    </row>
    <row r="59" spans="1:13">
      <c r="A59" s="1">
        <v>50</v>
      </c>
      <c r="B59" s="18">
        <f t="shared" si="7"/>
        <v>6.8337472343719868E-2</v>
      </c>
      <c r="C59" s="18">
        <f t="shared" si="8"/>
        <v>3.0794317479811162E-4</v>
      </c>
      <c r="D59" s="21">
        <f t="shared" si="11"/>
        <v>0.93135458448148201</v>
      </c>
      <c r="E59" s="18">
        <f t="shared" si="9"/>
        <v>2.3667494468743973E-3</v>
      </c>
      <c r="F59" s="18">
        <f t="shared" si="10"/>
        <v>7.7112367740410207E-39</v>
      </c>
      <c r="G59" s="18">
        <f t="shared" si="0"/>
        <v>1.4316625276562802</v>
      </c>
      <c r="H59" s="18">
        <f t="shared" si="1"/>
        <v>-7.9780127309435134</v>
      </c>
      <c r="I59" s="18">
        <f t="shared" si="2"/>
        <v>53.595224432077188</v>
      </c>
      <c r="J59" s="18">
        <f t="shared" si="3"/>
        <v>0.31833705792013645</v>
      </c>
      <c r="K59" s="18">
        <f t="shared" si="4"/>
        <v>53.595224432077188</v>
      </c>
      <c r="L59" s="18">
        <f t="shared" si="5"/>
        <v>1.6950763766542436</v>
      </c>
      <c r="M59" s="18">
        <f t="shared" si="6"/>
        <v>-0.7137347554668434</v>
      </c>
    </row>
    <row r="60" spans="1:13">
      <c r="A60" s="1">
        <v>51</v>
      </c>
      <c r="B60" s="18">
        <f t="shared" si="7"/>
        <v>7.0541755291385344E-2</v>
      </c>
      <c r="C60" s="18">
        <f t="shared" si="8"/>
        <v>2.6175169857839485E-4</v>
      </c>
      <c r="D60" s="21">
        <f t="shared" si="11"/>
        <v>0.92919649301003615</v>
      </c>
      <c r="E60" s="18">
        <f t="shared" si="9"/>
        <v>2.4108351058277069E-3</v>
      </c>
      <c r="F60" s="18">
        <f t="shared" si="10"/>
        <v>1.0880380764352498E-38</v>
      </c>
      <c r="G60" s="18">
        <f t="shared" si="0"/>
        <v>1.4294582447086146</v>
      </c>
      <c r="H60" s="18">
        <f t="shared" si="1"/>
        <v>-7.9467143081117078</v>
      </c>
      <c r="I60" s="18">
        <f t="shared" si="2"/>
        <v>53.569656209659179</v>
      </c>
      <c r="J60" s="18">
        <f t="shared" si="3"/>
        <v>0.3179047402281891</v>
      </c>
      <c r="K60" s="18">
        <f t="shared" si="4"/>
        <v>53.569656209659179</v>
      </c>
      <c r="L60" s="18">
        <f t="shared" si="5"/>
        <v>1.6950359310955709</v>
      </c>
      <c r="M60" s="18">
        <f t="shared" si="6"/>
        <v>-0.71370321535228209</v>
      </c>
    </row>
    <row r="61" spans="1:13">
      <c r="A61" s="1">
        <v>52</v>
      </c>
      <c r="B61" s="18">
        <f t="shared" si="7"/>
        <v>7.2781894816945927E-2</v>
      </c>
      <c r="C61" s="18">
        <f t="shared" si="8"/>
        <v>2.2248894379163562E-4</v>
      </c>
      <c r="D61" s="21">
        <f t="shared" si="11"/>
        <v>0.92699561623926241</v>
      </c>
      <c r="E61" s="18">
        <f t="shared" si="9"/>
        <v>2.4556378963389186E-3</v>
      </c>
      <c r="F61" s="18">
        <f t="shared" si="10"/>
        <v>1.5434657528462501E-38</v>
      </c>
      <c r="G61" s="18">
        <f t="shared" si="0"/>
        <v>1.4272181051830541</v>
      </c>
      <c r="H61" s="18">
        <f t="shared" si="1"/>
        <v>-7.9149275597312823</v>
      </c>
      <c r="I61" s="18">
        <f t="shared" si="2"/>
        <v>53.543697056279562</v>
      </c>
      <c r="J61" s="18">
        <f t="shared" si="3"/>
        <v>0.31746520743978135</v>
      </c>
      <c r="K61" s="18">
        <f t="shared" si="4"/>
        <v>53.543697056279562</v>
      </c>
      <c r="L61" s="18">
        <f t="shared" si="5"/>
        <v>1.6949948276180375</v>
      </c>
      <c r="M61" s="18">
        <f t="shared" si="6"/>
        <v>-0.71367116218172866</v>
      </c>
    </row>
    <row r="62" spans="1:13">
      <c r="A62" s="1">
        <v>53</v>
      </c>
      <c r="B62" s="18">
        <f t="shared" si="7"/>
        <v>7.5058260381923106E-2</v>
      </c>
      <c r="C62" s="18">
        <f t="shared" si="8"/>
        <v>1.8911560222289027E-4</v>
      </c>
      <c r="D62" s="21">
        <f t="shared" si="11"/>
        <v>0.92475262401585401</v>
      </c>
      <c r="E62" s="18">
        <f t="shared" si="9"/>
        <v>2.5011652076384625E-3</v>
      </c>
      <c r="F62" s="18">
        <f t="shared" si="10"/>
        <v>2.201421016592734E-38</v>
      </c>
      <c r="G62" s="18">
        <f t="shared" si="0"/>
        <v>1.424941739618077</v>
      </c>
      <c r="H62" s="18">
        <f t="shared" si="1"/>
        <v>-7.882648224117343</v>
      </c>
      <c r="I62" s="18">
        <f t="shared" si="2"/>
        <v>53.517343868635855</v>
      </c>
      <c r="J62" s="18">
        <f t="shared" si="3"/>
        <v>0.31701837817466344</v>
      </c>
      <c r="K62" s="18">
        <f t="shared" si="4"/>
        <v>53.517343868635855</v>
      </c>
      <c r="L62" s="18">
        <f t="shared" si="5"/>
        <v>1.6949530594425335</v>
      </c>
      <c r="M62" s="18">
        <f t="shared" si="6"/>
        <v>-0.71363859066872082</v>
      </c>
    </row>
    <row r="63" spans="1:13">
      <c r="A63" s="1">
        <v>54</v>
      </c>
      <c r="B63" s="18">
        <f t="shared" si="7"/>
        <v>7.7371219470783931E-2</v>
      </c>
      <c r="C63" s="18">
        <f t="shared" si="8"/>
        <v>1.6074826188945674E-4</v>
      </c>
      <c r="D63" s="21">
        <f t="shared" si="11"/>
        <v>0.92246803226732654</v>
      </c>
      <c r="E63" s="18">
        <f t="shared" si="9"/>
        <v>2.5474243894156789E-3</v>
      </c>
      <c r="F63" s="18">
        <f t="shared" si="10"/>
        <v>3.1570577079661257E-38</v>
      </c>
      <c r="G63" s="18">
        <f t="shared" si="0"/>
        <v>1.4226287805292159</v>
      </c>
      <c r="H63" s="18">
        <f t="shared" si="1"/>
        <v>-7.8498720949996841</v>
      </c>
      <c r="I63" s="18">
        <f t="shared" si="2"/>
        <v>53.490593599197318</v>
      </c>
      <c r="J63" s="18">
        <f t="shared" si="3"/>
        <v>0.3165641711739603</v>
      </c>
      <c r="K63" s="18">
        <f t="shared" si="4"/>
        <v>53.490593599197318</v>
      </c>
      <c r="L63" s="18">
        <f t="shared" si="5"/>
        <v>1.694910619826224</v>
      </c>
      <c r="M63" s="18">
        <f t="shared" si="6"/>
        <v>-0.71360549555508501</v>
      </c>
    </row>
    <row r="64" spans="1:13">
      <c r="A64" s="1">
        <v>55</v>
      </c>
      <c r="B64" s="18">
        <f t="shared" si="7"/>
        <v>7.9721137034638012E-2</v>
      </c>
      <c r="C64" s="18">
        <f t="shared" si="8"/>
        <v>1.3663602260603823E-4</v>
      </c>
      <c r="D64" s="21">
        <f t="shared" si="11"/>
        <v>0.92014222694275594</v>
      </c>
      <c r="E64" s="18">
        <f t="shared" si="9"/>
        <v>2.5944227406927605E-3</v>
      </c>
      <c r="F64" s="18">
        <f t="shared" si="10"/>
        <v>4.5525531483307368E-38</v>
      </c>
      <c r="G64" s="18">
        <f t="shared" si="0"/>
        <v>1.420278862965362</v>
      </c>
      <c r="H64" s="18">
        <f t="shared" si="1"/>
        <v>-7.8165950296986386</v>
      </c>
      <c r="I64" s="18">
        <f t="shared" si="2"/>
        <v>53.463443262994197</v>
      </c>
      <c r="J64" s="18">
        <f t="shared" si="3"/>
        <v>0.31610250540540324</v>
      </c>
      <c r="K64" s="18">
        <f t="shared" si="4"/>
        <v>53.463443262994197</v>
      </c>
      <c r="L64" s="18">
        <f t="shared" si="5"/>
        <v>1.694867502072759</v>
      </c>
      <c r="M64" s="18">
        <f t="shared" si="6"/>
        <v>-0.71357187161889657</v>
      </c>
    </row>
    <row r="65" spans="1:13">
      <c r="A65" s="1">
        <v>56</v>
      </c>
      <c r="B65" s="18">
        <f t="shared" si="7"/>
        <v>8.2108374952889973E-2</v>
      </c>
      <c r="C65" s="18">
        <f t="shared" si="8"/>
        <v>1.1614061921513249E-4</v>
      </c>
      <c r="D65" s="21">
        <f t="shared" si="11"/>
        <v>0.91777548442789492</v>
      </c>
      <c r="E65" s="18">
        <f t="shared" si="9"/>
        <v>2.6421674990577994E-3</v>
      </c>
      <c r="F65" s="18">
        <f t="shared" si="10"/>
        <v>6.6014611222521569E-38</v>
      </c>
      <c r="G65" s="18">
        <f t="shared" si="0"/>
        <v>1.4178916250471101</v>
      </c>
      <c r="H65" s="18">
        <f t="shared" si="1"/>
        <v>-7.7828129570075779</v>
      </c>
      <c r="I65" s="18">
        <f t="shared" si="2"/>
        <v>53.435889944144854</v>
      </c>
      <c r="J65" s="18">
        <f t="shared" si="3"/>
        <v>0.31563330016531393</v>
      </c>
      <c r="K65" s="18">
        <f t="shared" si="4"/>
        <v>53.435889944144854</v>
      </c>
      <c r="L65" s="18">
        <f t="shared" si="5"/>
        <v>1.6948236995421488</v>
      </c>
      <c r="M65" s="18">
        <f t="shared" si="6"/>
        <v>-0.71353771368218233</v>
      </c>
    </row>
    <row r="66" spans="1:13">
      <c r="A66" s="1">
        <v>57</v>
      </c>
      <c r="B66" s="18">
        <f t="shared" si="7"/>
        <v>8.4533291509277381E-2</v>
      </c>
      <c r="C66" s="18">
        <f t="shared" si="8"/>
        <v>9.8719526332862617E-5</v>
      </c>
      <c r="D66" s="21">
        <f t="shared" si="11"/>
        <v>0.91536798896438976</v>
      </c>
      <c r="E66" s="18">
        <f t="shared" si="9"/>
        <v>2.690665830185548E-3</v>
      </c>
      <c r="F66" s="18">
        <f t="shared" si="10"/>
        <v>9.6262409389399293E-38</v>
      </c>
      <c r="G66" s="18">
        <f t="shared" si="0"/>
        <v>1.4154667084907226</v>
      </c>
      <c r="H66" s="18">
        <f t="shared" si="1"/>
        <v>-7.7485218848354052</v>
      </c>
      <c r="I66" s="18">
        <f t="shared" si="2"/>
        <v>53.407930802181667</v>
      </c>
      <c r="J66" s="18">
        <f t="shared" si="3"/>
        <v>0.31515647517805023</v>
      </c>
      <c r="K66" s="18">
        <f t="shared" si="4"/>
        <v>53.407930802181667</v>
      </c>
      <c r="L66" s="18">
        <f t="shared" si="5"/>
        <v>1.6947792056603803</v>
      </c>
      <c r="M66" s="18">
        <f t="shared" si="6"/>
        <v>-0.71350301661841786</v>
      </c>
    </row>
    <row r="67" spans="1:13">
      <c r="A67" s="1">
        <v>58</v>
      </c>
      <c r="B67" s="18">
        <f t="shared" si="7"/>
        <v>8.6996240879229525E-2</v>
      </c>
      <c r="C67" s="18">
        <f t="shared" si="8"/>
        <v>8.3911597382933217E-5</v>
      </c>
      <c r="D67" s="21">
        <f t="shared" si="11"/>
        <v>0.91291984752338751</v>
      </c>
      <c r="E67" s="18">
        <f t="shared" si="9"/>
        <v>2.7399248175845907E-3</v>
      </c>
      <c r="F67" s="18">
        <f t="shared" si="10"/>
        <v>1.4116390225732812E-37</v>
      </c>
      <c r="G67" s="18">
        <f t="shared" si="0"/>
        <v>1.4130037591207705</v>
      </c>
      <c r="H67" s="18">
        <f t="shared" si="1"/>
        <v>-7.7137179076480225</v>
      </c>
      <c r="I67" s="18">
        <f t="shared" si="2"/>
        <v>53.379563078187893</v>
      </c>
      <c r="J67" s="18">
        <f t="shared" si="3"/>
        <v>0.31467195069352316</v>
      </c>
      <c r="K67" s="18">
        <f t="shared" si="4"/>
        <v>53.379563078187893</v>
      </c>
      <c r="L67" s="18">
        <f t="shared" si="5"/>
        <v>1.6947340139288214</v>
      </c>
      <c r="M67" s="18">
        <f t="shared" si="6"/>
        <v>-0.71346777535986283</v>
      </c>
    </row>
    <row r="68" spans="1:13">
      <c r="A68" s="1">
        <v>59</v>
      </c>
      <c r="B68" s="18">
        <f t="shared" si="7"/>
        <v>8.9497572625924393E-2</v>
      </c>
      <c r="C68" s="18">
        <f t="shared" si="8"/>
        <v>7.1324857775493237E-5</v>
      </c>
      <c r="D68" s="21">
        <f t="shared" si="11"/>
        <v>0.91043110251630011</v>
      </c>
      <c r="E68" s="18">
        <f t="shared" si="9"/>
        <v>2.7899514525184877E-3</v>
      </c>
      <c r="F68" s="18">
        <f t="shared" si="10"/>
        <v>2.0818961510897892E-37</v>
      </c>
      <c r="G68" s="18">
        <f t="shared" si="0"/>
        <v>1.4105024273740756</v>
      </c>
      <c r="H68" s="18">
        <f t="shared" si="1"/>
        <v>-7.6783972137482408</v>
      </c>
      <c r="I68" s="18">
        <f t="shared" si="2"/>
        <v>53.350784100796332</v>
      </c>
      <c r="J68" s="18">
        <f t="shared" si="3"/>
        <v>0.31417964758331318</v>
      </c>
      <c r="K68" s="18">
        <f t="shared" si="4"/>
        <v>53.350784100796332</v>
      </c>
      <c r="L68" s="18">
        <f t="shared" si="5"/>
        <v>1.6946881179334692</v>
      </c>
      <c r="M68" s="18">
        <f t="shared" si="6"/>
        <v>-0.71343198490477155</v>
      </c>
    </row>
    <row r="69" spans="1:13">
      <c r="A69" s="1">
        <v>60</v>
      </c>
      <c r="B69" s="18">
        <f t="shared" si="7"/>
        <v>9.2037631202807751E-2</v>
      </c>
      <c r="C69" s="18">
        <f t="shared" si="8"/>
        <v>6.062612910916925E-5</v>
      </c>
      <c r="D69" s="21">
        <f t="shared" si="11"/>
        <v>0.9079017426680831</v>
      </c>
      <c r="E69" s="18">
        <f t="shared" si="9"/>
        <v>2.840752624056155E-3</v>
      </c>
      <c r="F69" s="18">
        <f t="shared" si="10"/>
        <v>3.0880240617328564E-37</v>
      </c>
      <c r="G69" s="18">
        <f t="shared" si="0"/>
        <v>1.4079623687971923</v>
      </c>
      <c r="H69" s="18">
        <f t="shared" si="1"/>
        <v>-7.6425560924214162</v>
      </c>
      <c r="I69" s="18">
        <f t="shared" si="2"/>
        <v>53.32159129205489</v>
      </c>
      <c r="J69" s="18">
        <f t="shared" si="3"/>
        <v>0.31367948743583407</v>
      </c>
      <c r="K69" s="18">
        <f t="shared" si="4"/>
        <v>53.32159129205489</v>
      </c>
      <c r="L69" s="18">
        <f t="shared" si="5"/>
        <v>1.6946415113540769</v>
      </c>
      <c r="M69" s="18">
        <f t="shared" si="6"/>
        <v>-0.71339564032451153</v>
      </c>
    </row>
    <row r="70" spans="1:13">
      <c r="A70" s="1">
        <v>61</v>
      </c>
      <c r="B70" s="18">
        <f t="shared" si="7"/>
        <v>9.4616755460677271E-2</v>
      </c>
      <c r="C70" s="18">
        <f t="shared" si="8"/>
        <v>5.153220974279386E-5</v>
      </c>
      <c r="D70" s="21">
        <f t="shared" si="11"/>
        <v>0.90533171232957999</v>
      </c>
      <c r="E70" s="18">
        <f t="shared" si="9"/>
        <v>2.8923351092135455E-3</v>
      </c>
      <c r="F70" s="18">
        <f t="shared" si="10"/>
        <v>4.606867339204853E-37</v>
      </c>
      <c r="G70" s="18">
        <f t="shared" si="0"/>
        <v>1.4053832445393226</v>
      </c>
      <c r="H70" s="18">
        <f t="shared" si="1"/>
        <v>-7.6061909409749617</v>
      </c>
      <c r="I70" s="18">
        <f t="shared" si="2"/>
        <v>53.291982173195102</v>
      </c>
      <c r="J70" s="18">
        <f t="shared" si="3"/>
        <v>0.31317139265093485</v>
      </c>
      <c r="K70" s="18">
        <f t="shared" si="4"/>
        <v>53.291982173195102</v>
      </c>
      <c r="L70" s="18">
        <f t="shared" si="5"/>
        <v>1.6945941879731985</v>
      </c>
      <c r="M70" s="18">
        <f t="shared" si="6"/>
        <v>-0.71335873677061556</v>
      </c>
    </row>
    <row r="71" spans="1:13">
      <c r="A71" s="1">
        <v>62</v>
      </c>
      <c r="B71" s="18">
        <f t="shared" si="7"/>
        <v>9.723527815773253E-2</v>
      </c>
      <c r="C71" s="18">
        <f t="shared" si="8"/>
        <v>4.3802378281374783E-5</v>
      </c>
      <c r="D71" s="21">
        <f t="shared" si="11"/>
        <v>0.90272091946398603</v>
      </c>
      <c r="E71" s="18">
        <f t="shared" si="9"/>
        <v>2.9447055631546507E-3</v>
      </c>
      <c r="F71" s="18">
        <f t="shared" si="10"/>
        <v>6.912749444340925E-37</v>
      </c>
      <c r="G71" s="18">
        <f t="shared" si="0"/>
        <v>1.4027647218422674</v>
      </c>
      <c r="H71" s="18">
        <f t="shared" si="1"/>
        <v>-7.5692982716910651</v>
      </c>
      <c r="I71" s="18">
        <f t="shared" si="2"/>
        <v>53.261954370310491</v>
      </c>
      <c r="J71" s="18">
        <f t="shared" si="3"/>
        <v>0.31265528653426627</v>
      </c>
      <c r="K71" s="18">
        <f t="shared" si="4"/>
        <v>53.261954370310491</v>
      </c>
      <c r="L71" s="18">
        <f t="shared" si="5"/>
        <v>1.6945461416851793</v>
      </c>
      <c r="M71" s="18">
        <f t="shared" si="6"/>
        <v>-0.7133212694817932</v>
      </c>
    </row>
    <row r="72" spans="1:13">
      <c r="A72" s="1">
        <v>63</v>
      </c>
      <c r="B72" s="18">
        <f t="shared" si="7"/>
        <v>9.9893525471254213E-2</v>
      </c>
      <c r="C72" s="18">
        <f t="shared" si="8"/>
        <v>3.7232021539168566E-5</v>
      </c>
      <c r="D72" s="21">
        <f t="shared" si="11"/>
        <v>0.90006924250720666</v>
      </c>
      <c r="E72" s="18">
        <f t="shared" si="9"/>
        <v>2.9978705094250843E-3</v>
      </c>
      <c r="F72" s="18">
        <f t="shared" si="10"/>
        <v>1.0433549577746878E-36</v>
      </c>
      <c r="G72" s="18">
        <f t="shared" si="0"/>
        <v>1.4001064745287457</v>
      </c>
      <c r="H72" s="18">
        <f t="shared" si="1"/>
        <v>-7.5318747187104425</v>
      </c>
      <c r="I72" s="18">
        <f t="shared" si="2"/>
        <v>53.231505619959158</v>
      </c>
      <c r="J72" s="18">
        <f t="shared" si="3"/>
        <v>0.31213109339169176</v>
      </c>
      <c r="K72" s="18">
        <f t="shared" si="4"/>
        <v>53.231505619959158</v>
      </c>
      <c r="L72" s="18">
        <f t="shared" si="5"/>
        <v>1.6944973665051146</v>
      </c>
      <c r="M72" s="18">
        <f t="shared" si="6"/>
        <v>-0.71328323379091707</v>
      </c>
    </row>
    <row r="73" spans="1:13">
      <c r="A73" s="1">
        <v>64</v>
      </c>
      <c r="B73" s="18">
        <f t="shared" si="7"/>
        <v>0.10259181650980714</v>
      </c>
      <c r="C73" s="18">
        <f t="shared" si="8"/>
        <v>3.1647218308293281E-5</v>
      </c>
      <c r="D73" s="21">
        <f t="shared" si="11"/>
        <v>0.89737653627188452</v>
      </c>
      <c r="E73" s="18">
        <f t="shared" si="9"/>
        <v>3.051836330196143E-3</v>
      </c>
      <c r="F73" s="18">
        <f t="shared" si="10"/>
        <v>1.5840357368997804E-36</v>
      </c>
      <c r="G73" s="18">
        <f t="shared" si="0"/>
        <v>1.3974081834901928</v>
      </c>
      <c r="H73" s="18">
        <f t="shared" si="1"/>
        <v>-7.4939170448612549</v>
      </c>
      <c r="I73" s="18">
        <f t="shared" si="2"/>
        <v>53.20063377470612</v>
      </c>
      <c r="J73" s="18">
        <f t="shared" si="3"/>
        <v>0.31159873862397713</v>
      </c>
      <c r="K73" s="18">
        <f t="shared" si="4"/>
        <v>53.20063377470612</v>
      </c>
      <c r="L73" s="18">
        <f t="shared" si="5"/>
        <v>1.6944478565778016</v>
      </c>
      <c r="M73" s="18">
        <f t="shared" si="6"/>
        <v>-0.71324462513200337</v>
      </c>
    </row>
    <row r="74" spans="1:13">
      <c r="A74" s="1">
        <v>65</v>
      </c>
      <c r="B74" s="18">
        <f t="shared" si="7"/>
        <v>0.10533046282506725</v>
      </c>
      <c r="C74" s="18">
        <f t="shared" si="8"/>
        <v>2.6900135562049287E-5</v>
      </c>
      <c r="D74" s="21">
        <f t="shared" si="11"/>
        <v>0.89464263703937064</v>
      </c>
      <c r="E74" s="18">
        <f t="shared" si="9"/>
        <v>3.1066092565013451E-3</v>
      </c>
      <c r="F74" s="18">
        <f t="shared" ref="F74:F109" si="12">1/(1+EXP(-$F$1*H74))</f>
        <v>2.4191584092152302E-36</v>
      </c>
      <c r="G74" s="18">
        <f t="shared" ref="G74:G109" si="13">$H$2+($H$3*(1-B74))</f>
        <v>1.3946695371749327</v>
      </c>
      <c r="H74" s="18">
        <f t="shared" ref="H74:H109" si="14">I74*(((1-($F$2*(1-E74)))*$H$1)-((1-($F$2*(1-$D$3-E74)))*G74))</f>
        <v>-7.455422148444395</v>
      </c>
      <c r="I74" s="18">
        <f t="shared" ref="I74:I109" si="15">1/(1-($F$2*(2-$F$3-$D$3-E74))-(($F$2^2)*(($F$3*(1-$D$3))+($D$3*(1-E74))+(E74*(1-$F$3))-1)))</f>
        <v>53.169336808611654</v>
      </c>
      <c r="J74" s="18">
        <f t="shared" ref="J74:J109" si="16">(1-($F$2*(1-$D$3-E74)))*G74</f>
        <v>0.31105814882195598</v>
      </c>
      <c r="K74" s="18">
        <f t="shared" ref="K74:K109" si="17">1/(1-L74-M74)</f>
        <v>53.169336808611654</v>
      </c>
      <c r="L74" s="18">
        <f t="shared" ref="L74:L109" si="18">$F$2*(2-$F$3-$D$3-E74)</f>
        <v>1.6943976061866961</v>
      </c>
      <c r="M74" s="18">
        <f t="shared" ref="M74:M109" si="19">($F$2^2)*(($F$3*(1-$D$3))+($D$3*(1-E74))+(E74*(1-$F$3))-1)</f>
        <v>-0.71320543904719613</v>
      </c>
    </row>
    <row r="75" spans="1:13">
      <c r="A75" s="1">
        <v>66</v>
      </c>
      <c r="B75" s="18">
        <f t="shared" ref="B75:B109" si="20">(E74*(1-B74-C74))+((1-F74)*B74)</f>
        <v>0.10810976792255453</v>
      </c>
      <c r="C75" s="18">
        <f t="shared" ref="C75:C109" si="21">(F74*B74)+((1-$D$3)*C74)</f>
        <v>2.2865115227741894E-5</v>
      </c>
      <c r="D75" s="21">
        <f t="shared" si="11"/>
        <v>0.89186736696221769</v>
      </c>
      <c r="E75" s="18">
        <f t="shared" ref="E75:E110" si="22">$D$1+($D$2*B75)</f>
        <v>3.1621953584510904E-3</v>
      </c>
      <c r="F75" s="18">
        <f t="shared" si="12"/>
        <v>3.7165862713835503E-36</v>
      </c>
      <c r="G75" s="18">
        <f t="shared" si="13"/>
        <v>1.3918902320774453</v>
      </c>
      <c r="H75" s="18">
        <f t="shared" si="14"/>
        <v>-7.4163870699817691</v>
      </c>
      <c r="I75" s="18">
        <f t="shared" si="15"/>
        <v>53.137612822663399</v>
      </c>
      <c r="J75" s="18">
        <f t="shared" si="16"/>
        <v>0.31050925186232636</v>
      </c>
      <c r="K75" s="18">
        <f t="shared" si="17"/>
        <v>53.137612822663399</v>
      </c>
      <c r="L75" s="18">
        <f t="shared" si="18"/>
        <v>1.694346609762889</v>
      </c>
      <c r="M75" s="18">
        <f t="shared" si="19"/>
        <v>-0.71316567119376861</v>
      </c>
    </row>
    <row r="76" spans="1:13">
      <c r="A76" s="1">
        <v>67</v>
      </c>
      <c r="B76" s="18">
        <f t="shared" si="20"/>
        <v>0.11093002677071645</v>
      </c>
      <c r="C76" s="18">
        <f t="shared" si="21"/>
        <v>1.9435347943580611E-5</v>
      </c>
      <c r="D76" s="21">
        <f t="shared" si="11"/>
        <v>0.88905053788133992</v>
      </c>
      <c r="E76" s="18">
        <f t="shared" si="22"/>
        <v>3.218600535414329E-3</v>
      </c>
      <c r="F76" s="18">
        <f t="shared" si="12"/>
        <v>5.7440489835228853E-36</v>
      </c>
      <c r="G76" s="18">
        <f t="shared" si="13"/>
        <v>1.3890699732292835</v>
      </c>
      <c r="H76" s="18">
        <f t="shared" si="14"/>
        <v>-7.3768089989367267</v>
      </c>
      <c r="I76" s="18">
        <f t="shared" si="15"/>
        <v>53.105460050175601</v>
      </c>
      <c r="J76" s="18">
        <f t="shared" si="16"/>
        <v>0.30995197700421273</v>
      </c>
      <c r="K76" s="18">
        <f t="shared" si="17"/>
        <v>53.105460050175601</v>
      </c>
      <c r="L76" s="18">
        <f t="shared" si="18"/>
        <v>1.6942948618941154</v>
      </c>
      <c r="M76" s="18">
        <f t="shared" si="19"/>
        <v>-0.71312531735114693</v>
      </c>
    </row>
    <row r="77" spans="1:13">
      <c r="A77" s="1">
        <v>68</v>
      </c>
      <c r="B77" s="18">
        <f t="shared" si="20"/>
        <v>0.11379152530795172</v>
      </c>
      <c r="C77" s="18">
        <f t="shared" si="21"/>
        <v>1.6520045752043519E-5</v>
      </c>
      <c r="D77" s="21">
        <f t="shared" si="11"/>
        <v>0.88619195464629619</v>
      </c>
      <c r="E77" s="18">
        <f t="shared" si="22"/>
        <v>3.2758305061590344E-3</v>
      </c>
      <c r="F77" s="18">
        <f t="shared" si="12"/>
        <v>8.9309722479327885E-36</v>
      </c>
      <c r="G77" s="18">
        <f t="shared" si="13"/>
        <v>1.3862084746920482</v>
      </c>
      <c r="H77" s="18">
        <f t="shared" si="14"/>
        <v>-7.3366852804068223</v>
      </c>
      <c r="I77" s="18">
        <f t="shared" si="15"/>
        <v>53.072876862134166</v>
      </c>
      <c r="J77" s="18">
        <f t="shared" si="16"/>
        <v>0.30938625498659078</v>
      </c>
      <c r="K77" s="18">
        <f t="shared" si="17"/>
        <v>53.072876862134166</v>
      </c>
      <c r="L77" s="18">
        <f t="shared" si="18"/>
        <v>1.694242357333799</v>
      </c>
      <c r="M77" s="18">
        <f t="shared" si="19"/>
        <v>-0.7130843734279646</v>
      </c>
    </row>
    <row r="78" spans="1:13">
      <c r="A78" s="1">
        <v>69</v>
      </c>
      <c r="B78" s="18">
        <f t="shared" si="20"/>
        <v>0.11669453994729477</v>
      </c>
      <c r="C78" s="18">
        <f t="shared" si="21"/>
        <v>1.404203888923699E-5</v>
      </c>
      <c r="D78" s="21">
        <f t="shared" ref="D78:D109" si="23">1-B78-C78</f>
        <v>0.88329141801381605</v>
      </c>
      <c r="E78" s="18">
        <f t="shared" si="22"/>
        <v>3.3338907989458955E-3</v>
      </c>
      <c r="F78" s="18">
        <f t="shared" si="12"/>
        <v>1.3970049380957227E-35</v>
      </c>
      <c r="G78" s="18">
        <f t="shared" si="13"/>
        <v>1.3833054600527053</v>
      </c>
      <c r="H78" s="18">
        <f t="shared" si="14"/>
        <v>-7.2960134217942949</v>
      </c>
      <c r="I78" s="18">
        <f t="shared" si="15"/>
        <v>53.039861772510676</v>
      </c>
      <c r="J78" s="18">
        <f t="shared" si="16"/>
        <v>0.30881201812665199</v>
      </c>
      <c r="K78" s="18">
        <f t="shared" si="17"/>
        <v>53.039861772510676</v>
      </c>
      <c r="L78" s="18">
        <f t="shared" si="18"/>
        <v>1.6941890910101414</v>
      </c>
      <c r="M78" s="18">
        <f t="shared" si="19"/>
        <v>-0.71304283546914893</v>
      </c>
    </row>
    <row r="79" spans="1:13">
      <c r="A79" s="1">
        <v>70</v>
      </c>
      <c r="B79" s="18">
        <f t="shared" si="20"/>
        <v>0.1196393370785989</v>
      </c>
      <c r="C79" s="18">
        <f t="shared" si="21"/>
        <v>1.1935733055851442E-5</v>
      </c>
      <c r="D79" s="21">
        <f t="shared" si="23"/>
        <v>0.88034872718834534</v>
      </c>
      <c r="E79" s="18">
        <f t="shared" si="22"/>
        <v>3.3927867415719779E-3</v>
      </c>
      <c r="F79" s="18">
        <f t="shared" si="12"/>
        <v>2.1985018713322476E-35</v>
      </c>
      <c r="G79" s="18">
        <f t="shared" si="13"/>
        <v>1.3803606629214011</v>
      </c>
      <c r="H79" s="18">
        <f t="shared" si="14"/>
        <v>-7.2547910994515741</v>
      </c>
      <c r="I79" s="18">
        <f t="shared" si="15"/>
        <v>53.006413443524551</v>
      </c>
      <c r="J79" s="18">
        <f t="shared" si="16"/>
        <v>0.30822920041915919</v>
      </c>
      <c r="K79" s="18">
        <f t="shared" si="17"/>
        <v>53.006413443524551</v>
      </c>
      <c r="L79" s="18">
        <f t="shared" si="18"/>
        <v>1.694135058035255</v>
      </c>
      <c r="M79" s="18">
        <f t="shared" si="19"/>
        <v>-0.71300069966304491</v>
      </c>
    </row>
    <row r="80" spans="1:13">
      <c r="A80" s="1">
        <v>71</v>
      </c>
      <c r="B80" s="18">
        <f t="shared" si="20"/>
        <v>0.12262617256816329</v>
      </c>
      <c r="C80" s="18">
        <f t="shared" si="21"/>
        <v>1.0145373097473725E-5</v>
      </c>
      <c r="D80" s="21">
        <f t="shared" si="23"/>
        <v>0.87736368205873916</v>
      </c>
      <c r="E80" s="18">
        <f t="shared" si="22"/>
        <v>3.4525234513632657E-3</v>
      </c>
      <c r="F80" s="18">
        <f t="shared" si="12"/>
        <v>3.4809332615914176E-35</v>
      </c>
      <c r="G80" s="18">
        <f t="shared" si="13"/>
        <v>1.3773738274318368</v>
      </c>
      <c r="H80" s="18">
        <f t="shared" si="14"/>
        <v>-7.2130161653036771</v>
      </c>
      <c r="I80" s="18">
        <f t="shared" si="15"/>
        <v>52.972530690871089</v>
      </c>
      <c r="J80" s="18">
        <f t="shared" si="16"/>
        <v>0.30763773763682878</v>
      </c>
      <c r="K80" s="18">
        <f t="shared" si="17"/>
        <v>52.972530690871089</v>
      </c>
      <c r="L80" s="18">
        <f t="shared" si="18"/>
        <v>1.6940802537143456</v>
      </c>
      <c r="M80" s="18">
        <f t="shared" si="19"/>
        <v>-0.71295796234857423</v>
      </c>
    </row>
    <row r="81" spans="1:13">
      <c r="A81" s="1">
        <v>72</v>
      </c>
      <c r="B81" s="18">
        <f t="shared" si="20"/>
        <v>0.12565529125584551</v>
      </c>
      <c r="C81" s="18">
        <f t="shared" si="21"/>
        <v>8.6235671328526654E-6</v>
      </c>
      <c r="D81" s="21">
        <f t="shared" si="23"/>
        <v>0.87433608517702166</v>
      </c>
      <c r="E81" s="18">
        <f t="shared" si="22"/>
        <v>3.5131058251169104E-3</v>
      </c>
      <c r="F81" s="18">
        <f t="shared" si="12"/>
        <v>5.5451577360036269E-35</v>
      </c>
      <c r="G81" s="18">
        <f t="shared" si="13"/>
        <v>1.3743447087441545</v>
      </c>
      <c r="H81" s="18">
        <f t="shared" si="14"/>
        <v>-7.1706866534422549</v>
      </c>
      <c r="I81" s="18">
        <f t="shared" si="15"/>
        <v>52.938212488895893</v>
      </c>
      <c r="J81" s="18">
        <f t="shared" si="16"/>
        <v>0.30703756743174759</v>
      </c>
      <c r="K81" s="18">
        <f t="shared" si="17"/>
        <v>52.938212488895893</v>
      </c>
      <c r="L81" s="18">
        <f t="shared" si="18"/>
        <v>1.6940246735549385</v>
      </c>
      <c r="M81" s="18">
        <f t="shared" si="19"/>
        <v>-0.71291462002243122</v>
      </c>
    </row>
    <row r="82" spans="1:13">
      <c r="A82" s="1">
        <v>73</v>
      </c>
      <c r="B82" s="18">
        <f t="shared" si="20"/>
        <v>0.12872692644979083</v>
      </c>
      <c r="C82" s="18">
        <f t="shared" si="21"/>
        <v>7.3300320629247658E-6</v>
      </c>
      <c r="D82" s="21">
        <f t="shared" si="23"/>
        <v>0.87126574351814634</v>
      </c>
      <c r="E82" s="18">
        <f t="shared" si="22"/>
        <v>3.5745385289958167E-3</v>
      </c>
      <c r="F82" s="18">
        <f t="shared" si="12"/>
        <v>8.887711578985576E-35</v>
      </c>
      <c r="G82" s="18">
        <f t="shared" si="13"/>
        <v>1.3712730735502092</v>
      </c>
      <c r="H82" s="18">
        <f t="shared" si="14"/>
        <v>-7.1278007866899982</v>
      </c>
      <c r="I82" s="18">
        <f t="shared" si="15"/>
        <v>52.903457975726262</v>
      </c>
      <c r="J82" s="18">
        <f t="shared" si="16"/>
        <v>0.30642862943782573</v>
      </c>
      <c r="K82" s="18">
        <f t="shared" si="17"/>
        <v>52.903457975726262</v>
      </c>
      <c r="L82" s="18">
        <f t="shared" si="18"/>
        <v>1.6939683132761507</v>
      </c>
      <c r="M82" s="18">
        <f t="shared" si="19"/>
        <v>-0.71287066934631216</v>
      </c>
    </row>
    <row r="83" spans="1:13">
      <c r="A83" s="1">
        <v>74</v>
      </c>
      <c r="B83" s="18">
        <f t="shared" si="20"/>
        <v>0.13184129941899064</v>
      </c>
      <c r="C83" s="18">
        <f t="shared" si="21"/>
        <v>6.2305272534860508E-6</v>
      </c>
      <c r="D83" s="21">
        <f t="shared" si="23"/>
        <v>0.86815247005375595</v>
      </c>
      <c r="E83" s="18">
        <f t="shared" si="22"/>
        <v>3.6368259883798131E-3</v>
      </c>
      <c r="F83" s="18">
        <f t="shared" si="12"/>
        <v>1.4332811800983386E-34</v>
      </c>
      <c r="G83" s="18">
        <f t="shared" si="13"/>
        <v>1.3681587005810094</v>
      </c>
      <c r="H83" s="18">
        <f t="shared" si="14"/>
        <v>-7.0843569831278215</v>
      </c>
      <c r="I83" s="18">
        <f t="shared" si="15"/>
        <v>52.868266458337317</v>
      </c>
      <c r="J83" s="18">
        <f t="shared" si="16"/>
        <v>0.30581086537425989</v>
      </c>
      <c r="K83" s="18">
        <f t="shared" si="17"/>
        <v>52.868266458337317</v>
      </c>
      <c r="L83" s="18">
        <f t="shared" si="18"/>
        <v>1.693911168818</v>
      </c>
      <c r="M83" s="18">
        <f t="shared" si="19"/>
        <v>-0.71282610715417649</v>
      </c>
    </row>
    <row r="84" spans="1:13">
      <c r="A84" s="1">
        <v>75</v>
      </c>
      <c r="B84" s="18">
        <f t="shared" si="20"/>
        <v>0.13499861888395828</v>
      </c>
      <c r="C84" s="18">
        <f t="shared" si="21"/>
        <v>5.2959481654631429E-6</v>
      </c>
      <c r="D84" s="21">
        <f t="shared" si="23"/>
        <v>0.86499608516787629</v>
      </c>
      <c r="E84" s="18">
        <f t="shared" si="22"/>
        <v>3.6999723776791659E-3</v>
      </c>
      <c r="F84" s="18">
        <f t="shared" si="12"/>
        <v>2.325652566415918E-34</v>
      </c>
      <c r="G84" s="18">
        <f t="shared" si="13"/>
        <v>1.3650013811160417</v>
      </c>
      <c r="H84" s="18">
        <f t="shared" si="14"/>
        <v>-7.0403538625829514</v>
      </c>
      <c r="I84" s="18">
        <f t="shared" si="15"/>
        <v>52.832637417574752</v>
      </c>
      <c r="J84" s="18">
        <f t="shared" si="16"/>
        <v>0.30518421914997562</v>
      </c>
      <c r="K84" s="18">
        <f t="shared" si="17"/>
        <v>52.832637417574752</v>
      </c>
      <c r="L84" s="18">
        <f t="shared" si="18"/>
        <v>1.693853236350753</v>
      </c>
      <c r="M84" s="18">
        <f t="shared" si="19"/>
        <v>-0.71278093045953417</v>
      </c>
    </row>
    <row r="85" spans="1:13">
      <c r="A85" s="1">
        <v>76</v>
      </c>
      <c r="B85" s="18">
        <f t="shared" si="20"/>
        <v>0.13819908050588003</v>
      </c>
      <c r="C85" s="18">
        <f t="shared" si="21"/>
        <v>4.5015559406436714E-6</v>
      </c>
      <c r="D85" s="21">
        <f t="shared" si="23"/>
        <v>0.86179641793817929</v>
      </c>
      <c r="E85" s="18">
        <f t="shared" si="22"/>
        <v>3.7639816101176005E-3</v>
      </c>
      <c r="F85" s="18">
        <f t="shared" si="12"/>
        <v>3.7969586008687672E-34</v>
      </c>
      <c r="G85" s="18">
        <f t="shared" si="13"/>
        <v>1.3618009194941201</v>
      </c>
      <c r="H85" s="18">
        <f t="shared" si="14"/>
        <v>-6.9957902530657519</v>
      </c>
      <c r="I85" s="18">
        <f t="shared" si="15"/>
        <v>52.796570513089996</v>
      </c>
      <c r="J85" s="18">
        <f t="shared" si="16"/>
        <v>0.30454863696899631</v>
      </c>
      <c r="K85" s="18">
        <f t="shared" si="17"/>
        <v>52.796570513089996</v>
      </c>
      <c r="L85" s="18">
        <f t="shared" si="18"/>
        <v>1.6937945122842957</v>
      </c>
      <c r="M85" s="18">
        <f t="shared" si="19"/>
        <v>-0.71273513646275566</v>
      </c>
    </row>
    <row r="86" spans="1:13">
      <c r="A86" s="1">
        <v>77</v>
      </c>
      <c r="B86" s="18">
        <f t="shared" si="20"/>
        <v>0.14144286637466455</v>
      </c>
      <c r="C86" s="18">
        <f t="shared" si="21"/>
        <v>3.8263225495471202E-6</v>
      </c>
      <c r="D86" s="21">
        <f t="shared" si="23"/>
        <v>0.8585533073027859</v>
      </c>
      <c r="E86" s="18">
        <f t="shared" si="22"/>
        <v>3.8288573274932909E-3</v>
      </c>
      <c r="F86" s="18">
        <f t="shared" si="12"/>
        <v>6.2374783685533892E-34</v>
      </c>
      <c r="G86" s="18">
        <f t="shared" si="13"/>
        <v>1.3585571336253355</v>
      </c>
      <c r="H86" s="18">
        <f t="shared" si="14"/>
        <v>-6.9506651971539384</v>
      </c>
      <c r="I86" s="18">
        <f t="shared" si="15"/>
        <v>52.760065588224116</v>
      </c>
      <c r="J86" s="18">
        <f t="shared" si="16"/>
        <v>0.30390406743667914</v>
      </c>
      <c r="K86" s="18">
        <f t="shared" si="17"/>
        <v>52.760065588224116</v>
      </c>
      <c r="L86" s="18">
        <f t="shared" si="18"/>
        <v>1.693734993277529</v>
      </c>
      <c r="M86" s="18">
        <f t="shared" si="19"/>
        <v>-0.71268872255839621</v>
      </c>
    </row>
    <row r="87" spans="1:13">
      <c r="A87" s="1">
        <v>78</v>
      </c>
      <c r="B87" s="18">
        <f t="shared" si="20"/>
        <v>0.14473014449637442</v>
      </c>
      <c r="C87" s="18">
        <f t="shared" si="21"/>
        <v>3.252374167115052E-6</v>
      </c>
      <c r="D87" s="21">
        <f t="shared" si="23"/>
        <v>0.85526660312945846</v>
      </c>
      <c r="E87" s="18">
        <f t="shared" si="22"/>
        <v>3.8946028899274885E-3</v>
      </c>
      <c r="F87" s="18">
        <f t="shared" si="12"/>
        <v>1.0310219835859651E-33</v>
      </c>
      <c r="G87" s="18">
        <f t="shared" si="13"/>
        <v>1.3552698555036256</v>
      </c>
      <c r="H87" s="18">
        <f t="shared" si="14"/>
        <v>-6.9049779583100186</v>
      </c>
      <c r="I87" s="18">
        <f t="shared" si="15"/>
        <v>52.723122674794055</v>
      </c>
      <c r="J87" s="18">
        <f t="shared" si="16"/>
        <v>0.30325046166673975</v>
      </c>
      <c r="K87" s="18">
        <f t="shared" si="17"/>
        <v>52.723122674794055</v>
      </c>
      <c r="L87" s="18">
        <f t="shared" si="18"/>
        <v>1.693674676247773</v>
      </c>
      <c r="M87" s="18">
        <f t="shared" si="19"/>
        <v>-0.71264168634253133</v>
      </c>
    </row>
    <row r="88" spans="1:13">
      <c r="A88" s="1">
        <v>79</v>
      </c>
      <c r="B88" s="18">
        <f t="shared" si="20"/>
        <v>0.14806106828058088</v>
      </c>
      <c r="C88" s="18">
        <f t="shared" si="21"/>
        <v>2.7645180420477942E-6</v>
      </c>
      <c r="D88" s="21">
        <f t="shared" si="23"/>
        <v>0.8519361672013771</v>
      </c>
      <c r="E88" s="18">
        <f t="shared" si="22"/>
        <v>3.9612213656116183E-3</v>
      </c>
      <c r="F88" s="18">
        <f t="shared" si="12"/>
        <v>1.7148056839973822E-33</v>
      </c>
      <c r="G88" s="18">
        <f t="shared" si="13"/>
        <v>1.351938931719419</v>
      </c>
      <c r="H88" s="18">
        <f t="shared" si="14"/>
        <v>-6.8587280271269622</v>
      </c>
      <c r="I88" s="18">
        <f t="shared" si="15"/>
        <v>52.685741997798978</v>
      </c>
      <c r="J88" s="18">
        <f t="shared" si="16"/>
        <v>0.30258777338898146</v>
      </c>
      <c r="K88" s="18">
        <f t="shared" si="17"/>
        <v>52.685741997798978</v>
      </c>
      <c r="L88" s="18">
        <f t="shared" si="18"/>
        <v>1.6936135583801728</v>
      </c>
      <c r="M88" s="18">
        <f t="shared" si="19"/>
        <v>-0.71259402562009089</v>
      </c>
    </row>
    <row r="89" spans="1:13">
      <c r="A89" s="1">
        <v>80</v>
      </c>
      <c r="B89" s="18">
        <f t="shared" si="20"/>
        <v>0.15143577602823624</v>
      </c>
      <c r="C89" s="18">
        <f t="shared" si="21"/>
        <v>2.3498403357406251E-6</v>
      </c>
      <c r="D89" s="21">
        <f t="shared" si="23"/>
        <v>0.84856187413142803</v>
      </c>
      <c r="E89" s="18">
        <f t="shared" si="22"/>
        <v>4.0287155205647254E-3</v>
      </c>
      <c r="F89" s="18">
        <f t="shared" si="12"/>
        <v>2.869798064233837E-33</v>
      </c>
      <c r="G89" s="18">
        <f t="shared" si="13"/>
        <v>1.3485642239717639</v>
      </c>
      <c r="H89" s="18">
        <f t="shared" si="14"/>
        <v>-6.8119151274910505</v>
      </c>
      <c r="I89" s="18">
        <f t="shared" si="15"/>
        <v>52.647923980031749</v>
      </c>
      <c r="J89" s="18">
        <f t="shared" si="16"/>
        <v>0.30191595905763013</v>
      </c>
      <c r="K89" s="18">
        <f t="shared" si="17"/>
        <v>52.647923980031749</v>
      </c>
      <c r="L89" s="18">
        <f t="shared" si="18"/>
        <v>1.6935516371370967</v>
      </c>
      <c r="M89" s="18">
        <f t="shared" si="19"/>
        <v>-0.71254573841218738</v>
      </c>
    </row>
    <row r="90" spans="1:13">
      <c r="A90" s="1">
        <v>81</v>
      </c>
      <c r="B90" s="18">
        <f t="shared" si="20"/>
        <v>0.154854390420709</v>
      </c>
      <c r="C90" s="18">
        <f t="shared" si="21"/>
        <v>1.9973642853795314E-6</v>
      </c>
      <c r="D90" s="21">
        <f t="shared" si="23"/>
        <v>0.84514361221500556</v>
      </c>
      <c r="E90" s="18">
        <f t="shared" si="22"/>
        <v>4.0970878084141803E-3</v>
      </c>
      <c r="F90" s="18">
        <f t="shared" si="12"/>
        <v>4.832561312964832E-33</v>
      </c>
      <c r="G90" s="18">
        <f t="shared" si="13"/>
        <v>1.3451456095792911</v>
      </c>
      <c r="H90" s="18">
        <f t="shared" si="14"/>
        <v>-6.7645392226504653</v>
      </c>
      <c r="I90" s="18">
        <f t="shared" si="15"/>
        <v>52.609669246575947</v>
      </c>
      <c r="J90" s="18">
        <f t="shared" si="16"/>
        <v>0.30123497796016435</v>
      </c>
      <c r="K90" s="18">
        <f t="shared" si="17"/>
        <v>52.609669246575947</v>
      </c>
      <c r="L90" s="18">
        <f t="shared" si="18"/>
        <v>1.6934889102675099</v>
      </c>
      <c r="M90" s="18">
        <f t="shared" si="19"/>
        <v>-0.7124968229634272</v>
      </c>
    </row>
    <row r="91" spans="1:13">
      <c r="A91" s="1">
        <v>82</v>
      </c>
      <c r="B91" s="18">
        <f t="shared" si="20"/>
        <v>0.15831701801067422</v>
      </c>
      <c r="C91" s="18">
        <f t="shared" si="21"/>
        <v>1.6977596425726017E-6</v>
      </c>
      <c r="D91" s="21">
        <f t="shared" si="23"/>
        <v>0.84168128422968325</v>
      </c>
      <c r="E91" s="18">
        <f t="shared" si="22"/>
        <v>4.1663403602134842E-3</v>
      </c>
      <c r="F91" s="18">
        <f t="shared" si="12"/>
        <v>8.188267490024228E-33</v>
      </c>
      <c r="G91" s="18">
        <f t="shared" si="13"/>
        <v>1.3416829819893259</v>
      </c>
      <c r="H91" s="18">
        <f t="shared" si="14"/>
        <v>-6.7166005211814355</v>
      </c>
      <c r="I91" s="18">
        <f t="shared" si="15"/>
        <v>52.570978629198891</v>
      </c>
      <c r="J91" s="18">
        <f t="shared" si="16"/>
        <v>0.30054479232652476</v>
      </c>
      <c r="K91" s="18">
        <f t="shared" si="17"/>
        <v>52.570978629198891</v>
      </c>
      <c r="L91" s="18">
        <f t="shared" si="18"/>
        <v>1.6934253758163178</v>
      </c>
      <c r="M91" s="18">
        <f t="shared" si="19"/>
        <v>-0.71244727774919492</v>
      </c>
    </row>
    <row r="92" spans="1:13">
      <c r="A92" s="1">
        <v>83</v>
      </c>
      <c r="B92" s="18">
        <f t="shared" si="20"/>
        <v>0.16182374871559665</v>
      </c>
      <c r="C92" s="18">
        <f t="shared" si="21"/>
        <v>1.4430956961867113E-6</v>
      </c>
      <c r="D92" s="21">
        <f t="shared" si="23"/>
        <v>0.83817480818870715</v>
      </c>
      <c r="E92" s="18">
        <f t="shared" si="22"/>
        <v>4.2364749743119337E-3</v>
      </c>
      <c r="F92" s="18">
        <f t="shared" si="12"/>
        <v>1.3960246539279546E-32</v>
      </c>
      <c r="G92" s="18">
        <f t="shared" si="13"/>
        <v>1.3381762512844033</v>
      </c>
      <c r="H92" s="18">
        <f t="shared" si="14"/>
        <v>-6.6680994828380342</v>
      </c>
      <c r="I92" s="18">
        <f t="shared" si="15"/>
        <v>52.531853170612557</v>
      </c>
      <c r="J92" s="18">
        <f t="shared" si="16"/>
        <v>0.29984536743857049</v>
      </c>
      <c r="K92" s="18">
        <f t="shared" si="17"/>
        <v>52.531853170612557</v>
      </c>
      <c r="L92" s="18">
        <f t="shared" si="18"/>
        <v>1.6933610321336587</v>
      </c>
      <c r="M92" s="18">
        <f t="shared" si="19"/>
        <v>-0.71239710148290114</v>
      </c>
    </row>
    <row r="93" spans="1:13">
      <c r="A93" s="1">
        <v>84</v>
      </c>
      <c r="B93" s="18">
        <f t="shared" si="20"/>
        <v>0.16537465531458681</v>
      </c>
      <c r="C93" s="18">
        <f t="shared" si="21"/>
        <v>1.2266313417587047E-6</v>
      </c>
      <c r="D93" s="21">
        <f t="shared" si="23"/>
        <v>0.83462411805407144</v>
      </c>
      <c r="E93" s="18">
        <f t="shared" si="22"/>
        <v>4.3074931062917366E-3</v>
      </c>
      <c r="F93" s="18">
        <f t="shared" si="12"/>
        <v>2.3948435587166449E-32</v>
      </c>
      <c r="G93" s="18">
        <f t="shared" si="13"/>
        <v>1.3346253446854131</v>
      </c>
      <c r="H93" s="18">
        <f t="shared" si="14"/>
        <v>-6.6190368242755753</v>
      </c>
      <c r="I93" s="18">
        <f t="shared" si="15"/>
        <v>52.492294128603469</v>
      </c>
      <c r="J93" s="18">
        <f t="shared" si="16"/>
        <v>0.29913667173964587</v>
      </c>
      <c r="K93" s="18">
        <f t="shared" si="17"/>
        <v>52.492294128603469</v>
      </c>
      <c r="L93" s="18">
        <f t="shared" si="18"/>
        <v>1.693295877884136</v>
      </c>
      <c r="M93" s="18">
        <f t="shared" si="19"/>
        <v>-0.71234629312318143</v>
      </c>
    </row>
    <row r="94" spans="1:13">
      <c r="A94" s="1">
        <v>85</v>
      </c>
      <c r="B94" s="18">
        <f t="shared" si="20"/>
        <v>0.16896979294944955</v>
      </c>
      <c r="C94" s="18">
        <f t="shared" si="21"/>
        <v>1.042636640494899E-6</v>
      </c>
      <c r="D94" s="21">
        <f t="shared" si="23"/>
        <v>0.83102916441390995</v>
      </c>
      <c r="E94" s="18">
        <f t="shared" si="22"/>
        <v>4.3793958589889914E-3</v>
      </c>
      <c r="F94" s="18">
        <f t="shared" si="12"/>
        <v>4.133705436396732E-32</v>
      </c>
      <c r="G94" s="18">
        <f t="shared" si="13"/>
        <v>1.3310302070505504</v>
      </c>
      <c r="H94" s="18">
        <f t="shared" si="14"/>
        <v>-6.569413524634899</v>
      </c>
      <c r="I94" s="18">
        <f t="shared" si="15"/>
        <v>52.45230298001696</v>
      </c>
      <c r="J94" s="18">
        <f t="shared" si="16"/>
        <v>0.29841867694410884</v>
      </c>
      <c r="K94" s="18">
        <f t="shared" si="17"/>
        <v>52.45230298001696</v>
      </c>
      <c r="L94" s="18">
        <f t="shared" si="18"/>
        <v>1.6932299120559733</v>
      </c>
      <c r="M94" s="18">
        <f t="shared" si="19"/>
        <v>-0.71229485188103636</v>
      </c>
    </row>
    <row r="95" spans="1:13">
      <c r="A95" s="1">
        <v>86</v>
      </c>
      <c r="B95" s="18">
        <f t="shared" si="20"/>
        <v>0.17260919863078292</v>
      </c>
      <c r="C95" s="18">
        <f t="shared" si="21"/>
        <v>8.8624114442066414E-7</v>
      </c>
      <c r="D95" s="21">
        <f t="shared" si="23"/>
        <v>0.82738991512807258</v>
      </c>
      <c r="E95" s="18">
        <f t="shared" si="22"/>
        <v>4.4521839726156583E-3</v>
      </c>
      <c r="F95" s="18">
        <f t="shared" si="12"/>
        <v>7.1791704133839792E-32</v>
      </c>
      <c r="G95" s="18">
        <f t="shared" si="13"/>
        <v>1.3273908013692171</v>
      </c>
      <c r="H95" s="18">
        <f t="shared" si="14"/>
        <v>-6.5192308309760154</v>
      </c>
      <c r="I95" s="18">
        <f t="shared" si="15"/>
        <v>52.411881424593801</v>
      </c>
      <c r="J95" s="18">
        <f t="shared" si="16"/>
        <v>0.29769135814666581</v>
      </c>
      <c r="K95" s="18">
        <f t="shared" si="17"/>
        <v>52.411881424593801</v>
      </c>
      <c r="L95" s="18">
        <f t="shared" si="18"/>
        <v>1.6931631339700772</v>
      </c>
      <c r="M95" s="18">
        <f t="shared" si="19"/>
        <v>-0.71224277722689722</v>
      </c>
    </row>
    <row r="96" spans="1:13">
      <c r="A96" s="1">
        <v>87</v>
      </c>
      <c r="B96" s="18">
        <f t="shared" si="20"/>
        <v>0.17629289075001994</v>
      </c>
      <c r="C96" s="18">
        <f t="shared" si="21"/>
        <v>7.5330497275756455E-7</v>
      </c>
      <c r="D96" s="21">
        <f t="shared" si="23"/>
        <v>0.8237063559450073</v>
      </c>
      <c r="E96" s="18">
        <f t="shared" si="22"/>
        <v>4.5258578150003991E-3</v>
      </c>
      <c r="F96" s="18">
        <f t="shared" si="12"/>
        <v>1.2545099068011628E-31</v>
      </c>
      <c r="G96" s="18">
        <f t="shared" si="13"/>
        <v>1.3237071092499799</v>
      </c>
      <c r="H96" s="18">
        <f t="shared" si="14"/>
        <v>-6.4684902635464159</v>
      </c>
      <c r="I96" s="18">
        <f t="shared" si="15"/>
        <v>52.37103138863074</v>
      </c>
      <c r="J96" s="18">
        <f t="shared" si="16"/>
        <v>0.29695469393134483</v>
      </c>
      <c r="K96" s="18">
        <f t="shared" si="17"/>
        <v>52.37103138863074</v>
      </c>
      <c r="L96" s="18">
        <f t="shared" si="18"/>
        <v>1.6930955432889903</v>
      </c>
      <c r="M96" s="18">
        <f t="shared" si="19"/>
        <v>-0.71219006889760927</v>
      </c>
    </row>
    <row r="97" spans="1:13">
      <c r="A97" s="1">
        <v>88</v>
      </c>
      <c r="B97" s="18">
        <f t="shared" si="20"/>
        <v>0.18002086859833916</v>
      </c>
      <c r="C97" s="18">
        <f t="shared" si="21"/>
        <v>6.4030922684392989E-7</v>
      </c>
      <c r="D97" s="21">
        <f t="shared" si="23"/>
        <v>0.81997849109243404</v>
      </c>
      <c r="E97" s="18">
        <f t="shared" si="22"/>
        <v>4.6004173719667828E-3</v>
      </c>
      <c r="F97" s="18">
        <f t="shared" si="12"/>
        <v>2.2056186869771562E-31</v>
      </c>
      <c r="G97" s="18">
        <f t="shared" si="13"/>
        <v>1.3199791314016609</v>
      </c>
      <c r="H97" s="18">
        <f t="shared" si="14"/>
        <v>-6.4171936208736113</v>
      </c>
      <c r="I97" s="18">
        <f t="shared" si="15"/>
        <v>52.329755028477116</v>
      </c>
      <c r="J97" s="18">
        <f t="shared" si="16"/>
        <v>0.2962086664799381</v>
      </c>
      <c r="K97" s="18">
        <f t="shared" si="17"/>
        <v>52.329755028477116</v>
      </c>
      <c r="L97" s="18">
        <f t="shared" si="18"/>
        <v>1.6930271400257186</v>
      </c>
      <c r="M97" s="18">
        <f t="shared" si="19"/>
        <v>-0.71213672690331464</v>
      </c>
    </row>
    <row r="98" spans="1:13">
      <c r="A98" s="1">
        <v>89</v>
      </c>
      <c r="B98" s="18">
        <f t="shared" si="20"/>
        <v>0.18379311189339989</v>
      </c>
      <c r="C98" s="18">
        <f t="shared" si="21"/>
        <v>5.4426284281734044E-7</v>
      </c>
      <c r="D98" s="21">
        <f t="shared" si="23"/>
        <v>0.81620634384375734</v>
      </c>
      <c r="E98" s="18">
        <f t="shared" si="22"/>
        <v>4.6758622378679981E-3</v>
      </c>
      <c r="F98" s="18">
        <f t="shared" si="12"/>
        <v>3.9015154379155227E-31</v>
      </c>
      <c r="G98" s="18">
        <f t="shared" si="13"/>
        <v>1.3162068881066</v>
      </c>
      <c r="H98" s="18">
        <f t="shared" si="14"/>
        <v>-6.3653429846664169</v>
      </c>
      <c r="I98" s="18">
        <f t="shared" si="15"/>
        <v>52.288054733835445</v>
      </c>
      <c r="J98" s="18">
        <f t="shared" si="16"/>
        <v>0.29545326167972796</v>
      </c>
      <c r="K98" s="18">
        <f t="shared" si="17"/>
        <v>52.288054733835445</v>
      </c>
      <c r="L98" s="18">
        <f t="shared" si="18"/>
        <v>1.6929579245524147</v>
      </c>
      <c r="M98" s="18">
        <f t="shared" si="19"/>
        <v>-0.7120827515342244</v>
      </c>
    </row>
    <row r="99" spans="1:13">
      <c r="A99" s="1">
        <v>90</v>
      </c>
      <c r="B99" s="18">
        <f t="shared" si="20"/>
        <v>0.18760958031488723</v>
      </c>
      <c r="C99" s="18">
        <f t="shared" si="21"/>
        <v>4.6262341639473938E-7</v>
      </c>
      <c r="D99" s="21">
        <f t="shared" si="23"/>
        <v>0.81238995706169648</v>
      </c>
      <c r="E99" s="18">
        <f t="shared" si="22"/>
        <v>4.752191606297744E-3</v>
      </c>
      <c r="F99" s="18">
        <f t="shared" si="12"/>
        <v>6.9433885091430577E-31</v>
      </c>
      <c r="G99" s="18">
        <f t="shared" si="13"/>
        <v>1.3123904196851128</v>
      </c>
      <c r="H99" s="18">
        <f t="shared" si="14"/>
        <v>-6.3129407245140152</v>
      </c>
      <c r="I99" s="18">
        <f t="shared" si="15"/>
        <v>52.245933130876743</v>
      </c>
      <c r="J99" s="18">
        <f t="shared" si="16"/>
        <v>0.29468846923031228</v>
      </c>
      <c r="K99" s="18">
        <f t="shared" si="17"/>
        <v>52.245933130876743</v>
      </c>
      <c r="L99" s="18">
        <f t="shared" si="18"/>
        <v>1.692887897608901</v>
      </c>
      <c r="M99" s="18">
        <f t="shared" si="19"/>
        <v>-0.71202814336726439</v>
      </c>
    </row>
    <row r="100" spans="1:13">
      <c r="A100" s="1">
        <v>91</v>
      </c>
      <c r="B100" s="18">
        <f t="shared" si="20"/>
        <v>0.19147021304987641</v>
      </c>
      <c r="C100" s="18">
        <f t="shared" si="21"/>
        <v>3.9322990393552846E-7</v>
      </c>
      <c r="D100" s="21">
        <f t="shared" si="23"/>
        <v>0.80852939372021959</v>
      </c>
      <c r="E100" s="18">
        <f t="shared" si="22"/>
        <v>4.8294042609975281E-3</v>
      </c>
      <c r="F100" s="18">
        <f t="shared" si="12"/>
        <v>1.24317459316631E-30</v>
      </c>
      <c r="G100" s="18">
        <f t="shared" si="13"/>
        <v>1.3085297869501236</v>
      </c>
      <c r="H100" s="18">
        <f t="shared" si="14"/>
        <v>-6.2599895023673859</v>
      </c>
      <c r="I100" s="18">
        <f t="shared" si="15"/>
        <v>52.203393085141805</v>
      </c>
      <c r="J100" s="18">
        <f t="shared" si="16"/>
        <v>0.29391428274932924</v>
      </c>
      <c r="K100" s="18">
        <f t="shared" si="17"/>
        <v>52.203393085141805</v>
      </c>
      <c r="L100" s="18">
        <f t="shared" si="18"/>
        <v>1.6928170603110113</v>
      </c>
      <c r="M100" s="18">
        <f t="shared" si="19"/>
        <v>-0.71197290327257967</v>
      </c>
    </row>
    <row r="101" spans="1:13">
      <c r="A101" s="1">
        <v>92</v>
      </c>
      <c r="B101" s="18">
        <f t="shared" si="20"/>
        <v>0.1953749283490506</v>
      </c>
      <c r="C101" s="18">
        <f t="shared" si="21"/>
        <v>3.3424541834519919E-7</v>
      </c>
      <c r="D101" s="21">
        <f t="shared" si="23"/>
        <v>0.80462473740553109</v>
      </c>
      <c r="E101" s="18">
        <f t="shared" si="22"/>
        <v>4.9074985669810122E-3</v>
      </c>
      <c r="F101" s="18">
        <f t="shared" si="12"/>
        <v>2.2392427375779E-30</v>
      </c>
      <c r="G101" s="18">
        <f t="shared" si="13"/>
        <v>1.3046250716509493</v>
      </c>
      <c r="H101" s="18">
        <f t="shared" si="14"/>
        <v>-6.2064922767901898</v>
      </c>
      <c r="I101" s="18">
        <f t="shared" si="15"/>
        <v>52.160437704223447</v>
      </c>
      <c r="J101" s="18">
        <f t="shared" si="16"/>
        <v>0.29313069987688295</v>
      </c>
      <c r="K101" s="18">
        <f t="shared" si="17"/>
        <v>52.160437704223447</v>
      </c>
      <c r="L101" s="18">
        <f t="shared" si="18"/>
        <v>1.692745414158733</v>
      </c>
      <c r="M101" s="18">
        <f t="shared" si="19"/>
        <v>-0.71191703241988558</v>
      </c>
    </row>
    <row r="102" spans="1:13">
      <c r="A102" s="1">
        <v>93</v>
      </c>
      <c r="B102" s="18">
        <f t="shared" si="20"/>
        <v>0.19932362309482571</v>
      </c>
      <c r="C102" s="18">
        <f t="shared" si="21"/>
        <v>2.8410860559341931E-7</v>
      </c>
      <c r="D102" s="21">
        <f t="shared" si="23"/>
        <v>0.80067609279656871</v>
      </c>
      <c r="E102" s="18">
        <f t="shared" si="22"/>
        <v>4.9864724618965146E-3</v>
      </c>
      <c r="F102" s="18">
        <f t="shared" si="12"/>
        <v>4.0575421689380599E-30</v>
      </c>
      <c r="G102" s="18">
        <f t="shared" si="13"/>
        <v>1.3006763769051743</v>
      </c>
      <c r="H102" s="18">
        <f t="shared" si="14"/>
        <v>-6.1524523069664809</v>
      </c>
      <c r="I102" s="18">
        <f t="shared" si="15"/>
        <v>52.117070340227308</v>
      </c>
      <c r="J102" s="18">
        <f t="shared" si="16"/>
        <v>0.29233772237845779</v>
      </c>
      <c r="K102" s="18">
        <f t="shared" si="17"/>
        <v>52.117070340227308</v>
      </c>
      <c r="L102" s="18">
        <f t="shared" si="18"/>
        <v>1.6926729610441318</v>
      </c>
      <c r="M102" s="18">
        <f t="shared" si="19"/>
        <v>-0.71186053228464596</v>
      </c>
    </row>
    <row r="103" spans="1:13">
      <c r="A103" s="1">
        <v>94</v>
      </c>
      <c r="B103" s="18">
        <f t="shared" si="20"/>
        <v>0.2033161723824547</v>
      </c>
      <c r="C103" s="18">
        <f t="shared" si="21"/>
        <v>2.414923147544064E-7</v>
      </c>
      <c r="D103" s="21">
        <f t="shared" si="23"/>
        <v>0.7966835861252306</v>
      </c>
      <c r="E103" s="18">
        <f t="shared" si="22"/>
        <v>5.0663234476490942E-3</v>
      </c>
      <c r="F103" s="18">
        <f t="shared" si="12"/>
        <v>7.3960647547917499E-30</v>
      </c>
      <c r="G103" s="18">
        <f t="shared" si="13"/>
        <v>1.2966838276175454</v>
      </c>
      <c r="H103" s="18">
        <f t="shared" si="14"/>
        <v>-6.0978731564504223</v>
      </c>
      <c r="I103" s="18">
        <f t="shared" si="15"/>
        <v>52.073294591988088</v>
      </c>
      <c r="J103" s="18">
        <f t="shared" si="16"/>
        <v>0.29153535624610744</v>
      </c>
      <c r="K103" s="18">
        <f t="shared" si="17"/>
        <v>52.073294591988088</v>
      </c>
      <c r="L103" s="18">
        <f t="shared" si="18"/>
        <v>1.6925997032590374</v>
      </c>
      <c r="M103" s="18">
        <f t="shared" si="19"/>
        <v>-0.71180340465406799</v>
      </c>
    </row>
    <row r="104" spans="1:13">
      <c r="A104" s="1">
        <v>95</v>
      </c>
      <c r="B104" s="18">
        <f t="shared" si="20"/>
        <v>0.20735242911519811</v>
      </c>
      <c r="C104" s="18">
        <f t="shared" si="21"/>
        <v>2.0526846754124543E-7</v>
      </c>
      <c r="D104" s="21">
        <f t="shared" si="23"/>
        <v>0.79264736561633431</v>
      </c>
      <c r="E104" s="18">
        <f t="shared" si="22"/>
        <v>5.1470485823039624E-3</v>
      </c>
      <c r="F104" s="18">
        <f t="shared" si="12"/>
        <v>1.3561123413891586E-29</v>
      </c>
      <c r="G104" s="18">
        <f t="shared" si="13"/>
        <v>1.2926475708848018</v>
      </c>
      <c r="H104" s="18">
        <f t="shared" si="14"/>
        <v>-6.042758696646243</v>
      </c>
      <c r="I104" s="18">
        <f t="shared" si="15"/>
        <v>52.029114307045113</v>
      </c>
      <c r="J104" s="18">
        <f t="shared" si="16"/>
        <v>0.29072361179770079</v>
      </c>
      <c r="K104" s="18">
        <f t="shared" si="17"/>
        <v>52.029114307045113</v>
      </c>
      <c r="L104" s="18">
        <f t="shared" si="18"/>
        <v>1.6925256435024734</v>
      </c>
      <c r="M104" s="18">
        <f t="shared" si="19"/>
        <v>-0.71174565163289416</v>
      </c>
    </row>
    <row r="105" spans="1:13">
      <c r="A105" s="1">
        <v>96</v>
      </c>
      <c r="B105" s="18">
        <f t="shared" si="20"/>
        <v>0.21143222361466063</v>
      </c>
      <c r="C105" s="18">
        <f t="shared" si="21"/>
        <v>1.7447819741005861E-7</v>
      </c>
      <c r="D105" s="21">
        <f t="shared" si="23"/>
        <v>0.78856760190714192</v>
      </c>
      <c r="E105" s="18">
        <f t="shared" si="22"/>
        <v>5.2286444722932125E-3</v>
      </c>
      <c r="F105" s="18">
        <f t="shared" si="12"/>
        <v>2.5010821214401215E-29</v>
      </c>
      <c r="G105" s="18">
        <f t="shared" si="13"/>
        <v>1.2885677763853394</v>
      </c>
      <c r="H105" s="18">
        <f t="shared" si="14"/>
        <v>-5.9871131100026398</v>
      </c>
      <c r="I105" s="18">
        <f t="shared" si="15"/>
        <v>51.984533583348338</v>
      </c>
      <c r="J105" s="18">
        <f t="shared" si="16"/>
        <v>0.28990250377399435</v>
      </c>
      <c r="K105" s="18">
        <f t="shared" si="17"/>
        <v>51.984533583348338</v>
      </c>
      <c r="L105" s="18">
        <f t="shared" si="18"/>
        <v>1.6924507848878043</v>
      </c>
      <c r="M105" s="18">
        <f t="shared" si="19"/>
        <v>-0.71168727564897794</v>
      </c>
    </row>
    <row r="106" spans="1:13">
      <c r="A106" s="1">
        <v>97</v>
      </c>
      <c r="B106" s="18">
        <f t="shared" si="20"/>
        <v>0.21555536324740193</v>
      </c>
      <c r="C106" s="18">
        <f t="shared" si="21"/>
        <v>1.4830646779854982E-7</v>
      </c>
      <c r="D106" s="21">
        <f t="shared" si="23"/>
        <v>0.78444448844613035</v>
      </c>
      <c r="E106" s="18">
        <f t="shared" si="22"/>
        <v>5.311107264948039E-3</v>
      </c>
      <c r="F106" s="18">
        <f t="shared" si="12"/>
        <v>4.6395523013310241E-29</v>
      </c>
      <c r="G106" s="18">
        <f t="shared" si="13"/>
        <v>1.2844446367525981</v>
      </c>
      <c r="H106" s="18">
        <f t="shared" si="14"/>
        <v>-5.930940892911492</v>
      </c>
      <c r="I106" s="18">
        <f t="shared" si="15"/>
        <v>51.939556770706751</v>
      </c>
      <c r="J106" s="18">
        <f t="shared" si="16"/>
        <v>0.28907205143330622</v>
      </c>
      <c r="K106" s="18">
        <f t="shared" si="17"/>
        <v>51.939556770706751</v>
      </c>
      <c r="L106" s="18">
        <f t="shared" si="18"/>
        <v>1.6923751309495889</v>
      </c>
      <c r="M106" s="18">
        <f t="shared" si="19"/>
        <v>-0.71162827945862639</v>
      </c>
    </row>
    <row r="107" spans="1:13">
      <c r="A107" s="1">
        <v>98</v>
      </c>
      <c r="B107" s="18">
        <f t="shared" si="20"/>
        <v>0.21972163206893663</v>
      </c>
      <c r="C107" s="18">
        <f t="shared" si="21"/>
        <v>1.2606049762876733E-7</v>
      </c>
      <c r="D107" s="21">
        <f t="shared" si="23"/>
        <v>0.78027824187056583</v>
      </c>
      <c r="E107" s="18">
        <f t="shared" si="22"/>
        <v>5.3944326413787325E-3</v>
      </c>
      <c r="F107" s="18">
        <f t="shared" si="12"/>
        <v>8.6559959617323357E-29</v>
      </c>
      <c r="G107" s="18">
        <f t="shared" si="13"/>
        <v>1.2802783679310634</v>
      </c>
      <c r="H107" s="18">
        <f t="shared" si="14"/>
        <v>-5.8742468582955869</v>
      </c>
      <c r="I107" s="18">
        <f t="shared" si="15"/>
        <v>51.894188471952859</v>
      </c>
      <c r="J107" s="18">
        <f t="shared" si="16"/>
        <v>0.28823227864355394</v>
      </c>
      <c r="K107" s="18">
        <f t="shared" si="17"/>
        <v>51.894188471952859</v>
      </c>
      <c r="L107" s="18">
        <f t="shared" si="18"/>
        <v>1.6922986856501114</v>
      </c>
      <c r="M107" s="18">
        <f t="shared" si="19"/>
        <v>-0.71156866615169434</v>
      </c>
    </row>
    <row r="108" spans="1:13">
      <c r="A108" s="1">
        <v>99</v>
      </c>
      <c r="B108" s="18">
        <f t="shared" si="20"/>
        <v>0.22393079048624082</v>
      </c>
      <c r="C108" s="18">
        <f t="shared" si="21"/>
        <v>1.0715142298445224E-7</v>
      </c>
      <c r="D108" s="21">
        <f t="shared" si="23"/>
        <v>0.77606910236233617</v>
      </c>
      <c r="E108" s="18">
        <f t="shared" si="22"/>
        <v>5.4786158097248168E-3</v>
      </c>
      <c r="F108" s="18">
        <f t="shared" si="12"/>
        <v>1.6241507880608431E-28</v>
      </c>
      <c r="G108" s="18">
        <f t="shared" si="13"/>
        <v>1.2760692095137591</v>
      </c>
      <c r="H108" s="18">
        <f t="shared" si="14"/>
        <v>-5.8170361378739006</v>
      </c>
      <c r="I108" s="18">
        <f t="shared" si="15"/>
        <v>51.848433543822452</v>
      </c>
      <c r="J108" s="18">
        <f t="shared" si="16"/>
        <v>0.28738321397141969</v>
      </c>
      <c r="K108" s="18">
        <f t="shared" si="17"/>
        <v>51.848433543822452</v>
      </c>
      <c r="L108" s="18">
        <f t="shared" si="18"/>
        <v>1.6922214533855735</v>
      </c>
      <c r="M108" s="18">
        <f t="shared" si="19"/>
        <v>-0.7115084391564126</v>
      </c>
    </row>
    <row r="109" spans="1:13">
      <c r="A109" s="1">
        <v>100</v>
      </c>
      <c r="B109" s="18">
        <f t="shared" si="20"/>
        <v>0.22818257493988206</v>
      </c>
      <c r="C109" s="18">
        <f t="shared" si="21"/>
        <v>9.10787095367844E-8</v>
      </c>
      <c r="D109" s="21">
        <f t="shared" si="23"/>
        <v>0.77181733398140839</v>
      </c>
      <c r="E109" s="18">
        <f t="shared" si="22"/>
        <v>5.5636514987976414E-3</v>
      </c>
      <c r="F109" s="18">
        <f t="shared" si="12"/>
        <v>3.0646291863354116E-28</v>
      </c>
      <c r="G109" s="18">
        <f t="shared" si="13"/>
        <v>1.271817425060118</v>
      </c>
      <c r="H109" s="18">
        <f t="shared" si="14"/>
        <v>-5.7593141840922959</v>
      </c>
      <c r="I109" s="18">
        <f t="shared" si="15"/>
        <v>51.802297097541988</v>
      </c>
      <c r="J109" s="18">
        <f t="shared" si="16"/>
        <v>0.28652489076840465</v>
      </c>
      <c r="K109" s="18">
        <f t="shared" si="17"/>
        <v>51.802297097541988</v>
      </c>
      <c r="L109" s="18">
        <f t="shared" si="18"/>
        <v>1.6921434389919288</v>
      </c>
      <c r="M109" s="18">
        <f t="shared" si="19"/>
        <v>-0.71144760224393733</v>
      </c>
    </row>
    <row r="110" spans="1:13">
      <c r="A110" s="1">
        <v>101</v>
      </c>
      <c r="B110" s="18">
        <f t="shared" ref="B110:B116" si="24">(E109*(1-B109-C109))+((1-F109)*B109)</f>
        <v>0.23247669760688572</v>
      </c>
      <c r="C110" s="18">
        <f t="shared" ref="C110:C116" si="25">(F109*B109)+((1-$D$3)*C109)</f>
        <v>7.7416903106266732E-8</v>
      </c>
      <c r="D110" s="21">
        <f t="shared" ref="D110:D116" si="26">1-B110-C110</f>
        <v>0.76752322497621117</v>
      </c>
      <c r="E110" s="18">
        <f t="shared" ref="E110:E116" si="27">$D$1+($D$2*B110)</f>
        <v>5.6495339521377141E-3</v>
      </c>
      <c r="F110" s="18">
        <f t="shared" ref="F110:F116" si="28">1/(1+EXP(-$F$1*H110))</f>
        <v>5.8149263191500891E-28</v>
      </c>
      <c r="G110" s="18">
        <f t="shared" ref="G110:G116" si="29">$H$2+($H$3*(1-B110))</f>
        <v>1.2675233023931143</v>
      </c>
      <c r="H110" s="18">
        <f t="shared" ref="H110:H116" si="30">I110*(((1-($F$2*(1-E110)))*$H$1)-((1-($F$2*(1-$D$3-E110)))*G110))</f>
        <v>-5.7010867717062146</v>
      </c>
      <c r="I110" s="18">
        <f t="shared" ref="I110:I116" si="31">1/(1-($F$2*(2-$F$3-$D$3-E110))-(($F$2^2)*(($F$3*(1-$D$3))+($D$3*(1-E110))+(E110*(1-$F$3))-1)))</f>
        <v>51.755784499105587</v>
      </c>
      <c r="J110" s="18">
        <f t="shared" ref="J110:J116" si="32">(1-($F$2*(1-$D$3-E110)))*G110</f>
        <v>0.28565734725352593</v>
      </c>
      <c r="K110" s="18">
        <f t="shared" ref="K110:K116" si="33">1/(1-L110-M110)</f>
        <v>51.755784499105587</v>
      </c>
      <c r="L110" s="18">
        <f t="shared" ref="L110:L116" si="34">$F$2*(2-$F$3-$D$3-E110)</f>
        <v>1.6920646477503325</v>
      </c>
      <c r="M110" s="18">
        <f t="shared" ref="M110:M116" si="35">($F$2^2)*(($F$3*(1-$D$3))+($D$3*(1-E110))+(E110*(1-$F$3))-1)</f>
        <v>-0.71138615953260065</v>
      </c>
    </row>
    <row r="111" spans="1:13">
      <c r="A111" s="1">
        <v>102</v>
      </c>
      <c r="B111" s="18">
        <f t="shared" si="24"/>
        <v>0.23681284612544307</v>
      </c>
      <c r="C111" s="18">
        <f t="shared" si="25"/>
        <v>6.5804367640326725E-8</v>
      </c>
      <c r="D111" s="21">
        <f t="shared" si="26"/>
        <v>0.76318708807018931</v>
      </c>
      <c r="E111" s="18">
        <f t="shared" si="27"/>
        <v>5.7362569225088613E-3</v>
      </c>
      <c r="F111" s="18">
        <f t="shared" si="28"/>
        <v>1.1094201836525072E-27</v>
      </c>
      <c r="G111" s="18">
        <f t="shared" si="29"/>
        <v>1.2631871538745569</v>
      </c>
      <c r="H111" s="18">
        <f t="shared" si="30"/>
        <v>-5.6423599990055262</v>
      </c>
      <c r="I111" s="18">
        <f t="shared" si="31"/>
        <v>51.708901369245282</v>
      </c>
      <c r="J111" s="18">
        <f t="shared" si="32"/>
        <v>0.28478062659241382</v>
      </c>
      <c r="K111" s="18">
        <f t="shared" si="33"/>
        <v>51.708901369245282</v>
      </c>
      <c r="L111" s="18">
        <f t="shared" si="34"/>
        <v>1.6919850853921938</v>
      </c>
      <c r="M111" s="18">
        <f t="shared" si="35"/>
        <v>-0.71132411549185026</v>
      </c>
    </row>
    <row r="112" spans="1:13">
      <c r="A112" s="1">
        <v>103</v>
      </c>
      <c r="B112" s="18">
        <f t="shared" si="24"/>
        <v>0.24119068334255506</v>
      </c>
      <c r="C112" s="18">
        <f t="shared" si="25"/>
        <v>5.5933712494277716E-8</v>
      </c>
      <c r="D112" s="21">
        <f t="shared" si="26"/>
        <v>0.75880926072373256</v>
      </c>
      <c r="E112" s="18">
        <f t="shared" si="27"/>
        <v>5.823813666851101E-3</v>
      </c>
      <c r="F112" s="18">
        <f t="shared" si="28"/>
        <v>2.1281527192575711E-27</v>
      </c>
      <c r="G112" s="18">
        <f t="shared" si="29"/>
        <v>1.258809316657445</v>
      </c>
      <c r="H112" s="18">
        <f t="shared" si="30"/>
        <v>-5.5831402886696839</v>
      </c>
      <c r="I112" s="18">
        <f t="shared" si="31"/>
        <v>51.661653583082213</v>
      </c>
      <c r="J112" s="18">
        <f t="shared" si="32"/>
        <v>0.28389477697256521</v>
      </c>
      <c r="K112" s="18">
        <f t="shared" si="33"/>
        <v>51.661653583082213</v>
      </c>
      <c r="L112" s="18">
        <f t="shared" si="34"/>
        <v>1.6919047581038062</v>
      </c>
      <c r="M112" s="18">
        <f t="shared" si="35"/>
        <v>-0.71126147494586012</v>
      </c>
    </row>
    <row r="113" spans="1:13">
      <c r="A113" s="1">
        <v>104</v>
      </c>
      <c r="B113" s="18">
        <f t="shared" si="24"/>
        <v>0.24560984708569111</v>
      </c>
      <c r="C113" s="18">
        <f t="shared" si="25"/>
        <v>4.7543655620136059E-8</v>
      </c>
      <c r="D113" s="21">
        <f t="shared" si="26"/>
        <v>0.75439010537065332</v>
      </c>
      <c r="E113" s="18">
        <f t="shared" si="27"/>
        <v>5.9121969417138221E-3</v>
      </c>
      <c r="F113" s="18">
        <f t="shared" si="28"/>
        <v>4.1042344776644746E-27</v>
      </c>
      <c r="G113" s="18">
        <f t="shared" si="29"/>
        <v>1.2543901529143089</v>
      </c>
      <c r="H113" s="18">
        <f t="shared" si="30"/>
        <v>-5.5234343882426371</v>
      </c>
      <c r="I113" s="18">
        <f t="shared" si="31"/>
        <v>51.614047269452747</v>
      </c>
      <c r="J113" s="18">
        <f t="shared" si="32"/>
        <v>0.2829998516745047</v>
      </c>
      <c r="K113" s="18">
        <f t="shared" si="33"/>
        <v>51.614047269452747</v>
      </c>
      <c r="L113" s="18">
        <f t="shared" si="34"/>
        <v>1.6918236725305378</v>
      </c>
      <c r="M113" s="18">
        <f t="shared" si="35"/>
        <v>-0.71119824307679758</v>
      </c>
    </row>
    <row r="114" spans="1:13">
      <c r="A114" s="1">
        <v>105</v>
      </c>
      <c r="B114" s="18">
        <f t="shared" si="24"/>
        <v>0.25006994995952264</v>
      </c>
      <c r="C114" s="18">
        <f t="shared" si="25"/>
        <v>4.0412107277115652E-8</v>
      </c>
      <c r="D114" s="21">
        <f t="shared" si="26"/>
        <v>0.74993000962836998</v>
      </c>
      <c r="E114" s="18">
        <f t="shared" si="27"/>
        <v>6.0013989991904533E-3</v>
      </c>
      <c r="F114" s="18">
        <f t="shared" si="28"/>
        <v>7.9570190495265288E-27</v>
      </c>
      <c r="G114" s="18">
        <f t="shared" si="29"/>
        <v>1.2499300500404773</v>
      </c>
      <c r="H114" s="18">
        <f t="shared" si="30"/>
        <v>-5.4632493702170741</v>
      </c>
      <c r="I114" s="18">
        <f t="shared" si="31"/>
        <v>51.566088809897714</v>
      </c>
      <c r="J114" s="18">
        <f t="shared" si="32"/>
        <v>0.28209590913861077</v>
      </c>
      <c r="K114" s="18">
        <f t="shared" si="33"/>
        <v>51.566088809897714</v>
      </c>
      <c r="L114" s="18">
        <f t="shared" si="34"/>
        <v>1.6917418357805591</v>
      </c>
      <c r="M114" s="18">
        <f t="shared" si="35"/>
        <v>-0.71113442542773164</v>
      </c>
    </row>
    <row r="115" spans="1:13">
      <c r="A115" s="1">
        <v>106</v>
      </c>
      <c r="B115" s="18">
        <f t="shared" si="24"/>
        <v>0.25457057916876924</v>
      </c>
      <c r="C115" s="18">
        <f t="shared" si="25"/>
        <v>3.4350291185548301E-8</v>
      </c>
      <c r="D115" s="21">
        <f t="shared" si="26"/>
        <v>0.74542938648093959</v>
      </c>
      <c r="E115" s="18">
        <f t="shared" si="27"/>
        <v>6.091411583375385E-3</v>
      </c>
      <c r="F115" s="18">
        <f t="shared" si="28"/>
        <v>1.5506798829653051E-26</v>
      </c>
      <c r="G115" s="18">
        <f t="shared" si="29"/>
        <v>1.2454294208312309</v>
      </c>
      <c r="H115" s="18">
        <f t="shared" si="30"/>
        <v>-5.4025926317195196</v>
      </c>
      <c r="I115" s="18">
        <f t="shared" si="31"/>
        <v>51.51778483731983</v>
      </c>
      <c r="J115" s="18">
        <f t="shared" si="32"/>
        <v>0.28118301302736082</v>
      </c>
      <c r="K115" s="18">
        <f t="shared" si="33"/>
        <v>51.51778483731983</v>
      </c>
      <c r="L115" s="18">
        <f t="shared" si="34"/>
        <v>1.6916592554280958</v>
      </c>
      <c r="M115" s="18">
        <f t="shared" si="35"/>
        <v>-0.71107002790516849</v>
      </c>
    </row>
    <row r="116" spans="1:13">
      <c r="A116" s="1">
        <v>107</v>
      </c>
      <c r="B116" s="18">
        <f t="shared" si="24"/>
        <v>0.25911129636816765</v>
      </c>
      <c r="C116" s="18">
        <f t="shared" si="25"/>
        <v>2.9197747507716055E-8</v>
      </c>
      <c r="D116" s="21">
        <f t="shared" si="26"/>
        <v>0.74088867443408479</v>
      </c>
      <c r="E116" s="18">
        <f t="shared" si="27"/>
        <v>6.1822259273633532E-3</v>
      </c>
      <c r="F116" s="18">
        <f t="shared" si="28"/>
        <v>3.0374598369888922E-26</v>
      </c>
      <c r="G116" s="18">
        <f t="shared" si="29"/>
        <v>1.2408887036318323</v>
      </c>
      <c r="H116" s="18">
        <f t="shared" si="30"/>
        <v>-5.3414718937869479</v>
      </c>
      <c r="I116" s="18">
        <f t="shared" si="31"/>
        <v>51.469142234295894</v>
      </c>
      <c r="J116" s="18">
        <f t="shared" si="32"/>
        <v>0.28026123228275679</v>
      </c>
      <c r="K116" s="18">
        <f t="shared" si="33"/>
        <v>51.469142234295894</v>
      </c>
      <c r="L116" s="18">
        <f t="shared" si="34"/>
        <v>1.6915759395161802</v>
      </c>
      <c r="M116" s="18">
        <f t="shared" si="35"/>
        <v>-0.71100505678119774</v>
      </c>
    </row>
    <row r="117" spans="1:13">
      <c r="A117" s="1">
        <v>108</v>
      </c>
      <c r="B117" s="18">
        <f t="shared" ref="B117:B180" si="36">(E116*(1-B116-C116))+((1-F116)*B116)</f>
        <v>0.26369163754054392</v>
      </c>
      <c r="C117" s="18">
        <f t="shared" ref="C117:C180" si="37">(F116*B116)+((1-$D$3)*C116)</f>
        <v>2.4818085381558645E-8</v>
      </c>
      <c r="D117" s="21">
        <f t="shared" ref="D117:D180" si="38">1-B117-C117</f>
        <v>0.73630833764137071</v>
      </c>
      <c r="E117" s="18">
        <f t="shared" ref="E117:E180" si="39">$D$1+($D$2*B117)</f>
        <v>6.2738327508108788E-3</v>
      </c>
      <c r="F117" s="18">
        <f t="shared" ref="F117:F180" si="40">1/(1+EXP(-$F$1*H117))</f>
        <v>5.9796690005295515E-26</v>
      </c>
      <c r="G117" s="18">
        <f t="shared" ref="G117:G180" si="41">$H$2+($H$3*(1-B117))</f>
        <v>1.236308362459456</v>
      </c>
      <c r="H117" s="18">
        <f t="shared" ref="H117:H180" si="42">I117*(((1-($F$2*(1-E117)))*$H$1)-((1-($F$2*(1-$D$3-E117)))*G117))</f>
        <v>-5.2798952002269628</v>
      </c>
      <c r="I117" s="18">
        <f t="shared" ref="I117:I180" si="43">1/(1-($F$2*(2-$F$3-$D$3-E117))-(($F$2^2)*(($F$3*(1-$D$3))+($D$3*(1-E117))+(E117*(1-$F$3))-1)))</f>
        <v>51.420168131043518</v>
      </c>
      <c r="J117" s="18">
        <f t="shared" ref="J117:J180" si="44">(1-($F$2*(1-$D$3-E117)))*G117</f>
        <v>0.27933064117868717</v>
      </c>
      <c r="K117" s="18">
        <f t="shared" ref="K117:K180" si="45">1/(1-L117-M117)</f>
        <v>51.420168131043518</v>
      </c>
      <c r="L117" s="18">
        <f t="shared" ref="L117:L180" si="46">$F$2*(2-$F$3-$D$3-E117)</f>
        <v>1.691491896558889</v>
      </c>
      <c r="M117" s="18">
        <f t="shared" ref="M117:M180" si="47">($F$2^2)*(($F$3*(1-$D$3))+($D$3*(1-E117))+(E117*(1-$F$3))-1)</f>
        <v>-0.71093951869523664</v>
      </c>
    </row>
    <row r="118" spans="1:13">
      <c r="A118" s="1">
        <v>109</v>
      </c>
      <c r="B118" s="18">
        <f t="shared" si="36"/>
        <v>0.26831111290393345</v>
      </c>
      <c r="C118" s="18">
        <f t="shared" si="37"/>
        <v>2.1095372574324847E-8</v>
      </c>
      <c r="D118" s="21">
        <f t="shared" si="38"/>
        <v>0.73168886600069394</v>
      </c>
      <c r="E118" s="18">
        <f t="shared" si="39"/>
        <v>6.3662222580786691E-3</v>
      </c>
      <c r="F118" s="18">
        <f t="shared" si="40"/>
        <v>1.1829925036598667E-25</v>
      </c>
      <c r="G118" s="18">
        <f t="shared" si="41"/>
        <v>1.2316888870960665</v>
      </c>
      <c r="H118" s="18">
        <f t="shared" si="42"/>
        <v>-5.2178709160541166</v>
      </c>
      <c r="I118" s="18">
        <f t="shared" si="43"/>
        <v>51.370869903034745</v>
      </c>
      <c r="J118" s="18">
        <f t="shared" si="44"/>
        <v>0.27839131936799566</v>
      </c>
      <c r="K118" s="18">
        <f t="shared" si="45"/>
        <v>51.370869903034745</v>
      </c>
      <c r="L118" s="18">
        <f t="shared" si="46"/>
        <v>1.6914071355430471</v>
      </c>
      <c r="M118" s="18">
        <f t="shared" si="47"/>
        <v>-0.71087342065535986</v>
      </c>
    </row>
    <row r="119" spans="1:13">
      <c r="A119" s="1">
        <v>110</v>
      </c>
      <c r="B119" s="18">
        <f t="shared" si="36"/>
        <v>0.27296920684865539</v>
      </c>
      <c r="C119" s="18">
        <f t="shared" si="37"/>
        <v>1.7931066688176121E-8</v>
      </c>
      <c r="D119" s="21">
        <f t="shared" si="38"/>
        <v>0.72703077522027793</v>
      </c>
      <c r="E119" s="18">
        <f t="shared" si="39"/>
        <v>6.4593841369731076E-3</v>
      </c>
      <c r="F119" s="18">
        <f t="shared" si="40"/>
        <v>2.3517091093550323E-25</v>
      </c>
      <c r="G119" s="18">
        <f t="shared" si="41"/>
        <v>1.2270307931513447</v>
      </c>
      <c r="H119" s="18">
        <f t="shared" si="42"/>
        <v>-5.1554077254962571</v>
      </c>
      <c r="I119" s="18">
        <f t="shared" si="43"/>
        <v>51.32125516825856</v>
      </c>
      <c r="J119" s="18">
        <f t="shared" si="44"/>
        <v>0.27744335192402025</v>
      </c>
      <c r="K119" s="18">
        <f t="shared" si="45"/>
        <v>51.32125516825856</v>
      </c>
      <c r="L119" s="18">
        <f t="shared" si="46"/>
        <v>1.6913216659293824</v>
      </c>
      <c r="M119" s="18">
        <f t="shared" si="47"/>
        <v>-0.71080677003919934</v>
      </c>
    </row>
    <row r="120" spans="1:13">
      <c r="A120" s="1">
        <v>111</v>
      </c>
      <c r="B120" s="18">
        <f t="shared" si="36"/>
        <v>0.27766537790520451</v>
      </c>
      <c r="C120" s="18">
        <f t="shared" si="37"/>
        <v>1.5241406684949703E-8</v>
      </c>
      <c r="D120" s="21">
        <f t="shared" si="38"/>
        <v>0.72233460685338879</v>
      </c>
      <c r="E120" s="18">
        <f t="shared" si="39"/>
        <v>6.5533075581040903E-3</v>
      </c>
      <c r="F120" s="18">
        <f t="shared" si="40"/>
        <v>4.697199122210984E-25</v>
      </c>
      <c r="G120" s="18">
        <f t="shared" si="41"/>
        <v>1.2223346220947955</v>
      </c>
      <c r="H120" s="18">
        <f t="shared" si="42"/>
        <v>-5.0925146295652111</v>
      </c>
      <c r="I120" s="18">
        <f t="shared" si="43"/>
        <v>51.271331784129522</v>
      </c>
      <c r="J120" s="18">
        <f t="shared" si="44"/>
        <v>0.2764868293763828</v>
      </c>
      <c r="K120" s="18">
        <f t="shared" si="45"/>
        <v>51.271331784129522</v>
      </c>
      <c r="L120" s="18">
        <f t="shared" si="46"/>
        <v>1.6912354976531154</v>
      </c>
      <c r="M120" s="18">
        <f t="shared" si="47"/>
        <v>-0.71073957459440407</v>
      </c>
    </row>
    <row r="121" spans="1:13">
      <c r="A121" s="1">
        <v>112</v>
      </c>
      <c r="B121" s="18">
        <f t="shared" si="36"/>
        <v>0.28239905874377697</v>
      </c>
      <c r="C121" s="18">
        <f t="shared" si="37"/>
        <v>1.2955195682207248E-8</v>
      </c>
      <c r="D121" s="21">
        <f t="shared" si="38"/>
        <v>0.71760092830102729</v>
      </c>
      <c r="E121" s="18">
        <f t="shared" si="39"/>
        <v>6.6479811748755393E-3</v>
      </c>
      <c r="F121" s="18">
        <f t="shared" si="40"/>
        <v>9.4254827275556311E-25</v>
      </c>
      <c r="G121" s="18">
        <f t="shared" si="41"/>
        <v>1.217600941256223</v>
      </c>
      <c r="H121" s="18">
        <f t="shared" si="42"/>
        <v>-5.0292009431864422</v>
      </c>
      <c r="I121" s="18">
        <f t="shared" si="43"/>
        <v>51.221107844036091</v>
      </c>
      <c r="J121" s="18">
        <f t="shared" si="44"/>
        <v>0.27552184774080346</v>
      </c>
      <c r="K121" s="18">
        <f t="shared" si="45"/>
        <v>51.221107844036091</v>
      </c>
      <c r="L121" s="18">
        <f t="shared" si="46"/>
        <v>1.6911486411239673</v>
      </c>
      <c r="M121" s="18">
        <f t="shared" si="47"/>
        <v>-0.71067184243864634</v>
      </c>
    </row>
    <row r="122" spans="1:13">
      <c r="A122" s="1">
        <v>113</v>
      </c>
      <c r="B122" s="18">
        <f t="shared" si="36"/>
        <v>0.28716965620619539</v>
      </c>
      <c r="C122" s="18">
        <f t="shared" si="37"/>
        <v>1.101191632987616E-8</v>
      </c>
      <c r="D122" s="21">
        <f t="shared" si="38"/>
        <v>0.71283033278188823</v>
      </c>
      <c r="E122" s="18">
        <f t="shared" si="39"/>
        <v>6.7433931241239076E-3</v>
      </c>
      <c r="F122" s="18">
        <f t="shared" si="40"/>
        <v>1.8999033588712173E-24</v>
      </c>
      <c r="G122" s="18">
        <f t="shared" si="41"/>
        <v>1.2128303437938046</v>
      </c>
      <c r="H122" s="18">
        <f t="shared" si="42"/>
        <v>-4.9654762918845723</v>
      </c>
      <c r="I122" s="18">
        <f t="shared" si="43"/>
        <v>51.170591673533579</v>
      </c>
      <c r="J122" s="18">
        <f t="shared" si="44"/>
        <v>0.27454850854273494</v>
      </c>
      <c r="K122" s="18">
        <f t="shared" si="45"/>
        <v>51.170591673533579</v>
      </c>
      <c r="L122" s="18">
        <f t="shared" si="46"/>
        <v>1.6910611072255743</v>
      </c>
      <c r="M122" s="18">
        <f t="shared" si="47"/>
        <v>-0.71060358205916552</v>
      </c>
    </row>
    <row r="123" spans="1:13">
      <c r="A123" s="1">
        <v>114</v>
      </c>
      <c r="B123" s="18">
        <f t="shared" si="36"/>
        <v>0.29197655137094375</v>
      </c>
      <c r="C123" s="18">
        <f t="shared" si="37"/>
        <v>9.3601288803947364E-9</v>
      </c>
      <c r="D123" s="21">
        <f t="shared" si="38"/>
        <v>0.7080234392689273</v>
      </c>
      <c r="E123" s="18">
        <f t="shared" si="39"/>
        <v>6.8395310274188747E-3</v>
      </c>
      <c r="F123" s="18">
        <f t="shared" si="40"/>
        <v>3.8465842381305299E-24</v>
      </c>
      <c r="G123" s="18">
        <f t="shared" si="41"/>
        <v>1.2080234486290562</v>
      </c>
      <c r="H123" s="18">
        <f t="shared" si="42"/>
        <v>-4.9013506080215548</v>
      </c>
      <c r="I123" s="18">
        <f t="shared" si="43"/>
        <v>51.119791826181043</v>
      </c>
      <c r="J123" s="18">
        <f t="shared" si="44"/>
        <v>0.27356691883460693</v>
      </c>
      <c r="K123" s="18">
        <f t="shared" si="45"/>
        <v>51.119791826181043</v>
      </c>
      <c r="L123" s="18">
        <f t="shared" si="46"/>
        <v>1.6909729073142945</v>
      </c>
      <c r="M123" s="18">
        <f t="shared" si="47"/>
        <v>-0.7105348023118373</v>
      </c>
    </row>
    <row r="124" spans="1:13">
      <c r="A124" s="1">
        <v>115</v>
      </c>
      <c r="B124" s="18">
        <f t="shared" si="36"/>
        <v>0.2968190996519634</v>
      </c>
      <c r="C124" s="18">
        <f t="shared" si="37"/>
        <v>7.9561095483355269E-9</v>
      </c>
      <c r="D124" s="21">
        <f t="shared" si="38"/>
        <v>0.70318089239192705</v>
      </c>
      <c r="E124" s="18">
        <f t="shared" si="39"/>
        <v>6.9363819930392681E-3</v>
      </c>
      <c r="F124" s="18">
        <f t="shared" si="40"/>
        <v>7.8214255975098349E-24</v>
      </c>
      <c r="G124" s="18">
        <f t="shared" si="41"/>
        <v>1.2031809003480367</v>
      </c>
      <c r="H124" s="18">
        <f t="shared" si="42"/>
        <v>-4.8368341265857202</v>
      </c>
      <c r="I124" s="18">
        <f t="shared" si="43"/>
        <v>51.068717079024005</v>
      </c>
      <c r="J124" s="18">
        <f t="shared" si="44"/>
        <v>0.27257719120648782</v>
      </c>
      <c r="K124" s="18">
        <f t="shared" si="45"/>
        <v>51.068717079024005</v>
      </c>
      <c r="L124" s="18">
        <f t="shared" si="46"/>
        <v>1.6908840532173952</v>
      </c>
      <c r="M124" s="18">
        <f t="shared" si="47"/>
        <v>-0.71046551241975964</v>
      </c>
    </row>
    <row r="125" spans="1:13">
      <c r="A125" s="1">
        <v>116</v>
      </c>
      <c r="B125" s="18">
        <f t="shared" si="36"/>
        <v>0.30169663093180005</v>
      </c>
      <c r="C125" s="18">
        <f t="shared" si="37"/>
        <v>6.7626931160852E-9</v>
      </c>
      <c r="D125" s="21">
        <f t="shared" si="38"/>
        <v>0.69830336230550683</v>
      </c>
      <c r="E125" s="18">
        <f t="shared" si="39"/>
        <v>7.0339326186360015E-3</v>
      </c>
      <c r="F125" s="18">
        <f t="shared" si="40"/>
        <v>1.5970304771187585E-23</v>
      </c>
      <c r="G125" s="18">
        <f t="shared" si="41"/>
        <v>1.1983033690681999</v>
      </c>
      <c r="H125" s="18">
        <f t="shared" si="42"/>
        <v>-4.7719373805300531</v>
      </c>
      <c r="I125" s="18">
        <f t="shared" si="43"/>
        <v>51.017376427717018</v>
      </c>
      <c r="J125" s="18">
        <f t="shared" si="44"/>
        <v>0.27157944378998011</v>
      </c>
      <c r="K125" s="18">
        <f t="shared" si="45"/>
        <v>51.017376427717018</v>
      </c>
      <c r="L125" s="18">
        <f t="shared" si="46"/>
        <v>1.6907945572306091</v>
      </c>
      <c r="M125" s="18">
        <f t="shared" si="47"/>
        <v>-0.71039572197134859</v>
      </c>
    </row>
    <row r="126" spans="1:13">
      <c r="A126" s="1">
        <v>117</v>
      </c>
      <c r="B126" s="18">
        <f t="shared" si="36"/>
        <v>0.30660844972962392</v>
      </c>
      <c r="C126" s="18">
        <f t="shared" si="37"/>
        <v>5.7482891486724247E-9</v>
      </c>
      <c r="D126" s="21">
        <f t="shared" si="38"/>
        <v>0.69339154452208684</v>
      </c>
      <c r="E126" s="18">
        <f t="shared" si="39"/>
        <v>7.1321689945924782E-3</v>
      </c>
      <c r="F126" s="18">
        <f t="shared" si="40"/>
        <v>3.2742013821902385E-23</v>
      </c>
      <c r="G126" s="18">
        <f t="shared" si="41"/>
        <v>1.193391550270376</v>
      </c>
      <c r="H126" s="18">
        <f t="shared" si="42"/>
        <v>-4.7066711956617358</v>
      </c>
      <c r="I126" s="18">
        <f t="shared" si="43"/>
        <v>50.965779081308412</v>
      </c>
      <c r="J126" s="18">
        <f t="shared" si="44"/>
        <v>0.27057380025517191</v>
      </c>
      <c r="K126" s="18">
        <f t="shared" si="45"/>
        <v>50.965779081308412</v>
      </c>
      <c r="L126" s="18">
        <f t="shared" si="46"/>
        <v>1.6907044321150528</v>
      </c>
      <c r="M126" s="18">
        <f t="shared" si="47"/>
        <v>-0.71032544091793304</v>
      </c>
    </row>
    <row r="127" spans="1:13">
      <c r="A127" s="1">
        <v>118</v>
      </c>
      <c r="B127" s="18">
        <f t="shared" si="36"/>
        <v>0.31155383540457693</v>
      </c>
      <c r="C127" s="18">
        <f t="shared" si="37"/>
        <v>4.8860457763715705E-9</v>
      </c>
      <c r="D127" s="21">
        <f t="shared" si="38"/>
        <v>0.68844615970937728</v>
      </c>
      <c r="E127" s="18">
        <f t="shared" si="39"/>
        <v>7.2310767080915389E-3</v>
      </c>
      <c r="F127" s="18">
        <f t="shared" si="40"/>
        <v>6.739216035610233E-23</v>
      </c>
      <c r="G127" s="18">
        <f t="shared" si="41"/>
        <v>1.188446164595423</v>
      </c>
      <c r="H127" s="18">
        <f t="shared" si="42"/>
        <v>-4.6410466850813936</v>
      </c>
      <c r="I127" s="18">
        <f t="shared" si="43"/>
        <v>50.913934456664187</v>
      </c>
      <c r="J127" s="18">
        <f t="shared" si="44"/>
        <v>0.26956038980048463</v>
      </c>
      <c r="K127" s="18">
        <f t="shared" si="45"/>
        <v>50.913934456664187</v>
      </c>
      <c r="L127" s="18">
        <f t="shared" si="46"/>
        <v>1.6906136910934939</v>
      </c>
      <c r="M127" s="18">
        <f t="shared" si="47"/>
        <v>-0.71025467957084598</v>
      </c>
    </row>
    <row r="128" spans="1:13">
      <c r="A128" s="1">
        <v>119</v>
      </c>
      <c r="B128" s="18">
        <f t="shared" si="36"/>
        <v>0.31653204239482646</v>
      </c>
      <c r="C128" s="18">
        <f t="shared" si="37"/>
        <v>4.1531389099158554E-9</v>
      </c>
      <c r="D128" s="21">
        <f t="shared" si="38"/>
        <v>0.68346795345203459</v>
      </c>
      <c r="E128" s="18">
        <f t="shared" si="39"/>
        <v>7.3306408478965293E-3</v>
      </c>
      <c r="F128" s="18">
        <f t="shared" si="40"/>
        <v>1.3924215739599574E-22</v>
      </c>
      <c r="G128" s="18">
        <f t="shared" si="41"/>
        <v>1.1834679576051736</v>
      </c>
      <c r="H128" s="18">
        <f t="shared" si="42"/>
        <v>-4.5750752431774329</v>
      </c>
      <c r="I128" s="18">
        <f t="shared" si="43"/>
        <v>50.861852172564141</v>
      </c>
      <c r="J128" s="18">
        <f t="shared" si="44"/>
        <v>0.26853934713526495</v>
      </c>
      <c r="K128" s="18">
        <f t="shared" si="45"/>
        <v>50.861852172564141</v>
      </c>
      <c r="L128" s="18">
        <f t="shared" si="46"/>
        <v>1.6905223478459663</v>
      </c>
      <c r="M128" s="18">
        <f t="shared" si="47"/>
        <v>-0.71018344859800342</v>
      </c>
    </row>
    <row r="129" spans="1:13">
      <c r="A129" s="1">
        <v>120</v>
      </c>
      <c r="B129" s="18">
        <f t="shared" si="36"/>
        <v>0.32154230049263022</v>
      </c>
      <c r="C129" s="18">
        <f t="shared" si="37"/>
        <v>3.5301680734285213E-9</v>
      </c>
      <c r="D129" s="21">
        <f t="shared" si="38"/>
        <v>0.67845769597720174</v>
      </c>
      <c r="E129" s="18">
        <f t="shared" si="39"/>
        <v>7.4308460098526045E-3</v>
      </c>
      <c r="F129" s="18">
        <f t="shared" si="40"/>
        <v>2.8875780764099614E-22</v>
      </c>
      <c r="G129" s="18">
        <f t="shared" si="41"/>
        <v>1.1784576995073697</v>
      </c>
      <c r="H129" s="18">
        <f t="shared" si="42"/>
        <v>-4.5087685391761196</v>
      </c>
      <c r="I129" s="18">
        <f t="shared" si="43"/>
        <v>50.809542043451749</v>
      </c>
      <c r="J129" s="18">
        <f t="shared" si="44"/>
        <v>0.26751081245498459</v>
      </c>
      <c r="K129" s="18">
        <f t="shared" si="45"/>
        <v>50.809542043451749</v>
      </c>
      <c r="L129" s="18">
        <f t="shared" si="46"/>
        <v>1.6904304165047224</v>
      </c>
      <c r="M129" s="18">
        <f t="shared" si="47"/>
        <v>-0.71011175901996904</v>
      </c>
    </row>
    <row r="130" spans="1:13">
      <c r="A130" s="1">
        <v>121</v>
      </c>
      <c r="B130" s="18">
        <f t="shared" si="36"/>
        <v>0.32658381515563623</v>
      </c>
      <c r="C130" s="18">
        <f t="shared" si="37"/>
        <v>3.0006428624143355E-9</v>
      </c>
      <c r="D130" s="21">
        <f t="shared" si="38"/>
        <v>0.67341618184372098</v>
      </c>
      <c r="E130" s="18">
        <f t="shared" si="39"/>
        <v>7.5316763031127243E-3</v>
      </c>
      <c r="F130" s="18">
        <f t="shared" si="40"/>
        <v>6.0095413615292974E-22</v>
      </c>
      <c r="G130" s="18">
        <f t="shared" si="41"/>
        <v>1.1734161848443638</v>
      </c>
      <c r="H130" s="18">
        <f t="shared" si="42"/>
        <v>-4.4421385102537601</v>
      </c>
      <c r="I130" s="18">
        <f t="shared" si="43"/>
        <v>50.757014072859548</v>
      </c>
      <c r="J130" s="18">
        <f t="shared" si="44"/>
        <v>0.26647493140892536</v>
      </c>
      <c r="K130" s="18">
        <f t="shared" si="45"/>
        <v>50.757014072859548</v>
      </c>
      <c r="L130" s="18">
        <f t="shared" si="46"/>
        <v>1.6903379116485204</v>
      </c>
      <c r="M130" s="18">
        <f t="shared" si="47"/>
        <v>-0.71003962220549965</v>
      </c>
    </row>
    <row r="131" spans="1:13">
      <c r="A131" s="1">
        <v>122</v>
      </c>
      <c r="B131" s="18">
        <f t="shared" si="36"/>
        <v>0.33165576785456125</v>
      </c>
      <c r="C131" s="18">
        <f t="shared" si="37"/>
        <v>2.5505464330523817E-9</v>
      </c>
      <c r="D131" s="21">
        <f t="shared" si="38"/>
        <v>0.66834422959489226</v>
      </c>
      <c r="E131" s="18">
        <f t="shared" si="39"/>
        <v>7.6331153570912249E-3</v>
      </c>
      <c r="F131" s="18">
        <f t="shared" si="40"/>
        <v>1.2549755075497897E-21</v>
      </c>
      <c r="G131" s="18">
        <f t="shared" si="41"/>
        <v>1.1683442321454387</v>
      </c>
      <c r="H131" s="18">
        <f t="shared" si="42"/>
        <v>-4.375197354216203</v>
      </c>
      <c r="I131" s="18">
        <f t="shared" si="43"/>
        <v>50.704278446515382</v>
      </c>
      <c r="J131" s="18">
        <f t="shared" si="44"/>
        <v>0.26543185506024192</v>
      </c>
      <c r="K131" s="18">
        <f t="shared" si="45"/>
        <v>50.704278446515382</v>
      </c>
      <c r="L131" s="18">
        <f t="shared" si="46"/>
        <v>1.6902448482962467</v>
      </c>
      <c r="M131" s="18">
        <f t="shared" si="47"/>
        <v>-0.70996704986657044</v>
      </c>
    </row>
    <row r="132" spans="1:13">
      <c r="A132" s="1">
        <v>123</v>
      </c>
      <c r="B132" s="18">
        <f t="shared" si="36"/>
        <v>0.33675731645730533</v>
      </c>
      <c r="C132" s="18">
        <f t="shared" si="37"/>
        <v>2.1679644680949405E-9</v>
      </c>
      <c r="D132" s="21">
        <f t="shared" si="38"/>
        <v>0.66324268137473019</v>
      </c>
      <c r="E132" s="18">
        <f t="shared" si="39"/>
        <v>7.7351463291461071E-3</v>
      </c>
      <c r="F132" s="18">
        <f t="shared" si="40"/>
        <v>2.6293961356394068E-21</v>
      </c>
      <c r="G132" s="18">
        <f t="shared" si="41"/>
        <v>1.1632426835426948</v>
      </c>
      <c r="H132" s="18">
        <f t="shared" si="42"/>
        <v>-4.3079575217517805</v>
      </c>
      <c r="I132" s="18">
        <f t="shared" si="43"/>
        <v>50.651345525129315</v>
      </c>
      <c r="J132" s="18">
        <f t="shared" si="44"/>
        <v>0.2643817398383102</v>
      </c>
      <c r="K132" s="18">
        <f t="shared" si="45"/>
        <v>50.651345525129315</v>
      </c>
      <c r="L132" s="18">
        <f t="shared" si="46"/>
        <v>1.6901512418998659</v>
      </c>
      <c r="M132" s="18">
        <f t="shared" si="47"/>
        <v>-0.7098940540528792</v>
      </c>
    </row>
    <row r="133" spans="1:13">
      <c r="A133" s="1">
        <v>124</v>
      </c>
      <c r="B133" s="18">
        <f t="shared" si="36"/>
        <v>0.34188759564947407</v>
      </c>
      <c r="C133" s="18">
        <f t="shared" si="37"/>
        <v>1.8427697978815848E-9</v>
      </c>
      <c r="D133" s="21">
        <f t="shared" si="38"/>
        <v>0.65811240250775616</v>
      </c>
      <c r="E133" s="18">
        <f t="shared" si="39"/>
        <v>7.8377519129894813E-3</v>
      </c>
      <c r="F133" s="18">
        <f t="shared" si="40"/>
        <v>5.5264085823312901E-21</v>
      </c>
      <c r="G133" s="18">
        <f t="shared" si="41"/>
        <v>1.158112404350526</v>
      </c>
      <c r="H133" s="18">
        <f t="shared" si="42"/>
        <v>-4.2404317082669385</v>
      </c>
      <c r="I133" s="18">
        <f t="shared" si="43"/>
        <v>50.598225836886144</v>
      </c>
      <c r="J133" s="18">
        <f t="shared" si="44"/>
        <v>0.26332474748328583</v>
      </c>
      <c r="K133" s="18">
        <f t="shared" si="45"/>
        <v>50.598225836886144</v>
      </c>
      <c r="L133" s="18">
        <f t="shared" si="46"/>
        <v>1.6900571083367069</v>
      </c>
      <c r="M133" s="18">
        <f t="shared" si="47"/>
        <v>-0.70982064714582849</v>
      </c>
    </row>
    <row r="134" spans="1:13">
      <c r="A134" s="1">
        <v>125</v>
      </c>
      <c r="B134" s="18">
        <f t="shared" si="36"/>
        <v>0.34704571739119133</v>
      </c>
      <c r="C134" s="18">
        <f t="shared" si="37"/>
        <v>1.5663543282012365E-9</v>
      </c>
      <c r="D134" s="21">
        <f t="shared" si="38"/>
        <v>0.65295428104245423</v>
      </c>
      <c r="E134" s="18">
        <f t="shared" si="39"/>
        <v>7.9409143478238256E-3</v>
      </c>
      <c r="F134" s="18">
        <f t="shared" si="40"/>
        <v>1.1650226879350208E-20</v>
      </c>
      <c r="G134" s="18">
        <f t="shared" si="41"/>
        <v>1.1529542826088086</v>
      </c>
      <c r="H134" s="18">
        <f t="shared" si="42"/>
        <v>-4.1726328453118677</v>
      </c>
      <c r="I134" s="18">
        <f t="shared" si="43"/>
        <v>50.544930069633075</v>
      </c>
      <c r="J134" s="18">
        <f t="shared" si="44"/>
        <v>0.26226104498281405</v>
      </c>
      <c r="K134" s="18">
        <f t="shared" si="45"/>
        <v>50.544930069633075</v>
      </c>
      <c r="L134" s="18">
        <f t="shared" si="46"/>
        <v>1.6899624639010791</v>
      </c>
      <c r="M134" s="18">
        <f t="shared" si="47"/>
        <v>-0.70974684185199033</v>
      </c>
    </row>
    <row r="135" spans="1:13">
      <c r="A135" s="1">
        <v>126</v>
      </c>
      <c r="B135" s="18">
        <f t="shared" si="36"/>
        <v>0.35223077140999437</v>
      </c>
      <c r="C135" s="18">
        <f t="shared" si="37"/>
        <v>1.3314011789750943E-9</v>
      </c>
      <c r="D135" s="21">
        <f t="shared" si="38"/>
        <v>0.64776922725860442</v>
      </c>
      <c r="E135" s="18">
        <f t="shared" si="39"/>
        <v>8.0446154281998868E-3</v>
      </c>
      <c r="F135" s="18">
        <f t="shared" si="40"/>
        <v>2.4630165835625477E-20</v>
      </c>
      <c r="G135" s="18">
        <f t="shared" si="41"/>
        <v>1.1477692285900056</v>
      </c>
      <c r="H135" s="18">
        <f t="shared" si="42"/>
        <v>-4.1045740916082414</v>
      </c>
      <c r="I135" s="18">
        <f t="shared" si="43"/>
        <v>50.491469062795986</v>
      </c>
      <c r="J135" s="18">
        <f t="shared" si="44"/>
        <v>0.26119080450085291</v>
      </c>
      <c r="K135" s="18">
        <f t="shared" si="45"/>
        <v>50.491469062795986</v>
      </c>
      <c r="L135" s="18">
        <f t="shared" si="46"/>
        <v>1.6898673252952294</v>
      </c>
      <c r="M135" s="18">
        <f t="shared" si="47"/>
        <v>-0.7096726511960525</v>
      </c>
    </row>
    <row r="136" spans="1:13">
      <c r="A136" s="1">
        <v>127</v>
      </c>
      <c r="B136" s="18">
        <f t="shared" si="36"/>
        <v>0.35744182572951205</v>
      </c>
      <c r="C136" s="18">
        <f t="shared" si="37"/>
        <v>1.1316910021375056E-9</v>
      </c>
      <c r="D136" s="21">
        <f t="shared" si="38"/>
        <v>0.64255817313879704</v>
      </c>
      <c r="E136" s="18">
        <f t="shared" si="39"/>
        <v>8.1488365145902415E-3</v>
      </c>
      <c r="F136" s="18">
        <f t="shared" si="40"/>
        <v>5.2212915742380865E-20</v>
      </c>
      <c r="G136" s="18">
        <f t="shared" si="41"/>
        <v>1.142558174270488</v>
      </c>
      <c r="H136" s="18">
        <f t="shared" si="42"/>
        <v>-4.036268823688788</v>
      </c>
      <c r="I136" s="18">
        <f t="shared" si="43"/>
        <v>50.437853799018441</v>
      </c>
      <c r="J136" s="18">
        <f t="shared" si="44"/>
        <v>0.26011420329858359</v>
      </c>
      <c r="K136" s="18">
        <f t="shared" si="45"/>
        <v>50.437853799018441</v>
      </c>
      <c r="L136" s="18">
        <f t="shared" si="46"/>
        <v>1.6897717096196418</v>
      </c>
      <c r="M136" s="18">
        <f t="shared" si="47"/>
        <v>-0.7095980885132549</v>
      </c>
    </row>
    <row r="137" spans="1:13">
      <c r="A137" s="1">
        <v>128</v>
      </c>
      <c r="B137" s="18">
        <f t="shared" si="36"/>
        <v>0.36267792723353387</v>
      </c>
      <c r="C137" s="18">
        <f t="shared" si="37"/>
        <v>9.6193735183554281E-10</v>
      </c>
      <c r="D137" s="21">
        <f t="shared" si="38"/>
        <v>0.63732207180452882</v>
      </c>
      <c r="E137" s="18">
        <f t="shared" si="39"/>
        <v>8.2535585446706777E-3</v>
      </c>
      <c r="F137" s="18">
        <f t="shared" si="40"/>
        <v>1.1096890923447893E-19</v>
      </c>
      <c r="G137" s="18">
        <f t="shared" si="41"/>
        <v>1.1373220727664661</v>
      </c>
      <c r="H137" s="18">
        <f t="shared" si="42"/>
        <v>-3.9677306261621625</v>
      </c>
      <c r="I137" s="18">
        <f t="shared" si="43"/>
        <v>50.384095395547547</v>
      </c>
      <c r="J137" s="18">
        <f t="shared" si="44"/>
        <v>0.25903142364740939</v>
      </c>
      <c r="K137" s="18">
        <f t="shared" si="45"/>
        <v>50.384095395547547</v>
      </c>
      <c r="L137" s="18">
        <f t="shared" si="46"/>
        <v>1.6896756343626875</v>
      </c>
      <c r="M137" s="18">
        <f t="shared" si="47"/>
        <v>-0.70952316744131794</v>
      </c>
    </row>
    <row r="138" spans="1:13">
      <c r="A138" s="1">
        <v>129</v>
      </c>
      <c r="B138" s="18">
        <f t="shared" si="36"/>
        <v>0.36793810226498336</v>
      </c>
      <c r="C138" s="18">
        <f t="shared" si="37"/>
        <v>8.1764674910045728E-10</v>
      </c>
      <c r="D138" s="21">
        <f t="shared" si="38"/>
        <v>0.63206189691736991</v>
      </c>
      <c r="E138" s="18">
        <f t="shared" si="39"/>
        <v>8.3587620452996673E-3</v>
      </c>
      <c r="F138" s="18">
        <f t="shared" si="40"/>
        <v>2.3641313701158691E-19</v>
      </c>
      <c r="G138" s="18">
        <f t="shared" si="41"/>
        <v>1.1320618977350168</v>
      </c>
      <c r="H138" s="18">
        <f t="shared" si="42"/>
        <v>-3.8989732816156391</v>
      </c>
      <c r="I138" s="18">
        <f t="shared" si="43"/>
        <v>50.330205095370601</v>
      </c>
      <c r="J138" s="18">
        <f t="shared" si="44"/>
        <v>0.25794265273405631</v>
      </c>
      <c r="K138" s="18">
        <f t="shared" si="45"/>
        <v>50.330205095370601</v>
      </c>
      <c r="L138" s="18">
        <f t="shared" si="46"/>
        <v>1.6895791173896333</v>
      </c>
      <c r="M138" s="18">
        <f t="shared" si="47"/>
        <v>-0.70944790191187201</v>
      </c>
    </row>
    <row r="139" spans="1:13">
      <c r="A139" s="1">
        <v>130</v>
      </c>
      <c r="B139" s="18">
        <f t="shared" si="36"/>
        <v>0.3732213572592164</v>
      </c>
      <c r="C139" s="18">
        <f t="shared" si="37"/>
        <v>6.9499973682237405E-10</v>
      </c>
      <c r="D139" s="21">
        <f t="shared" si="38"/>
        <v>0.62677864204578382</v>
      </c>
      <c r="E139" s="18">
        <f t="shared" si="39"/>
        <v>8.4644271451843282E-3</v>
      </c>
      <c r="F139" s="18">
        <f t="shared" si="40"/>
        <v>5.0480317003485152E-19</v>
      </c>
      <c r="G139" s="18">
        <f t="shared" si="41"/>
        <v>1.1267786427407835</v>
      </c>
      <c r="H139" s="18">
        <f t="shared" si="42"/>
        <v>-3.8300107601712634</v>
      </c>
      <c r="I139" s="18">
        <f t="shared" si="43"/>
        <v>50.276194258129259</v>
      </c>
      <c r="J139" s="18">
        <f t="shared" si="44"/>
        <v>0.25684808255781394</v>
      </c>
      <c r="K139" s="18">
        <f t="shared" si="45"/>
        <v>50.276194258129259</v>
      </c>
      <c r="L139" s="18">
        <f t="shared" si="46"/>
        <v>1.6894821769310235</v>
      </c>
      <c r="M139" s="18">
        <f t="shared" si="47"/>
        <v>-0.70937230614139646</v>
      </c>
    </row>
    <row r="140" spans="1:13">
      <c r="A140" s="1">
        <v>131</v>
      </c>
      <c r="B140" s="18">
        <f t="shared" si="36"/>
        <v>0.37852667941097051</v>
      </c>
      <c r="C140" s="18">
        <f t="shared" si="37"/>
        <v>5.9074977648742127E-10</v>
      </c>
      <c r="D140" s="21">
        <f t="shared" si="38"/>
        <v>0.62147331999827971</v>
      </c>
      <c r="E140" s="18">
        <f t="shared" si="39"/>
        <v>8.5705335882194107E-3</v>
      </c>
      <c r="F140" s="18">
        <f t="shared" si="40"/>
        <v>1.0801526546933487E-18</v>
      </c>
      <c r="G140" s="18">
        <f t="shared" si="41"/>
        <v>1.1214733205890295</v>
      </c>
      <c r="H140" s="18">
        <f t="shared" si="42"/>
        <v>-3.7608572087097221</v>
      </c>
      <c r="I140" s="18">
        <f t="shared" si="43"/>
        <v>50.222074350811226</v>
      </c>
      <c r="J140" s="18">
        <f t="shared" si="44"/>
        <v>0.25574790981997014</v>
      </c>
      <c r="K140" s="18">
        <f t="shared" si="45"/>
        <v>50.222074350811226</v>
      </c>
      <c r="L140" s="18">
        <f t="shared" si="46"/>
        <v>1.6893848315704409</v>
      </c>
      <c r="M140" s="18">
        <f t="shared" si="47"/>
        <v>-0.70929639462167615</v>
      </c>
    </row>
    <row r="141" spans="1:13">
      <c r="A141" s="1">
        <v>132</v>
      </c>
      <c r="B141" s="18">
        <f t="shared" si="36"/>
        <v>0.38385303737419801</v>
      </c>
      <c r="C141" s="18">
        <f t="shared" si="37"/>
        <v>5.0213731042317464E-10</v>
      </c>
      <c r="D141" s="21">
        <f t="shared" si="38"/>
        <v>0.61614696212366471</v>
      </c>
      <c r="E141" s="18">
        <f t="shared" si="39"/>
        <v>8.6770607474839605E-3</v>
      </c>
      <c r="F141" s="18">
        <f t="shared" si="40"/>
        <v>2.3157539996892086E-18</v>
      </c>
      <c r="G141" s="18">
        <f t="shared" si="41"/>
        <v>1.116146962625802</v>
      </c>
      <c r="H141" s="18">
        <f t="shared" si="42"/>
        <v>-3.6915269397794868</v>
      </c>
      <c r="I141" s="18">
        <f t="shared" si="43"/>
        <v>50.167856938248889</v>
      </c>
      <c r="J141" s="18">
        <f t="shared" si="44"/>
        <v>0.25464233580551959</v>
      </c>
      <c r="K141" s="18">
        <f t="shared" si="45"/>
        <v>50.167856938248889</v>
      </c>
      <c r="L141" s="18">
        <f t="shared" si="46"/>
        <v>1.6892871002316661</v>
      </c>
      <c r="M141" s="18">
        <f t="shared" si="47"/>
        <v>-0.70922018210978754</v>
      </c>
    </row>
    <row r="142" spans="1:13">
      <c r="A142" s="1">
        <v>133</v>
      </c>
      <c r="B142" s="18">
        <f t="shared" si="36"/>
        <v>0.38919938199392273</v>
      </c>
      <c r="C142" s="18">
        <f t="shared" si="37"/>
        <v>4.2681671474860764E-10</v>
      </c>
      <c r="D142" s="21">
        <f t="shared" si="38"/>
        <v>0.61080061757926052</v>
      </c>
      <c r="E142" s="18">
        <f t="shared" si="39"/>
        <v>8.7839876398784558E-3</v>
      </c>
      <c r="F142" s="18">
        <f t="shared" si="40"/>
        <v>4.9736453973898179E-18</v>
      </c>
      <c r="G142" s="18">
        <f t="shared" si="41"/>
        <v>1.1108006180060772</v>
      </c>
      <c r="H142" s="18">
        <f t="shared" si="42"/>
        <v>-3.6220344202081289</v>
      </c>
      <c r="I142" s="18">
        <f t="shared" si="43"/>
        <v>50.113553673431468</v>
      </c>
      <c r="J142" s="18">
        <f t="shared" si="44"/>
        <v>0.25353156625724155</v>
      </c>
      <c r="K142" s="18">
        <f t="shared" si="45"/>
        <v>50.113553673431468</v>
      </c>
      <c r="L142" s="18">
        <f t="shared" si="46"/>
        <v>1.6891890021652489</v>
      </c>
      <c r="M142" s="18">
        <f t="shared" si="47"/>
        <v>-0.70914368361762747</v>
      </c>
    </row>
    <row r="143" spans="1:13">
      <c r="A143" s="1">
        <v>134</v>
      </c>
      <c r="B143" s="18">
        <f t="shared" si="36"/>
        <v>0.39456464706916911</v>
      </c>
      <c r="C143" s="18">
        <f t="shared" si="37"/>
        <v>3.6279420947205625E-10</v>
      </c>
      <c r="D143" s="21">
        <f t="shared" si="38"/>
        <v>0.60543535256803671</v>
      </c>
      <c r="E143" s="18">
        <f t="shared" si="39"/>
        <v>8.891292941383383E-3</v>
      </c>
      <c r="F143" s="18">
        <f t="shared" si="40"/>
        <v>1.0699476554341686E-17</v>
      </c>
      <c r="G143" s="18">
        <f t="shared" si="41"/>
        <v>1.105435352930831</v>
      </c>
      <c r="H143" s="18">
        <f t="shared" si="42"/>
        <v>-3.5523942594342341</v>
      </c>
      <c r="I143" s="18">
        <f t="shared" si="43"/>
        <v>50.059176287653578</v>
      </c>
      <c r="J143" s="18">
        <f t="shared" si="44"/>
        <v>0.25241581124226509</v>
      </c>
      <c r="K143" s="18">
        <f t="shared" si="45"/>
        <v>50.059176287653578</v>
      </c>
      <c r="L143" s="18">
        <f t="shared" si="46"/>
        <v>1.6890905569345107</v>
      </c>
      <c r="M143" s="18">
        <f t="shared" si="47"/>
        <v>-0.70906691440099656</v>
      </c>
    </row>
    <row r="144" spans="1:13">
      <c r="A144" s="1">
        <v>135</v>
      </c>
      <c r="B144" s="18">
        <f t="shared" si="36"/>
        <v>0.39994775014592127</v>
      </c>
      <c r="C144" s="18">
        <f t="shared" si="37"/>
        <v>3.0837508227288302E-10</v>
      </c>
      <c r="D144" s="21">
        <f t="shared" si="38"/>
        <v>0.60005224954570369</v>
      </c>
      <c r="E144" s="18">
        <f t="shared" si="39"/>
        <v>8.9989550029184254E-3</v>
      </c>
      <c r="F144" s="18">
        <f t="shared" si="40"/>
        <v>2.3050754463788566E-17</v>
      </c>
      <c r="G144" s="18">
        <f t="shared" si="41"/>
        <v>1.1000522498540788</v>
      </c>
      <c r="H144" s="18">
        <f t="shared" si="42"/>
        <v>-3.482621197578919</v>
      </c>
      <c r="I144" s="18">
        <f t="shared" si="43"/>
        <v>50.004736580509999</v>
      </c>
      <c r="J144" s="18">
        <f t="shared" si="44"/>
        <v>0.25129528501126158</v>
      </c>
      <c r="K144" s="18">
        <f t="shared" si="45"/>
        <v>50.004736580509999</v>
      </c>
      <c r="L144" s="18">
        <f t="shared" si="46"/>
        <v>1.6889917844009923</v>
      </c>
      <c r="M144" s="18">
        <f t="shared" si="47"/>
        <v>-0.70898988994825285</v>
      </c>
    </row>
    <row r="145" spans="1:13">
      <c r="A145" s="1">
        <v>136</v>
      </c>
      <c r="B145" s="18">
        <f t="shared" si="36"/>
        <v>0.40534759333898301</v>
      </c>
      <c r="C145" s="18">
        <f t="shared" si="37"/>
        <v>2.6211882915104797E-10</v>
      </c>
      <c r="D145" s="21">
        <f t="shared" si="38"/>
        <v>0.59465240639889816</v>
      </c>
      <c r="E145" s="18">
        <f t="shared" si="39"/>
        <v>9.1069518667796605E-3</v>
      </c>
      <c r="F145" s="18">
        <f t="shared" si="40"/>
        <v>4.9724643129841498E-17</v>
      </c>
      <c r="G145" s="18">
        <f t="shared" si="41"/>
        <v>1.094652406661017</v>
      </c>
      <c r="H145" s="18">
        <f t="shared" si="42"/>
        <v>-3.4127300932776845</v>
      </c>
      <c r="I145" s="18">
        <f t="shared" si="43"/>
        <v>49.950246409768411</v>
      </c>
      <c r="J145" s="18">
        <f t="shared" si="44"/>
        <v>0.25017020585042249</v>
      </c>
      <c r="K145" s="18">
        <f t="shared" si="45"/>
        <v>49.950246409768411</v>
      </c>
      <c r="L145" s="18">
        <f t="shared" si="46"/>
        <v>1.6888927047093765</v>
      </c>
      <c r="M145" s="18">
        <f t="shared" si="47"/>
        <v>-0.70891262596855242</v>
      </c>
    </row>
    <row r="146" spans="1:13">
      <c r="A146" s="1">
        <v>137</v>
      </c>
      <c r="B146" s="18">
        <f t="shared" si="36"/>
        <v>0.41076306418152247</v>
      </c>
      <c r="C146" s="18">
        <f t="shared" si="37"/>
        <v>2.2280102493415519E-10</v>
      </c>
      <c r="D146" s="21">
        <f t="shared" si="38"/>
        <v>0.58923693559567647</v>
      </c>
      <c r="E146" s="18">
        <f t="shared" si="39"/>
        <v>9.2152612836304514E-3</v>
      </c>
      <c r="F146" s="18">
        <f t="shared" si="40"/>
        <v>1.0738673343999929E-16</v>
      </c>
      <c r="G146" s="18">
        <f t="shared" si="41"/>
        <v>1.0892369358184775</v>
      </c>
      <c r="H146" s="18">
        <f t="shared" si="42"/>
        <v>-3.3427359112922823</v>
      </c>
      <c r="I146" s="18">
        <f t="shared" si="43"/>
        <v>49.895717681121027</v>
      </c>
      <c r="J146" s="18">
        <f t="shared" si="44"/>
        <v>0.24904079592640643</v>
      </c>
      <c r="K146" s="18">
        <f t="shared" si="45"/>
        <v>49.895717681121027</v>
      </c>
      <c r="L146" s="18">
        <f t="shared" si="46"/>
        <v>1.6887933382718987</v>
      </c>
      <c r="M146" s="18">
        <f t="shared" si="47"/>
        <v>-0.7088351383796937</v>
      </c>
    </row>
    <row r="147" spans="1:13">
      <c r="A147" s="1">
        <v>138</v>
      </c>
      <c r="B147" s="18">
        <f t="shared" si="36"/>
        <v>0.41619303650100231</v>
      </c>
      <c r="C147" s="18">
        <f t="shared" si="37"/>
        <v>1.8938091530453558E-10</v>
      </c>
      <c r="D147" s="21">
        <f t="shared" si="38"/>
        <v>0.58380696330961679</v>
      </c>
      <c r="E147" s="18">
        <f t="shared" si="39"/>
        <v>9.3238607300200477E-3</v>
      </c>
      <c r="F147" s="18">
        <f t="shared" si="40"/>
        <v>2.32140052644878E-16</v>
      </c>
      <c r="G147" s="18">
        <f t="shared" si="41"/>
        <v>1.0838069634989977</v>
      </c>
      <c r="H147" s="18">
        <f t="shared" si="42"/>
        <v>-3.2726537099246951</v>
      </c>
      <c r="I147" s="18">
        <f t="shared" si="43"/>
        <v>49.841162337847045</v>
      </c>
      <c r="J147" s="18">
        <f t="shared" si="44"/>
        <v>0.24790728112444965</v>
      </c>
      <c r="K147" s="18">
        <f t="shared" si="45"/>
        <v>49.841162337847045</v>
      </c>
      <c r="L147" s="18">
        <f t="shared" si="46"/>
        <v>1.6886937057522751</v>
      </c>
      <c r="M147" s="18">
        <f t="shared" si="47"/>
        <v>-0.70875744329558366</v>
      </c>
    </row>
    <row r="148" spans="1:13">
      <c r="A148" s="1">
        <v>139</v>
      </c>
      <c r="B148" s="18">
        <f t="shared" si="36"/>
        <v>0.421636371320117</v>
      </c>
      <c r="C148" s="18">
        <f t="shared" si="37"/>
        <v>1.6097387462392865E-10</v>
      </c>
      <c r="D148" s="21">
        <f t="shared" si="38"/>
        <v>0.5783636285189091</v>
      </c>
      <c r="E148" s="18">
        <f t="shared" si="39"/>
        <v>9.4327274264023389E-3</v>
      </c>
      <c r="F148" s="18">
        <f t="shared" si="40"/>
        <v>5.0222426506346428E-16</v>
      </c>
      <c r="G148" s="18">
        <f t="shared" si="41"/>
        <v>1.078363628679883</v>
      </c>
      <c r="H148" s="18">
        <f t="shared" si="42"/>
        <v>-3.2024986282551628</v>
      </c>
      <c r="I148" s="18">
        <f t="shared" si="43"/>
        <v>49.786592350399481</v>
      </c>
      <c r="J148" s="18">
        <f t="shared" si="44"/>
        <v>0.24676989087986742</v>
      </c>
      <c r="K148" s="18">
        <f t="shared" si="45"/>
        <v>49.786592350399481</v>
      </c>
      <c r="L148" s="18">
        <f t="shared" si="46"/>
        <v>1.6885938280491721</v>
      </c>
      <c r="M148" s="18">
        <f t="shared" si="47"/>
        <v>-0.70867955701334728</v>
      </c>
    </row>
    <row r="149" spans="1:13">
      <c r="A149" s="1">
        <v>140</v>
      </c>
      <c r="B149" s="18">
        <f t="shared" si="36"/>
        <v>0.42709191778128064</v>
      </c>
      <c r="C149" s="18">
        <f t="shared" si="37"/>
        <v>1.3682800518635605E-10</v>
      </c>
      <c r="D149" s="21">
        <f t="shared" si="38"/>
        <v>0.57290808208189137</v>
      </c>
      <c r="E149" s="18">
        <f t="shared" si="39"/>
        <v>9.5418383556256127E-3</v>
      </c>
      <c r="F149" s="18">
        <f t="shared" si="40"/>
        <v>1.087228491063479E-15</v>
      </c>
      <c r="G149" s="18">
        <f t="shared" si="41"/>
        <v>1.0729080822187194</v>
      </c>
      <c r="H149" s="18">
        <f t="shared" si="42"/>
        <v>-3.1322858732264529</v>
      </c>
      <c r="I149" s="18">
        <f t="shared" si="43"/>
        <v>49.732019705932025</v>
      </c>
      <c r="J149" s="18">
        <f t="shared" si="44"/>
        <v>0.24562885800318165</v>
      </c>
      <c r="K149" s="18">
        <f t="shared" si="45"/>
        <v>49.732019705932025</v>
      </c>
      <c r="L149" s="18">
        <f t="shared" si="46"/>
        <v>1.6884937262792425</v>
      </c>
      <c r="M149" s="18">
        <f t="shared" si="47"/>
        <v>-0.70860149600009947</v>
      </c>
    </row>
    <row r="150" spans="1:13">
      <c r="A150" s="1">
        <v>141</v>
      </c>
      <c r="B150" s="18">
        <f t="shared" si="36"/>
        <v>0.43255851409313706</v>
      </c>
      <c r="C150" s="18">
        <f t="shared" si="37"/>
        <v>1.1630426875490396E-10</v>
      </c>
      <c r="D150" s="21">
        <f t="shared" si="38"/>
        <v>0.56744148579055864</v>
      </c>
      <c r="E150" s="18">
        <f t="shared" si="39"/>
        <v>9.6511702818627421E-3</v>
      </c>
      <c r="F150" s="18">
        <f t="shared" si="40"/>
        <v>2.3547595546744104E-15</v>
      </c>
      <c r="G150" s="18">
        <f t="shared" si="41"/>
        <v>1.0674414859068628</v>
      </c>
      <c r="H150" s="18">
        <f t="shared" si="42"/>
        <v>-3.0620307065982542</v>
      </c>
      <c r="I150" s="18">
        <f t="shared" si="43"/>
        <v>49.677456397797023</v>
      </c>
      <c r="J150" s="18">
        <f t="shared" si="44"/>
        <v>0.2444844184991366</v>
      </c>
      <c r="K150" s="18">
        <f t="shared" si="45"/>
        <v>49.677456397797023</v>
      </c>
      <c r="L150" s="18">
        <f t="shared" si="46"/>
        <v>1.6883934217597589</v>
      </c>
      <c r="M150" s="18">
        <f t="shared" si="47"/>
        <v>-0.7085232768794012</v>
      </c>
    </row>
    <row r="151" spans="1:13">
      <c r="A151" s="1">
        <v>142</v>
      </c>
      <c r="B151" s="18">
        <f t="shared" si="36"/>
        <v>0.43803498849749395</v>
      </c>
      <c r="C151" s="18">
        <f t="shared" si="37"/>
        <v>9.8859647012962377E-11</v>
      </c>
      <c r="D151" s="21">
        <f t="shared" si="38"/>
        <v>0.56196501140364641</v>
      </c>
      <c r="E151" s="18">
        <f t="shared" si="39"/>
        <v>9.7606997699498793E-3</v>
      </c>
      <c r="F151" s="18">
        <f t="shared" si="40"/>
        <v>5.1015460720673805E-15</v>
      </c>
      <c r="G151" s="18">
        <f t="shared" si="41"/>
        <v>1.0619650115025061</v>
      </c>
      <c r="H151" s="18">
        <f t="shared" si="42"/>
        <v>-2.9917484317941581</v>
      </c>
      <c r="I151" s="18">
        <f t="shared" si="43"/>
        <v>49.622914415019629</v>
      </c>
      <c r="J151" s="18">
        <f t="shared" si="44"/>
        <v>0.24333681137987964</v>
      </c>
      <c r="K151" s="18">
        <f t="shared" si="45"/>
        <v>49.622914415019629</v>
      </c>
      <c r="L151" s="18">
        <f t="shared" si="46"/>
        <v>1.6882929359908716</v>
      </c>
      <c r="M151" s="18">
        <f t="shared" si="47"/>
        <v>-0.7084449164174248</v>
      </c>
    </row>
    <row r="152" spans="1:13">
      <c r="A152" s="1">
        <v>143</v>
      </c>
      <c r="B152" s="18">
        <f t="shared" si="36"/>
        <v>0.44352016025501917</v>
      </c>
      <c r="C152" s="18">
        <f t="shared" si="37"/>
        <v>8.4032934616693022E-11</v>
      </c>
      <c r="D152" s="21">
        <f t="shared" si="38"/>
        <v>0.55647983966094794</v>
      </c>
      <c r="E152" s="18">
        <f t="shared" si="39"/>
        <v>9.8704032051003844E-3</v>
      </c>
      <c r="F152" s="18">
        <f t="shared" si="40"/>
        <v>1.1053843633138751E-14</v>
      </c>
      <c r="G152" s="18">
        <f t="shared" si="41"/>
        <v>1.0564798397449808</v>
      </c>
      <c r="H152" s="18">
        <f t="shared" si="42"/>
        <v>-2.921454380666018</v>
      </c>
      <c r="I152" s="18">
        <f t="shared" si="43"/>
        <v>49.568405731777617</v>
      </c>
      <c r="J152" s="18">
        <f t="shared" si="44"/>
        <v>0.24218627847260385</v>
      </c>
      <c r="K152" s="18">
        <f t="shared" si="45"/>
        <v>49.568405731777617</v>
      </c>
      <c r="L152" s="18">
        <f t="shared" si="46"/>
        <v>1.6881922906375224</v>
      </c>
      <c r="M152" s="18">
        <f t="shared" si="47"/>
        <v>-0.70836643150884993</v>
      </c>
    </row>
    <row r="153" spans="1:13">
      <c r="A153" s="1">
        <v>144</v>
      </c>
      <c r="B153" s="18">
        <f t="shared" si="36"/>
        <v>0.44901284064797742</v>
      </c>
      <c r="C153" s="18">
        <f t="shared" si="37"/>
        <v>7.1432897026688676E-11</v>
      </c>
      <c r="D153" s="21">
        <f t="shared" si="38"/>
        <v>0.55098715928058972</v>
      </c>
      <c r="E153" s="18">
        <f t="shared" si="39"/>
        <v>9.9802568129595502E-3</v>
      </c>
      <c r="F153" s="18">
        <f t="shared" si="40"/>
        <v>2.3950123794540301E-14</v>
      </c>
      <c r="G153" s="18">
        <f t="shared" si="41"/>
        <v>1.0509871593520226</v>
      </c>
      <c r="H153" s="18">
        <f t="shared" si="42"/>
        <v>-2.8511639001993418</v>
      </c>
      <c r="I153" s="18">
        <f t="shared" si="43"/>
        <v>49.513942296905796</v>
      </c>
      <c r="J153" s="18">
        <f t="shared" si="44"/>
        <v>0.24103306422196466</v>
      </c>
      <c r="K153" s="18">
        <f t="shared" si="45"/>
        <v>49.513942296905796</v>
      </c>
      <c r="L153" s="18">
        <f t="shared" si="46"/>
        <v>1.6880915075110463</v>
      </c>
      <c r="M153" s="18">
        <f t="shared" si="47"/>
        <v>-0.70828783916251514</v>
      </c>
    </row>
    <row r="154" spans="1:13">
      <c r="A154" s="1">
        <v>145</v>
      </c>
      <c r="B154" s="18">
        <f t="shared" si="36"/>
        <v>0.45451183399822997</v>
      </c>
      <c r="C154" s="18">
        <f t="shared" si="37"/>
        <v>6.0728716385804239E-11</v>
      </c>
      <c r="D154" s="21">
        <f t="shared" si="38"/>
        <v>0.54548816594104133</v>
      </c>
      <c r="E154" s="18">
        <f t="shared" si="39"/>
        <v>1.0090236679964601E-2</v>
      </c>
      <c r="F154" s="18">
        <f t="shared" si="40"/>
        <v>5.1881416573768292E-14</v>
      </c>
      <c r="G154" s="18">
        <f t="shared" si="41"/>
        <v>1.0454881660017701</v>
      </c>
      <c r="H154" s="18">
        <f t="shared" si="42"/>
        <v>-2.7808923391837101</v>
      </c>
      <c r="I154" s="18">
        <f t="shared" si="43"/>
        <v>49.45953602343306</v>
      </c>
      <c r="J154" s="18">
        <f t="shared" si="44"/>
        <v>0.23987741548760078</v>
      </c>
      <c r="K154" s="18">
        <f t="shared" si="45"/>
        <v>49.45953602343306</v>
      </c>
      <c r="L154" s="18">
        <f t="shared" si="46"/>
        <v>1.687990608550491</v>
      </c>
      <c r="M154" s="18">
        <f t="shared" si="47"/>
        <v>-0.7082091564868529</v>
      </c>
    </row>
    <row r="155" spans="1:13">
      <c r="A155" s="1">
        <v>146</v>
      </c>
      <c r="B155" s="18">
        <f t="shared" si="36"/>
        <v>0.4600159386986713</v>
      </c>
      <c r="C155" s="18">
        <f t="shared" si="37"/>
        <v>5.1642989645730973E-11</v>
      </c>
      <c r="D155" s="21">
        <f t="shared" si="38"/>
        <v>0.53998406124968568</v>
      </c>
      <c r="E155" s="18">
        <f t="shared" si="39"/>
        <v>1.0200318773973427E-2</v>
      </c>
      <c r="F155" s="18">
        <f t="shared" si="40"/>
        <v>1.123446087525284E-13</v>
      </c>
      <c r="G155" s="18">
        <f t="shared" si="41"/>
        <v>1.0399840613013287</v>
      </c>
      <c r="H155" s="18">
        <f t="shared" si="42"/>
        <v>-2.7106550348738119</v>
      </c>
      <c r="I155" s="18">
        <f t="shared" si="43"/>
        <v>49.405198778195043</v>
      </c>
      <c r="J155" s="18">
        <f t="shared" si="44"/>
        <v>0.23871958133710458</v>
      </c>
      <c r="K155" s="18">
        <f t="shared" si="45"/>
        <v>49.405198778195043</v>
      </c>
      <c r="L155" s="18">
        <f t="shared" si="46"/>
        <v>1.687889615803694</v>
      </c>
      <c r="M155" s="18">
        <f t="shared" si="47"/>
        <v>-0.70813040067513044</v>
      </c>
    </row>
    <row r="156" spans="1:13">
      <c r="A156" s="1">
        <v>147</v>
      </c>
      <c r="B156" s="18">
        <f t="shared" si="36"/>
        <v>0.46552394825623122</v>
      </c>
      <c r="C156" s="18">
        <f t="shared" si="37"/>
        <v>4.394822150952435E-11</v>
      </c>
      <c r="D156" s="21">
        <f t="shared" si="38"/>
        <v>0.5344760516998206</v>
      </c>
      <c r="E156" s="18">
        <f t="shared" si="39"/>
        <v>1.0310478965124624E-2</v>
      </c>
      <c r="F156" s="18">
        <f t="shared" si="40"/>
        <v>2.4313968135944404E-13</v>
      </c>
      <c r="G156" s="18">
        <f t="shared" si="41"/>
        <v>1.0344760517437688</v>
      </c>
      <c r="H156" s="18">
        <f t="shared" si="42"/>
        <v>-2.6404672996642389</v>
      </c>
      <c r="I156" s="18">
        <f t="shared" si="43"/>
        <v>49.350942371512595</v>
      </c>
      <c r="J156" s="18">
        <f t="shared" si="44"/>
        <v>0.23755981283480171</v>
      </c>
      <c r="K156" s="18">
        <f t="shared" si="45"/>
        <v>49.350942371512595</v>
      </c>
      <c r="L156" s="18">
        <f t="shared" si="46"/>
        <v>1.6877885514081425</v>
      </c>
      <c r="M156" s="18">
        <f t="shared" si="47"/>
        <v>-0.708051588990526</v>
      </c>
    </row>
    <row r="157" spans="1:13">
      <c r="A157" s="1">
        <v>148</v>
      </c>
      <c r="B157" s="18">
        <f t="shared" si="36"/>
        <v>0.4710346523445319</v>
      </c>
      <c r="C157" s="18">
        <f t="shared" si="37"/>
        <v>3.7469175627539902E-11</v>
      </c>
      <c r="D157" s="21">
        <f t="shared" si="38"/>
        <v>0.52896534761799896</v>
      </c>
      <c r="E157" s="18">
        <f t="shared" si="39"/>
        <v>1.0420693046890639E-2</v>
      </c>
      <c r="F157" s="18">
        <f t="shared" si="40"/>
        <v>5.2583522808542668E-13</v>
      </c>
      <c r="G157" s="18">
        <f t="shared" si="41"/>
        <v>1.0289653476554681</v>
      </c>
      <c r="H157" s="18">
        <f t="shared" si="42"/>
        <v>-2.5703444078033963</v>
      </c>
      <c r="I157" s="18">
        <f t="shared" si="43"/>
        <v>49.296778546978601</v>
      </c>
      <c r="J157" s="18">
        <f t="shared" si="44"/>
        <v>0.23639836282671298</v>
      </c>
      <c r="K157" s="18">
        <f t="shared" si="45"/>
        <v>49.296778546978601</v>
      </c>
      <c r="L157" s="18">
        <f t="shared" si="46"/>
        <v>1.68768743757166</v>
      </c>
      <c r="M157" s="18">
        <f t="shared" si="47"/>
        <v>-0.70797273875106714</v>
      </c>
    </row>
    <row r="158" spans="1:13">
      <c r="A158" s="1">
        <v>149</v>
      </c>
      <c r="B158" s="18">
        <f t="shared" si="36"/>
        <v>0.47654683786425317</v>
      </c>
      <c r="C158" s="18">
        <f t="shared" si="37"/>
        <v>3.2096485897260644E-11</v>
      </c>
      <c r="D158" s="21">
        <f t="shared" si="38"/>
        <v>0.52345316210365034</v>
      </c>
      <c r="E158" s="18">
        <f t="shared" si="39"/>
        <v>1.0530936757285062E-2</v>
      </c>
      <c r="F158" s="18">
        <f t="shared" si="40"/>
        <v>1.1362163056156903E-12</v>
      </c>
      <c r="G158" s="18">
        <f t="shared" si="41"/>
        <v>1.0234531621357468</v>
      </c>
      <c r="H158" s="18">
        <f t="shared" si="42"/>
        <v>-2.5003015821710131</v>
      </c>
      <c r="I158" s="18">
        <f t="shared" si="43"/>
        <v>49.242718971361548</v>
      </c>
      <c r="J158" s="18">
        <f t="shared" si="44"/>
        <v>0.2352354857220865</v>
      </c>
      <c r="K158" s="18">
        <f t="shared" si="45"/>
        <v>49.242718971361548</v>
      </c>
      <c r="L158" s="18">
        <f t="shared" si="46"/>
        <v>1.6875862965529496</v>
      </c>
      <c r="M158" s="18">
        <f t="shared" si="47"/>
        <v>-0.70789386731445803</v>
      </c>
    </row>
    <row r="159" spans="1:13">
      <c r="A159" s="1">
        <v>150</v>
      </c>
      <c r="B159" s="18">
        <f t="shared" si="36"/>
        <v>0.48205929000922615</v>
      </c>
      <c r="C159" s="18">
        <f t="shared" si="37"/>
        <v>2.7823473300242508E-11</v>
      </c>
      <c r="D159" s="21">
        <f t="shared" si="38"/>
        <v>0.51794070996295027</v>
      </c>
      <c r="E159" s="18">
        <f t="shared" si="39"/>
        <v>1.0641185800184524E-2</v>
      </c>
      <c r="F159" s="18">
        <f t="shared" si="40"/>
        <v>2.452547605687138E-12</v>
      </c>
      <c r="G159" s="18">
        <f t="shared" si="41"/>
        <v>1.0179407099907738</v>
      </c>
      <c r="H159" s="18">
        <f t="shared" si="42"/>
        <v>-2.4303539811428752</v>
      </c>
      <c r="I159" s="18">
        <f t="shared" si="43"/>
        <v>49.188775224641631</v>
      </c>
      <c r="J159" s="18">
        <f t="shared" si="44"/>
        <v>0.2340714372718985</v>
      </c>
      <c r="K159" s="18">
        <f t="shared" si="45"/>
        <v>49.188775224641631</v>
      </c>
      <c r="L159" s="18">
        <f t="shared" si="46"/>
        <v>1.6874851506420325</v>
      </c>
      <c r="M159" s="18">
        <f t="shared" si="47"/>
        <v>-0.70781499206282561</v>
      </c>
    </row>
    <row r="160" spans="1:13">
      <c r="A160" s="1">
        <v>151</v>
      </c>
      <c r="B160" s="18">
        <f t="shared" si="36"/>
        <v>0.48757079333623909</v>
      </c>
      <c r="C160" s="18">
        <f t="shared" si="37"/>
        <v>2.4832225662717501E-11</v>
      </c>
      <c r="D160" s="21">
        <f t="shared" si="38"/>
        <v>0.51242920663892866</v>
      </c>
      <c r="E160" s="18">
        <f t="shared" si="39"/>
        <v>1.0751415866724782E-2</v>
      </c>
      <c r="F160" s="18">
        <f t="shared" si="40"/>
        <v>5.2874578603937261E-12</v>
      </c>
      <c r="G160" s="18">
        <f t="shared" si="41"/>
        <v>1.0124292066637608</v>
      </c>
      <c r="H160" s="18">
        <f t="shared" si="42"/>
        <v>-2.36051668556801</v>
      </c>
      <c r="I160" s="18">
        <f t="shared" si="43"/>
        <v>49.134958790208287</v>
      </c>
      <c r="J160" s="18">
        <f t="shared" si="44"/>
        <v>0.23290647434473671</v>
      </c>
      <c r="K160" s="18">
        <f t="shared" si="45"/>
        <v>49.134958790208287</v>
      </c>
      <c r="L160" s="18">
        <f t="shared" si="46"/>
        <v>1.6873840221406193</v>
      </c>
      <c r="M160" s="18">
        <f t="shared" si="47"/>
        <v>-0.70773613038741168</v>
      </c>
    </row>
    <row r="161" spans="1:13">
      <c r="A161" s="1">
        <v>152</v>
      </c>
      <c r="B161" s="18">
        <f t="shared" si="36"/>
        <v>0.49308013283649205</v>
      </c>
      <c r="C161" s="18">
        <f t="shared" si="37"/>
        <v>2.3685401837033977E-11</v>
      </c>
      <c r="D161" s="21">
        <f t="shared" si="38"/>
        <v>0.50691986713982262</v>
      </c>
      <c r="E161" s="18">
        <f t="shared" si="39"/>
        <v>1.0861602656729842E-2</v>
      </c>
      <c r="F161" s="18">
        <f t="shared" si="40"/>
        <v>1.1383552736286337E-11</v>
      </c>
      <c r="G161" s="18">
        <f t="shared" si="41"/>
        <v>1.006919867163508</v>
      </c>
      <c r="H161" s="18">
        <f t="shared" si="42"/>
        <v>-2.2908046858820645</v>
      </c>
      <c r="I161" s="18">
        <f t="shared" si="43"/>
        <v>49.081281045224152</v>
      </c>
      <c r="J161" s="18">
        <f t="shared" si="44"/>
        <v>0.23174085470049474</v>
      </c>
      <c r="K161" s="18">
        <f t="shared" si="45"/>
        <v>49.081281045224152</v>
      </c>
      <c r="L161" s="18">
        <f t="shared" si="46"/>
        <v>1.6872829333424497</v>
      </c>
      <c r="M161" s="18">
        <f t="shared" si="47"/>
        <v>-0.70765729967324265</v>
      </c>
    </row>
    <row r="162" spans="1:13">
      <c r="A162" s="1">
        <v>153</v>
      </c>
      <c r="B162" s="18">
        <f t="shared" si="36"/>
        <v>0.4985860950065541</v>
      </c>
      <c r="C162" s="18">
        <f t="shared" si="37"/>
        <v>2.574559525683816E-11</v>
      </c>
      <c r="D162" s="21">
        <f t="shared" si="38"/>
        <v>0.50141390496770022</v>
      </c>
      <c r="E162" s="18">
        <f t="shared" si="39"/>
        <v>1.0971721900131081E-2</v>
      </c>
      <c r="F162" s="18">
        <f t="shared" si="40"/>
        <v>2.4470285695003478E-11</v>
      </c>
      <c r="G162" s="18">
        <f t="shared" si="41"/>
        <v>1.0014139049934458</v>
      </c>
      <c r="H162" s="18">
        <f t="shared" si="42"/>
        <v>-2.2212328693818906</v>
      </c>
      <c r="I162" s="18">
        <f t="shared" si="43"/>
        <v>49.027753251182517</v>
      </c>
      <c r="J162" s="18">
        <f t="shared" si="44"/>
        <v>0.23057483676232976</v>
      </c>
      <c r="K162" s="18">
        <f t="shared" si="45"/>
        <v>49.027753251182517</v>
      </c>
      <c r="L162" s="18">
        <f t="shared" si="46"/>
        <v>1.6871819065136411</v>
      </c>
      <c r="M162" s="18">
        <f t="shared" si="47"/>
        <v>-0.70757851728380483</v>
      </c>
    </row>
    <row r="163" spans="1:13">
      <c r="A163" s="1">
        <v>154</v>
      </c>
      <c r="B163" s="18">
        <f t="shared" si="36"/>
        <v>0.5040874689165179</v>
      </c>
      <c r="C163" s="18">
        <f t="shared" si="37"/>
        <v>3.4084300156678963E-11</v>
      </c>
      <c r="D163" s="21">
        <f t="shared" si="38"/>
        <v>0.49591253104939781</v>
      </c>
      <c r="E163" s="18">
        <f t="shared" si="39"/>
        <v>1.1081749378330358E-2</v>
      </c>
      <c r="F163" s="18">
        <f t="shared" si="40"/>
        <v>5.2512174150931739E-11</v>
      </c>
      <c r="G163" s="18">
        <f t="shared" si="41"/>
        <v>0.9959125310834821</v>
      </c>
      <c r="H163" s="18">
        <f t="shared" si="42"/>
        <v>-2.1518160076882986</v>
      </c>
      <c r="I163" s="18">
        <f t="shared" si="43"/>
        <v>48.974386544678424</v>
      </c>
      <c r="J163" s="18">
        <f t="shared" si="44"/>
        <v>0.22940867938737761</v>
      </c>
      <c r="K163" s="18">
        <f t="shared" si="45"/>
        <v>48.974386544678424</v>
      </c>
      <c r="L163" s="18">
        <f t="shared" si="46"/>
        <v>1.6870809638730913</v>
      </c>
      <c r="M163" s="18">
        <f t="shared" si="47"/>
        <v>-0.70749980054576134</v>
      </c>
    </row>
    <row r="164" spans="1:13">
      <c r="A164" s="1">
        <v>155</v>
      </c>
      <c r="B164" s="18">
        <f t="shared" si="36"/>
        <v>0.50958304727271009</v>
      </c>
      <c r="C164" s="18">
        <f t="shared" si="37"/>
        <v>5.5442384088223696E-11</v>
      </c>
      <c r="D164" s="21">
        <f t="shared" si="38"/>
        <v>0.49041695267184754</v>
      </c>
      <c r="E164" s="18">
        <f t="shared" si="39"/>
        <v>1.1191660945454204E-2</v>
      </c>
      <c r="F164" s="18">
        <f t="shared" si="40"/>
        <v>1.1247881886085897E-10</v>
      </c>
      <c r="G164" s="18">
        <f t="shared" si="41"/>
        <v>0.99041695272728991</v>
      </c>
      <c r="H164" s="18">
        <f t="shared" si="42"/>
        <v>-2.0825687444263874</v>
      </c>
      <c r="I164" s="18">
        <f t="shared" si="43"/>
        <v>48.921191928405463</v>
      </c>
      <c r="J164" s="18">
        <f t="shared" si="44"/>
        <v>0.22824264163679214</v>
      </c>
      <c r="K164" s="18">
        <f t="shared" si="45"/>
        <v>48.921191928405463</v>
      </c>
      <c r="L164" s="18">
        <f t="shared" si="46"/>
        <v>1.6869801275729779</v>
      </c>
      <c r="M164" s="18">
        <f t="shared" si="47"/>
        <v>-0.70742116673374622</v>
      </c>
    </row>
    <row r="165" spans="1:13">
      <c r="A165" s="1">
        <v>156</v>
      </c>
      <c r="B165" s="18">
        <f t="shared" si="36"/>
        <v>0.51507162747159896</v>
      </c>
      <c r="C165" s="18">
        <f t="shared" si="37"/>
        <v>1.0444332574374183E-10</v>
      </c>
      <c r="D165" s="21">
        <f t="shared" si="38"/>
        <v>0.4849283724239577</v>
      </c>
      <c r="E165" s="18">
        <f t="shared" si="39"/>
        <v>1.1301432549431979E-2</v>
      </c>
      <c r="F165" s="18">
        <f t="shared" si="40"/>
        <v>2.4043738468340534E-10</v>
      </c>
      <c r="G165" s="18">
        <f t="shared" si="41"/>
        <v>0.98492837252840104</v>
      </c>
      <c r="H165" s="18">
        <f t="shared" si="42"/>
        <v>-2.0135055831624755</v>
      </c>
      <c r="I165" s="18">
        <f t="shared" si="43"/>
        <v>48.868180262416622</v>
      </c>
      <c r="J165" s="18">
        <f t="shared" si="44"/>
        <v>0.22707698254584202</v>
      </c>
      <c r="K165" s="18">
        <f t="shared" si="45"/>
        <v>48.868180262416622</v>
      </c>
      <c r="L165" s="18">
        <f t="shared" si="46"/>
        <v>1.6868794196794201</v>
      </c>
      <c r="M165" s="18">
        <f t="shared" si="47"/>
        <v>-0.70734263305528378</v>
      </c>
    </row>
    <row r="166" spans="1:13">
      <c r="A166" s="1">
        <v>157</v>
      </c>
      <c r="B166" s="18">
        <f t="shared" si="36"/>
        <v>0.52055201264001161</v>
      </c>
      <c r="C166" s="18">
        <f t="shared" si="37"/>
        <v>2.1261930191607706E-10</v>
      </c>
      <c r="D166" s="21">
        <f t="shared" si="38"/>
        <v>0.47944798714736908</v>
      </c>
      <c r="E166" s="18">
        <f t="shared" si="39"/>
        <v>1.1411040252800233E-2</v>
      </c>
      <c r="F166" s="18">
        <f t="shared" si="40"/>
        <v>5.128438860724257E-10</v>
      </c>
      <c r="G166" s="18">
        <f t="shared" si="41"/>
        <v>0.97944798735998839</v>
      </c>
      <c r="H166" s="18">
        <f t="shared" si="42"/>
        <v>-1.9446408756551481</v>
      </c>
      <c r="I166" s="18">
        <f t="shared" si="43"/>
        <v>48.815362255688306</v>
      </c>
      <c r="J166" s="18">
        <f t="shared" si="44"/>
        <v>0.22591196089512508</v>
      </c>
      <c r="K166" s="18">
        <f t="shared" si="45"/>
        <v>48.815362255688306</v>
      </c>
      <c r="L166" s="18">
        <f t="shared" si="46"/>
        <v>1.6867788621533941</v>
      </c>
      <c r="M166" s="18">
        <f t="shared" si="47"/>
        <v>-0.70726421663590588</v>
      </c>
    </row>
    <row r="167" spans="1:13">
      <c r="A167" s="1">
        <v>158</v>
      </c>
      <c r="B167" s="18">
        <f t="shared" si="36"/>
        <v>0.52602301265351237</v>
      </c>
      <c r="C167" s="18">
        <f t="shared" si="37"/>
        <v>4.4768832369379151E-10</v>
      </c>
      <c r="D167" s="21">
        <f t="shared" si="38"/>
        <v>0.4739769868987993</v>
      </c>
      <c r="E167" s="18">
        <f t="shared" si="39"/>
        <v>1.1520460253070249E-2</v>
      </c>
      <c r="F167" s="18">
        <f t="shared" si="40"/>
        <v>1.0913210339534228E-9</v>
      </c>
      <c r="G167" s="18">
        <f t="shared" si="41"/>
        <v>0.97397698734648763</v>
      </c>
      <c r="H167" s="18">
        <f t="shared" si="42"/>
        <v>-1.8759888105169593</v>
      </c>
      <c r="I167" s="18">
        <f t="shared" si="43"/>
        <v>48.76274845805721</v>
      </c>
      <c r="J167" s="18">
        <f t="shared" si="44"/>
        <v>0.22474783498466747</v>
      </c>
      <c r="K167" s="18">
        <f t="shared" si="45"/>
        <v>48.76274845805721</v>
      </c>
      <c r="L167" s="18">
        <f t="shared" si="46"/>
        <v>1.6866784768320455</v>
      </c>
      <c r="M167" s="18">
        <f t="shared" si="47"/>
        <v>-0.70718593450457889</v>
      </c>
    </row>
    <row r="168" spans="1:13">
      <c r="A168" s="1">
        <v>159</v>
      </c>
      <c r="B168" s="18">
        <f t="shared" si="36"/>
        <v>0.53148344511788992</v>
      </c>
      <c r="C168" s="18">
        <f t="shared" si="37"/>
        <v>9.5459505319204828E-10</v>
      </c>
      <c r="D168" s="21">
        <f t="shared" si="38"/>
        <v>0.46851655392751501</v>
      </c>
      <c r="E168" s="18">
        <f t="shared" si="39"/>
        <v>1.1629668902357799E-2</v>
      </c>
      <c r="F168" s="18">
        <f t="shared" si="40"/>
        <v>2.3165254389866492E-9</v>
      </c>
      <c r="G168" s="18">
        <f t="shared" si="41"/>
        <v>0.96851655488211008</v>
      </c>
      <c r="H168" s="18">
        <f t="shared" si="42"/>
        <v>-1.8075634024698204</v>
      </c>
      <c r="I168" s="18">
        <f t="shared" si="43"/>
        <v>48.710349252665793</v>
      </c>
      <c r="J168" s="18">
        <f t="shared" si="44"/>
        <v>0.22358486241416303</v>
      </c>
      <c r="K168" s="18">
        <f t="shared" si="45"/>
        <v>48.710349252665793</v>
      </c>
      <c r="L168" s="18">
        <f t="shared" si="46"/>
        <v>1.6865782854106808</v>
      </c>
      <c r="M168" s="18">
        <f t="shared" si="47"/>
        <v>-0.70710780357966152</v>
      </c>
    </row>
    <row r="169" spans="1:13">
      <c r="A169" s="1">
        <v>160</v>
      </c>
      <c r="B169" s="18">
        <f t="shared" si="36"/>
        <v>0.53693213628414571</v>
      </c>
      <c r="C169" s="18">
        <f t="shared" si="37"/>
        <v>2.0426007162290977E-9</v>
      </c>
      <c r="D169" s="21">
        <f t="shared" si="38"/>
        <v>0.46306786167325359</v>
      </c>
      <c r="E169" s="18">
        <f t="shared" si="39"/>
        <v>1.1738642725682914E-2</v>
      </c>
      <c r="F169" s="18">
        <f t="shared" si="40"/>
        <v>4.9042517056665036E-9</v>
      </c>
      <c r="G169" s="18">
        <f t="shared" si="41"/>
        <v>0.96306786371585429</v>
      </c>
      <c r="H169" s="18">
        <f t="shared" si="42"/>
        <v>-1.7393784825564833</v>
      </c>
      <c r="I169" s="18">
        <f t="shared" si="43"/>
        <v>48.658174849201174</v>
      </c>
      <c r="J169" s="18">
        <f t="shared" si="44"/>
        <v>0.22242329987573595</v>
      </c>
      <c r="K169" s="18">
        <f t="shared" si="45"/>
        <v>48.658174849201174</v>
      </c>
      <c r="L169" s="18">
        <f t="shared" si="46"/>
        <v>1.686478309425979</v>
      </c>
      <c r="M169" s="18">
        <f t="shared" si="47"/>
        <v>-0.70702984065581131</v>
      </c>
    </row>
    <row r="170" spans="1:13">
      <c r="A170" s="1">
        <v>161</v>
      </c>
      <c r="B170" s="18">
        <f t="shared" si="36"/>
        <v>0.5423679218368237</v>
      </c>
      <c r="C170" s="18">
        <f t="shared" si="37"/>
        <v>4.3694609539934144E-9</v>
      </c>
      <c r="D170" s="21">
        <f t="shared" si="38"/>
        <v>0.45763207379371534</v>
      </c>
      <c r="E170" s="18">
        <f t="shared" si="39"/>
        <v>1.1847358436736476E-2</v>
      </c>
      <c r="F170" s="18">
        <f t="shared" si="40"/>
        <v>1.0353671965535641E-8</v>
      </c>
      <c r="G170" s="18">
        <f t="shared" si="41"/>
        <v>0.9576320781631763</v>
      </c>
      <c r="H170" s="18">
        <f t="shared" si="42"/>
        <v>-1.6714476900474402</v>
      </c>
      <c r="I170" s="18">
        <f t="shared" si="43"/>
        <v>48.606235278470031</v>
      </c>
      <c r="J170" s="18">
        <f t="shared" si="44"/>
        <v>0.221263402972182</v>
      </c>
      <c r="K170" s="18">
        <f t="shared" si="45"/>
        <v>48.606235278470031</v>
      </c>
      <c r="L170" s="18">
        <f t="shared" si="46"/>
        <v>1.6863785702415262</v>
      </c>
      <c r="M170" s="18">
        <f t="shared" si="47"/>
        <v>-0.70695206239270592</v>
      </c>
    </row>
    <row r="171" spans="1:13">
      <c r="A171" s="1">
        <v>162</v>
      </c>
      <c r="B171" s="18">
        <f t="shared" si="36"/>
        <v>0.54778964743170533</v>
      </c>
      <c r="C171" s="18">
        <f t="shared" si="37"/>
        <v>9.3295413582221489E-9</v>
      </c>
      <c r="D171" s="21">
        <f t="shared" si="38"/>
        <v>0.45221034323875331</v>
      </c>
      <c r="E171" s="18">
        <f t="shared" si="39"/>
        <v>1.1955792948634105E-2</v>
      </c>
      <c r="F171" s="18">
        <f t="shared" si="40"/>
        <v>2.1794042919176123E-8</v>
      </c>
      <c r="G171" s="18">
        <f t="shared" si="41"/>
        <v>0.95221035256829467</v>
      </c>
      <c r="H171" s="18">
        <f t="shared" si="42"/>
        <v>-1.6037844675716413</v>
      </c>
      <c r="I171" s="18">
        <f t="shared" si="43"/>
        <v>48.554540389487705</v>
      </c>
      <c r="J171" s="18">
        <f t="shared" si="44"/>
        <v>0.22010542608737912</v>
      </c>
      <c r="K171" s="18">
        <f t="shared" si="45"/>
        <v>48.554540389487705</v>
      </c>
      <c r="L171" s="18">
        <f t="shared" si="46"/>
        <v>1.6862790890379504</v>
      </c>
      <c r="M171" s="18">
        <f t="shared" si="47"/>
        <v>-0.70687448530734864</v>
      </c>
    </row>
    <row r="172" spans="1:13">
      <c r="A172" s="1">
        <v>163</v>
      </c>
      <c r="B172" s="18">
        <f t="shared" si="36"/>
        <v>0.55319616872614763</v>
      </c>
      <c r="C172" s="18">
        <f t="shared" si="37"/>
        <v>1.986866124129577E-8</v>
      </c>
      <c r="D172" s="21">
        <f t="shared" si="38"/>
        <v>0.44680381140519115</v>
      </c>
      <c r="E172" s="18">
        <f t="shared" si="39"/>
        <v>1.2063923374522952E-2</v>
      </c>
      <c r="F172" s="18">
        <f t="shared" si="40"/>
        <v>4.5734050236513516E-8</v>
      </c>
      <c r="G172" s="18">
        <f t="shared" si="41"/>
        <v>0.94680383127385237</v>
      </c>
      <c r="H172" s="18">
        <f t="shared" si="42"/>
        <v>-1.5364020626350938</v>
      </c>
      <c r="I172" s="18">
        <f t="shared" si="43"/>
        <v>48.50309985146378</v>
      </c>
      <c r="J172" s="18">
        <f t="shared" si="44"/>
        <v>0.21894962236414423</v>
      </c>
      <c r="K172" s="18">
        <f t="shared" si="45"/>
        <v>48.50309985146378</v>
      </c>
      <c r="L172" s="18">
        <f t="shared" si="46"/>
        <v>1.6861798868123641</v>
      </c>
      <c r="M172" s="18">
        <f t="shared" si="47"/>
        <v>-0.70679712577363474</v>
      </c>
    </row>
    <row r="173" spans="1:13">
      <c r="A173" s="1">
        <v>164</v>
      </c>
      <c r="B173" s="18">
        <f t="shared" si="36"/>
        <v>0.55858635037048332</v>
      </c>
      <c r="C173" s="18">
        <f t="shared" si="37"/>
        <v>4.2188263426269848E-8</v>
      </c>
      <c r="D173" s="21">
        <f t="shared" si="38"/>
        <v>0.44141360744125324</v>
      </c>
      <c r="E173" s="18">
        <f t="shared" si="39"/>
        <v>1.2171727007409667E-2</v>
      </c>
      <c r="F173" s="18">
        <f t="shared" si="40"/>
        <v>9.5661582246931974E-8</v>
      </c>
      <c r="G173" s="18">
        <f t="shared" si="41"/>
        <v>0.94141364962951668</v>
      </c>
      <c r="H173" s="18">
        <f t="shared" si="42"/>
        <v>-1.4693135420772994</v>
      </c>
      <c r="I173" s="18">
        <f t="shared" si="43"/>
        <v>48.451923165668596</v>
      </c>
      <c r="J173" s="18">
        <f t="shared" si="44"/>
        <v>0.21779624390405852</v>
      </c>
      <c r="K173" s="18">
        <f t="shared" si="45"/>
        <v>48.451923165668596</v>
      </c>
      <c r="L173" s="18">
        <f t="shared" si="46"/>
        <v>1.6860809843968718</v>
      </c>
      <c r="M173" s="18">
        <f t="shared" si="47"/>
        <v>-0.70672000003678281</v>
      </c>
    </row>
    <row r="174" spans="1:13">
      <c r="A174" s="1">
        <v>165</v>
      </c>
      <c r="B174" s="18">
        <f t="shared" si="36"/>
        <v>0.56395906286236008</v>
      </c>
      <c r="C174" s="18">
        <f t="shared" si="37"/>
        <v>8.9295278010308929E-8</v>
      </c>
      <c r="D174" s="21">
        <f t="shared" si="38"/>
        <v>0.43604084784236191</v>
      </c>
      <c r="E174" s="18">
        <f t="shared" si="39"/>
        <v>1.2279181257247203E-2</v>
      </c>
      <c r="F174" s="18">
        <f t="shared" si="40"/>
        <v>1.9942046291589106E-7</v>
      </c>
      <c r="G174" s="18">
        <f t="shared" si="41"/>
        <v>0.93604093713763992</v>
      </c>
      <c r="H174" s="18">
        <f t="shared" si="42"/>
        <v>-1.4025318329833381</v>
      </c>
      <c r="I174" s="18">
        <f t="shared" si="43"/>
        <v>48.401019697407229</v>
      </c>
      <c r="J174" s="18">
        <f t="shared" si="44"/>
        <v>0.21664554242600942</v>
      </c>
      <c r="K174" s="18">
        <f t="shared" si="45"/>
        <v>48.401019697407229</v>
      </c>
      <c r="L174" s="18">
        <f t="shared" si="46"/>
        <v>1.6859824025162871</v>
      </c>
      <c r="M174" s="18">
        <f t="shared" si="47"/>
        <v>-0.70664312425834508</v>
      </c>
    </row>
    <row r="175" spans="1:13">
      <c r="A175" s="1">
        <v>166</v>
      </c>
      <c r="B175" s="18">
        <f t="shared" si="36"/>
        <v>0.5693131750036029</v>
      </c>
      <c r="C175" s="18">
        <f t="shared" si="37"/>
        <v>1.8836596369038654E-7</v>
      </c>
      <c r="D175" s="21">
        <f t="shared" si="38"/>
        <v>0.43068663663043338</v>
      </c>
      <c r="E175" s="18">
        <f t="shared" si="39"/>
        <v>1.2386263500072058E-2</v>
      </c>
      <c r="F175" s="18">
        <f t="shared" si="40"/>
        <v>4.1426150390871479E-7</v>
      </c>
      <c r="G175" s="18">
        <f t="shared" si="41"/>
        <v>0.9306868249963971</v>
      </c>
      <c r="H175" s="18">
        <f t="shared" si="42"/>
        <v>-1.3360698178467472</v>
      </c>
      <c r="I175" s="18">
        <f t="shared" si="43"/>
        <v>48.350398749176172</v>
      </c>
      <c r="J175" s="18">
        <f t="shared" si="44"/>
        <v>0.21549777087118005</v>
      </c>
      <c r="K175" s="18">
        <f t="shared" si="45"/>
        <v>48.350398749176172</v>
      </c>
      <c r="L175" s="18">
        <f t="shared" si="46"/>
        <v>1.6858841619265394</v>
      </c>
      <c r="M175" s="18">
        <f t="shared" si="47"/>
        <v>-0.70656651462413822</v>
      </c>
    </row>
    <row r="176" spans="1:13">
      <c r="A176" s="1">
        <v>167</v>
      </c>
      <c r="B176" s="18">
        <f t="shared" si="36"/>
        <v>0.57464753732633522</v>
      </c>
      <c r="C176" s="18">
        <f t="shared" si="37"/>
        <v>3.9595560120886645E-7</v>
      </c>
      <c r="D176" s="21">
        <f t="shared" si="38"/>
        <v>0.42535206671806358</v>
      </c>
      <c r="E176" s="18">
        <f t="shared" si="39"/>
        <v>1.2492950746526704E-2</v>
      </c>
      <c r="F176" s="18">
        <f t="shared" si="40"/>
        <v>8.5741241150004543E-7</v>
      </c>
      <c r="G176" s="18">
        <f t="shared" si="41"/>
        <v>0.92535246267366478</v>
      </c>
      <c r="H176" s="18">
        <f t="shared" si="42"/>
        <v>-1.2699405408848967</v>
      </c>
      <c r="I176" s="18">
        <f t="shared" si="43"/>
        <v>48.300069718057152</v>
      </c>
      <c r="J176" s="18">
        <f t="shared" si="44"/>
        <v>0.21435318695508157</v>
      </c>
      <c r="K176" s="18">
        <f t="shared" si="45"/>
        <v>48.300069718057152</v>
      </c>
      <c r="L176" s="18">
        <f t="shared" si="46"/>
        <v>1.6857862837187827</v>
      </c>
      <c r="M176" s="18">
        <f t="shared" si="47"/>
        <v>-0.70649018758139237</v>
      </c>
    </row>
    <row r="177" spans="1:13">
      <c r="A177" s="1">
        <v>168</v>
      </c>
      <c r="B177" s="18">
        <f t="shared" si="36"/>
        <v>0.57996094703584655</v>
      </c>
      <c r="C177" s="18">
        <f t="shared" si="37"/>
        <v>8.29272191769072E-7</v>
      </c>
      <c r="D177" s="21">
        <f t="shared" si="38"/>
        <v>0.4200382236919617</v>
      </c>
      <c r="E177" s="18">
        <f t="shared" si="39"/>
        <v>1.259921894071693E-2</v>
      </c>
      <c r="F177" s="18">
        <f t="shared" si="40"/>
        <v>1.7678687661450479E-6</v>
      </c>
      <c r="G177" s="18">
        <f t="shared" si="41"/>
        <v>0.92003905296415345</v>
      </c>
      <c r="H177" s="18">
        <f t="shared" si="42"/>
        <v>-1.2041576414479092</v>
      </c>
      <c r="I177" s="18">
        <f t="shared" si="43"/>
        <v>48.250042425051006</v>
      </c>
      <c r="J177" s="18">
        <f t="shared" si="44"/>
        <v>0.21321206070981844</v>
      </c>
      <c r="K177" s="18">
        <f t="shared" si="45"/>
        <v>48.250042425051006</v>
      </c>
      <c r="L177" s="18">
        <f t="shared" si="46"/>
        <v>1.6856887899626449</v>
      </c>
      <c r="M177" s="18">
        <f t="shared" si="47"/>
        <v>-0.7064141603403673</v>
      </c>
    </row>
    <row r="178" spans="1:13">
      <c r="A178" s="1">
        <v>169</v>
      </c>
      <c r="B178" s="18">
        <f t="shared" si="36"/>
        <v>0.58525207528476764</v>
      </c>
      <c r="C178" s="18">
        <f t="shared" si="37"/>
        <v>1.7301762068522867E-6</v>
      </c>
      <c r="D178" s="21">
        <f t="shared" si="38"/>
        <v>0.4147461945390255</v>
      </c>
      <c r="E178" s="18">
        <f t="shared" si="39"/>
        <v>1.2705041505695354E-2</v>
      </c>
      <c r="F178" s="18">
        <f t="shared" si="40"/>
        <v>3.6306372449150874E-6</v>
      </c>
      <c r="G178" s="18">
        <f t="shared" si="41"/>
        <v>0.91474792471523236</v>
      </c>
      <c r="H178" s="18">
        <f t="shared" si="42"/>
        <v>-1.1387362495352105</v>
      </c>
      <c r="I178" s="18">
        <f t="shared" si="43"/>
        <v>48.200327793959325</v>
      </c>
      <c r="J178" s="18">
        <f t="shared" si="44"/>
        <v>0.21207469016735012</v>
      </c>
      <c r="K178" s="18">
        <f t="shared" si="45"/>
        <v>48.200327793959325</v>
      </c>
      <c r="L178" s="18">
        <f t="shared" si="46"/>
        <v>1.6855917050406466</v>
      </c>
      <c r="M178" s="18">
        <f t="shared" si="47"/>
        <v>-0.7063384519149557</v>
      </c>
    </row>
    <row r="179" spans="1:13">
      <c r="A179" s="1">
        <v>170</v>
      </c>
      <c r="B179" s="18">
        <f t="shared" si="36"/>
        <v>0.59051931806273295</v>
      </c>
      <c r="C179" s="18">
        <f t="shared" si="37"/>
        <v>3.5954877580171698E-6</v>
      </c>
      <c r="D179" s="21">
        <f t="shared" si="38"/>
        <v>0.40947708644950903</v>
      </c>
      <c r="E179" s="18">
        <f t="shared" si="39"/>
        <v>1.2810386361254658E-2</v>
      </c>
      <c r="F179" s="18">
        <f t="shared" si="40"/>
        <v>7.4250553951302893E-6</v>
      </c>
      <c r="G179" s="18">
        <f t="shared" si="41"/>
        <v>0.90948068193726705</v>
      </c>
      <c r="H179" s="18">
        <f t="shared" si="42"/>
        <v>-1.073694817054252</v>
      </c>
      <c r="I179" s="18">
        <f t="shared" si="43"/>
        <v>48.150939237519147</v>
      </c>
      <c r="J179" s="18">
        <f t="shared" si="44"/>
        <v>0.21094143356757608</v>
      </c>
      <c r="K179" s="18">
        <f t="shared" si="45"/>
        <v>48.150939237519147</v>
      </c>
      <c r="L179" s="18">
        <f t="shared" si="46"/>
        <v>1.6854950583841699</v>
      </c>
      <c r="M179" s="18">
        <f t="shared" si="47"/>
        <v>-0.7062630852562356</v>
      </c>
    </row>
    <row r="180" spans="1:13">
      <c r="A180" s="1">
        <v>171</v>
      </c>
      <c r="B180" s="18">
        <f t="shared" si="36"/>
        <v>0.5957604931075835</v>
      </c>
      <c r="C180" s="18">
        <f t="shared" si="37"/>
        <v>7.4408032428249488E-6</v>
      </c>
      <c r="D180" s="21">
        <f t="shared" si="38"/>
        <v>0.40423206608917367</v>
      </c>
      <c r="E180" s="18">
        <f t="shared" si="39"/>
        <v>1.291520986215167E-2</v>
      </c>
      <c r="F180" s="18">
        <f t="shared" si="40"/>
        <v>1.5117428436341281E-5</v>
      </c>
      <c r="G180" s="18">
        <f t="shared" si="41"/>
        <v>0.9042395068924165</v>
      </c>
      <c r="H180" s="18">
        <f t="shared" si="42"/>
        <v>-1.0090588328269512</v>
      </c>
      <c r="I180" s="18">
        <f t="shared" si="43"/>
        <v>48.101895466155419</v>
      </c>
      <c r="J180" s="18">
        <f t="shared" si="44"/>
        <v>0.20981277490949005</v>
      </c>
      <c r="K180" s="18">
        <f t="shared" si="45"/>
        <v>48.101895466155419</v>
      </c>
      <c r="L180" s="18">
        <f t="shared" si="46"/>
        <v>1.6853988900347232</v>
      </c>
      <c r="M180" s="18">
        <f t="shared" si="47"/>
        <v>-0.70618809158923579</v>
      </c>
    </row>
    <row r="181" spans="1:13">
      <c r="A181" s="1">
        <v>172</v>
      </c>
      <c r="B181" s="18">
        <f t="shared" ref="B181:B244" si="48">(E180*(1-B180-C180))+((1-F180)*B180)</f>
        <v>0.60097222870751665</v>
      </c>
      <c r="C181" s="18">
        <f t="shared" ref="C181:C244" si="49">(F180*B180)+((1-$D$3)*C180)</f>
        <v>1.5331049376154491E-5</v>
      </c>
      <c r="D181" s="21">
        <f t="shared" ref="D181:D244" si="50">1-B181-C181</f>
        <v>0.39901244024310717</v>
      </c>
      <c r="E181" s="18">
        <f t="shared" ref="E181:E244" si="51">$D$1+($D$2*B181)</f>
        <v>1.3019444574150333E-2</v>
      </c>
      <c r="F181" s="18">
        <f t="shared" ref="F181:F244" si="52">1/(1+EXP(-$F$1*H181))</f>
        <v>3.0628428317371803E-5</v>
      </c>
      <c r="G181" s="18">
        <f t="shared" ref="G181:G244" si="53">$H$2+($H$3*(1-B181))</f>
        <v>0.89902777129248335</v>
      </c>
      <c r="H181" s="18">
        <f t="shared" ref="H181:H244" si="54">I181*(((1-($F$2*(1-E181)))*$H$1)-((1-($F$2*(1-$D$3-E181)))*G181))</f>
        <v>-0.94486830194639526</v>
      </c>
      <c r="I181" s="18">
        <f t="shared" ref="I181:I244" si="55">1/(1-($F$2*(2-$F$3-$D$3-E181))-(($F$2^2)*(($F$3*(1-$D$3))+($D$3*(1-E181))+(E181*(1-$F$3))-1)))</f>
        <v>48.053226137358223</v>
      </c>
      <c r="J181" s="18">
        <f t="shared" ref="J181:J244" si="56">(1-($F$2*(1-$D$3-E181)))*G181</f>
        <v>0.2086894562836335</v>
      </c>
      <c r="K181" s="18">
        <f t="shared" ref="K181:K244" si="57">1/(1-L181-M181)</f>
        <v>48.053226137358223</v>
      </c>
      <c r="L181" s="18">
        <f t="shared" ref="L181:L244" si="58">$F$2*(2-$F$3-$D$3-E181)</f>
        <v>1.6853032618585777</v>
      </c>
      <c r="M181" s="18">
        <f t="shared" ref="M181:M244" si="59">($F$2^2)*(($F$3*(1-$D$3))+($D$3*(1-E181))+(E181*(1-$F$3))-1)</f>
        <v>-0.70611351915829657</v>
      </c>
    </row>
    <row r="182" spans="1:13">
      <c r="A182" s="1">
        <v>173</v>
      </c>
      <c r="B182" s="18">
        <f t="shared" si="48"/>
        <v>0.60614874222283055</v>
      </c>
      <c r="C182" s="18">
        <f t="shared" si="49"/>
        <v>3.1438226797430662E-5</v>
      </c>
      <c r="D182" s="21">
        <f t="shared" si="50"/>
        <v>0.39381981955037204</v>
      </c>
      <c r="E182" s="18">
        <f t="shared" si="51"/>
        <v>1.3122974844456611E-2</v>
      </c>
      <c r="F182" s="18">
        <f t="shared" si="52"/>
        <v>6.1702809670767769E-5</v>
      </c>
      <c r="G182" s="18">
        <f t="shared" si="53"/>
        <v>0.89385125777716945</v>
      </c>
      <c r="H182" s="18">
        <f t="shared" si="54"/>
        <v>-0.88119267143296631</v>
      </c>
      <c r="I182" s="18">
        <f t="shared" si="55"/>
        <v>48.004983119751181</v>
      </c>
      <c r="J182" s="18">
        <f t="shared" si="56"/>
        <v>0.20757274260276729</v>
      </c>
      <c r="K182" s="18">
        <f t="shared" si="57"/>
        <v>48.004983119751181</v>
      </c>
      <c r="L182" s="18">
        <f t="shared" si="58"/>
        <v>1.6852082799592141</v>
      </c>
      <c r="M182" s="18">
        <f t="shared" si="59"/>
        <v>-0.70603945070466445</v>
      </c>
    </row>
    <row r="183" spans="1:13">
      <c r="A183" s="1">
        <v>174</v>
      </c>
      <c r="B183" s="18">
        <f t="shared" si="48"/>
        <v>0.61127942872756491</v>
      </c>
      <c r="C183" s="18">
        <f t="shared" si="49"/>
        <v>6.4123573251366646E-5</v>
      </c>
      <c r="D183" s="21">
        <f t="shared" si="50"/>
        <v>0.38865644769918373</v>
      </c>
      <c r="E183" s="18">
        <f t="shared" si="51"/>
        <v>1.3225588574551299E-2</v>
      </c>
      <c r="F183" s="18">
        <f t="shared" si="52"/>
        <v>1.2342384476216425E-4</v>
      </c>
      <c r="G183" s="18">
        <f t="shared" si="53"/>
        <v>0.88872057127243509</v>
      </c>
      <c r="H183" s="18">
        <f t="shared" si="54"/>
        <v>-0.81816025474887888</v>
      </c>
      <c r="I183" s="18">
        <f t="shared" si="55"/>
        <v>47.957262680962309</v>
      </c>
      <c r="J183" s="18">
        <f t="shared" si="56"/>
        <v>0.20646494471447147</v>
      </c>
      <c r="K183" s="18">
        <f t="shared" si="57"/>
        <v>47.957262680962309</v>
      </c>
      <c r="L183" s="18">
        <f t="shared" si="58"/>
        <v>1.68511413892243</v>
      </c>
      <c r="M183" s="18">
        <f t="shared" si="59"/>
        <v>-0.70596603796955748</v>
      </c>
    </row>
    <row r="184" spans="1:13">
      <c r="A184" s="1">
        <v>175</v>
      </c>
      <c r="B184" s="18">
        <f t="shared" si="48"/>
        <v>0.61634419254436335</v>
      </c>
      <c r="C184" s="18">
        <f t="shared" si="49"/>
        <v>1.2995149458123708E-4</v>
      </c>
      <c r="D184" s="21">
        <f t="shared" si="50"/>
        <v>0.38352585596105543</v>
      </c>
      <c r="E184" s="18">
        <f t="shared" si="51"/>
        <v>1.3326883850887268E-2</v>
      </c>
      <c r="F184" s="18">
        <f t="shared" si="52"/>
        <v>2.4447174034251902E-4</v>
      </c>
      <c r="G184" s="18">
        <f t="shared" si="53"/>
        <v>0.88365580745563665</v>
      </c>
      <c r="H184" s="18">
        <f t="shared" si="54"/>
        <v>-0.75601512141110494</v>
      </c>
      <c r="I184" s="18">
        <f t="shared" si="55"/>
        <v>47.910248351345452</v>
      </c>
      <c r="J184" s="18">
        <f t="shared" si="56"/>
        <v>0.20537043311878547</v>
      </c>
      <c r="K184" s="18">
        <f t="shared" si="57"/>
        <v>47.910248351345452</v>
      </c>
      <c r="L184" s="18">
        <f t="shared" si="58"/>
        <v>1.6850212074762501</v>
      </c>
      <c r="M184" s="18">
        <f t="shared" si="59"/>
        <v>-0.70589356849317886</v>
      </c>
    </row>
    <row r="185" spans="1:13">
      <c r="A185" s="1">
        <v>176</v>
      </c>
      <c r="B185" s="18">
        <f t="shared" si="48"/>
        <v>0.62130471834316714</v>
      </c>
      <c r="C185" s="18">
        <f t="shared" si="49"/>
        <v>2.6113750779537665E-4</v>
      </c>
      <c r="D185" s="21">
        <f t="shared" si="50"/>
        <v>0.37843414414903748</v>
      </c>
      <c r="E185" s="18">
        <f t="shared" si="51"/>
        <v>1.3426094366863345E-2</v>
      </c>
      <c r="F185" s="18">
        <f t="shared" si="52"/>
        <v>4.7702881289760952E-4</v>
      </c>
      <c r="G185" s="18">
        <f t="shared" si="53"/>
        <v>0.87869528165683286</v>
      </c>
      <c r="H185" s="18">
        <f t="shared" si="54"/>
        <v>-0.69522332017048749</v>
      </c>
      <c r="I185" s="18">
        <f t="shared" si="55"/>
        <v>47.864290892654523</v>
      </c>
      <c r="J185" s="18">
        <f t="shared" si="56"/>
        <v>0.20429753520080929</v>
      </c>
      <c r="K185" s="18">
        <f t="shared" si="57"/>
        <v>47.864290892654523</v>
      </c>
      <c r="L185" s="18">
        <f t="shared" si="58"/>
        <v>1.6849301886542538</v>
      </c>
      <c r="M185" s="18">
        <f t="shared" si="59"/>
        <v>-0.70582259051272289</v>
      </c>
    </row>
    <row r="186" spans="1:13">
      <c r="A186" s="1">
        <v>177</v>
      </c>
      <c r="B186" s="18">
        <f t="shared" si="48"/>
        <v>0.62608923062191635</v>
      </c>
      <c r="C186" s="18">
        <f t="shared" si="49"/>
        <v>5.1834713386499478E-4</v>
      </c>
      <c r="D186" s="21">
        <f t="shared" si="50"/>
        <v>0.37339242224421865</v>
      </c>
      <c r="E186" s="18">
        <f t="shared" si="51"/>
        <v>1.3521784612438328E-2</v>
      </c>
      <c r="F186" s="18">
        <f t="shared" si="52"/>
        <v>9.0810800043636083E-4</v>
      </c>
      <c r="G186" s="18">
        <f t="shared" si="53"/>
        <v>0.87391076937808365</v>
      </c>
      <c r="H186" s="18">
        <f t="shared" si="54"/>
        <v>-0.6366580656949099</v>
      </c>
      <c r="I186" s="18">
        <f t="shared" si="55"/>
        <v>47.820047589016376</v>
      </c>
      <c r="J186" s="18">
        <f t="shared" si="56"/>
        <v>0.20326185123372553</v>
      </c>
      <c r="K186" s="18">
        <f t="shared" si="57"/>
        <v>47.820047589016376</v>
      </c>
      <c r="L186" s="18">
        <f t="shared" si="58"/>
        <v>1.6848423994381301</v>
      </c>
      <c r="M186" s="18">
        <f t="shared" si="59"/>
        <v>-0.70575413103225937</v>
      </c>
    </row>
    <row r="187" spans="1:13">
      <c r="A187" s="1">
        <v>178</v>
      </c>
      <c r="B187" s="18">
        <f t="shared" si="48"/>
        <v>0.63056960589210442</v>
      </c>
      <c r="C187" s="18">
        <f t="shared" si="49"/>
        <v>1.0091517031000537E-3</v>
      </c>
      <c r="D187" s="21">
        <f t="shared" si="50"/>
        <v>0.36842124240479551</v>
      </c>
      <c r="E187" s="18">
        <f t="shared" si="51"/>
        <v>1.361139211784209E-2</v>
      </c>
      <c r="F187" s="18">
        <f t="shared" si="52"/>
        <v>1.6577241973731477E-3</v>
      </c>
      <c r="G187" s="18">
        <f t="shared" si="53"/>
        <v>0.86943039410789558</v>
      </c>
      <c r="H187" s="18">
        <f t="shared" si="54"/>
        <v>-0.58187731663108688</v>
      </c>
      <c r="I187" s="18">
        <f t="shared" si="55"/>
        <v>47.778690793348019</v>
      </c>
      <c r="J187" s="18">
        <f t="shared" si="56"/>
        <v>0.20229124091675926</v>
      </c>
      <c r="K187" s="18">
        <f t="shared" si="57"/>
        <v>47.778690793348019</v>
      </c>
      <c r="L187" s="18">
        <f t="shared" si="58"/>
        <v>1.6847601907175762</v>
      </c>
      <c r="M187" s="18">
        <f t="shared" si="59"/>
        <v>-0.70569002331439623</v>
      </c>
    </row>
    <row r="188" spans="1:13">
      <c r="A188" s="1">
        <v>179</v>
      </c>
      <c r="B188" s="18">
        <f t="shared" si="48"/>
        <v>0.63453902139320328</v>
      </c>
      <c r="C188" s="18">
        <f t="shared" si="49"/>
        <v>1.9030894414504367E-3</v>
      </c>
      <c r="D188" s="21">
        <f t="shared" si="50"/>
        <v>0.36355788916534626</v>
      </c>
      <c r="E188" s="18">
        <f t="shared" si="51"/>
        <v>1.3690780427864067E-2</v>
      </c>
      <c r="F188" s="18">
        <f t="shared" si="52"/>
        <v>2.8224298485341908E-3</v>
      </c>
      <c r="G188" s="18">
        <f t="shared" si="53"/>
        <v>0.86546097860679672</v>
      </c>
      <c r="H188" s="18">
        <f t="shared" si="54"/>
        <v>-0.53339369965522487</v>
      </c>
      <c r="I188" s="18">
        <f t="shared" si="55"/>
        <v>47.742110207286636</v>
      </c>
      <c r="J188" s="18">
        <f t="shared" si="56"/>
        <v>0.20143070742442323</v>
      </c>
      <c r="K188" s="18">
        <f t="shared" si="57"/>
        <v>47.742110207286636</v>
      </c>
      <c r="L188" s="18">
        <f t="shared" si="58"/>
        <v>1.6846873574056291</v>
      </c>
      <c r="M188" s="18">
        <f t="shared" si="59"/>
        <v>-0.70563322669498818</v>
      </c>
    </row>
    <row r="189" spans="1:13">
      <c r="A189" s="1">
        <v>180</v>
      </c>
      <c r="B189" s="18">
        <f t="shared" si="48"/>
        <v>0.63772547075254393</v>
      </c>
      <c r="C189" s="18">
        <f t="shared" si="49"/>
        <v>3.4085678992727235E-3</v>
      </c>
      <c r="D189" s="21">
        <f t="shared" si="50"/>
        <v>0.35886596134818333</v>
      </c>
      <c r="E189" s="18">
        <f t="shared" si="51"/>
        <v>1.3754509415050881E-2</v>
      </c>
      <c r="F189" s="18">
        <f t="shared" si="52"/>
        <v>4.3225448265505496E-3</v>
      </c>
      <c r="G189" s="18">
        <f t="shared" si="53"/>
        <v>0.86227452924745607</v>
      </c>
      <c r="H189" s="18">
        <f t="shared" si="54"/>
        <v>-0.49450718690121193</v>
      </c>
      <c r="I189" s="18">
        <f t="shared" si="55"/>
        <v>47.712785637715662</v>
      </c>
      <c r="J189" s="18">
        <f t="shared" si="56"/>
        <v>0.20073949555071757</v>
      </c>
      <c r="K189" s="18">
        <f t="shared" si="57"/>
        <v>47.712785637715662</v>
      </c>
      <c r="L189" s="18">
        <f t="shared" si="58"/>
        <v>1.6846288904449074</v>
      </c>
      <c r="M189" s="18">
        <f t="shared" si="59"/>
        <v>-0.70558763319350781</v>
      </c>
    </row>
    <row r="190" spans="1:13">
      <c r="A190" s="1">
        <v>181</v>
      </c>
      <c r="B190" s="18">
        <f t="shared" si="48"/>
        <v>0.63990489906228787</v>
      </c>
      <c r="C190" s="18">
        <f t="shared" si="49"/>
        <v>5.6538796487427372E-3</v>
      </c>
      <c r="D190" s="21">
        <f t="shared" si="50"/>
        <v>0.35444122128896938</v>
      </c>
      <c r="E190" s="18">
        <f t="shared" si="51"/>
        <v>1.3798097981245757E-2</v>
      </c>
      <c r="F190" s="18">
        <f t="shared" si="52"/>
        <v>5.782035475863743E-3</v>
      </c>
      <c r="G190" s="18">
        <f t="shared" si="53"/>
        <v>0.86009510093771213</v>
      </c>
      <c r="H190" s="18">
        <f t="shared" si="54"/>
        <v>-0.46792733487986965</v>
      </c>
      <c r="I190" s="18">
        <f t="shared" si="55"/>
        <v>47.692749317633229</v>
      </c>
      <c r="J190" s="18">
        <f t="shared" si="56"/>
        <v>0.20026651440456791</v>
      </c>
      <c r="K190" s="18">
        <f t="shared" si="57"/>
        <v>47.692749317633229</v>
      </c>
      <c r="L190" s="18">
        <f t="shared" si="58"/>
        <v>1.6845889009346369</v>
      </c>
      <c r="M190" s="18">
        <f t="shared" si="59"/>
        <v>-0.70555644871302159</v>
      </c>
    </row>
    <row r="191" spans="1:13">
      <c r="A191" s="1">
        <v>182</v>
      </c>
      <c r="B191" s="18">
        <f t="shared" si="48"/>
        <v>0.64109556093466824</v>
      </c>
      <c r="C191" s="18">
        <f t="shared" si="49"/>
        <v>8.5057505289884826E-3</v>
      </c>
      <c r="D191" s="21">
        <f t="shared" si="50"/>
        <v>0.35039868853634326</v>
      </c>
      <c r="E191" s="18">
        <f t="shared" si="51"/>
        <v>1.3821911218693365E-2</v>
      </c>
      <c r="F191" s="18">
        <f t="shared" si="52"/>
        <v>6.7762368415449897E-3</v>
      </c>
      <c r="G191" s="18">
        <f t="shared" si="53"/>
        <v>0.85890443906533176</v>
      </c>
      <c r="H191" s="18">
        <f t="shared" si="54"/>
        <v>-0.45341218813278533</v>
      </c>
      <c r="I191" s="18">
        <f t="shared" si="55"/>
        <v>47.681810212864924</v>
      </c>
      <c r="J191" s="18">
        <f t="shared" si="56"/>
        <v>0.20000804245668102</v>
      </c>
      <c r="K191" s="18">
        <f t="shared" si="57"/>
        <v>47.681810212864924</v>
      </c>
      <c r="L191" s="18">
        <f t="shared" si="58"/>
        <v>1.6845670539278041</v>
      </c>
      <c r="M191" s="18">
        <f t="shared" si="59"/>
        <v>-0.70553941205631732</v>
      </c>
    </row>
    <row r="192" spans="1:13">
      <c r="A192" s="1">
        <v>183</v>
      </c>
      <c r="B192" s="18">
        <f t="shared" si="48"/>
        <v>0.64159452513980775</v>
      </c>
      <c r="C192" s="18">
        <f t="shared" si="49"/>
        <v>1.1574103308596661E-2</v>
      </c>
      <c r="D192" s="21">
        <f t="shared" si="50"/>
        <v>0.3468313715515956</v>
      </c>
      <c r="E192" s="18">
        <f t="shared" si="51"/>
        <v>1.3831890502796155E-2</v>
      </c>
      <c r="F192" s="18">
        <f t="shared" si="52"/>
        <v>7.2416578209720606E-3</v>
      </c>
      <c r="G192" s="18">
        <f t="shared" si="53"/>
        <v>0.85840547486019225</v>
      </c>
      <c r="H192" s="18">
        <f t="shared" si="54"/>
        <v>-0.44733064655407268</v>
      </c>
      <c r="I192" s="18">
        <f t="shared" si="55"/>
        <v>47.677227513577307</v>
      </c>
      <c r="J192" s="18">
        <f t="shared" si="56"/>
        <v>0.1998997105520304</v>
      </c>
      <c r="K192" s="18">
        <f t="shared" si="57"/>
        <v>47.677227513577307</v>
      </c>
      <c r="L192" s="18">
        <f t="shared" si="58"/>
        <v>1.6845578986212879</v>
      </c>
      <c r="M192" s="18">
        <f t="shared" si="59"/>
        <v>-0.70553227259710738</v>
      </c>
    </row>
    <row r="193" spans="1:13">
      <c r="A193" s="1">
        <v>184</v>
      </c>
      <c r="B193" s="18">
        <f t="shared" si="48"/>
        <v>0.64174565068317246</v>
      </c>
      <c r="C193" s="18">
        <f t="shared" si="49"/>
        <v>1.4484195823178706E-2</v>
      </c>
      <c r="D193" s="21">
        <f t="shared" si="50"/>
        <v>0.34377015349364881</v>
      </c>
      <c r="E193" s="18">
        <f t="shared" si="51"/>
        <v>1.383491301366345E-2</v>
      </c>
      <c r="F193" s="18">
        <f t="shared" si="52"/>
        <v>7.3887754634721125E-3</v>
      </c>
      <c r="G193" s="18">
        <f t="shared" si="53"/>
        <v>0.85825434931682754</v>
      </c>
      <c r="H193" s="18">
        <f t="shared" si="54"/>
        <v>-0.44548882290066005</v>
      </c>
      <c r="I193" s="18">
        <f t="shared" si="55"/>
        <v>47.675839686168267</v>
      </c>
      <c r="J193" s="18">
        <f t="shared" si="56"/>
        <v>0.19986689734168375</v>
      </c>
      <c r="K193" s="18">
        <f t="shared" si="57"/>
        <v>47.675839686168267</v>
      </c>
      <c r="L193" s="18">
        <f t="shared" si="58"/>
        <v>1.684555125675538</v>
      </c>
      <c r="M193" s="18">
        <f t="shared" si="59"/>
        <v>-0.70553011020821987</v>
      </c>
    </row>
    <row r="194" spans="1:13">
      <c r="A194" s="1">
        <v>185</v>
      </c>
      <c r="B194" s="18">
        <f t="shared" si="48"/>
        <v>0.64175996633589305</v>
      </c>
      <c r="C194" s="18">
        <f t="shared" si="49"/>
        <v>1.7053280967259672E-2</v>
      </c>
      <c r="D194" s="21">
        <f t="shared" si="50"/>
        <v>0.34118675269684728</v>
      </c>
      <c r="E194" s="18">
        <f t="shared" si="51"/>
        <v>1.3835199326717861E-2</v>
      </c>
      <c r="F194" s="18">
        <f t="shared" si="52"/>
        <v>7.4028640562486562E-3</v>
      </c>
      <c r="G194" s="18">
        <f t="shared" si="53"/>
        <v>0.85824003366410695</v>
      </c>
      <c r="H194" s="18">
        <f t="shared" si="54"/>
        <v>-0.44531435616192444</v>
      </c>
      <c r="I194" s="18">
        <f t="shared" si="55"/>
        <v>47.675708225783694</v>
      </c>
      <c r="J194" s="18">
        <f t="shared" si="56"/>
        <v>0.19986378900486024</v>
      </c>
      <c r="K194" s="18">
        <f t="shared" si="57"/>
        <v>47.675708225783694</v>
      </c>
      <c r="L194" s="18">
        <f t="shared" si="58"/>
        <v>1.6845548630030112</v>
      </c>
      <c r="M194" s="18">
        <f t="shared" si="59"/>
        <v>-0.70552990537184557</v>
      </c>
    </row>
    <row r="195" spans="1:13">
      <c r="A195" s="1">
        <v>186</v>
      </c>
      <c r="B195" s="18">
        <f t="shared" si="48"/>
        <v>0.64172949127956214</v>
      </c>
      <c r="C195" s="18">
        <f t="shared" si="49"/>
        <v>1.9246150609698053E-2</v>
      </c>
      <c r="D195" s="21">
        <f t="shared" si="50"/>
        <v>0.33902435811073983</v>
      </c>
      <c r="E195" s="18">
        <f t="shared" si="51"/>
        <v>1.3834589825591243E-2</v>
      </c>
      <c r="F195" s="18">
        <f t="shared" si="52"/>
        <v>7.3729042777939948E-3</v>
      </c>
      <c r="G195" s="18">
        <f t="shared" si="53"/>
        <v>0.85827050872043786</v>
      </c>
      <c r="H195" s="18">
        <f t="shared" si="54"/>
        <v>-0.44568576039871205</v>
      </c>
      <c r="I195" s="18">
        <f t="shared" si="55"/>
        <v>47.675988078556578</v>
      </c>
      <c r="J195" s="18">
        <f t="shared" si="56"/>
        <v>0.19987040600041647</v>
      </c>
      <c r="K195" s="18">
        <f t="shared" si="57"/>
        <v>47.675988078556578</v>
      </c>
      <c r="L195" s="18">
        <f t="shared" si="58"/>
        <v>1.6845554221783567</v>
      </c>
      <c r="M195" s="18">
        <f t="shared" si="59"/>
        <v>-0.70553034142601412</v>
      </c>
    </row>
    <row r="196" spans="1:13">
      <c r="A196" s="1">
        <v>187</v>
      </c>
      <c r="B196" s="18">
        <f t="shared" si="48"/>
        <v>0.64168834410346698</v>
      </c>
      <c r="C196" s="18">
        <f t="shared" si="49"/>
        <v>2.1090638129684994E-2</v>
      </c>
      <c r="D196" s="21">
        <f t="shared" si="50"/>
        <v>0.33722101776684804</v>
      </c>
      <c r="E196" s="18">
        <f t="shared" si="51"/>
        <v>1.3833766882069339E-2</v>
      </c>
      <c r="F196" s="18">
        <f t="shared" si="52"/>
        <v>7.3326433408100033E-3</v>
      </c>
      <c r="G196" s="18">
        <f t="shared" si="53"/>
        <v>0.85831165589653302</v>
      </c>
      <c r="H196" s="18">
        <f t="shared" si="54"/>
        <v>-0.44618723175377473</v>
      </c>
      <c r="I196" s="18">
        <f t="shared" si="55"/>
        <v>47.676365938733205</v>
      </c>
      <c r="J196" s="18">
        <f t="shared" si="56"/>
        <v>0.19987934016055378</v>
      </c>
      <c r="K196" s="18">
        <f t="shared" si="57"/>
        <v>47.676365938733205</v>
      </c>
      <c r="L196" s="18">
        <f t="shared" si="58"/>
        <v>1.6845561771724133</v>
      </c>
      <c r="M196" s="18">
        <f t="shared" si="59"/>
        <v>-0.7055309301828474</v>
      </c>
    </row>
    <row r="197" spans="1:13">
      <c r="A197" s="1">
        <v>188</v>
      </c>
      <c r="B197" s="18">
        <f t="shared" si="48"/>
        <v>0.64164810928772209</v>
      </c>
      <c r="C197" s="18">
        <f t="shared" si="49"/>
        <v>2.2632314173497932E-2</v>
      </c>
      <c r="D197" s="21">
        <f t="shared" si="50"/>
        <v>0.33571957653877998</v>
      </c>
      <c r="E197" s="18">
        <f t="shared" si="51"/>
        <v>1.3832962185754444E-2</v>
      </c>
      <c r="F197" s="18">
        <f t="shared" si="52"/>
        <v>7.2934857691578196E-3</v>
      </c>
      <c r="G197" s="18">
        <f t="shared" si="53"/>
        <v>0.85835189071227791</v>
      </c>
      <c r="H197" s="18">
        <f t="shared" si="54"/>
        <v>-0.44667758875764713</v>
      </c>
      <c r="I197" s="18">
        <f t="shared" si="55"/>
        <v>47.6767354263716</v>
      </c>
      <c r="J197" s="18">
        <f t="shared" si="56"/>
        <v>0.19988807616260598</v>
      </c>
      <c r="K197" s="18">
        <f t="shared" si="57"/>
        <v>47.6767354263716</v>
      </c>
      <c r="L197" s="18">
        <f t="shared" si="58"/>
        <v>1.6845569154259132</v>
      </c>
      <c r="M197" s="18">
        <f t="shared" si="59"/>
        <v>-0.70553150588511793</v>
      </c>
    </row>
    <row r="198" spans="1:13">
      <c r="A198" s="1">
        <v>189</v>
      </c>
      <c r="B198" s="18">
        <f t="shared" si="48"/>
        <v>0.64161225414110346</v>
      </c>
      <c r="C198" s="18">
        <f t="shared" si="49"/>
        <v>2.3917318401370263E-2</v>
      </c>
      <c r="D198" s="21">
        <f t="shared" si="50"/>
        <v>0.33447042745752631</v>
      </c>
      <c r="E198" s="18">
        <f t="shared" si="51"/>
        <v>1.3832245082822069E-2</v>
      </c>
      <c r="F198" s="18">
        <f t="shared" si="52"/>
        <v>7.2587652366803935E-3</v>
      </c>
      <c r="G198" s="18">
        <f t="shared" si="53"/>
        <v>0.85838774585889654</v>
      </c>
      <c r="H198" s="18">
        <f t="shared" si="54"/>
        <v>-0.44711457308581914</v>
      </c>
      <c r="I198" s="18">
        <f t="shared" si="55"/>
        <v>47.677064699101592</v>
      </c>
      <c r="J198" s="18">
        <f t="shared" si="56"/>
        <v>0.1998958611770153</v>
      </c>
      <c r="K198" s="18">
        <f t="shared" si="57"/>
        <v>47.677064699101592</v>
      </c>
      <c r="L198" s="18">
        <f t="shared" si="58"/>
        <v>1.6845575733185119</v>
      </c>
      <c r="M198" s="18">
        <f t="shared" si="59"/>
        <v>-0.70553201892063055</v>
      </c>
    </row>
    <row r="199" spans="1:13">
      <c r="A199" s="1">
        <v>190</v>
      </c>
      <c r="B199" s="18">
        <f t="shared" si="48"/>
        <v>0.64158141834086468</v>
      </c>
      <c r="C199" s="18">
        <f t="shared" si="49"/>
        <v>2.4987033366952311E-2</v>
      </c>
      <c r="D199" s="21">
        <f t="shared" si="50"/>
        <v>0.33343154829218302</v>
      </c>
      <c r="E199" s="18">
        <f t="shared" si="51"/>
        <v>1.3831628366817294E-2</v>
      </c>
      <c r="F199" s="18">
        <f t="shared" si="52"/>
        <v>7.2290362424118158E-3</v>
      </c>
      <c r="G199" s="18">
        <f t="shared" si="53"/>
        <v>0.85841858165913532</v>
      </c>
      <c r="H199" s="18">
        <f t="shared" si="54"/>
        <v>-0.44749038719658657</v>
      </c>
      <c r="I199" s="18">
        <f t="shared" si="55"/>
        <v>47.677347880722557</v>
      </c>
      <c r="J199" s="18">
        <f t="shared" si="56"/>
        <v>0.19990255633291015</v>
      </c>
      <c r="K199" s="18">
        <f t="shared" si="57"/>
        <v>47.677347880722557</v>
      </c>
      <c r="L199" s="18">
        <f t="shared" si="58"/>
        <v>1.6845581391130116</v>
      </c>
      <c r="M199" s="18">
        <f t="shared" si="59"/>
        <v>-0.70553246013652493</v>
      </c>
    </row>
    <row r="200" spans="1:13">
      <c r="A200" s="1">
        <v>191</v>
      </c>
      <c r="B200" s="18">
        <f t="shared" si="48"/>
        <v>0.6415553042769705</v>
      </c>
      <c r="C200" s="18">
        <f t="shared" si="49"/>
        <v>2.587699368755355E-2</v>
      </c>
      <c r="D200" s="21">
        <f t="shared" si="50"/>
        <v>0.33256770203547598</v>
      </c>
      <c r="E200" s="18">
        <f t="shared" si="51"/>
        <v>1.3831106085539412E-2</v>
      </c>
      <c r="F200" s="18">
        <f t="shared" si="52"/>
        <v>7.2039538803343054E-3</v>
      </c>
      <c r="G200" s="18">
        <f t="shared" si="53"/>
        <v>0.8584446957230295</v>
      </c>
      <c r="H200" s="18">
        <f t="shared" si="54"/>
        <v>-0.44780865690790961</v>
      </c>
      <c r="I200" s="18">
        <f t="shared" si="55"/>
        <v>47.677587702748468</v>
      </c>
      <c r="J200" s="18">
        <f t="shared" si="56"/>
        <v>0.19990822626480823</v>
      </c>
      <c r="K200" s="18">
        <f t="shared" si="57"/>
        <v>47.677587702748468</v>
      </c>
      <c r="L200" s="18">
        <f t="shared" si="58"/>
        <v>1.6845586182701473</v>
      </c>
      <c r="M200" s="18">
        <f t="shared" si="59"/>
        <v>-0.70553283379117193</v>
      </c>
    </row>
    <row r="201" spans="1:13">
      <c r="A201" s="1">
        <v>192</v>
      </c>
      <c r="B201" s="18">
        <f t="shared" si="48"/>
        <v>0.64153334862075206</v>
      </c>
      <c r="C201" s="18">
        <f t="shared" si="49"/>
        <v>2.6617179458115654E-2</v>
      </c>
      <c r="D201" s="21">
        <f t="shared" si="50"/>
        <v>0.33184947192113229</v>
      </c>
      <c r="E201" s="18">
        <f t="shared" si="51"/>
        <v>1.3830666972415043E-2</v>
      </c>
      <c r="F201" s="18">
        <f t="shared" si="52"/>
        <v>7.1829323842010273E-3</v>
      </c>
      <c r="G201" s="18">
        <f t="shared" si="53"/>
        <v>0.85846665137924794</v>
      </c>
      <c r="H201" s="18">
        <f t="shared" si="54"/>
        <v>-0.44807624685428743</v>
      </c>
      <c r="I201" s="18">
        <f t="shared" si="55"/>
        <v>47.677789337343533</v>
      </c>
      <c r="J201" s="18">
        <f t="shared" si="56"/>
        <v>0.19991299329648651</v>
      </c>
      <c r="K201" s="18">
        <f t="shared" si="57"/>
        <v>47.677789337343533</v>
      </c>
      <c r="L201" s="18">
        <f t="shared" si="58"/>
        <v>1.6845590211262247</v>
      </c>
      <c r="M201" s="18">
        <f t="shared" si="59"/>
        <v>-0.70553314794499378</v>
      </c>
    </row>
    <row r="202" spans="1:13">
      <c r="A202" s="1">
        <v>193</v>
      </c>
      <c r="B202" s="18">
        <f t="shared" si="48"/>
        <v>0.64151495748651211</v>
      </c>
      <c r="C202" s="18">
        <f t="shared" si="49"/>
        <v>2.7232693204751232E-2</v>
      </c>
      <c r="D202" s="21">
        <f t="shared" si="50"/>
        <v>0.33125234930873665</v>
      </c>
      <c r="E202" s="18">
        <f t="shared" si="51"/>
        <v>1.3830299149730243E-2</v>
      </c>
      <c r="F202" s="18">
        <f t="shared" si="52"/>
        <v>7.1653705412424943E-3</v>
      </c>
      <c r="G202" s="18">
        <f t="shared" si="53"/>
        <v>0.85848504251348789</v>
      </c>
      <c r="H202" s="18">
        <f t="shared" si="54"/>
        <v>-0.44830039440747105</v>
      </c>
      <c r="I202" s="18">
        <f t="shared" si="55"/>
        <v>47.677958237680087</v>
      </c>
      <c r="J202" s="18">
        <f t="shared" si="56"/>
        <v>0.19991698638235555</v>
      </c>
      <c r="K202" s="18">
        <f t="shared" si="57"/>
        <v>47.677958237680087</v>
      </c>
      <c r="L202" s="18">
        <f t="shared" si="58"/>
        <v>1.684559358578229</v>
      </c>
      <c r="M202" s="18">
        <f t="shared" si="59"/>
        <v>-0.70553341109563938</v>
      </c>
    </row>
    <row r="203" spans="1:13">
      <c r="A203" s="1">
        <v>194</v>
      </c>
      <c r="B203" s="18">
        <f t="shared" si="48"/>
        <v>0.64149958419336273</v>
      </c>
      <c r="C203" s="18">
        <f t="shared" si="49"/>
        <v>2.7744481602178832E-2</v>
      </c>
      <c r="D203" s="21">
        <f t="shared" si="50"/>
        <v>0.33075593420445842</v>
      </c>
      <c r="E203" s="18">
        <f t="shared" si="51"/>
        <v>1.3829991683867254E-2</v>
      </c>
      <c r="F203" s="18">
        <f t="shared" si="52"/>
        <v>7.1507231136810189E-3</v>
      </c>
      <c r="G203" s="18">
        <f t="shared" si="53"/>
        <v>0.85850041580663727</v>
      </c>
      <c r="H203" s="18">
        <f t="shared" si="54"/>
        <v>-0.44848776186717249</v>
      </c>
      <c r="I203" s="18">
        <f t="shared" si="55"/>
        <v>47.678099423712638</v>
      </c>
      <c r="J203" s="18">
        <f t="shared" si="56"/>
        <v>0.19992032422458295</v>
      </c>
      <c r="K203" s="18">
        <f t="shared" si="57"/>
        <v>47.678099423712638</v>
      </c>
      <c r="L203" s="18">
        <f t="shared" si="58"/>
        <v>1.6845596406570025</v>
      </c>
      <c r="M203" s="18">
        <f t="shared" si="59"/>
        <v>-0.70553363106532507</v>
      </c>
    </row>
    <row r="204" spans="1:13">
      <c r="A204" s="1">
        <v>195</v>
      </c>
      <c r="B204" s="18">
        <f t="shared" si="48"/>
        <v>0.64148675010869194</v>
      </c>
      <c r="C204" s="18">
        <f t="shared" si="49"/>
        <v>2.816999526596025E-2</v>
      </c>
      <c r="D204" s="21">
        <f t="shared" si="50"/>
        <v>0.3303432546253478</v>
      </c>
      <c r="E204" s="18">
        <f t="shared" si="51"/>
        <v>1.382973500217384E-2</v>
      </c>
      <c r="F204" s="18">
        <f t="shared" si="52"/>
        <v>7.1385177317258115E-3</v>
      </c>
      <c r="G204" s="18">
        <f t="shared" si="53"/>
        <v>0.85851324989130806</v>
      </c>
      <c r="H204" s="18">
        <f t="shared" si="54"/>
        <v>-0.44864418235663728</v>
      </c>
      <c r="I204" s="18">
        <f t="shared" si="55"/>
        <v>47.678217290673516</v>
      </c>
      <c r="J204" s="18">
        <f t="shared" si="56"/>
        <v>0.19992311074840902</v>
      </c>
      <c r="K204" s="18">
        <f t="shared" si="57"/>
        <v>47.678217290673516</v>
      </c>
      <c r="L204" s="18">
        <f t="shared" si="58"/>
        <v>1.6845598761447946</v>
      </c>
      <c r="M204" s="18">
        <f t="shared" si="59"/>
        <v>-0.70553381470259413</v>
      </c>
    </row>
    <row r="205" spans="1:13">
      <c r="A205" s="1">
        <v>196</v>
      </c>
      <c r="B205" s="18">
        <f t="shared" si="48"/>
        <v>0.641476045239598</v>
      </c>
      <c r="C205" s="18">
        <f t="shared" si="49"/>
        <v>2.8523760516384278E-2</v>
      </c>
      <c r="D205" s="21">
        <f t="shared" si="50"/>
        <v>0.33000019424401772</v>
      </c>
      <c r="E205" s="18">
        <f t="shared" si="51"/>
        <v>1.3829520904791961E-2</v>
      </c>
      <c r="F205" s="18">
        <f t="shared" si="52"/>
        <v>7.128353055097519E-3</v>
      </c>
      <c r="G205" s="18">
        <f t="shared" si="53"/>
        <v>0.858523954760402</v>
      </c>
      <c r="H205" s="18">
        <f t="shared" si="54"/>
        <v>-0.44877465255918625</v>
      </c>
      <c r="I205" s="18">
        <f t="shared" si="55"/>
        <v>47.678315603575065</v>
      </c>
      <c r="J205" s="18">
        <f t="shared" si="56"/>
        <v>0.19992543497442214</v>
      </c>
      <c r="K205" s="18">
        <f t="shared" si="57"/>
        <v>47.678315603575065</v>
      </c>
      <c r="L205" s="18">
        <f t="shared" si="58"/>
        <v>1.684560072564411</v>
      </c>
      <c r="M205" s="18">
        <f t="shared" si="59"/>
        <v>-0.70553396787385469</v>
      </c>
    </row>
    <row r="206" spans="1:13">
      <c r="A206" s="1">
        <v>197</v>
      </c>
      <c r="B206" s="18">
        <f t="shared" si="48"/>
        <v>0.64146712209762546</v>
      </c>
      <c r="C206" s="18">
        <f t="shared" si="49"/>
        <v>2.8817864165782199E-2</v>
      </c>
      <c r="D206" s="21">
        <f t="shared" si="50"/>
        <v>0.32971501373659234</v>
      </c>
      <c r="E206" s="18">
        <f t="shared" si="51"/>
        <v>1.3829342441952511E-2</v>
      </c>
      <c r="F206" s="18">
        <f t="shared" si="52"/>
        <v>7.1198911576548993E-3</v>
      </c>
      <c r="G206" s="18">
        <f t="shared" si="53"/>
        <v>0.85853287790237454</v>
      </c>
      <c r="H206" s="18">
        <f t="shared" si="54"/>
        <v>-0.44888340745302746</v>
      </c>
      <c r="I206" s="18">
        <f t="shared" si="55"/>
        <v>47.678397553507388</v>
      </c>
      <c r="J206" s="18">
        <f t="shared" si="56"/>
        <v>0.19992737235115313</v>
      </c>
      <c r="K206" s="18">
        <f t="shared" si="57"/>
        <v>47.678397553507388</v>
      </c>
      <c r="L206" s="18">
        <f t="shared" si="58"/>
        <v>1.6845602362917866</v>
      </c>
      <c r="M206" s="18">
        <f t="shared" si="59"/>
        <v>-0.70553409555116597</v>
      </c>
    </row>
    <row r="207" spans="1:13">
      <c r="A207" s="1">
        <v>198</v>
      </c>
      <c r="B207" s="18">
        <f t="shared" si="48"/>
        <v>0.64145968784029261</v>
      </c>
      <c r="C207" s="18">
        <f t="shared" si="49"/>
        <v>2.9062360631464088E-2</v>
      </c>
      <c r="D207" s="21">
        <f t="shared" si="50"/>
        <v>0.32947795152824327</v>
      </c>
      <c r="E207" s="18">
        <f t="shared" si="51"/>
        <v>1.3829193756805854E-2</v>
      </c>
      <c r="F207" s="18">
        <f t="shared" si="52"/>
        <v>7.1128487854758751E-3</v>
      </c>
      <c r="G207" s="18">
        <f t="shared" si="53"/>
        <v>0.85854031215970739</v>
      </c>
      <c r="H207" s="18">
        <f t="shared" si="54"/>
        <v>-0.44897401606016202</v>
      </c>
      <c r="I207" s="18">
        <f t="shared" si="55"/>
        <v>47.678465829772421</v>
      </c>
      <c r="J207" s="18">
        <f t="shared" si="56"/>
        <v>0.19992898646166513</v>
      </c>
      <c r="K207" s="18">
        <f t="shared" si="57"/>
        <v>47.678465829772421</v>
      </c>
      <c r="L207" s="18">
        <f t="shared" si="58"/>
        <v>1.6845603727001781</v>
      </c>
      <c r="M207" s="18">
        <f t="shared" si="59"/>
        <v>-0.70553420192468219</v>
      </c>
    </row>
    <row r="208" spans="1:13">
      <c r="A208" s="1">
        <v>199</v>
      </c>
      <c r="B208" s="18">
        <f t="shared" si="48"/>
        <v>0.64145349650898553</v>
      </c>
      <c r="C208" s="18">
        <f t="shared" si="49"/>
        <v>2.9265612298331033E-2</v>
      </c>
      <c r="D208" s="21">
        <f t="shared" si="50"/>
        <v>0.32928089119268344</v>
      </c>
      <c r="E208" s="18">
        <f t="shared" si="51"/>
        <v>1.382906993017971E-2</v>
      </c>
      <c r="F208" s="18">
        <f t="shared" si="52"/>
        <v>7.1069890892000755E-3</v>
      </c>
      <c r="G208" s="18">
        <f t="shared" si="53"/>
        <v>0.85854650349101447</v>
      </c>
      <c r="H208" s="18">
        <f t="shared" si="54"/>
        <v>-0.44904947602940087</v>
      </c>
      <c r="I208" s="18">
        <f t="shared" si="55"/>
        <v>47.678522691146185</v>
      </c>
      <c r="J208" s="18">
        <f t="shared" si="56"/>
        <v>0.19993033070911201</v>
      </c>
      <c r="K208" s="18">
        <f t="shared" si="57"/>
        <v>47.678522691146185</v>
      </c>
      <c r="L208" s="18">
        <f t="shared" si="58"/>
        <v>1.6845604863025874</v>
      </c>
      <c r="M208" s="18">
        <f t="shared" si="59"/>
        <v>-0.70553429051371697</v>
      </c>
    </row>
    <row r="209" spans="1:13">
      <c r="A209" s="1">
        <v>200</v>
      </c>
      <c r="B209" s="18">
        <f t="shared" si="48"/>
        <v>0.64144834197904244</v>
      </c>
      <c r="C209" s="18">
        <f t="shared" si="49"/>
        <v>2.9434573454499978E-2</v>
      </c>
      <c r="D209" s="21">
        <f t="shared" si="50"/>
        <v>0.32911708456645761</v>
      </c>
      <c r="E209" s="18">
        <f t="shared" si="51"/>
        <v>1.3828966839580847E-2</v>
      </c>
      <c r="F209" s="18">
        <f t="shared" si="52"/>
        <v>7.1021143082112227E-3</v>
      </c>
      <c r="G209" s="18">
        <f t="shared" si="53"/>
        <v>0.85855165802095756</v>
      </c>
      <c r="H209" s="18">
        <f t="shared" si="54"/>
        <v>-0.44911229954587012</v>
      </c>
      <c r="I209" s="18">
        <f t="shared" si="55"/>
        <v>47.678570030608931</v>
      </c>
      <c r="J209" s="18">
        <f t="shared" si="56"/>
        <v>0.19993144984758618</v>
      </c>
      <c r="K209" s="18">
        <f t="shared" si="57"/>
        <v>47.678570030608931</v>
      </c>
      <c r="L209" s="18">
        <f t="shared" si="58"/>
        <v>1.6845605808811186</v>
      </c>
      <c r="M209" s="18">
        <f t="shared" si="59"/>
        <v>-0.70553436426761729</v>
      </c>
    </row>
    <row r="210" spans="1:13">
      <c r="A210" s="1">
        <v>201</v>
      </c>
      <c r="B210" s="18">
        <f t="shared" si="48"/>
        <v>0.64144405178030384</v>
      </c>
      <c r="C210" s="18">
        <f t="shared" si="49"/>
        <v>2.9575026883872702E-2</v>
      </c>
      <c r="D210" s="21">
        <f t="shared" si="50"/>
        <v>0.32898092133582346</v>
      </c>
      <c r="E210" s="18">
        <f t="shared" si="51"/>
        <v>1.3828881035606078E-2</v>
      </c>
      <c r="F210" s="18">
        <f t="shared" si="52"/>
        <v>7.0980594759685782E-3</v>
      </c>
      <c r="G210" s="18">
        <f t="shared" si="53"/>
        <v>0.85855594821969616</v>
      </c>
      <c r="H210" s="18">
        <f t="shared" si="54"/>
        <v>-0.44916458863557962</v>
      </c>
      <c r="I210" s="18">
        <f t="shared" si="55"/>
        <v>47.678609432081515</v>
      </c>
      <c r="J210" s="18">
        <f t="shared" si="56"/>
        <v>0.19993238132391677</v>
      </c>
      <c r="K210" s="18">
        <f t="shared" si="57"/>
        <v>47.678609432081515</v>
      </c>
      <c r="L210" s="18">
        <f t="shared" si="58"/>
        <v>1.6845606596003615</v>
      </c>
      <c r="M210" s="18">
        <f t="shared" si="59"/>
        <v>-0.7055344256541829</v>
      </c>
    </row>
    <row r="211" spans="1:13">
      <c r="A211" s="1">
        <v>202</v>
      </c>
      <c r="B211" s="18">
        <f t="shared" si="48"/>
        <v>0.64144048177439816</v>
      </c>
      <c r="C211" s="18">
        <f t="shared" si="49"/>
        <v>2.9691780881334659E-2</v>
      </c>
      <c r="D211" s="21">
        <f t="shared" si="50"/>
        <v>0.32886773734426716</v>
      </c>
      <c r="E211" s="18">
        <f t="shared" si="51"/>
        <v>1.3828809635487965E-2</v>
      </c>
      <c r="F211" s="18">
        <f t="shared" si="52"/>
        <v>7.0946870747041176E-3</v>
      </c>
      <c r="G211" s="18">
        <f t="shared" si="53"/>
        <v>0.85855951822560184</v>
      </c>
      <c r="H211" s="18">
        <f t="shared" si="54"/>
        <v>-0.44920810003162859</v>
      </c>
      <c r="I211" s="18">
        <f t="shared" si="55"/>
        <v>47.67864221930455</v>
      </c>
      <c r="J211" s="18">
        <f t="shared" si="56"/>
        <v>0.19993315643341519</v>
      </c>
      <c r="K211" s="18">
        <f t="shared" si="57"/>
        <v>47.67864221930455</v>
      </c>
      <c r="L211" s="18">
        <f t="shared" si="58"/>
        <v>1.6845607251050569</v>
      </c>
      <c r="M211" s="18">
        <f t="shared" si="59"/>
        <v>-0.70553447673582614</v>
      </c>
    </row>
    <row r="212" spans="1:13">
      <c r="A212" s="1">
        <v>203</v>
      </c>
      <c r="B212" s="18">
        <f t="shared" si="48"/>
        <v>0.64143751161414897</v>
      </c>
      <c r="C212" s="18">
        <f t="shared" si="49"/>
        <v>2.9788833244371263E-2</v>
      </c>
      <c r="D212" s="21">
        <f t="shared" si="50"/>
        <v>0.32877365514147977</v>
      </c>
      <c r="E212" s="18">
        <f t="shared" si="51"/>
        <v>1.3828750232282978E-2</v>
      </c>
      <c r="F212" s="18">
        <f t="shared" si="52"/>
        <v>7.0918825269921434E-3</v>
      </c>
      <c r="G212" s="18">
        <f t="shared" si="53"/>
        <v>0.85856248838585103</v>
      </c>
      <c r="H212" s="18">
        <f t="shared" si="54"/>
        <v>-0.44924430050985936</v>
      </c>
      <c r="I212" s="18">
        <f t="shared" si="55"/>
        <v>47.678669497530699</v>
      </c>
      <c r="J212" s="18">
        <f t="shared" si="56"/>
        <v>0.19993380130577953</v>
      </c>
      <c r="K212" s="18">
        <f t="shared" si="57"/>
        <v>47.678669497530699</v>
      </c>
      <c r="L212" s="18">
        <f t="shared" si="58"/>
        <v>1.6845607796034101</v>
      </c>
      <c r="M212" s="18">
        <f t="shared" si="59"/>
        <v>-0.70553451923454202</v>
      </c>
    </row>
    <row r="213" spans="1:13">
      <c r="A213" s="1">
        <v>204</v>
      </c>
      <c r="B213" s="18">
        <f t="shared" si="48"/>
        <v>0.64143504089328152</v>
      </c>
      <c r="C213" s="18">
        <f t="shared" si="49"/>
        <v>2.9869507738489277E-2</v>
      </c>
      <c r="D213" s="21">
        <f t="shared" si="50"/>
        <v>0.3286954513682292</v>
      </c>
      <c r="E213" s="18">
        <f t="shared" si="51"/>
        <v>1.3828700817865632E-2</v>
      </c>
      <c r="F213" s="18">
        <f t="shared" si="52"/>
        <v>7.0895504076673955E-3</v>
      </c>
      <c r="G213" s="18">
        <f t="shared" si="53"/>
        <v>0.85856495910671848</v>
      </c>
      <c r="H213" s="18">
        <f t="shared" si="54"/>
        <v>-0.44927441381294636</v>
      </c>
      <c r="I213" s="18">
        <f t="shared" si="55"/>
        <v>47.678692188883375</v>
      </c>
      <c r="J213" s="18">
        <f t="shared" si="56"/>
        <v>0.19993433774110306</v>
      </c>
      <c r="K213" s="18">
        <f t="shared" si="57"/>
        <v>47.678692188883375</v>
      </c>
      <c r="L213" s="18">
        <f t="shared" si="58"/>
        <v>1.684560824937738</v>
      </c>
      <c r="M213" s="18">
        <f t="shared" si="59"/>
        <v>-0.70553455458699954</v>
      </c>
    </row>
    <row r="214" spans="1:13">
      <c r="A214" s="1">
        <v>205</v>
      </c>
      <c r="B214" s="18">
        <f t="shared" si="48"/>
        <v>0.64143298589478892</v>
      </c>
      <c r="C214" s="18">
        <f t="shared" si="49"/>
        <v>2.9936567633373001E-2</v>
      </c>
      <c r="D214" s="21">
        <f t="shared" si="50"/>
        <v>0.32863044647183809</v>
      </c>
      <c r="E214" s="18">
        <f t="shared" si="51"/>
        <v>1.3828659717895778E-2</v>
      </c>
      <c r="F214" s="18">
        <f t="shared" si="52"/>
        <v>7.0876112686665584E-3</v>
      </c>
      <c r="G214" s="18">
        <f t="shared" si="53"/>
        <v>0.85856701410521108</v>
      </c>
      <c r="H214" s="18">
        <f t="shared" si="54"/>
        <v>-0.44929946027896522</v>
      </c>
      <c r="I214" s="18">
        <f t="shared" si="55"/>
        <v>47.678711062215605</v>
      </c>
      <c r="J214" s="18">
        <f t="shared" si="56"/>
        <v>0.19993478391589128</v>
      </c>
      <c r="K214" s="18">
        <f t="shared" si="57"/>
        <v>47.678711062215605</v>
      </c>
      <c r="L214" s="18">
        <f t="shared" si="58"/>
        <v>1.6845608626441322</v>
      </c>
      <c r="M214" s="18">
        <f t="shared" si="59"/>
        <v>-0.7055345839910685</v>
      </c>
    </row>
    <row r="215" spans="1:13">
      <c r="A215" s="1">
        <v>206</v>
      </c>
      <c r="B215" s="18">
        <f t="shared" si="48"/>
        <v>0.64143127685306578</v>
      </c>
      <c r="C215" s="18">
        <f t="shared" si="49"/>
        <v>2.9992310147289394E-2</v>
      </c>
      <c r="D215" s="21">
        <f t="shared" si="50"/>
        <v>0.32857641299964485</v>
      </c>
      <c r="E215" s="18">
        <f t="shared" si="51"/>
        <v>1.3828625537061316E-2</v>
      </c>
      <c r="F215" s="18">
        <f t="shared" si="52"/>
        <v>7.0859989819774573E-3</v>
      </c>
      <c r="G215" s="18">
        <f t="shared" si="53"/>
        <v>0.85856872314693422</v>
      </c>
      <c r="H215" s="18">
        <f t="shared" si="54"/>
        <v>-0.44932029020906278</v>
      </c>
      <c r="I215" s="18">
        <f t="shared" si="55"/>
        <v>47.678726758254811</v>
      </c>
      <c r="J215" s="18">
        <f t="shared" si="56"/>
        <v>0.19993515497751935</v>
      </c>
      <c r="K215" s="18">
        <f t="shared" si="57"/>
        <v>47.678726758254811</v>
      </c>
      <c r="L215" s="18">
        <f t="shared" si="58"/>
        <v>1.6845608940026962</v>
      </c>
      <c r="M215" s="18">
        <f t="shared" si="59"/>
        <v>-0.70553460844499438</v>
      </c>
    </row>
    <row r="216" spans="1:13">
      <c r="A216" s="1">
        <v>207</v>
      </c>
      <c r="B216" s="18">
        <f t="shared" si="48"/>
        <v>0.64142985565395938</v>
      </c>
      <c r="C216" s="18">
        <f t="shared" si="49"/>
        <v>3.0038644999985306E-2</v>
      </c>
      <c r="D216" s="21">
        <f t="shared" si="50"/>
        <v>0.3285314993460553</v>
      </c>
      <c r="E216" s="18">
        <f t="shared" si="51"/>
        <v>1.3828597113079186E-2</v>
      </c>
      <c r="F216" s="18">
        <f t="shared" si="52"/>
        <v>7.084658518904767E-3</v>
      </c>
      <c r="G216" s="18">
        <f t="shared" si="53"/>
        <v>0.85857014434604062</v>
      </c>
      <c r="H216" s="18">
        <f t="shared" si="54"/>
        <v>-0.44933761189806731</v>
      </c>
      <c r="I216" s="18">
        <f t="shared" si="55"/>
        <v>47.678739810720742</v>
      </c>
      <c r="J216" s="18">
        <f t="shared" si="56"/>
        <v>0.19993546354360495</v>
      </c>
      <c r="K216" s="18">
        <f t="shared" si="57"/>
        <v>47.678739810720742</v>
      </c>
      <c r="L216" s="18">
        <f t="shared" si="58"/>
        <v>1.6845609200797438</v>
      </c>
      <c r="M216" s="18">
        <f t="shared" si="59"/>
        <v>-0.70553462878030693</v>
      </c>
    </row>
    <row r="217" spans="1:13">
      <c r="A217" s="1">
        <v>208</v>
      </c>
      <c r="B217" s="18">
        <f t="shared" si="48"/>
        <v>0.64142867390623315</v>
      </c>
      <c r="C217" s="18">
        <f t="shared" si="49"/>
        <v>3.0077159741126187E-2</v>
      </c>
      <c r="D217" s="21">
        <f t="shared" si="50"/>
        <v>0.32849416635264067</v>
      </c>
      <c r="E217" s="18">
        <f t="shared" si="51"/>
        <v>1.3828573478124662E-2</v>
      </c>
      <c r="F217" s="18">
        <f t="shared" si="52"/>
        <v>7.0835440957278577E-3</v>
      </c>
      <c r="G217" s="18">
        <f t="shared" si="53"/>
        <v>0.85857132609376685</v>
      </c>
      <c r="H217" s="18">
        <f t="shared" si="54"/>
        <v>-0.44935201513892992</v>
      </c>
      <c r="I217" s="18">
        <f t="shared" si="55"/>
        <v>47.678750664042269</v>
      </c>
      <c r="J217" s="18">
        <f t="shared" si="56"/>
        <v>0.1999357201207364</v>
      </c>
      <c r="K217" s="18">
        <f t="shared" si="57"/>
        <v>47.678750664042269</v>
      </c>
      <c r="L217" s="18">
        <f t="shared" si="58"/>
        <v>1.6845609417631884</v>
      </c>
      <c r="M217" s="18">
        <f t="shared" si="59"/>
        <v>-0.70553464568941493</v>
      </c>
    </row>
    <row r="218" spans="1:13">
      <c r="A218" s="1">
        <v>209</v>
      </c>
      <c r="B218" s="18">
        <f t="shared" si="48"/>
        <v>0.64142769132689681</v>
      </c>
      <c r="C218" s="18">
        <f t="shared" si="49"/>
        <v>3.0109174075836308E-2</v>
      </c>
      <c r="D218" s="21">
        <f t="shared" si="50"/>
        <v>0.32846313459726689</v>
      </c>
      <c r="E218" s="18">
        <f t="shared" si="51"/>
        <v>1.3828553826537936E-2</v>
      </c>
      <c r="F218" s="18">
        <f t="shared" si="52"/>
        <v>7.082617626532596E-3</v>
      </c>
      <c r="G218" s="18">
        <f t="shared" si="53"/>
        <v>0.85857230867310319</v>
      </c>
      <c r="H218" s="18">
        <f t="shared" si="54"/>
        <v>-0.44936399090180984</v>
      </c>
      <c r="I218" s="18">
        <f t="shared" si="55"/>
        <v>47.678759688178822</v>
      </c>
      <c r="J218" s="18">
        <f t="shared" si="56"/>
        <v>0.19993593345505117</v>
      </c>
      <c r="K218" s="18">
        <f t="shared" si="57"/>
        <v>47.678759688178822</v>
      </c>
      <c r="L218" s="18">
        <f t="shared" si="58"/>
        <v>1.6845609597921669</v>
      </c>
      <c r="M218" s="18">
        <f t="shared" si="59"/>
        <v>-0.70553465974871032</v>
      </c>
    </row>
    <row r="219" spans="1:13">
      <c r="A219" s="1">
        <v>210</v>
      </c>
      <c r="B219" s="18">
        <f t="shared" si="48"/>
        <v>0.64142687439097046</v>
      </c>
      <c r="C219" s="18">
        <f t="shared" si="49"/>
        <v>3.013578503719885E-2</v>
      </c>
      <c r="D219" s="21">
        <f t="shared" si="50"/>
        <v>0.32843734057183072</v>
      </c>
      <c r="E219" s="18">
        <f t="shared" si="51"/>
        <v>1.3828537487819408E-2</v>
      </c>
      <c r="F219" s="18">
        <f t="shared" si="52"/>
        <v>7.0818474331194948E-3</v>
      </c>
      <c r="G219" s="18">
        <f t="shared" si="53"/>
        <v>0.85857312560902954</v>
      </c>
      <c r="H219" s="18">
        <f t="shared" si="54"/>
        <v>-0.44937394779048556</v>
      </c>
      <c r="I219" s="18">
        <f t="shared" si="55"/>
        <v>47.678767191028399</v>
      </c>
      <c r="J219" s="18">
        <f t="shared" si="56"/>
        <v>0.19993611082539994</v>
      </c>
      <c r="K219" s="18">
        <f t="shared" si="57"/>
        <v>47.678767191028399</v>
      </c>
      <c r="L219" s="18">
        <f t="shared" si="58"/>
        <v>1.6845609747818171</v>
      </c>
      <c r="M219" s="18">
        <f t="shared" si="59"/>
        <v>-0.70553467143788684</v>
      </c>
    </row>
    <row r="220" spans="1:13">
      <c r="A220" s="1">
        <v>211</v>
      </c>
      <c r="B220" s="18">
        <f t="shared" si="48"/>
        <v>0.64142619520352817</v>
      </c>
      <c r="C220" s="18">
        <f t="shared" si="49"/>
        <v>3.0157904545558577E-2</v>
      </c>
      <c r="D220" s="21">
        <f t="shared" si="50"/>
        <v>0.32841590025091327</v>
      </c>
      <c r="E220" s="18">
        <f t="shared" si="51"/>
        <v>1.3828523904070564E-2</v>
      </c>
      <c r="F220" s="18">
        <f t="shared" si="52"/>
        <v>7.0812071698451023E-3</v>
      </c>
      <c r="G220" s="18">
        <f t="shared" si="53"/>
        <v>0.85857380479647183</v>
      </c>
      <c r="H220" s="18">
        <f t="shared" si="54"/>
        <v>-0.44938222578972309</v>
      </c>
      <c r="I220" s="18">
        <f t="shared" si="55"/>
        <v>47.678773428778406</v>
      </c>
      <c r="J220" s="18">
        <f t="shared" si="56"/>
        <v>0.19993625828824779</v>
      </c>
      <c r="K220" s="18">
        <f t="shared" si="57"/>
        <v>47.678773428778406</v>
      </c>
      <c r="L220" s="18">
        <f t="shared" si="58"/>
        <v>1.684560987243972</v>
      </c>
      <c r="M220" s="18">
        <f t="shared" si="59"/>
        <v>-0.70553468115608109</v>
      </c>
    </row>
    <row r="221" spans="1:13">
      <c r="A221" s="1">
        <v>212</v>
      </c>
      <c r="B221" s="18">
        <f t="shared" si="48"/>
        <v>0.6414256305582231</v>
      </c>
      <c r="C221" s="18">
        <f t="shared" si="49"/>
        <v>3.0176290636126479E-2</v>
      </c>
      <c r="D221" s="21">
        <f t="shared" si="50"/>
        <v>0.32839807880565042</v>
      </c>
      <c r="E221" s="18">
        <f t="shared" si="51"/>
        <v>1.3828512611164464E-2</v>
      </c>
      <c r="F221" s="18">
        <f t="shared" si="52"/>
        <v>7.0806749279804125E-3</v>
      </c>
      <c r="G221" s="18">
        <f t="shared" si="53"/>
        <v>0.8585743694417769</v>
      </c>
      <c r="H221" s="18">
        <f t="shared" si="54"/>
        <v>-0.44938910773985424</v>
      </c>
      <c r="I221" s="18">
        <f t="shared" si="55"/>
        <v>47.678778614559668</v>
      </c>
      <c r="J221" s="18">
        <f t="shared" si="56"/>
        <v>0.1999363808820869</v>
      </c>
      <c r="K221" s="18">
        <f t="shared" si="57"/>
        <v>47.678778614559668</v>
      </c>
      <c r="L221" s="18">
        <f t="shared" si="58"/>
        <v>1.6845609976044364</v>
      </c>
      <c r="M221" s="18">
        <f t="shared" si="59"/>
        <v>-0.70553468923534224</v>
      </c>
    </row>
    <row r="222" spans="1:13">
      <c r="A222" s="1">
        <v>213</v>
      </c>
      <c r="B222" s="18">
        <f t="shared" si="48"/>
        <v>0.64142516115201165</v>
      </c>
      <c r="C222" s="18">
        <f t="shared" si="49"/>
        <v>3.0191573421165144E-2</v>
      </c>
      <c r="D222" s="21">
        <f t="shared" si="50"/>
        <v>0.32838326542682322</v>
      </c>
      <c r="E222" s="18">
        <f t="shared" si="51"/>
        <v>1.3828503223040235E-2</v>
      </c>
      <c r="F222" s="18">
        <f t="shared" si="52"/>
        <v>7.0802324898807528E-3</v>
      </c>
      <c r="G222" s="18">
        <f t="shared" si="53"/>
        <v>0.85857483884798835</v>
      </c>
      <c r="H222" s="18">
        <f t="shared" si="54"/>
        <v>-0.44939482890765003</v>
      </c>
      <c r="I222" s="18">
        <f t="shared" si="55"/>
        <v>47.678782925651561</v>
      </c>
      <c r="J222" s="18">
        <f t="shared" si="56"/>
        <v>0.1999364827979338</v>
      </c>
      <c r="K222" s="18">
        <f t="shared" si="57"/>
        <v>47.678782925651561</v>
      </c>
      <c r="L222" s="18">
        <f t="shared" si="58"/>
        <v>1.6845610062173941</v>
      </c>
      <c r="M222" s="18">
        <f t="shared" si="59"/>
        <v>-0.70553469595186913</v>
      </c>
    </row>
    <row r="223" spans="1:13">
      <c r="A223" s="1">
        <v>214</v>
      </c>
      <c r="B223" s="18">
        <f t="shared" si="48"/>
        <v>0.6414247709305434</v>
      </c>
      <c r="C223" s="18">
        <f t="shared" si="49"/>
        <v>3.0204276673805843E-2</v>
      </c>
      <c r="D223" s="21">
        <f t="shared" si="50"/>
        <v>0.32837095239565078</v>
      </c>
      <c r="E223" s="18">
        <f t="shared" si="51"/>
        <v>1.3828495418610868E-2</v>
      </c>
      <c r="F223" s="18">
        <f t="shared" si="52"/>
        <v>7.0798647080935499E-3</v>
      </c>
      <c r="G223" s="18">
        <f t="shared" si="53"/>
        <v>0.8585752290694566</v>
      </c>
      <c r="H223" s="18">
        <f t="shared" si="54"/>
        <v>-0.4493995849647246</v>
      </c>
      <c r="I223" s="18">
        <f t="shared" si="55"/>
        <v>47.678786509500988</v>
      </c>
      <c r="J223" s="18">
        <f t="shared" si="56"/>
        <v>0.19993656752145814</v>
      </c>
      <c r="K223" s="18">
        <f t="shared" si="57"/>
        <v>47.678786509500988</v>
      </c>
      <c r="L223" s="18">
        <f t="shared" si="58"/>
        <v>1.6845610133774211</v>
      </c>
      <c r="M223" s="18">
        <f t="shared" si="59"/>
        <v>-0.70553470153537645</v>
      </c>
    </row>
    <row r="224" spans="1:13">
      <c r="A224" s="1">
        <v>215</v>
      </c>
      <c r="B224" s="18">
        <f t="shared" si="48"/>
        <v>0.64142444654274344</v>
      </c>
      <c r="C224" s="18">
        <f t="shared" si="49"/>
        <v>3.021483577134311E-2</v>
      </c>
      <c r="D224" s="21">
        <f t="shared" si="50"/>
        <v>0.32836071768591346</v>
      </c>
      <c r="E224" s="18">
        <f t="shared" si="51"/>
        <v>1.3828488930854869E-2</v>
      </c>
      <c r="F224" s="18">
        <f t="shared" si="52"/>
        <v>7.0795589886216625E-3</v>
      </c>
      <c r="G224" s="18">
        <f t="shared" si="53"/>
        <v>0.85857555345725656</v>
      </c>
      <c r="H224" s="18">
        <f t="shared" si="54"/>
        <v>-0.44940353863501414</v>
      </c>
      <c r="I224" s="18">
        <f t="shared" si="55"/>
        <v>47.678789488725272</v>
      </c>
      <c r="J224" s="18">
        <f t="shared" si="56"/>
        <v>0.19993663795140171</v>
      </c>
      <c r="K224" s="18">
        <f t="shared" si="57"/>
        <v>47.678789488725272</v>
      </c>
      <c r="L224" s="18">
        <f t="shared" si="58"/>
        <v>1.6845610193294909</v>
      </c>
      <c r="M224" s="18">
        <f t="shared" si="59"/>
        <v>-0.70553470617689862</v>
      </c>
    </row>
    <row r="225" spans="1:13">
      <c r="A225" s="1">
        <v>216</v>
      </c>
      <c r="B225" s="18">
        <f t="shared" si="48"/>
        <v>0.64142417688654729</v>
      </c>
      <c r="C225" s="18">
        <f t="shared" si="49"/>
        <v>3.0223612611684998E-2</v>
      </c>
      <c r="D225" s="21">
        <f t="shared" si="50"/>
        <v>0.32835221050176772</v>
      </c>
      <c r="E225" s="18">
        <f t="shared" si="51"/>
        <v>1.3828483537730946E-2</v>
      </c>
      <c r="F225" s="18">
        <f t="shared" si="52"/>
        <v>7.0793048609398002E-3</v>
      </c>
      <c r="G225" s="18">
        <f t="shared" si="53"/>
        <v>0.85857582311345271</v>
      </c>
      <c r="H225" s="18">
        <f t="shared" si="54"/>
        <v>-0.44940682523139525</v>
      </c>
      <c r="I225" s="18">
        <f t="shared" si="55"/>
        <v>47.678791965286827</v>
      </c>
      <c r="J225" s="18">
        <f t="shared" si="56"/>
        <v>0.19993669649820817</v>
      </c>
      <c r="K225" s="18">
        <f t="shared" si="57"/>
        <v>47.678791965286827</v>
      </c>
      <c r="L225" s="18">
        <f t="shared" si="58"/>
        <v>1.684561024277311</v>
      </c>
      <c r="M225" s="18">
        <f t="shared" si="59"/>
        <v>-0.70553471003529045</v>
      </c>
    </row>
    <row r="226" spans="1:13">
      <c r="A226" s="1">
        <v>217</v>
      </c>
      <c r="B226" s="18">
        <f t="shared" si="48"/>
        <v>0.64142395273069142</v>
      </c>
      <c r="C226" s="18">
        <f t="shared" si="49"/>
        <v>3.0230908013289492E-2</v>
      </c>
      <c r="D226" s="21">
        <f t="shared" si="50"/>
        <v>0.3283451392560191</v>
      </c>
      <c r="E226" s="18">
        <f t="shared" si="51"/>
        <v>1.3828479054613829E-2</v>
      </c>
      <c r="F226" s="18">
        <f t="shared" si="52"/>
        <v>7.0790936202824017E-3</v>
      </c>
      <c r="G226" s="18">
        <f t="shared" si="53"/>
        <v>0.85857604726930858</v>
      </c>
      <c r="H226" s="18">
        <f t="shared" si="54"/>
        <v>-0.4494095572652762</v>
      </c>
      <c r="I226" s="18">
        <f t="shared" si="55"/>
        <v>47.678794023966368</v>
      </c>
      <c r="J226" s="18">
        <f t="shared" si="56"/>
        <v>0.19993674516613841</v>
      </c>
      <c r="K226" s="18">
        <f t="shared" si="57"/>
        <v>47.678794023966368</v>
      </c>
      <c r="L226" s="18">
        <f t="shared" si="58"/>
        <v>1.6845610283902623</v>
      </c>
      <c r="M226" s="18">
        <f t="shared" si="59"/>
        <v>-0.70553471324263795</v>
      </c>
    </row>
    <row r="227" spans="1:13">
      <c r="A227" s="1">
        <v>218</v>
      </c>
      <c r="B227" s="18">
        <f t="shared" si="48"/>
        <v>0.6414237663999055</v>
      </c>
      <c r="C227" s="18">
        <f t="shared" si="49"/>
        <v>3.0236972022968225E-2</v>
      </c>
      <c r="D227" s="21">
        <f t="shared" si="50"/>
        <v>0.32833926157712628</v>
      </c>
      <c r="E227" s="18">
        <f t="shared" si="51"/>
        <v>1.3828475327998111E-2</v>
      </c>
      <c r="F227" s="18">
        <f t="shared" si="52"/>
        <v>7.0789180300796306E-3</v>
      </c>
      <c r="G227" s="18">
        <f t="shared" si="53"/>
        <v>0.8585762336000945</v>
      </c>
      <c r="H227" s="18">
        <f t="shared" si="54"/>
        <v>-0.44941182828356713</v>
      </c>
      <c r="I227" s="18">
        <f t="shared" si="55"/>
        <v>47.67879573525623</v>
      </c>
      <c r="J227" s="18">
        <f t="shared" si="56"/>
        <v>0.19993678562162126</v>
      </c>
      <c r="K227" s="18">
        <f t="shared" si="57"/>
        <v>47.67879573525623</v>
      </c>
      <c r="L227" s="18">
        <f t="shared" si="58"/>
        <v>1.6845610318091762</v>
      </c>
      <c r="M227" s="18">
        <f t="shared" si="59"/>
        <v>-0.70553471590876315</v>
      </c>
    </row>
    <row r="228" spans="1:13">
      <c r="A228" s="1">
        <v>219</v>
      </c>
      <c r="B228" s="18">
        <f t="shared" si="48"/>
        <v>0.64142361151294802</v>
      </c>
      <c r="C228" s="18">
        <f t="shared" si="49"/>
        <v>3.0242012484412866E-2</v>
      </c>
      <c r="D228" s="21">
        <f t="shared" si="50"/>
        <v>0.32833437600263909</v>
      </c>
      <c r="E228" s="18">
        <f t="shared" si="51"/>
        <v>1.3828472230258959E-2</v>
      </c>
      <c r="F228" s="18">
        <f t="shared" si="52"/>
        <v>7.078772074488586E-3</v>
      </c>
      <c r="G228" s="18">
        <f t="shared" si="53"/>
        <v>0.85857638848705198</v>
      </c>
      <c r="H228" s="18">
        <f t="shared" si="54"/>
        <v>-0.4494137160613943</v>
      </c>
      <c r="I228" s="18">
        <f t="shared" si="55"/>
        <v>47.67879715776003</v>
      </c>
      <c r="J228" s="18">
        <f t="shared" si="56"/>
        <v>0.19993681925013002</v>
      </c>
      <c r="K228" s="18">
        <f t="shared" si="57"/>
        <v>47.67879715776003</v>
      </c>
      <c r="L228" s="18">
        <f t="shared" si="58"/>
        <v>1.6845610346511384</v>
      </c>
      <c r="M228" s="18">
        <f t="shared" si="59"/>
        <v>-0.70553471812497248</v>
      </c>
    </row>
    <row r="229" spans="1:13">
      <c r="A229" s="1">
        <v>220</v>
      </c>
      <c r="B229" s="18">
        <f t="shared" si="48"/>
        <v>0.64142348276464445</v>
      </c>
      <c r="C229" s="18">
        <f t="shared" si="49"/>
        <v>3.0246202160846405E-2</v>
      </c>
      <c r="D229" s="21">
        <f t="shared" si="50"/>
        <v>0.32833031507450916</v>
      </c>
      <c r="E229" s="18">
        <f t="shared" si="51"/>
        <v>1.3828469655292889E-2</v>
      </c>
      <c r="F229" s="18">
        <f t="shared" si="52"/>
        <v>7.0786507525670622E-3</v>
      </c>
      <c r="G229" s="18">
        <f t="shared" si="53"/>
        <v>0.85857651723535555</v>
      </c>
      <c r="H229" s="18">
        <f t="shared" si="54"/>
        <v>-0.44941528525874236</v>
      </c>
      <c r="I229" s="18">
        <f t="shared" si="55"/>
        <v>47.678798340203613</v>
      </c>
      <c r="J229" s="18">
        <f t="shared" si="56"/>
        <v>0.19993684720350607</v>
      </c>
      <c r="K229" s="18">
        <f t="shared" si="57"/>
        <v>47.678798340203613</v>
      </c>
      <c r="L229" s="18">
        <f t="shared" si="58"/>
        <v>1.6845610370134927</v>
      </c>
      <c r="M229" s="18">
        <f t="shared" si="59"/>
        <v>-0.70553471996717532</v>
      </c>
    </row>
    <row r="230" spans="1:13">
      <c r="A230" s="1">
        <v>221</v>
      </c>
      <c r="B230" s="18">
        <f t="shared" si="48"/>
        <v>0.64142337574457886</v>
      </c>
      <c r="C230" s="18">
        <f t="shared" si="49"/>
        <v>3.0249684655705579E-2</v>
      </c>
      <c r="D230" s="21">
        <f t="shared" si="50"/>
        <v>0.32832693959971554</v>
      </c>
      <c r="E230" s="18">
        <f t="shared" si="51"/>
        <v>1.3828467514891578E-2</v>
      </c>
      <c r="F230" s="18">
        <f t="shared" si="52"/>
        <v>7.0785499071367988E-3</v>
      </c>
      <c r="G230" s="18">
        <f t="shared" si="53"/>
        <v>0.85857662425542114</v>
      </c>
      <c r="H230" s="18">
        <f t="shared" si="54"/>
        <v>-0.4494165896301649</v>
      </c>
      <c r="I230" s="18">
        <f t="shared" si="55"/>
        <v>47.678799323091958</v>
      </c>
      <c r="J230" s="18">
        <f t="shared" si="56"/>
        <v>0.19993687043932337</v>
      </c>
      <c r="K230" s="18">
        <f t="shared" si="57"/>
        <v>47.678799323091958</v>
      </c>
      <c r="L230" s="18">
        <f t="shared" si="58"/>
        <v>1.6845610389771637</v>
      </c>
      <c r="M230" s="18">
        <f t="shared" si="59"/>
        <v>-0.70553472149847829</v>
      </c>
    </row>
    <row r="231" spans="1:13">
      <c r="A231" s="1">
        <v>222</v>
      </c>
      <c r="B231" s="18">
        <f t="shared" si="48"/>
        <v>0.64142328678628524</v>
      </c>
      <c r="C231" s="18">
        <f t="shared" si="49"/>
        <v>3.0252579334161905E-2</v>
      </c>
      <c r="D231" s="21">
        <f t="shared" si="50"/>
        <v>0.32832413387955284</v>
      </c>
      <c r="E231" s="18">
        <f t="shared" si="51"/>
        <v>1.3828465735725704E-2</v>
      </c>
      <c r="F231" s="18">
        <f t="shared" si="52"/>
        <v>7.0784660824696885E-3</v>
      </c>
      <c r="G231" s="18">
        <f t="shared" si="53"/>
        <v>0.85857671321371476</v>
      </c>
      <c r="H231" s="18">
        <f t="shared" si="54"/>
        <v>-0.44941767386289699</v>
      </c>
      <c r="I231" s="18">
        <f t="shared" si="55"/>
        <v>47.678800140098296</v>
      </c>
      <c r="J231" s="18">
        <f t="shared" si="56"/>
        <v>0.19993688975363255</v>
      </c>
      <c r="K231" s="18">
        <f t="shared" si="57"/>
        <v>47.678800140098296</v>
      </c>
      <c r="L231" s="18">
        <f t="shared" si="58"/>
        <v>1.684561040609426</v>
      </c>
      <c r="M231" s="18">
        <f t="shared" si="59"/>
        <v>-0.70553472277134333</v>
      </c>
    </row>
    <row r="232" spans="1:13">
      <c r="A232" s="1">
        <v>223</v>
      </c>
      <c r="B232" s="18">
        <f t="shared" si="48"/>
        <v>0.64142321284182757</v>
      </c>
      <c r="C232" s="18">
        <f t="shared" si="49"/>
        <v>3.0254985414060569E-2</v>
      </c>
      <c r="D232" s="21">
        <f t="shared" si="50"/>
        <v>0.32832180174411185</v>
      </c>
      <c r="E232" s="18">
        <f t="shared" si="51"/>
        <v>1.3828464256836551E-2</v>
      </c>
      <c r="F232" s="18">
        <f t="shared" si="52"/>
        <v>7.0783964059655613E-3</v>
      </c>
      <c r="G232" s="18">
        <f t="shared" si="53"/>
        <v>0.85857678715817243</v>
      </c>
      <c r="H232" s="18">
        <f t="shared" si="54"/>
        <v>-0.44941857510548261</v>
      </c>
      <c r="I232" s="18">
        <f t="shared" si="55"/>
        <v>47.678800819214707</v>
      </c>
      <c r="J232" s="18">
        <f t="shared" si="56"/>
        <v>0.19993690580819068</v>
      </c>
      <c r="K232" s="18">
        <f t="shared" si="57"/>
        <v>47.678800819214707</v>
      </c>
      <c r="L232" s="18">
        <f t="shared" si="58"/>
        <v>1.6845610419662049</v>
      </c>
      <c r="M232" s="18">
        <f t="shared" si="59"/>
        <v>-0.70553472382938209</v>
      </c>
    </row>
    <row r="233" spans="1:13">
      <c r="A233" s="1">
        <v>224</v>
      </c>
      <c r="B233" s="18">
        <f t="shared" si="48"/>
        <v>0.64142315137750372</v>
      </c>
      <c r="C233" s="18">
        <f t="shared" si="49"/>
        <v>3.0256985366433956E-2</v>
      </c>
      <c r="D233" s="21">
        <f t="shared" si="50"/>
        <v>0.32831986325606233</v>
      </c>
      <c r="E233" s="18">
        <f t="shared" si="51"/>
        <v>1.3828463027550076E-2</v>
      </c>
      <c r="F233" s="18">
        <f t="shared" si="52"/>
        <v>7.0783384897794045E-3</v>
      </c>
      <c r="G233" s="18">
        <f t="shared" si="53"/>
        <v>0.85857684862249628</v>
      </c>
      <c r="H233" s="18">
        <f t="shared" si="54"/>
        <v>-0.44941932423894021</v>
      </c>
      <c r="I233" s="18">
        <f t="shared" si="55"/>
        <v>47.678801383712454</v>
      </c>
      <c r="J233" s="18">
        <f t="shared" si="56"/>
        <v>0.19993691915310621</v>
      </c>
      <c r="K233" s="18">
        <f t="shared" si="57"/>
        <v>47.678801383712454</v>
      </c>
      <c r="L233" s="18">
        <f t="shared" si="58"/>
        <v>1.6845610430939908</v>
      </c>
      <c r="M233" s="18">
        <f t="shared" si="59"/>
        <v>-0.70553472470884804</v>
      </c>
    </row>
    <row r="234" spans="1:13">
      <c r="A234" s="1">
        <v>225</v>
      </c>
      <c r="B234" s="18">
        <f t="shared" si="48"/>
        <v>0.64142310028711946</v>
      </c>
      <c r="C234" s="18">
        <f t="shared" si="49"/>
        <v>3.0258647742099846E-2</v>
      </c>
      <c r="D234" s="21">
        <f t="shared" si="50"/>
        <v>0.32831825197078068</v>
      </c>
      <c r="E234" s="18">
        <f t="shared" si="51"/>
        <v>1.3828462005742389E-2</v>
      </c>
      <c r="F234" s="18">
        <f t="shared" si="52"/>
        <v>7.078290349035855E-3</v>
      </c>
      <c r="G234" s="18">
        <f t="shared" si="53"/>
        <v>0.85857689971288054</v>
      </c>
      <c r="H234" s="18">
        <f t="shared" si="54"/>
        <v>-0.44941994693377413</v>
      </c>
      <c r="I234" s="18">
        <f t="shared" si="55"/>
        <v>47.678801852934448</v>
      </c>
      <c r="J234" s="18">
        <f t="shared" si="56"/>
        <v>0.1999369302456688</v>
      </c>
      <c r="K234" s="18">
        <f t="shared" si="57"/>
        <v>47.678801852934448</v>
      </c>
      <c r="L234" s="18">
        <f t="shared" si="58"/>
        <v>1.6845610440314291</v>
      </c>
      <c r="M234" s="18">
        <f t="shared" si="59"/>
        <v>-0.70553472543987783</v>
      </c>
    </row>
    <row r="235" spans="1:13">
      <c r="A235" s="1">
        <v>226</v>
      </c>
      <c r="B235" s="18">
        <f t="shared" si="48"/>
        <v>0.64142305781987818</v>
      </c>
      <c r="C235" s="18">
        <f t="shared" si="49"/>
        <v>3.0260029521195844E-2</v>
      </c>
      <c r="D235" s="21">
        <f t="shared" si="50"/>
        <v>0.32831691265892599</v>
      </c>
      <c r="E235" s="18">
        <f t="shared" si="51"/>
        <v>1.3828461156397565E-2</v>
      </c>
      <c r="F235" s="18">
        <f t="shared" si="52"/>
        <v>7.0782503338353009E-3</v>
      </c>
      <c r="G235" s="18">
        <f t="shared" si="53"/>
        <v>0.85857694218012182</v>
      </c>
      <c r="H235" s="18">
        <f t="shared" si="54"/>
        <v>-0.44942046452886891</v>
      </c>
      <c r="I235" s="18">
        <f t="shared" si="55"/>
        <v>47.678802242959783</v>
      </c>
      <c r="J235" s="18">
        <f t="shared" si="56"/>
        <v>0.19993693946600527</v>
      </c>
      <c r="K235" s="18">
        <f t="shared" si="57"/>
        <v>47.678802242959783</v>
      </c>
      <c r="L235" s="18">
        <f t="shared" si="58"/>
        <v>1.6845610448106445</v>
      </c>
      <c r="M235" s="18">
        <f t="shared" si="59"/>
        <v>-0.70553472604752288</v>
      </c>
    </row>
    <row r="236" spans="1:13">
      <c r="A236" s="1">
        <v>227</v>
      </c>
      <c r="B236" s="18">
        <f t="shared" si="48"/>
        <v>0.64142302252042727</v>
      </c>
      <c r="C236" s="18">
        <f t="shared" si="49"/>
        <v>3.0261178066159682E-2</v>
      </c>
      <c r="D236" s="21">
        <f t="shared" si="50"/>
        <v>0.32831579941341305</v>
      </c>
      <c r="E236" s="18">
        <f t="shared" si="51"/>
        <v>1.3828460450408545E-2</v>
      </c>
      <c r="F236" s="18">
        <f t="shared" si="52"/>
        <v>7.0782170727313855E-3</v>
      </c>
      <c r="G236" s="18">
        <f t="shared" si="53"/>
        <v>0.85857697747957273</v>
      </c>
      <c r="H236" s="18">
        <f t="shared" si="54"/>
        <v>-0.44942089476219205</v>
      </c>
      <c r="I236" s="18">
        <f t="shared" si="55"/>
        <v>47.678802567154676</v>
      </c>
      <c r="J236" s="18">
        <f t="shared" si="56"/>
        <v>0.19993694713009644</v>
      </c>
      <c r="K236" s="18">
        <f t="shared" si="57"/>
        <v>47.678802567154676</v>
      </c>
      <c r="L236" s="18">
        <f t="shared" si="58"/>
        <v>1.6845610454583406</v>
      </c>
      <c r="M236" s="18">
        <f t="shared" si="59"/>
        <v>-0.70553472655260718</v>
      </c>
    </row>
    <row r="237" spans="1:13">
      <c r="A237" s="1">
        <v>228</v>
      </c>
      <c r="B237" s="18">
        <f t="shared" si="48"/>
        <v>0.64142299317901286</v>
      </c>
      <c r="C237" s="18">
        <f t="shared" si="49"/>
        <v>3.0262132745082784E-2</v>
      </c>
      <c r="D237" s="21">
        <f t="shared" si="50"/>
        <v>0.32831487407590437</v>
      </c>
      <c r="E237" s="18">
        <f t="shared" si="51"/>
        <v>1.3828459863580257E-2</v>
      </c>
      <c r="F237" s="18">
        <f t="shared" si="52"/>
        <v>7.0781894257378013E-3</v>
      </c>
      <c r="G237" s="18">
        <f t="shared" si="53"/>
        <v>0.85857700682098714</v>
      </c>
      <c r="H237" s="18">
        <f t="shared" si="54"/>
        <v>-0.44942125237836639</v>
      </c>
      <c r="I237" s="18">
        <f t="shared" si="55"/>
        <v>47.678802836630823</v>
      </c>
      <c r="J237" s="18">
        <f t="shared" si="56"/>
        <v>0.19993695350059992</v>
      </c>
      <c r="K237" s="18">
        <f t="shared" si="57"/>
        <v>47.678802836630823</v>
      </c>
      <c r="L237" s="18">
        <f t="shared" si="58"/>
        <v>1.6845610459967153</v>
      </c>
      <c r="M237" s="18">
        <f t="shared" si="59"/>
        <v>-0.70553472697244057</v>
      </c>
    </row>
    <row r="238" spans="1:13">
      <c r="A238" s="1">
        <v>229</v>
      </c>
      <c r="B238" s="18">
        <f t="shared" si="48"/>
        <v>0.64142296879004312</v>
      </c>
      <c r="C238" s="18">
        <f t="shared" si="49"/>
        <v>3.0262926281065146E-2</v>
      </c>
      <c r="D238" s="21">
        <f t="shared" si="50"/>
        <v>0.32831410492889174</v>
      </c>
      <c r="E238" s="18">
        <f t="shared" si="51"/>
        <v>1.3828459375800864E-2</v>
      </c>
      <c r="F238" s="18">
        <f t="shared" si="52"/>
        <v>7.0781664452746369E-3</v>
      </c>
      <c r="G238" s="18">
        <f t="shared" si="53"/>
        <v>0.85857703120995688</v>
      </c>
      <c r="H238" s="18">
        <f t="shared" si="54"/>
        <v>-0.44942154963363495</v>
      </c>
      <c r="I238" s="18">
        <f t="shared" si="55"/>
        <v>47.67880306062267</v>
      </c>
      <c r="J238" s="18">
        <f t="shared" si="56"/>
        <v>0.19993695879584619</v>
      </c>
      <c r="K238" s="18">
        <f t="shared" si="57"/>
        <v>47.67880306062267</v>
      </c>
      <c r="L238" s="18">
        <f t="shared" si="58"/>
        <v>1.6845610464442193</v>
      </c>
      <c r="M238" s="18">
        <f t="shared" si="59"/>
        <v>-0.70553472732141165</v>
      </c>
    </row>
    <row r="239" spans="1:13">
      <c r="A239" s="1">
        <v>230</v>
      </c>
      <c r="B239" s="18">
        <f t="shared" si="48"/>
        <v>0.64142294851763659</v>
      </c>
      <c r="C239" s="18">
        <f t="shared" si="49"/>
        <v>3.0263585873823495E-2</v>
      </c>
      <c r="D239" s="21">
        <f t="shared" si="50"/>
        <v>0.32831346560853991</v>
      </c>
      <c r="E239" s="18">
        <f t="shared" si="51"/>
        <v>1.3828458970352731E-2</v>
      </c>
      <c r="F239" s="18">
        <f t="shared" si="52"/>
        <v>7.0781473436930392E-3</v>
      </c>
      <c r="G239" s="18">
        <f t="shared" si="53"/>
        <v>0.85857705148236341</v>
      </c>
      <c r="H239" s="18">
        <f t="shared" si="54"/>
        <v>-0.44942179671579707</v>
      </c>
      <c r="I239" s="18">
        <f t="shared" si="55"/>
        <v>47.678803246807476</v>
      </c>
      <c r="J239" s="18">
        <f t="shared" si="56"/>
        <v>0.1999369631973188</v>
      </c>
      <c r="K239" s="18">
        <f t="shared" si="57"/>
        <v>47.678803246807476</v>
      </c>
      <c r="L239" s="18">
        <f t="shared" si="58"/>
        <v>1.68456104681619</v>
      </c>
      <c r="M239" s="18">
        <f t="shared" si="59"/>
        <v>-0.70553472761148051</v>
      </c>
    </row>
    <row r="240" spans="1:13">
      <c r="A240" s="1">
        <v>231</v>
      </c>
      <c r="B240" s="18">
        <f t="shared" si="48"/>
        <v>0.64142293166698472</v>
      </c>
      <c r="C240" s="18">
        <f t="shared" si="49"/>
        <v>3.0264134131983835E-2</v>
      </c>
      <c r="D240" s="21">
        <f t="shared" si="50"/>
        <v>0.32831293420103147</v>
      </c>
      <c r="E240" s="18">
        <f t="shared" si="51"/>
        <v>1.3828458633339695E-2</v>
      </c>
      <c r="F240" s="18">
        <f t="shared" si="52"/>
        <v>7.0781314662808157E-3</v>
      </c>
      <c r="G240" s="18">
        <f t="shared" si="53"/>
        <v>0.85857706833301528</v>
      </c>
      <c r="H240" s="18">
        <f t="shared" si="54"/>
        <v>-0.44942200209329142</v>
      </c>
      <c r="I240" s="18">
        <f t="shared" si="55"/>
        <v>47.678803401566753</v>
      </c>
      <c r="J240" s="18">
        <f t="shared" si="56"/>
        <v>0.19993696685587242</v>
      </c>
      <c r="K240" s="18">
        <f t="shared" si="57"/>
        <v>47.678803401566753</v>
      </c>
      <c r="L240" s="18">
        <f t="shared" si="58"/>
        <v>1.6845610471253765</v>
      </c>
      <c r="M240" s="18">
        <f t="shared" si="59"/>
        <v>-0.70553472785258908</v>
      </c>
    </row>
    <row r="241" spans="1:13">
      <c r="A241" s="1">
        <v>232</v>
      </c>
      <c r="B241" s="18">
        <f t="shared" si="48"/>
        <v>0.64142291766054793</v>
      </c>
      <c r="C241" s="18">
        <f t="shared" si="49"/>
        <v>3.0264589848012433E-2</v>
      </c>
      <c r="D241" s="21">
        <f t="shared" si="50"/>
        <v>0.32831249249143962</v>
      </c>
      <c r="E241" s="18">
        <f t="shared" si="51"/>
        <v>1.3828458353210959E-2</v>
      </c>
      <c r="F241" s="18">
        <f t="shared" si="52"/>
        <v>7.0781182688395266E-3</v>
      </c>
      <c r="G241" s="18">
        <f t="shared" si="53"/>
        <v>0.85857708233945207</v>
      </c>
      <c r="H241" s="18">
        <f t="shared" si="54"/>
        <v>-0.44942217280517521</v>
      </c>
      <c r="I241" s="18">
        <f t="shared" si="55"/>
        <v>47.678803530203837</v>
      </c>
      <c r="J241" s="18">
        <f t="shared" si="56"/>
        <v>0.19993696989690007</v>
      </c>
      <c r="K241" s="18">
        <f t="shared" si="57"/>
        <v>47.678803530203837</v>
      </c>
      <c r="L241" s="18">
        <f t="shared" si="58"/>
        <v>1.6845610473823753</v>
      </c>
      <c r="M241" s="18">
        <f t="shared" si="59"/>
        <v>-0.7055347280530011</v>
      </c>
    </row>
    <row r="242" spans="1:13">
      <c r="A242" s="1">
        <v>233</v>
      </c>
      <c r="B242" s="18">
        <f t="shared" si="48"/>
        <v>0.64142290601825924</v>
      </c>
      <c r="C242" s="18">
        <f t="shared" si="49"/>
        <v>3.0264968642356043E-2</v>
      </c>
      <c r="D242" s="21">
        <f t="shared" si="50"/>
        <v>0.3283121253393847</v>
      </c>
      <c r="E242" s="18">
        <f t="shared" si="51"/>
        <v>1.3828458120365185E-2</v>
      </c>
      <c r="F242" s="18">
        <f t="shared" si="52"/>
        <v>7.0781072990126568E-3</v>
      </c>
      <c r="G242" s="18">
        <f t="shared" si="53"/>
        <v>0.85857709398174076</v>
      </c>
      <c r="H242" s="18">
        <f t="shared" si="54"/>
        <v>-0.44942231470260391</v>
      </c>
      <c r="I242" s="18">
        <f t="shared" si="55"/>
        <v>47.678803637128624</v>
      </c>
      <c r="J242" s="18">
        <f t="shared" si="56"/>
        <v>0.19993697242463229</v>
      </c>
      <c r="K242" s="18">
        <f t="shared" si="57"/>
        <v>47.678803637128624</v>
      </c>
      <c r="L242" s="18">
        <f t="shared" si="58"/>
        <v>1.6845610475959953</v>
      </c>
      <c r="M242" s="18">
        <f t="shared" si="59"/>
        <v>-0.70553472821958541</v>
      </c>
    </row>
    <row r="243" spans="1:13">
      <c r="A243" s="1">
        <v>234</v>
      </c>
      <c r="B243" s="18">
        <f t="shared" si="48"/>
        <v>0.64142289634108118</v>
      </c>
      <c r="C243" s="18">
        <f t="shared" si="49"/>
        <v>3.0265283498844386E-2</v>
      </c>
      <c r="D243" s="21">
        <f t="shared" si="50"/>
        <v>0.32831182016007443</v>
      </c>
      <c r="E243" s="18">
        <f t="shared" si="51"/>
        <v>1.3828457926821625E-2</v>
      </c>
      <c r="F243" s="18">
        <f t="shared" si="52"/>
        <v>7.0780981808053322E-3</v>
      </c>
      <c r="G243" s="18">
        <f t="shared" si="53"/>
        <v>0.85857710365891882</v>
      </c>
      <c r="H243" s="18">
        <f t="shared" si="54"/>
        <v>-0.44942243264904114</v>
      </c>
      <c r="I243" s="18">
        <f t="shared" si="55"/>
        <v>47.678803726004958</v>
      </c>
      <c r="J243" s="18">
        <f t="shared" si="56"/>
        <v>0.19993697452570675</v>
      </c>
      <c r="K243" s="18">
        <f t="shared" si="57"/>
        <v>47.678803726004958</v>
      </c>
      <c r="L243" s="18">
        <f t="shared" si="58"/>
        <v>1.6845610477735582</v>
      </c>
      <c r="M243" s="18">
        <f t="shared" si="59"/>
        <v>-0.70553472835805198</v>
      </c>
    </row>
    <row r="244" spans="1:13">
      <c r="A244" s="1">
        <v>235</v>
      </c>
      <c r="B244" s="18">
        <f t="shared" si="48"/>
        <v>0.6414228882973243</v>
      </c>
      <c r="C244" s="18">
        <f t="shared" si="49"/>
        <v>3.0265545209736421E-2</v>
      </c>
      <c r="D244" s="21">
        <f t="shared" si="50"/>
        <v>0.3283115664929393</v>
      </c>
      <c r="E244" s="18">
        <f t="shared" si="51"/>
        <v>1.3828457765946486E-2</v>
      </c>
      <c r="F244" s="18">
        <f t="shared" si="52"/>
        <v>7.078090601677833E-3</v>
      </c>
      <c r="G244" s="18">
        <f t="shared" si="53"/>
        <v>0.8585771117026757</v>
      </c>
      <c r="H244" s="18">
        <f t="shared" si="54"/>
        <v>-0.44942253068718629</v>
      </c>
      <c r="I244" s="18">
        <f t="shared" si="55"/>
        <v>47.678803799880384</v>
      </c>
      <c r="J244" s="18">
        <f t="shared" si="56"/>
        <v>0.19993697627213852</v>
      </c>
      <c r="K244" s="18">
        <f t="shared" si="57"/>
        <v>47.678803799880384</v>
      </c>
      <c r="L244" s="18">
        <f t="shared" si="58"/>
        <v>1.6845610479211501</v>
      </c>
      <c r="M244" s="18">
        <f t="shared" si="59"/>
        <v>-0.70553472847314647</v>
      </c>
    </row>
    <row r="245" spans="1:13">
      <c r="A245" s="1">
        <v>236</v>
      </c>
      <c r="B245" s="18">
        <f t="shared" ref="B245:B265" si="60">(E244*(1-B244-C244))+((1-F244)*B244)</f>
        <v>0.64142288161128524</v>
      </c>
      <c r="C245" s="18">
        <f t="shared" ref="C245:C265" si="61">(F244*B244)+((1-$D$3)*C244)</f>
        <v>3.0265762745634299E-2</v>
      </c>
      <c r="D245" s="21">
        <f t="shared" ref="D245:D265" si="62">1-B245-C245</f>
        <v>0.32831135564308045</v>
      </c>
      <c r="E245" s="18">
        <f t="shared" ref="E245:E265" si="63">$D$1+($D$2*B245)</f>
        <v>1.3828457632225705E-2</v>
      </c>
      <c r="F245" s="18">
        <f t="shared" ref="F245:F265" si="64">1/(1+EXP(-$F$1*H245))</f>
        <v>7.0780843018498178E-3</v>
      </c>
      <c r="G245" s="18">
        <f t="shared" ref="G245:G265" si="65">$H$2+($H$3*(1-B245))</f>
        <v>0.85857711838871476</v>
      </c>
      <c r="H245" s="18">
        <f t="shared" ref="H245:H265" si="66">I245*(((1-($F$2*(1-E245)))*$H$1)-((1-($F$2*(1-$D$3-E245)))*G245))</f>
        <v>-0.44942261217731222</v>
      </c>
      <c r="I245" s="18">
        <f t="shared" ref="I245:I265" si="67">1/(1-($F$2*(2-$F$3-$D$3-E245))-(($F$2^2)*(($F$3*(1-$D$3))+($D$3*(1-E245))+(E245*(1-$F$3))-1)))</f>
        <v>47.678803861285786</v>
      </c>
      <c r="J245" s="18">
        <f t="shared" ref="J245:J265" si="68">(1-($F$2*(1-$D$3-E245)))*G245</f>
        <v>0.19993697772378755</v>
      </c>
      <c r="K245" s="18">
        <f t="shared" ref="K245:K265" si="69">1/(1-L245-M245)</f>
        <v>47.678803861285786</v>
      </c>
      <c r="L245" s="18">
        <f t="shared" ref="L245:L265" si="70">$F$2*(2-$F$3-$D$3-E245)</f>
        <v>1.6845610480438298</v>
      </c>
      <c r="M245" s="18">
        <f t="shared" ref="M245:M265" si="71">($F$2^2)*(($F$3*(1-$D$3))+($D$3*(1-E245))+(E245*(1-$F$3))-1)</f>
        <v>-0.70553472856881416</v>
      </c>
    </row>
    <row r="246" spans="1:13">
      <c r="A246" s="1">
        <v>237</v>
      </c>
      <c r="B246" s="18">
        <f t="shared" si="60"/>
        <v>0.641422876053794</v>
      </c>
      <c r="C246" s="18">
        <f t="shared" si="61"/>
        <v>3.0265943562969265E-2</v>
      </c>
      <c r="D246" s="21">
        <f t="shared" si="62"/>
        <v>0.32831118038323676</v>
      </c>
      <c r="E246" s="18">
        <f t="shared" si="63"/>
        <v>1.3828457521075879E-2</v>
      </c>
      <c r="F246" s="18">
        <f t="shared" si="64"/>
        <v>7.0780790653844957E-3</v>
      </c>
      <c r="G246" s="18">
        <f t="shared" si="65"/>
        <v>0.858577123946206</v>
      </c>
      <c r="H246" s="18">
        <f t="shared" si="66"/>
        <v>-0.44942267991258411</v>
      </c>
      <c r="I246" s="18">
        <f t="shared" si="67"/>
        <v>47.678803912326565</v>
      </c>
      <c r="J246" s="18">
        <f t="shared" si="68"/>
        <v>0.19993697893041015</v>
      </c>
      <c r="K246" s="18">
        <f t="shared" si="69"/>
        <v>47.678803912326565</v>
      </c>
      <c r="L246" s="18">
        <f t="shared" si="70"/>
        <v>1.684561048145802</v>
      </c>
      <c r="M246" s="18">
        <f t="shared" si="71"/>
        <v>-0.70553472864833378</v>
      </c>
    </row>
    <row r="247" spans="1:13">
      <c r="A247" s="1">
        <v>238</v>
      </c>
      <c r="B247" s="18">
        <f t="shared" si="60"/>
        <v>0.64142287143436283</v>
      </c>
      <c r="C247" s="18">
        <f t="shared" si="61"/>
        <v>3.0266093859578947E-2</v>
      </c>
      <c r="D247" s="21">
        <f t="shared" si="62"/>
        <v>0.32831103470605821</v>
      </c>
      <c r="E247" s="18">
        <f t="shared" si="63"/>
        <v>1.3828457428687258E-2</v>
      </c>
      <c r="F247" s="18">
        <f t="shared" si="64"/>
        <v>7.078074712795767E-3</v>
      </c>
      <c r="G247" s="18">
        <f t="shared" si="65"/>
        <v>0.85857712856563717</v>
      </c>
      <c r="H247" s="18">
        <f t="shared" si="66"/>
        <v>-0.44942273621468132</v>
      </c>
      <c r="I247" s="18">
        <f t="shared" si="67"/>
        <v>47.678803954751473</v>
      </c>
      <c r="J247" s="18">
        <f t="shared" si="68"/>
        <v>0.19993697993336459</v>
      </c>
      <c r="K247" s="18">
        <f t="shared" si="69"/>
        <v>47.678803954751473</v>
      </c>
      <c r="L247" s="18">
        <f t="shared" si="70"/>
        <v>1.684561048230562</v>
      </c>
      <c r="M247" s="18">
        <f t="shared" si="71"/>
        <v>-0.70553472871443124</v>
      </c>
    </row>
    <row r="248" spans="1:13">
      <c r="A248" s="1">
        <v>239</v>
      </c>
      <c r="B248" s="18">
        <f t="shared" si="60"/>
        <v>0.64142286759465539</v>
      </c>
      <c r="C248" s="18">
        <f t="shared" si="61"/>
        <v>3.0266218787150519E-2</v>
      </c>
      <c r="D248" s="21">
        <f t="shared" si="62"/>
        <v>0.32831091361819409</v>
      </c>
      <c r="E248" s="18">
        <f t="shared" si="63"/>
        <v>1.3828457351893107E-2</v>
      </c>
      <c r="F248" s="18">
        <f t="shared" si="64"/>
        <v>7.0780710948906396E-3</v>
      </c>
      <c r="G248" s="18">
        <f t="shared" si="65"/>
        <v>0.85857713240534461</v>
      </c>
      <c r="H248" s="18">
        <f t="shared" si="66"/>
        <v>-0.44942278301344241</v>
      </c>
      <c r="I248" s="18">
        <f t="shared" si="67"/>
        <v>47.678803990016256</v>
      </c>
      <c r="J248" s="18">
        <f t="shared" si="68"/>
        <v>0.19993698076702821</v>
      </c>
      <c r="K248" s="18">
        <f t="shared" si="69"/>
        <v>47.678803990016256</v>
      </c>
      <c r="L248" s="18">
        <f t="shared" si="70"/>
        <v>1.6845610483010154</v>
      </c>
      <c r="M248" s="18">
        <f t="shared" si="71"/>
        <v>-0.70553472876937184</v>
      </c>
    </row>
    <row r="249" spans="1:13">
      <c r="A249" s="1">
        <v>240</v>
      </c>
      <c r="B249" s="18">
        <f t="shared" si="60"/>
        <v>0.64142286440306207</v>
      </c>
      <c r="C249" s="18">
        <f t="shared" si="61"/>
        <v>3.0266322627801538E-2</v>
      </c>
      <c r="D249" s="21">
        <f t="shared" si="62"/>
        <v>0.32831081296913639</v>
      </c>
      <c r="E249" s="18">
        <f t="shared" si="63"/>
        <v>1.382845728806124E-2</v>
      </c>
      <c r="F249" s="18">
        <f t="shared" si="64"/>
        <v>7.0780680876631448E-3</v>
      </c>
      <c r="G249" s="18">
        <f t="shared" si="65"/>
        <v>0.85857713559693793</v>
      </c>
      <c r="H249" s="18">
        <f t="shared" si="66"/>
        <v>-0.44942282191291089</v>
      </c>
      <c r="I249" s="18">
        <f t="shared" si="67"/>
        <v>47.67880401932883</v>
      </c>
      <c r="J249" s="18">
        <f t="shared" si="68"/>
        <v>0.19993698145997563</v>
      </c>
      <c r="K249" s="18">
        <f t="shared" si="69"/>
        <v>47.67880401932883</v>
      </c>
      <c r="L249" s="18">
        <f t="shared" si="70"/>
        <v>1.684561048359577</v>
      </c>
      <c r="M249" s="18">
        <f t="shared" si="71"/>
        <v>-0.70553472881503898</v>
      </c>
    </row>
    <row r="250" spans="1:13">
      <c r="A250" s="1">
        <v>241</v>
      </c>
      <c r="B250" s="18">
        <f t="shared" si="60"/>
        <v>0.6414228617501857</v>
      </c>
      <c r="C250" s="18">
        <f t="shared" si="61"/>
        <v>3.0266408940860107E-2</v>
      </c>
      <c r="D250" s="21">
        <f t="shared" si="62"/>
        <v>0.32831072930895422</v>
      </c>
      <c r="E250" s="18">
        <f t="shared" si="63"/>
        <v>1.3828457235003713E-2</v>
      </c>
      <c r="F250" s="18">
        <f t="shared" si="64"/>
        <v>7.0780655880347924E-3</v>
      </c>
      <c r="G250" s="18">
        <f t="shared" si="65"/>
        <v>0.8585771382498143</v>
      </c>
      <c r="H250" s="18">
        <f t="shared" si="66"/>
        <v>-0.44942285424643136</v>
      </c>
      <c r="I250" s="18">
        <f t="shared" si="67"/>
        <v>47.678804043692672</v>
      </c>
      <c r="J250" s="18">
        <f t="shared" si="68"/>
        <v>0.19993698203595861</v>
      </c>
      <c r="K250" s="18">
        <f t="shared" si="69"/>
        <v>47.678804043692672</v>
      </c>
      <c r="L250" s="18">
        <f t="shared" si="70"/>
        <v>1.6845610484082534</v>
      </c>
      <c r="M250" s="18">
        <f t="shared" si="71"/>
        <v>-0.70553472885299784</v>
      </c>
    </row>
    <row r="251" spans="1:13">
      <c r="A251" s="1">
        <v>242</v>
      </c>
      <c r="B251" s="18">
        <f t="shared" si="60"/>
        <v>0.64142285954509459</v>
      </c>
      <c r="C251" s="18">
        <f t="shared" si="61"/>
        <v>3.0266480684863879E-2</v>
      </c>
      <c r="D251" s="21">
        <f t="shared" si="62"/>
        <v>0.32831065977004154</v>
      </c>
      <c r="E251" s="18">
        <f t="shared" si="63"/>
        <v>1.3828457190901894E-2</v>
      </c>
      <c r="F251" s="18">
        <f t="shared" si="64"/>
        <v>7.0780635103245924E-3</v>
      </c>
      <c r="G251" s="18">
        <f t="shared" si="65"/>
        <v>0.85857714045490541</v>
      </c>
      <c r="H251" s="18">
        <f t="shared" si="66"/>
        <v>-0.44942288112230949</v>
      </c>
      <c r="I251" s="18">
        <f t="shared" si="67"/>
        <v>47.678804063944426</v>
      </c>
      <c r="J251" s="18">
        <f t="shared" si="68"/>
        <v>0.19993698251472011</v>
      </c>
      <c r="K251" s="18">
        <f t="shared" si="69"/>
        <v>47.678804063944426</v>
      </c>
      <c r="L251" s="18">
        <f t="shared" si="70"/>
        <v>1.6845610484487137</v>
      </c>
      <c r="M251" s="18">
        <f t="shared" si="71"/>
        <v>-0.70553472888454949</v>
      </c>
    </row>
    <row r="252" spans="1:13">
      <c r="A252" s="1">
        <v>243</v>
      </c>
      <c r="B252" s="18">
        <f t="shared" si="60"/>
        <v>0.6414228577122072</v>
      </c>
      <c r="C252" s="18">
        <f t="shared" si="61"/>
        <v>3.0266540318968489E-2</v>
      </c>
      <c r="D252" s="21">
        <f t="shared" si="62"/>
        <v>0.32831060196882433</v>
      </c>
      <c r="E252" s="18">
        <f t="shared" si="63"/>
        <v>1.3828457154244144E-2</v>
      </c>
      <c r="F252" s="18">
        <f t="shared" si="64"/>
        <v>7.0780617833177493E-3</v>
      </c>
      <c r="G252" s="18">
        <f t="shared" si="65"/>
        <v>0.8585771422877928</v>
      </c>
      <c r="H252" s="18">
        <f t="shared" si="66"/>
        <v>-0.44942290346172803</v>
      </c>
      <c r="I252" s="18">
        <f t="shared" si="67"/>
        <v>47.678804080778157</v>
      </c>
      <c r="J252" s="18">
        <f t="shared" si="68"/>
        <v>0.19993698291267017</v>
      </c>
      <c r="K252" s="18">
        <f t="shared" si="69"/>
        <v>47.678804080778157</v>
      </c>
      <c r="L252" s="18">
        <f t="shared" si="70"/>
        <v>1.6845610484823448</v>
      </c>
      <c r="M252" s="18">
        <f t="shared" si="71"/>
        <v>-0.70553472891077551</v>
      </c>
    </row>
    <row r="253" spans="1:13">
      <c r="A253" s="1">
        <v>244</v>
      </c>
      <c r="B253" s="18">
        <f t="shared" si="60"/>
        <v>0.64142285618869799</v>
      </c>
      <c r="C253" s="18">
        <f t="shared" si="61"/>
        <v>3.0266589887242446E-2</v>
      </c>
      <c r="D253" s="21">
        <f t="shared" si="62"/>
        <v>0.32831055392405956</v>
      </c>
      <c r="E253" s="18">
        <f t="shared" si="63"/>
        <v>1.3828457123773959E-2</v>
      </c>
      <c r="F253" s="18">
        <f t="shared" si="64"/>
        <v>7.0780603478173857E-3</v>
      </c>
      <c r="G253" s="18">
        <f t="shared" si="65"/>
        <v>0.85857714381130201</v>
      </c>
      <c r="H253" s="18">
        <f t="shared" si="66"/>
        <v>-0.44942292203041562</v>
      </c>
      <c r="I253" s="18">
        <f t="shared" si="67"/>
        <v>47.678804094770292</v>
      </c>
      <c r="J253" s="18">
        <f t="shared" si="68"/>
        <v>0.19993698324344905</v>
      </c>
      <c r="K253" s="18">
        <f t="shared" si="69"/>
        <v>47.678804094770292</v>
      </c>
      <c r="L253" s="18">
        <f t="shared" si="70"/>
        <v>1.6845610485102991</v>
      </c>
      <c r="M253" s="18">
        <f t="shared" si="71"/>
        <v>-0.70553472893257474</v>
      </c>
    </row>
    <row r="254" spans="1:13">
      <c r="A254" s="1">
        <v>245</v>
      </c>
      <c r="B254" s="18">
        <f t="shared" si="60"/>
        <v>0.6414228549223463</v>
      </c>
      <c r="C254" s="18">
        <f t="shared" si="61"/>
        <v>3.0266631088729075E-2</v>
      </c>
      <c r="D254" s="21">
        <f t="shared" si="62"/>
        <v>0.32831051398892463</v>
      </c>
      <c r="E254" s="18">
        <f t="shared" si="63"/>
        <v>1.3828457098446927E-2</v>
      </c>
      <c r="F254" s="18">
        <f t="shared" si="64"/>
        <v>7.078059154619112E-3</v>
      </c>
      <c r="G254" s="18">
        <f t="shared" si="65"/>
        <v>0.8585771450776537</v>
      </c>
      <c r="H254" s="18">
        <f t="shared" si="66"/>
        <v>-0.44942293746484574</v>
      </c>
      <c r="I254" s="18">
        <f t="shared" si="67"/>
        <v>47.678804106400882</v>
      </c>
      <c r="J254" s="18">
        <f t="shared" si="68"/>
        <v>0.19993698351839478</v>
      </c>
      <c r="K254" s="18">
        <f t="shared" si="69"/>
        <v>47.678804106400882</v>
      </c>
      <c r="L254" s="18">
        <f t="shared" si="70"/>
        <v>1.6845610485335349</v>
      </c>
      <c r="M254" s="18">
        <f t="shared" si="71"/>
        <v>-0.70553472895069436</v>
      </c>
    </row>
    <row r="255" spans="1:13">
      <c r="A255" s="1">
        <v>246</v>
      </c>
      <c r="B255" s="18">
        <f t="shared" si="60"/>
        <v>0.64142285386974618</v>
      </c>
      <c r="C255" s="18">
        <f t="shared" si="61"/>
        <v>3.0266665335684756E-2</v>
      </c>
      <c r="D255" s="21">
        <f t="shared" si="62"/>
        <v>0.32831048079456904</v>
      </c>
      <c r="E255" s="18">
        <f t="shared" si="63"/>
        <v>1.3828457077394923E-2</v>
      </c>
      <c r="F255" s="18">
        <f t="shared" si="64"/>
        <v>7.0780581628252116E-3</v>
      </c>
      <c r="G255" s="18">
        <f t="shared" si="65"/>
        <v>0.85857714613025382</v>
      </c>
      <c r="H255" s="18">
        <f t="shared" si="66"/>
        <v>-0.44942295029404306</v>
      </c>
      <c r="I255" s="18">
        <f t="shared" si="67"/>
        <v>47.67880411606793</v>
      </c>
      <c r="J255" s="18">
        <f t="shared" si="68"/>
        <v>0.19993698374693156</v>
      </c>
      <c r="K255" s="18">
        <f t="shared" si="69"/>
        <v>47.67880411606793</v>
      </c>
      <c r="L255" s="18">
        <f t="shared" si="70"/>
        <v>1.6845610485528486</v>
      </c>
      <c r="M255" s="18">
        <f t="shared" si="71"/>
        <v>-0.70553472896575553</v>
      </c>
    </row>
    <row r="256" spans="1:13">
      <c r="A256" s="1">
        <v>247</v>
      </c>
      <c r="B256" s="18">
        <f t="shared" si="60"/>
        <v>0.64142285299481727</v>
      </c>
      <c r="C256" s="18">
        <f t="shared" si="61"/>
        <v>3.0266693801987442E-2</v>
      </c>
      <c r="D256" s="21">
        <f t="shared" si="62"/>
        <v>0.3283104532031953</v>
      </c>
      <c r="E256" s="18">
        <f t="shared" si="63"/>
        <v>1.3828457059896347E-2</v>
      </c>
      <c r="F256" s="18">
        <f t="shared" si="64"/>
        <v>7.0780573384380862E-3</v>
      </c>
      <c r="G256" s="18">
        <f t="shared" si="65"/>
        <v>0.85857714700518273</v>
      </c>
      <c r="H256" s="18">
        <f t="shared" si="66"/>
        <v>-0.44942296095777712</v>
      </c>
      <c r="I256" s="18">
        <f t="shared" si="67"/>
        <v>47.678804124103564</v>
      </c>
      <c r="J256" s="18">
        <f t="shared" si="68"/>
        <v>0.19993698393689302</v>
      </c>
      <c r="K256" s="18">
        <f t="shared" si="69"/>
        <v>47.678804124103564</v>
      </c>
      <c r="L256" s="18">
        <f t="shared" si="70"/>
        <v>1.6845610485689024</v>
      </c>
      <c r="M256" s="18">
        <f t="shared" si="71"/>
        <v>-0.70553472897827452</v>
      </c>
    </row>
    <row r="257" spans="1:13">
      <c r="A257" s="1">
        <v>248</v>
      </c>
      <c r="B257" s="18">
        <f t="shared" si="60"/>
        <v>0.64142285226757079</v>
      </c>
      <c r="C257" s="18">
        <f t="shared" si="61"/>
        <v>3.0266717463371184E-2</v>
      </c>
      <c r="D257" s="21">
        <f t="shared" si="62"/>
        <v>0.32831043026905804</v>
      </c>
      <c r="E257" s="18">
        <f t="shared" si="63"/>
        <v>1.3828457045351416E-2</v>
      </c>
      <c r="F257" s="18">
        <f t="shared" si="64"/>
        <v>7.0780566532041558E-3</v>
      </c>
      <c r="G257" s="18">
        <f t="shared" si="65"/>
        <v>0.85857714773242921</v>
      </c>
      <c r="H257" s="18">
        <f t="shared" si="66"/>
        <v>-0.44942296982151714</v>
      </c>
      <c r="I257" s="18">
        <f t="shared" si="67"/>
        <v>47.67880413078214</v>
      </c>
      <c r="J257" s="18">
        <f t="shared" si="68"/>
        <v>0.19993698409479016</v>
      </c>
      <c r="K257" s="18">
        <f t="shared" si="69"/>
        <v>47.67880413078214</v>
      </c>
      <c r="L257" s="18">
        <f t="shared" si="70"/>
        <v>1.6845610485822462</v>
      </c>
      <c r="M257" s="18">
        <f t="shared" si="71"/>
        <v>-0.70553472898868042</v>
      </c>
    </row>
    <row r="258" spans="1:13">
      <c r="A258" s="1">
        <v>249</v>
      </c>
      <c r="B258" s="18">
        <f t="shared" si="60"/>
        <v>0.64142285166307766</v>
      </c>
      <c r="C258" s="18">
        <f t="shared" si="61"/>
        <v>3.026673713087517E-2</v>
      </c>
      <c r="D258" s="21">
        <f t="shared" si="62"/>
        <v>0.32831041120604715</v>
      </c>
      <c r="E258" s="18">
        <f t="shared" si="63"/>
        <v>1.3828457033261552E-2</v>
      </c>
      <c r="F258" s="18">
        <f t="shared" si="64"/>
        <v>7.078056083630338E-3</v>
      </c>
      <c r="G258" s="18">
        <f t="shared" si="65"/>
        <v>0.85857714833692234</v>
      </c>
      <c r="H258" s="18">
        <f t="shared" si="66"/>
        <v>-0.44942297718915386</v>
      </c>
      <c r="I258" s="18">
        <f t="shared" si="67"/>
        <v>47.678804136334321</v>
      </c>
      <c r="J258" s="18">
        <f t="shared" si="68"/>
        <v>0.19993698422603559</v>
      </c>
      <c r="K258" s="18">
        <f t="shared" si="69"/>
        <v>47.678804136334321</v>
      </c>
      <c r="L258" s="18">
        <f t="shared" si="70"/>
        <v>1.684561048593338</v>
      </c>
      <c r="M258" s="18">
        <f t="shared" si="71"/>
        <v>-0.70553472899732983</v>
      </c>
    </row>
    <row r="259" spans="1:13">
      <c r="A259" s="1">
        <v>250</v>
      </c>
      <c r="B259" s="18">
        <f t="shared" si="60"/>
        <v>0.64142285116061959</v>
      </c>
      <c r="C259" s="18">
        <f t="shared" si="61"/>
        <v>3.0266753478637262E-2</v>
      </c>
      <c r="D259" s="21">
        <f t="shared" si="62"/>
        <v>0.32831039536074313</v>
      </c>
      <c r="E259" s="18">
        <f t="shared" si="63"/>
        <v>1.3828457023212393E-2</v>
      </c>
      <c r="F259" s="18">
        <f t="shared" si="64"/>
        <v>7.0780556101980663E-3</v>
      </c>
      <c r="G259" s="18">
        <f t="shared" si="65"/>
        <v>0.85857714883938041</v>
      </c>
      <c r="H259" s="18">
        <f t="shared" si="66"/>
        <v>-0.44942298331316655</v>
      </c>
      <c r="I259" s="18">
        <f t="shared" si="67"/>
        <v>47.678804140949154</v>
      </c>
      <c r="J259" s="18">
        <f t="shared" si="68"/>
        <v>0.19993698433512752</v>
      </c>
      <c r="K259" s="18">
        <f t="shared" si="69"/>
        <v>47.678804140949154</v>
      </c>
      <c r="L259" s="18">
        <f t="shared" si="70"/>
        <v>1.6845610486025575</v>
      </c>
      <c r="M259" s="18">
        <f t="shared" si="71"/>
        <v>-0.7055347290045193</v>
      </c>
    </row>
    <row r="260" spans="1:13">
      <c r="B260" s="18"/>
      <c r="C260" s="18"/>
      <c r="D260" s="21"/>
      <c r="E260" s="18"/>
      <c r="F260" s="18"/>
      <c r="G260" s="18"/>
      <c r="H260" s="18"/>
      <c r="I260" s="18"/>
      <c r="J260" s="18"/>
      <c r="K260" s="18"/>
      <c r="L260" s="18"/>
      <c r="M260" s="18"/>
    </row>
    <row r="261" spans="1:13">
      <c r="B261" s="18"/>
      <c r="C261" s="18"/>
      <c r="D261" s="21"/>
      <c r="E261" s="18"/>
      <c r="F261" s="18"/>
      <c r="G261" s="18"/>
      <c r="H261" s="18"/>
      <c r="I261" s="18"/>
      <c r="J261" s="18"/>
      <c r="K261" s="18"/>
      <c r="L261" s="18"/>
      <c r="M261" s="18"/>
    </row>
    <row r="262" spans="1:13">
      <c r="B262" s="18"/>
      <c r="C262" s="18"/>
      <c r="D262" s="21"/>
      <c r="E262" s="18"/>
      <c r="F262" s="18"/>
      <c r="G262" s="18"/>
      <c r="H262" s="18"/>
      <c r="I262" s="18"/>
      <c r="J262" s="18"/>
      <c r="K262" s="18"/>
      <c r="L262" s="18"/>
      <c r="M262" s="18"/>
    </row>
    <row r="263" spans="1:13">
      <c r="B263" s="18"/>
      <c r="C263" s="18"/>
      <c r="D263" s="21"/>
      <c r="E263" s="18"/>
      <c r="F263" s="18"/>
      <c r="G263" s="18"/>
      <c r="H263" s="18"/>
      <c r="I263" s="18"/>
      <c r="J263" s="18"/>
      <c r="K263" s="18"/>
      <c r="L263" s="18"/>
      <c r="M263" s="18"/>
    </row>
    <row r="264" spans="1:13">
      <c r="B264" s="18"/>
      <c r="C264" s="18"/>
      <c r="D264" s="21"/>
      <c r="E264" s="18"/>
      <c r="F264" s="18"/>
      <c r="G264" s="18"/>
      <c r="H264" s="18"/>
      <c r="I264" s="18"/>
      <c r="J264" s="18"/>
      <c r="K264" s="18"/>
      <c r="L264" s="18"/>
      <c r="M264" s="18"/>
    </row>
    <row r="265" spans="1:13">
      <c r="B265" s="18"/>
      <c r="C265" s="18"/>
      <c r="D265" s="21"/>
      <c r="E265" s="18"/>
      <c r="F265" s="18"/>
      <c r="G265" s="18"/>
      <c r="H265" s="18"/>
      <c r="I265" s="18"/>
      <c r="J265" s="18"/>
      <c r="K265" s="18"/>
      <c r="L265" s="18"/>
      <c r="M265" s="18"/>
    </row>
  </sheetData>
  <mergeCells count="3">
    <mergeCell ref="A1:B3"/>
    <mergeCell ref="H6:M6"/>
    <mergeCell ref="H7:M7"/>
  </mergeCells>
  <pageMargins left="0.75" right="0.75" top="1" bottom="1" header="0.5" footer="0.5"/>
  <pageSetup paperSize="9"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forest scarcity</vt:lpstr>
      <vt:lpstr>ecosystem services</vt:lpstr>
      <vt:lpstr>forest scarcity (2)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Ospina-Medina</dc:creator>
  <cp:lastModifiedBy>Daniel Ospina-Medina</cp:lastModifiedBy>
  <dcterms:created xsi:type="dcterms:W3CDTF">2017-02-28T10:03:23Z</dcterms:created>
  <dcterms:modified xsi:type="dcterms:W3CDTF">2017-03-06T16:05:52Z</dcterms:modified>
</cp:coreProperties>
</file>