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danpalance/Documents/UCSC/Dissertation/Hot Spots Review Paper/hotspotsreview/docs/"/>
    </mc:Choice>
  </mc:AlternateContent>
  <xr:revisionPtr revIDLastSave="0" documentId="13_ncr:1_{B850C9C8-9427-1347-AF15-7ABEDC8064B4}" xr6:coauthVersionLast="47" xr6:coauthVersionMax="47" xr10:uidLastSave="{00000000-0000-0000-0000-000000000000}"/>
  <bookViews>
    <workbookView xWindow="0" yWindow="760" windowWidth="34560" windowHeight="20140" activeTab="4" xr2:uid="{70CE4867-6F73-144B-9664-F5046CCB3C55}"/>
  </bookViews>
  <sheets>
    <sheet name="Methods" sheetId="1" r:id="rId1"/>
    <sheet name="Taxa" sheetId="2" r:id="rId2"/>
    <sheet name="QuantMethods" sheetId="3" r:id="rId3"/>
    <sheet name="Drivers" sheetId="4" r:id="rId4"/>
    <sheet name="new driver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35" i="3" l="1"/>
  <c r="L20" i="3"/>
  <c r="L21" i="3"/>
  <c r="L22" i="3"/>
  <c r="L19" i="3"/>
  <c r="K9" i="3"/>
  <c r="K20" i="3"/>
  <c r="K21" i="3"/>
  <c r="K22" i="3"/>
  <c r="K19" i="3"/>
  <c r="K31" i="3"/>
  <c r="K30" i="3"/>
  <c r="K29" i="3"/>
  <c r="K28" i="3"/>
</calcChain>
</file>

<file path=xl/sharedStrings.xml><?xml version="1.0" encoding="utf-8"?>
<sst xmlns="http://schemas.openxmlformats.org/spreadsheetml/2006/main" count="272" uniqueCount="178">
  <si>
    <t>Method</t>
  </si>
  <si>
    <t>Description</t>
  </si>
  <si>
    <t>Acoustics</t>
  </si>
  <si>
    <t>Biologging</t>
  </si>
  <si>
    <t>Database</t>
  </si>
  <si>
    <t>Experiment</t>
  </si>
  <si>
    <t>Fishery</t>
  </si>
  <si>
    <t>Lab</t>
  </si>
  <si>
    <t>Model</t>
  </si>
  <si>
    <t>Paleontology</t>
  </si>
  <si>
    <t>Radar</t>
  </si>
  <si>
    <t>Review</t>
  </si>
  <si>
    <t>Satellite</t>
  </si>
  <si>
    <t>Social Survey</t>
  </si>
  <si>
    <t>Survey</t>
  </si>
  <si>
    <t>Field or lab based, a study that conducted an experiment related to hotspots</t>
  </si>
  <si>
    <t>A literature review</t>
  </si>
  <si>
    <t>A study that interviewed participants</t>
  </si>
  <si>
    <t>A study that used any form of field based survey from ships, aircraft, drones, gliders, or personnel ashore</t>
  </si>
  <si>
    <t>Used active or passive acousitcs such as echosounders, hydrophones, etc.</t>
  </si>
  <si>
    <t>Relied on Instruments attached to animals to record position, environmental data, or a combination of the two</t>
  </si>
  <si>
    <t>Utilized a previously existing collection of data such as stranding network databases</t>
  </si>
  <si>
    <t>Analyzed observer data, bycatch records, or other fishery dependent data</t>
  </si>
  <si>
    <t>A study largely carried out in lab with samples usually collected from the field</t>
  </si>
  <si>
    <t>A study that built or used previously existing models primarily to identify hotspots</t>
  </si>
  <si>
    <t>A study that used paleontology to identify hotspots</t>
  </si>
  <si>
    <t>A study that used radar to identify hotspots</t>
  </si>
  <si>
    <t>A study that used satelite imagery</t>
  </si>
  <si>
    <t>Field?</t>
  </si>
  <si>
    <t>Y</t>
  </si>
  <si>
    <t>N</t>
  </si>
  <si>
    <t>Taxa</t>
  </si>
  <si>
    <t>Fish</t>
  </si>
  <si>
    <t>Seabirds</t>
  </si>
  <si>
    <t>Mammals</t>
  </si>
  <si>
    <t>Reptiles</t>
  </si>
  <si>
    <t>Plankton</t>
  </si>
  <si>
    <t>Krill</t>
  </si>
  <si>
    <t>Invertebrates</t>
  </si>
  <si>
    <t>Plants &amp; Seaweed</t>
  </si>
  <si>
    <t>Microbes</t>
  </si>
  <si>
    <t>Misc.</t>
  </si>
  <si>
    <t>None</t>
  </si>
  <si>
    <t>Bony and cartilaginous fishes</t>
  </si>
  <si>
    <t>Seabirds and shorebirds</t>
  </si>
  <si>
    <t>Sea turtles and sea snakes</t>
  </si>
  <si>
    <t>Cetaceans, pinnipeds, fissipeds, sirenians, and jaguars</t>
  </si>
  <si>
    <t>Phyto- and zooplankton</t>
  </si>
  <si>
    <t>Euphausiids</t>
  </si>
  <si>
    <t>Crustaceans, mollusks, worms, and other miscellaneous invertebrates</t>
  </si>
  <si>
    <t>Mangroves and macroalgae</t>
  </si>
  <si>
    <t>Microscopic organisms</t>
  </si>
  <si>
    <t>A mixture of many taxa usually from a global scale study</t>
  </si>
  <si>
    <t>Studies that focused on the physical environment, pollution, etc.</t>
  </si>
  <si>
    <t>SDM</t>
  </si>
  <si>
    <t>Type</t>
  </si>
  <si>
    <t>Row number</t>
  </si>
  <si>
    <t>Getis</t>
  </si>
  <si>
    <t>KDE</t>
  </si>
  <si>
    <t>Driver</t>
  </si>
  <si>
    <t>Components</t>
  </si>
  <si>
    <t>Distance to physical features</t>
  </si>
  <si>
    <t>land, icebergs, river mouth, shelf break, fronts, feeding areas, tidal channels, ice, edge of slope,</t>
  </si>
  <si>
    <t>Circulation</t>
  </si>
  <si>
    <t>wind, upwelling, currents, eddies, SSH, SSHA, MLD, shear stress, tide, waves, wave exposure, thermal stratification, current velocity, gulfstream north wall, SLA, swell, ekman transport, forcing, wind stress, gravitational sinking</t>
  </si>
  <si>
    <t>Bathymetry &amp; Topography</t>
  </si>
  <si>
    <t>depth, slope, seamounts, aspect, canyons, shelf break, rugosity, islands, jetties, fjords, icebergs</t>
  </si>
  <si>
    <t>Substrate</t>
  </si>
  <si>
    <t>grain size, bottom type, reef structure, rhizome layer depth, roughness</t>
  </si>
  <si>
    <t>Fishing</t>
  </si>
  <si>
    <t>fishing pressure, gear type, wood debris</t>
  </si>
  <si>
    <t>Hydrology &amp; Climate</t>
  </si>
  <si>
    <t>precipitation, monsoons, PDO, ENSO, El Niño, La Niña, alkalinity, pH, sedimentation, ice coverage, cloud coverage, climate</t>
  </si>
  <si>
    <t>iron, silica, nitrates, particulate organic carbon, carbon cycling, POC, PIC, sediment organic content, aragonite saturation, pCO2</t>
  </si>
  <si>
    <t>Nutrients</t>
  </si>
  <si>
    <t>Habitat</t>
  </si>
  <si>
    <t>habitat complexity, type, wave exposure, canopy height, land area, reef area, structure</t>
  </si>
  <si>
    <t>Shipping</t>
  </si>
  <si>
    <t>traffic, vessel density, vessel speed, vessel type, visitation rate, proximity, ballast water, vessel track, vessel disturbance</t>
  </si>
  <si>
    <t>Human activity</t>
  </si>
  <si>
    <t>human impact, anthropogenic mortality, population, aquaculture, recreation, consumer demand, economic value, subsistence value, disturbance, live trade, plastic production, tourism, reclamation, desalinization, dredging,  urban areas, climate change, Intrinsic importance, pristineness, threat type</t>
  </si>
  <si>
    <t>Temperature</t>
  </si>
  <si>
    <t>SST, temperature, isothermality</t>
  </si>
  <si>
    <t>Salinitity</t>
  </si>
  <si>
    <t>salinity, density</t>
  </si>
  <si>
    <t>Pollution</t>
  </si>
  <si>
    <t>litter, oil, heavy metal, fishing gear, eutrophication, oil release rates, dumping, ship breakage, agriculture, deforestation, sewage, PCB exposure, heavy metal effluent, bulk discharge, noise</t>
  </si>
  <si>
    <t>Primary Productivity</t>
  </si>
  <si>
    <t>chl-a, NPTZ, nitrogen fixation, HAB</t>
  </si>
  <si>
    <t>Species attributes</t>
  </si>
  <si>
    <t>range size, life history, taxanomic group, social group size, wean size, taxa, behavior, body length, body shape, migratory behavior, enzymatic responses, colony location, colony size, physiological status, trophic level, ecological niche, dispersal mechanisms, sensitivity, diet, physiology, disease, DVM, Jansen-connell effects, intraspecific interactions, recruitment, nest distribution, abundance, distribution, body size, habitat, mortality, biomass, capture success, predator avoidance, grazing pressure</t>
  </si>
  <si>
    <t>Misc water properties</t>
  </si>
  <si>
    <t>Light (day length, light), pressure</t>
  </si>
  <si>
    <t>G,SD</t>
  </si>
  <si>
    <t>SD</t>
  </si>
  <si>
    <t>SD is standard deviation</t>
  </si>
  <si>
    <t>KDE is kernel density estimation</t>
  </si>
  <si>
    <t>SDM is species distribution model</t>
  </si>
  <si>
    <t>combo column takes first letter of each method</t>
  </si>
  <si>
    <t>K,SD</t>
  </si>
  <si>
    <t>Combo</t>
  </si>
  <si>
    <t xml:space="preserve">Getis total </t>
  </si>
  <si>
    <t>KDE total</t>
  </si>
  <si>
    <t>SDM total</t>
  </si>
  <si>
    <t>SD total</t>
  </si>
  <si>
    <t>G,K</t>
  </si>
  <si>
    <t>SDM,G</t>
  </si>
  <si>
    <t>SDM,K</t>
  </si>
  <si>
    <t>numbero f studies</t>
  </si>
  <si>
    <t>percentage</t>
  </si>
  <si>
    <t xml:space="preserve">total number of quant methods </t>
  </si>
  <si>
    <t>total percentage</t>
  </si>
  <si>
    <t>ensemble</t>
  </si>
  <si>
    <t>Category</t>
  </si>
  <si>
    <t>Component</t>
  </si>
  <si>
    <t>Covariate</t>
  </si>
  <si>
    <t>Dynamic Physical</t>
  </si>
  <si>
    <t>bottom temperature, SST, temperature</t>
  </si>
  <si>
    <t>currents, current speed, current velocity, downwelling, NPTZ, eddies, EKE, Ekman transport, gyres, hydrographic forcing, surface currents, tidal current, tide, upwelling, water flow, rivers</t>
  </si>
  <si>
    <t>Atmospheric</t>
  </si>
  <si>
    <t>climate, hydrology, La Niña, cloud coverage, precipitation, pressure, El Niño, ENSO, PDO, storms, shear stress, wind, wind speed, wind stress</t>
  </si>
  <si>
    <t>Distance to features</t>
  </si>
  <si>
    <t>distance from edge of slope, distance from estuary mouth, distance from shelf break, distance from shore,distance to coast, distance to continental slope, distance to eddies, distance to estuary mouth, distance to fronts, distance to iceberg, distance to ocean, distance to plume, distance to shelf break, proximity to estuary, proximity to rivers, proximity to tidal channels</t>
  </si>
  <si>
    <t>Ice</t>
  </si>
  <si>
    <t>ice, ice coverage, icebergs, glaciers</t>
  </si>
  <si>
    <t>Sea State</t>
  </si>
  <si>
    <t>dynamic height, sea level anomaly, SSH, SSHA, swell, wave action, wave exposure, wave velocity, waves, tsunamis, fetch</t>
  </si>
  <si>
    <t>Water column struture</t>
  </si>
  <si>
    <t>Gulfstream North Wall, fronts, mixed layer thickness, mixing, mixing line, isothermality, mixed layer depth, pycnocline depth, stratification, thermal stratification, density, turbidity</t>
  </si>
  <si>
    <t>Misc Dyphys</t>
  </si>
  <si>
    <t>day length, light, moon illuminance, gravitational sinking, island mass effect, protrusion of surf zone, tectonic events</t>
  </si>
  <si>
    <t>Bathy &amp; Topo</t>
  </si>
  <si>
    <t>General bathy/topo</t>
  </si>
  <si>
    <t>bathymetry, depth, bottom depth, topography, land area, continental width, islands</t>
  </si>
  <si>
    <t>Seabed characteristics</t>
  </si>
  <si>
    <t>ridges, roughness, rugosity, seabed composition, slope, substrate, sediment grain size, aspect, bottom type, wood debris</t>
  </si>
  <si>
    <t>Bathy structures</t>
  </si>
  <si>
    <t>banks, canyons, fjords, guyots, seamounts, shelf break, shelfs</t>
  </si>
  <si>
    <t>Biogeochem</t>
  </si>
  <si>
    <t>nitrate, nitrogen, nutrients, silica, silicate, silicon, phosphate, phosphorous, pCO2, nitrogen fixation</t>
  </si>
  <si>
    <t>Carbon cycle</t>
  </si>
  <si>
    <t>carbon cycling, particulate organic carbon, sediment organic content, DIC, PIC, POC</t>
  </si>
  <si>
    <t>Oxygen &amp; Acidification</t>
  </si>
  <si>
    <t>dissolved oxygen, DO, alkalinity, aragonite saturation, conductivity, dissolution, pH, salinity, oxygen, oxygen saturation</t>
  </si>
  <si>
    <t>Species Attributes</t>
  </si>
  <si>
    <t>Life history</t>
  </si>
  <si>
    <t>dispersal mechanisms, life history, life stage, reproduction rate, wean mass, prey recruitment</t>
  </si>
  <si>
    <t>Physio &amp; morph</t>
  </si>
  <si>
    <t>enzymatic responses, phytoplankton fluorescence, animal sensitivity, body length, body shape, diet, prey size, heat wave stress</t>
  </si>
  <si>
    <t>Behavior</t>
  </si>
  <si>
    <t>behavior, migratory behavior, DVM, social cues</t>
  </si>
  <si>
    <t>Demography</t>
  </si>
  <si>
    <t>population size, range size, prey mortality, social group size</t>
  </si>
  <si>
    <t>Misc Spp</t>
  </si>
  <si>
    <t>taxonomic group</t>
  </si>
  <si>
    <t>Ecological</t>
  </si>
  <si>
    <t>Habitat components</t>
  </si>
  <si>
    <t>habitat, habitat complexity, habitat quality, habitat type, adult cover, canopy height, reef area, reef structure, rhizome layer depth, prey habitat, habitat structure</t>
  </si>
  <si>
    <t>Community composition</t>
  </si>
  <si>
    <t>biodiversity, community composition, taxa, species composition, ecological niche, relative nekton density-distribution</t>
  </si>
  <si>
    <t>Primary production</t>
  </si>
  <si>
    <t>chl-a, chlorophyll, phytoplankton, phytoplankton biomass, primary productivity, productivity, proximity to phytoplankton</t>
  </si>
  <si>
    <t>Misc interactions</t>
  </si>
  <si>
    <t>intraspecific interactions, disease</t>
  </si>
  <si>
    <t>Predation</t>
  </si>
  <si>
    <t>predator abundance, predator density, predators, prey abundance, prey biomass, prey density, prey distribution, prey type, trophic category, distance to feeding areas</t>
  </si>
  <si>
    <t>Anthropogenic</t>
  </si>
  <si>
    <t>Fishing </t>
  </si>
  <si>
    <t>aquaculture, fishing, fishing gear, fishing gear type, fishing pressure, gear material, live trade, trawl depth</t>
  </si>
  <si>
    <t>Production</t>
  </si>
  <si>
    <t>agriculture, desalinization, industry, reclamation</t>
  </si>
  <si>
    <t>Habitat alteration</t>
  </si>
  <si>
    <t>biofouling, deforestation, dredging, climate change, climate velocity</t>
  </si>
  <si>
    <t>vessel track, vessel type, ship breaking, shipping, shipwrecks, ballast water, proximity to ports, visitation rate, port proximity, recreational boating</t>
  </si>
  <si>
    <t>Pollutants</t>
  </si>
  <si>
    <t>bulk discharge, dumping, eutrophication, heavy metal effluent, heavy metal exposure, sewage, sewage discharge, industrial effluent, litter, metal pollution, noise, oil pollution, oil release rates, PCB exposure, plastic density, pollution</t>
  </si>
  <si>
    <t>Misc human</t>
  </si>
  <si>
    <t>city, consumer demand, human activity, human impact, human population, proximity to urban areas, threat type, tourism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</si>
</sst>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b/>
      <sz val="12"/>
      <color theme="1"/>
      <name val="Calibri"/>
      <family val="2"/>
      <scheme val="minor"/>
    </font>
    <font>
      <b/>
      <sz val="12"/>
      <color theme="1"/>
      <name val="Times New Roman"/>
      <family val="1"/>
    </font>
    <font>
      <sz val="12"/>
      <color theme="1"/>
      <name val="Times New Roman"/>
      <family val="1"/>
    </font>
    <font>
      <sz val="10"/>
      <color rgb="FF000000"/>
      <name val="Times New Roman"/>
      <family val="1"/>
    </font>
    <font>
      <b/>
      <sz val="10"/>
      <color theme="1"/>
      <name val="Times New Roman"/>
      <family val="1"/>
    </font>
    <font>
      <sz val="10"/>
      <color theme="1"/>
      <name val="Times New Roman"/>
      <family val="1"/>
    </font>
    <font>
      <sz val="10"/>
      <color theme="1"/>
      <name val="Arial"/>
      <family val="2"/>
    </font>
    <font>
      <b/>
      <sz val="10"/>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2" fillId="0" borderId="0" xfId="0" applyFont="1"/>
    <xf numFmtId="0" fontId="3" fillId="0" borderId="0" xfId="0" applyFont="1"/>
    <xf numFmtId="0" fontId="0" fillId="0" borderId="0" xfId="0" applyAlignment="1">
      <alignment horizontal="center"/>
    </xf>
    <xf numFmtId="0" fontId="1" fillId="0" borderId="0" xfId="0" applyFont="1" applyAlignment="1">
      <alignment horizontal="center"/>
    </xf>
    <xf numFmtId="0" fontId="4" fillId="0" borderId="0" xfId="0" applyFont="1" applyAlignment="1">
      <alignment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alignment horizontal="left" vertical="center" wrapText="1"/>
    </xf>
    <xf numFmtId="0" fontId="8" fillId="0" borderId="0" xfId="0" applyFont="1" applyAlignment="1">
      <alignment vertical="center"/>
    </xf>
    <xf numFmtId="0" fontId="7" fillId="0" borderId="0" xfId="0" applyFont="1" applyAlignment="1">
      <alignment vertical="center"/>
    </xf>
    <xf numFmtId="0" fontId="0" fillId="0" borderId="0" xfId="0" applyAlignment="1">
      <alignment vertical="center"/>
    </xf>
    <xf numFmtId="0" fontId="8" fillId="0" borderId="0" xfId="0" applyFont="1" applyAlignment="1">
      <alignment horizontal="center" vertical="center"/>
    </xf>
    <xf numFmtId="0" fontId="8" fillId="0" borderId="0" xfId="0" applyFont="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7" fillId="0" borderId="0" xfId="0" applyFont="1" applyAlignment="1">
      <alignment horizontal="left" vertical="center"/>
    </xf>
    <xf numFmtId="0" fontId="7"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0A127-FDCE-0746-8E05-164D29C8CFAB}">
  <dimension ref="A1:C14"/>
  <sheetViews>
    <sheetView workbookViewId="0">
      <selection activeCell="C22" sqref="C22"/>
    </sheetView>
  </sheetViews>
  <sheetFormatPr baseColWidth="10" defaultRowHeight="16" x14ac:dyDescent="0.2"/>
  <cols>
    <col min="3" max="3" width="28.83203125" customWidth="1"/>
  </cols>
  <sheetData>
    <row r="1" spans="1:3" x14ac:dyDescent="0.2">
      <c r="A1" t="s">
        <v>28</v>
      </c>
      <c r="B1" s="2" t="s">
        <v>0</v>
      </c>
      <c r="C1" s="2" t="s">
        <v>1</v>
      </c>
    </row>
    <row r="2" spans="1:3" x14ac:dyDescent="0.2">
      <c r="A2" t="s">
        <v>29</v>
      </c>
      <c r="B2" s="3" t="s">
        <v>2</v>
      </c>
      <c r="C2" s="3" t="s">
        <v>19</v>
      </c>
    </row>
    <row r="3" spans="1:3" x14ac:dyDescent="0.2">
      <c r="A3" t="s">
        <v>29</v>
      </c>
      <c r="B3" s="3" t="s">
        <v>3</v>
      </c>
      <c r="C3" s="3" t="s">
        <v>20</v>
      </c>
    </row>
    <row r="4" spans="1:3" x14ac:dyDescent="0.2">
      <c r="A4" t="s">
        <v>29</v>
      </c>
      <c r="B4" s="3" t="s">
        <v>5</v>
      </c>
      <c r="C4" s="3" t="s">
        <v>15</v>
      </c>
    </row>
    <row r="5" spans="1:3" x14ac:dyDescent="0.2">
      <c r="A5" t="s">
        <v>29</v>
      </c>
      <c r="B5" s="3" t="s">
        <v>6</v>
      </c>
      <c r="C5" s="3" t="s">
        <v>22</v>
      </c>
    </row>
    <row r="6" spans="1:3" x14ac:dyDescent="0.2">
      <c r="A6" t="s">
        <v>29</v>
      </c>
      <c r="B6" s="3" t="s">
        <v>9</v>
      </c>
      <c r="C6" s="3" t="s">
        <v>25</v>
      </c>
    </row>
    <row r="7" spans="1:3" x14ac:dyDescent="0.2">
      <c r="A7" t="s">
        <v>29</v>
      </c>
      <c r="B7" s="3" t="s">
        <v>10</v>
      </c>
      <c r="C7" s="3" t="s">
        <v>26</v>
      </c>
    </row>
    <row r="8" spans="1:3" x14ac:dyDescent="0.2">
      <c r="A8" t="s">
        <v>29</v>
      </c>
      <c r="B8" s="3" t="s">
        <v>13</v>
      </c>
      <c r="C8" s="3" t="s">
        <v>17</v>
      </c>
    </row>
    <row r="9" spans="1:3" x14ac:dyDescent="0.2">
      <c r="A9" t="s">
        <v>29</v>
      </c>
      <c r="B9" s="3" t="s">
        <v>14</v>
      </c>
      <c r="C9" s="3" t="s">
        <v>18</v>
      </c>
    </row>
    <row r="10" spans="1:3" x14ac:dyDescent="0.2">
      <c r="A10" t="s">
        <v>30</v>
      </c>
      <c r="B10" s="3" t="s">
        <v>4</v>
      </c>
      <c r="C10" s="3" t="s">
        <v>21</v>
      </c>
    </row>
    <row r="11" spans="1:3" x14ac:dyDescent="0.2">
      <c r="A11" t="s">
        <v>30</v>
      </c>
      <c r="B11" s="3" t="s">
        <v>7</v>
      </c>
      <c r="C11" s="3" t="s">
        <v>23</v>
      </c>
    </row>
    <row r="12" spans="1:3" x14ac:dyDescent="0.2">
      <c r="A12" t="s">
        <v>30</v>
      </c>
      <c r="B12" s="3" t="s">
        <v>8</v>
      </c>
      <c r="C12" s="3" t="s">
        <v>24</v>
      </c>
    </row>
    <row r="13" spans="1:3" x14ac:dyDescent="0.2">
      <c r="A13" t="s">
        <v>30</v>
      </c>
      <c r="B13" s="3" t="s">
        <v>11</v>
      </c>
      <c r="C13" s="3" t="s">
        <v>16</v>
      </c>
    </row>
    <row r="14" spans="1:3" x14ac:dyDescent="0.2">
      <c r="A14" t="s">
        <v>30</v>
      </c>
      <c r="B14" s="3" t="s">
        <v>12</v>
      </c>
      <c r="C14" s="3" t="s">
        <v>27</v>
      </c>
    </row>
  </sheetData>
  <sortState xmlns:xlrd2="http://schemas.microsoft.com/office/spreadsheetml/2017/richdata2" ref="A2:C14">
    <sortCondition descending="1" ref="A2:A14"/>
    <sortCondition ref="B2:B1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DCFCF-AB29-F045-9F73-D55C31A83DC6}">
  <dimension ref="A1:B12"/>
  <sheetViews>
    <sheetView workbookViewId="0">
      <selection sqref="A1:B12"/>
    </sheetView>
  </sheetViews>
  <sheetFormatPr baseColWidth="10" defaultRowHeight="16" x14ac:dyDescent="0.2"/>
  <cols>
    <col min="1" max="1" width="16" bestFit="1" customWidth="1"/>
  </cols>
  <sheetData>
    <row r="1" spans="1:2" x14ac:dyDescent="0.2">
      <c r="A1" s="1" t="s">
        <v>31</v>
      </c>
      <c r="B1" s="1" t="s">
        <v>1</v>
      </c>
    </row>
    <row r="2" spans="1:2" x14ac:dyDescent="0.2">
      <c r="A2" t="s">
        <v>32</v>
      </c>
      <c r="B2" t="s">
        <v>43</v>
      </c>
    </row>
    <row r="3" spans="1:2" x14ac:dyDescent="0.2">
      <c r="A3" t="s">
        <v>38</v>
      </c>
      <c r="B3" t="s">
        <v>49</v>
      </c>
    </row>
    <row r="4" spans="1:2" x14ac:dyDescent="0.2">
      <c r="A4" t="s">
        <v>37</v>
      </c>
      <c r="B4" t="s">
        <v>48</v>
      </c>
    </row>
    <row r="5" spans="1:2" x14ac:dyDescent="0.2">
      <c r="A5" t="s">
        <v>34</v>
      </c>
      <c r="B5" t="s">
        <v>46</v>
      </c>
    </row>
    <row r="6" spans="1:2" x14ac:dyDescent="0.2">
      <c r="A6" t="s">
        <v>40</v>
      </c>
      <c r="B6" t="s">
        <v>51</v>
      </c>
    </row>
    <row r="7" spans="1:2" x14ac:dyDescent="0.2">
      <c r="A7" t="s">
        <v>41</v>
      </c>
      <c r="B7" t="s">
        <v>52</v>
      </c>
    </row>
    <row r="8" spans="1:2" x14ac:dyDescent="0.2">
      <c r="A8" t="s">
        <v>42</v>
      </c>
      <c r="B8" t="s">
        <v>53</v>
      </c>
    </row>
    <row r="9" spans="1:2" x14ac:dyDescent="0.2">
      <c r="A9" t="s">
        <v>36</v>
      </c>
      <c r="B9" t="s">
        <v>47</v>
      </c>
    </row>
    <row r="10" spans="1:2" x14ac:dyDescent="0.2">
      <c r="A10" t="s">
        <v>39</v>
      </c>
      <c r="B10" t="s">
        <v>50</v>
      </c>
    </row>
    <row r="11" spans="1:2" x14ac:dyDescent="0.2">
      <c r="A11" t="s">
        <v>35</v>
      </c>
      <c r="B11" t="s">
        <v>45</v>
      </c>
    </row>
    <row r="12" spans="1:2" x14ac:dyDescent="0.2">
      <c r="A12" t="s">
        <v>33</v>
      </c>
      <c r="B12" t="s">
        <v>44</v>
      </c>
    </row>
  </sheetData>
  <sortState xmlns:xlrd2="http://schemas.microsoft.com/office/spreadsheetml/2017/richdata2" ref="A2:B12">
    <sortCondition ref="A2:A1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E3456-9BA0-5F40-9736-0F9D37B1772D}">
  <dimension ref="A1:L56"/>
  <sheetViews>
    <sheetView topLeftCell="A7" workbookViewId="0">
      <selection activeCell="K36" sqref="K36"/>
    </sheetView>
  </sheetViews>
  <sheetFormatPr baseColWidth="10" defaultRowHeight="16" x14ac:dyDescent="0.2"/>
  <cols>
    <col min="1" max="1" width="11.6640625" bestFit="1" customWidth="1"/>
  </cols>
  <sheetData>
    <row r="1" spans="1:11" x14ac:dyDescent="0.2">
      <c r="A1" s="1" t="s">
        <v>56</v>
      </c>
      <c r="B1" s="5" t="s">
        <v>55</v>
      </c>
      <c r="C1" s="1" t="s">
        <v>100</v>
      </c>
    </row>
    <row r="2" spans="1:11" x14ac:dyDescent="0.2">
      <c r="A2" s="4">
        <v>27</v>
      </c>
      <c r="B2" s="4" t="s">
        <v>57</v>
      </c>
    </row>
    <row r="3" spans="1:11" x14ac:dyDescent="0.2">
      <c r="A3" s="4">
        <v>52</v>
      </c>
      <c r="B3" s="4" t="s">
        <v>57</v>
      </c>
      <c r="C3" t="s">
        <v>93</v>
      </c>
    </row>
    <row r="4" spans="1:11" x14ac:dyDescent="0.2">
      <c r="A4" s="4">
        <v>134</v>
      </c>
      <c r="B4" s="4" t="s">
        <v>57</v>
      </c>
      <c r="C4" t="s">
        <v>105</v>
      </c>
    </row>
    <row r="5" spans="1:11" x14ac:dyDescent="0.2">
      <c r="A5" s="4">
        <v>135</v>
      </c>
      <c r="B5" s="4" t="s">
        <v>57</v>
      </c>
    </row>
    <row r="6" spans="1:11" x14ac:dyDescent="0.2">
      <c r="A6" s="4">
        <v>136</v>
      </c>
      <c r="B6" s="4" t="s">
        <v>57</v>
      </c>
    </row>
    <row r="7" spans="1:11" x14ac:dyDescent="0.2">
      <c r="A7" s="4">
        <v>146</v>
      </c>
      <c r="B7" s="4" t="s">
        <v>57</v>
      </c>
    </row>
    <row r="8" spans="1:11" x14ac:dyDescent="0.2">
      <c r="A8" s="4">
        <v>172</v>
      </c>
      <c r="B8" s="4" t="s">
        <v>57</v>
      </c>
    </row>
    <row r="9" spans="1:11" x14ac:dyDescent="0.2">
      <c r="A9" s="4">
        <v>176</v>
      </c>
      <c r="B9" s="4" t="s">
        <v>57</v>
      </c>
      <c r="G9" t="s">
        <v>110</v>
      </c>
      <c r="J9">
        <v>55</v>
      </c>
      <c r="K9">
        <f>55/295</f>
        <v>0.1864406779661017</v>
      </c>
    </row>
    <row r="10" spans="1:11" x14ac:dyDescent="0.2">
      <c r="A10" s="4">
        <v>178</v>
      </c>
      <c r="B10" s="4" t="s">
        <v>57</v>
      </c>
    </row>
    <row r="11" spans="1:11" x14ac:dyDescent="0.2">
      <c r="A11" s="4">
        <v>189</v>
      </c>
      <c r="B11" s="4" t="s">
        <v>57</v>
      </c>
    </row>
    <row r="12" spans="1:11" x14ac:dyDescent="0.2">
      <c r="A12" s="4">
        <v>192</v>
      </c>
      <c r="B12" s="4" t="s">
        <v>57</v>
      </c>
      <c r="C12" t="s">
        <v>93</v>
      </c>
    </row>
    <row r="13" spans="1:11" x14ac:dyDescent="0.2">
      <c r="A13" s="4">
        <v>195</v>
      </c>
      <c r="B13" s="4" t="s">
        <v>57</v>
      </c>
      <c r="I13" t="s">
        <v>95</v>
      </c>
    </row>
    <row r="14" spans="1:11" x14ac:dyDescent="0.2">
      <c r="A14" s="4">
        <v>202</v>
      </c>
      <c r="B14" s="4" t="s">
        <v>57</v>
      </c>
      <c r="I14" t="s">
        <v>96</v>
      </c>
    </row>
    <row r="15" spans="1:11" x14ac:dyDescent="0.2">
      <c r="A15" s="4">
        <v>222</v>
      </c>
      <c r="B15" s="4" t="s">
        <v>57</v>
      </c>
      <c r="I15" t="s">
        <v>97</v>
      </c>
    </row>
    <row r="16" spans="1:11" x14ac:dyDescent="0.2">
      <c r="A16" s="4">
        <v>226</v>
      </c>
      <c r="B16" s="4" t="s">
        <v>57</v>
      </c>
      <c r="I16" t="s">
        <v>98</v>
      </c>
    </row>
    <row r="17" spans="1:12" x14ac:dyDescent="0.2">
      <c r="A17" s="4">
        <v>231</v>
      </c>
      <c r="B17" s="4" t="s">
        <v>57</v>
      </c>
    </row>
    <row r="18" spans="1:12" x14ac:dyDescent="0.2">
      <c r="A18" s="4">
        <v>256</v>
      </c>
      <c r="B18" s="4" t="s">
        <v>57</v>
      </c>
      <c r="C18" t="s">
        <v>105</v>
      </c>
      <c r="J18" t="s">
        <v>108</v>
      </c>
      <c r="K18" t="s">
        <v>109</v>
      </c>
      <c r="L18" t="s">
        <v>111</v>
      </c>
    </row>
    <row r="19" spans="1:12" x14ac:dyDescent="0.2">
      <c r="A19" s="4">
        <v>261</v>
      </c>
      <c r="B19" s="4" t="s">
        <v>57</v>
      </c>
      <c r="I19" t="s">
        <v>101</v>
      </c>
      <c r="J19">
        <v>21</v>
      </c>
      <c r="K19">
        <f>J19/55</f>
        <v>0.38181818181818183</v>
      </c>
      <c r="L19">
        <f>J19/296</f>
        <v>7.0945945945945943E-2</v>
      </c>
    </row>
    <row r="20" spans="1:12" x14ac:dyDescent="0.2">
      <c r="A20" s="4">
        <v>263</v>
      </c>
      <c r="B20" s="4" t="s">
        <v>57</v>
      </c>
      <c r="I20" t="s">
        <v>102</v>
      </c>
      <c r="J20">
        <v>25</v>
      </c>
      <c r="K20">
        <f t="shared" ref="K20:K22" si="0">J20/55</f>
        <v>0.45454545454545453</v>
      </c>
      <c r="L20">
        <f t="shared" ref="L20:L22" si="1">J20/296</f>
        <v>8.4459459459459457E-2</v>
      </c>
    </row>
    <row r="21" spans="1:12" x14ac:dyDescent="0.2">
      <c r="A21" s="4">
        <v>269</v>
      </c>
      <c r="B21" s="4" t="s">
        <v>57</v>
      </c>
      <c r="I21" t="s">
        <v>103</v>
      </c>
      <c r="J21">
        <v>11</v>
      </c>
      <c r="K21">
        <f t="shared" si="0"/>
        <v>0.2</v>
      </c>
      <c r="L21">
        <f t="shared" si="1"/>
        <v>3.7162162162162164E-2</v>
      </c>
    </row>
    <row r="22" spans="1:12" x14ac:dyDescent="0.2">
      <c r="A22" s="4">
        <v>282</v>
      </c>
      <c r="B22" s="4" t="s">
        <v>57</v>
      </c>
      <c r="I22" t="s">
        <v>104</v>
      </c>
      <c r="J22">
        <v>4</v>
      </c>
      <c r="K22">
        <f t="shared" si="0"/>
        <v>7.2727272727272724E-2</v>
      </c>
      <c r="L22">
        <f t="shared" si="1"/>
        <v>1.3513513513513514E-2</v>
      </c>
    </row>
    <row r="23" spans="1:12" x14ac:dyDescent="0.2">
      <c r="A23" s="4">
        <v>15</v>
      </c>
      <c r="B23" s="4" t="s">
        <v>58</v>
      </c>
    </row>
    <row r="24" spans="1:12" x14ac:dyDescent="0.2">
      <c r="A24" s="4">
        <v>64</v>
      </c>
      <c r="B24" s="4" t="s">
        <v>58</v>
      </c>
    </row>
    <row r="25" spans="1:12" x14ac:dyDescent="0.2">
      <c r="A25" s="4">
        <v>65</v>
      </c>
      <c r="B25" s="4" t="s">
        <v>58</v>
      </c>
    </row>
    <row r="26" spans="1:12" x14ac:dyDescent="0.2">
      <c r="A26" s="4">
        <v>66</v>
      </c>
      <c r="B26" s="4" t="s">
        <v>58</v>
      </c>
    </row>
    <row r="27" spans="1:12" x14ac:dyDescent="0.2">
      <c r="A27" s="4">
        <v>71</v>
      </c>
      <c r="B27" s="4" t="s">
        <v>58</v>
      </c>
    </row>
    <row r="28" spans="1:12" x14ac:dyDescent="0.2">
      <c r="A28" s="4">
        <v>72</v>
      </c>
      <c r="B28" s="4" t="s">
        <v>58</v>
      </c>
      <c r="K28">
        <f>47/296</f>
        <v>0.15878378378378377</v>
      </c>
    </row>
    <row r="29" spans="1:12" x14ac:dyDescent="0.2">
      <c r="A29" s="4">
        <v>103</v>
      </c>
      <c r="B29" s="4" t="s">
        <v>58</v>
      </c>
      <c r="K29">
        <f>21/296</f>
        <v>7.0945945945945943E-2</v>
      </c>
    </row>
    <row r="30" spans="1:12" x14ac:dyDescent="0.2">
      <c r="A30" s="4">
        <v>106</v>
      </c>
      <c r="B30" s="4" t="s">
        <v>58</v>
      </c>
      <c r="K30">
        <f>11/296</f>
        <v>3.7162162162162164E-2</v>
      </c>
    </row>
    <row r="31" spans="1:12" x14ac:dyDescent="0.2">
      <c r="A31" s="4">
        <v>109</v>
      </c>
      <c r="B31" s="4" t="s">
        <v>58</v>
      </c>
      <c r="K31">
        <f>6/296</f>
        <v>2.0270270270270271E-2</v>
      </c>
    </row>
    <row r="32" spans="1:12" x14ac:dyDescent="0.2">
      <c r="A32" s="4">
        <v>115</v>
      </c>
      <c r="B32" s="4" t="s">
        <v>58</v>
      </c>
    </row>
    <row r="33" spans="1:11" x14ac:dyDescent="0.2">
      <c r="A33" s="4">
        <v>134</v>
      </c>
      <c r="B33" s="4" t="s">
        <v>58</v>
      </c>
    </row>
    <row r="34" spans="1:11" x14ac:dyDescent="0.2">
      <c r="A34" s="4">
        <v>159</v>
      </c>
      <c r="B34" s="4" t="s">
        <v>58</v>
      </c>
    </row>
    <row r="35" spans="1:11" x14ac:dyDescent="0.2">
      <c r="A35" s="4">
        <v>180</v>
      </c>
      <c r="B35" s="4" t="s">
        <v>58</v>
      </c>
      <c r="J35" t="s">
        <v>112</v>
      </c>
      <c r="K35">
        <f>8/296</f>
        <v>2.7027027027027029E-2</v>
      </c>
    </row>
    <row r="36" spans="1:11" x14ac:dyDescent="0.2">
      <c r="A36" s="4">
        <v>187</v>
      </c>
      <c r="B36" s="4" t="s">
        <v>58</v>
      </c>
    </row>
    <row r="37" spans="1:11" x14ac:dyDescent="0.2">
      <c r="A37" s="4">
        <v>192</v>
      </c>
      <c r="B37" s="4" t="s">
        <v>58</v>
      </c>
      <c r="C37" t="s">
        <v>99</v>
      </c>
    </row>
    <row r="38" spans="1:11" x14ac:dyDescent="0.2">
      <c r="A38" s="4">
        <v>207</v>
      </c>
      <c r="B38" s="4" t="s">
        <v>58</v>
      </c>
    </row>
    <row r="39" spans="1:11" x14ac:dyDescent="0.2">
      <c r="A39" s="4">
        <v>246</v>
      </c>
      <c r="B39" s="4" t="s">
        <v>58</v>
      </c>
    </row>
    <row r="40" spans="1:11" x14ac:dyDescent="0.2">
      <c r="A40" s="4">
        <v>255</v>
      </c>
      <c r="B40" s="4" t="s">
        <v>58</v>
      </c>
    </row>
    <row r="41" spans="1:11" x14ac:dyDescent="0.2">
      <c r="A41" s="4">
        <v>256</v>
      </c>
      <c r="B41" s="4" t="s">
        <v>58</v>
      </c>
    </row>
    <row r="42" spans="1:11" x14ac:dyDescent="0.2">
      <c r="A42" s="4">
        <v>281</v>
      </c>
      <c r="B42" s="4" t="s">
        <v>58</v>
      </c>
    </row>
    <row r="43" spans="1:11" x14ac:dyDescent="0.2">
      <c r="A43" s="4">
        <v>283</v>
      </c>
      <c r="B43" s="4" t="s">
        <v>58</v>
      </c>
    </row>
    <row r="44" spans="1:11" x14ac:dyDescent="0.2">
      <c r="A44" s="4">
        <v>87</v>
      </c>
      <c r="B44" s="4" t="s">
        <v>94</v>
      </c>
    </row>
    <row r="45" spans="1:11" x14ac:dyDescent="0.2">
      <c r="A45" s="4">
        <v>117</v>
      </c>
      <c r="B45" s="4" t="s">
        <v>94</v>
      </c>
    </row>
    <row r="46" spans="1:11" x14ac:dyDescent="0.2">
      <c r="A46" s="4">
        <v>76</v>
      </c>
      <c r="B46" s="4" t="s">
        <v>54</v>
      </c>
    </row>
    <row r="47" spans="1:11" x14ac:dyDescent="0.2">
      <c r="A47" s="4">
        <v>106</v>
      </c>
      <c r="B47" s="4" t="s">
        <v>54</v>
      </c>
      <c r="C47" t="s">
        <v>107</v>
      </c>
    </row>
    <row r="48" spans="1:11" x14ac:dyDescent="0.2">
      <c r="A48" s="4">
        <v>125</v>
      </c>
      <c r="B48" s="4" t="s">
        <v>54</v>
      </c>
    </row>
    <row r="49" spans="1:3" x14ac:dyDescent="0.2">
      <c r="A49" s="4">
        <v>128</v>
      </c>
      <c r="B49" s="4" t="s">
        <v>54</v>
      </c>
    </row>
    <row r="50" spans="1:3" x14ac:dyDescent="0.2">
      <c r="A50" s="4">
        <v>130</v>
      </c>
      <c r="B50" s="4" t="s">
        <v>54</v>
      </c>
    </row>
    <row r="51" spans="1:3" x14ac:dyDescent="0.2">
      <c r="A51" s="4">
        <v>132</v>
      </c>
      <c r="B51" s="4" t="s">
        <v>54</v>
      </c>
    </row>
    <row r="52" spans="1:3" x14ac:dyDescent="0.2">
      <c r="A52" s="4">
        <v>166</v>
      </c>
      <c r="B52" s="4" t="s">
        <v>54</v>
      </c>
    </row>
    <row r="53" spans="1:3" x14ac:dyDescent="0.2">
      <c r="A53" s="4">
        <v>199</v>
      </c>
      <c r="B53" s="4" t="s">
        <v>54</v>
      </c>
    </row>
    <row r="54" spans="1:3" x14ac:dyDescent="0.2">
      <c r="A54" s="4">
        <v>236</v>
      </c>
      <c r="B54" s="4" t="s">
        <v>54</v>
      </c>
    </row>
    <row r="55" spans="1:3" x14ac:dyDescent="0.2">
      <c r="A55" s="4">
        <v>261</v>
      </c>
      <c r="B55" s="4" t="s">
        <v>54</v>
      </c>
      <c r="C55" t="s">
        <v>106</v>
      </c>
    </row>
    <row r="56" spans="1:3" x14ac:dyDescent="0.2">
      <c r="A56" s="4">
        <v>281</v>
      </c>
      <c r="B56" s="4" t="s">
        <v>54</v>
      </c>
      <c r="C56" t="s">
        <v>107</v>
      </c>
    </row>
  </sheetData>
  <sortState xmlns:xlrd2="http://schemas.microsoft.com/office/spreadsheetml/2017/richdata2" ref="A2:C56">
    <sortCondition ref="B2:B56"/>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898EB7-4720-E145-8EBC-990EF49F3033}">
  <dimension ref="A1:B17"/>
  <sheetViews>
    <sheetView zoomScale="165" zoomScaleNormal="165" workbookViewId="0">
      <selection activeCell="B17" sqref="A1:B17"/>
    </sheetView>
  </sheetViews>
  <sheetFormatPr baseColWidth="10" defaultRowHeight="16" x14ac:dyDescent="0.2"/>
  <cols>
    <col min="1" max="1" width="61.1640625" style="8" customWidth="1"/>
    <col min="2" max="2" width="61.1640625" style="9" customWidth="1"/>
  </cols>
  <sheetData>
    <row r="1" spans="1:2" x14ac:dyDescent="0.2">
      <c r="A1" s="7" t="s">
        <v>59</v>
      </c>
      <c r="B1" s="7" t="s">
        <v>60</v>
      </c>
    </row>
    <row r="2" spans="1:2" ht="28" x14ac:dyDescent="0.2">
      <c r="A2" s="8" t="s">
        <v>61</v>
      </c>
      <c r="B2" s="9" t="s">
        <v>62</v>
      </c>
    </row>
    <row r="3" spans="1:2" ht="42" x14ac:dyDescent="0.2">
      <c r="A3" s="8" t="s">
        <v>63</v>
      </c>
      <c r="B3" s="9" t="s">
        <v>64</v>
      </c>
    </row>
    <row r="4" spans="1:2" ht="28" x14ac:dyDescent="0.2">
      <c r="A4" s="8" t="s">
        <v>65</v>
      </c>
      <c r="B4" s="9" t="s">
        <v>66</v>
      </c>
    </row>
    <row r="5" spans="1:2" x14ac:dyDescent="0.2">
      <c r="A5" s="8" t="s">
        <v>67</v>
      </c>
      <c r="B5" s="9" t="s">
        <v>68</v>
      </c>
    </row>
    <row r="6" spans="1:2" x14ac:dyDescent="0.2">
      <c r="A6" s="8" t="s">
        <v>69</v>
      </c>
      <c r="B6" s="9" t="s">
        <v>70</v>
      </c>
    </row>
    <row r="7" spans="1:2" ht="28" x14ac:dyDescent="0.2">
      <c r="A7" s="8" t="s">
        <v>71</v>
      </c>
      <c r="B7" s="9" t="s">
        <v>72</v>
      </c>
    </row>
    <row r="8" spans="1:2" ht="28" x14ac:dyDescent="0.2">
      <c r="A8" s="8" t="s">
        <v>74</v>
      </c>
      <c r="B8" s="9" t="s">
        <v>73</v>
      </c>
    </row>
    <row r="9" spans="1:2" x14ac:dyDescent="0.2">
      <c r="A9" s="8" t="s">
        <v>75</v>
      </c>
      <c r="B9" s="6" t="s">
        <v>76</v>
      </c>
    </row>
    <row r="10" spans="1:2" ht="28" x14ac:dyDescent="0.2">
      <c r="A10" s="8" t="s">
        <v>77</v>
      </c>
      <c r="B10" s="9" t="s">
        <v>78</v>
      </c>
    </row>
    <row r="11" spans="1:2" ht="56" x14ac:dyDescent="0.2">
      <c r="A11" s="8" t="s">
        <v>79</v>
      </c>
      <c r="B11" s="9" t="s">
        <v>80</v>
      </c>
    </row>
    <row r="12" spans="1:2" x14ac:dyDescent="0.2">
      <c r="A12" s="8" t="s">
        <v>81</v>
      </c>
      <c r="B12" s="6" t="s">
        <v>82</v>
      </c>
    </row>
    <row r="13" spans="1:2" x14ac:dyDescent="0.2">
      <c r="A13" s="8" t="s">
        <v>83</v>
      </c>
      <c r="B13" s="9" t="s">
        <v>84</v>
      </c>
    </row>
    <row r="14" spans="1:2" ht="42" x14ac:dyDescent="0.2">
      <c r="A14" s="8" t="s">
        <v>85</v>
      </c>
      <c r="B14" s="9" t="s">
        <v>86</v>
      </c>
    </row>
    <row r="15" spans="1:2" x14ac:dyDescent="0.2">
      <c r="A15" s="8" t="s">
        <v>87</v>
      </c>
      <c r="B15" s="6" t="s">
        <v>88</v>
      </c>
    </row>
    <row r="16" spans="1:2" ht="85" x14ac:dyDescent="0.2">
      <c r="A16" s="8" t="s">
        <v>89</v>
      </c>
      <c r="B16" s="6" t="s">
        <v>90</v>
      </c>
    </row>
    <row r="17" spans="1:2" x14ac:dyDescent="0.2">
      <c r="A17" s="8" t="s">
        <v>91</v>
      </c>
      <c r="B17" s="6" t="s">
        <v>92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FF9276-925F-FF4B-ADC5-5F3ABE58A01D}">
  <dimension ref="A1:C31"/>
  <sheetViews>
    <sheetView tabSelected="1" workbookViewId="0">
      <selection sqref="A1:C31"/>
    </sheetView>
  </sheetViews>
  <sheetFormatPr baseColWidth="10" defaultRowHeight="16" x14ac:dyDescent="0.2"/>
  <cols>
    <col min="1" max="1" width="15.1640625" style="12" bestFit="1" customWidth="1"/>
    <col min="2" max="2" width="19" style="15" customWidth="1"/>
    <col min="3" max="3" width="82.5" style="16" customWidth="1"/>
  </cols>
  <sheetData>
    <row r="1" spans="1:3" x14ac:dyDescent="0.2">
      <c r="A1" s="10" t="s">
        <v>113</v>
      </c>
      <c r="B1" s="13" t="s">
        <v>114</v>
      </c>
      <c r="C1" s="14" t="s">
        <v>115</v>
      </c>
    </row>
    <row r="2" spans="1:3" x14ac:dyDescent="0.2">
      <c r="A2" s="11" t="s">
        <v>116</v>
      </c>
      <c r="B2" s="17" t="s">
        <v>81</v>
      </c>
      <c r="C2" s="18" t="s">
        <v>117</v>
      </c>
    </row>
    <row r="3" spans="1:3" ht="28" x14ac:dyDescent="0.2">
      <c r="A3" s="11" t="s">
        <v>116</v>
      </c>
      <c r="B3" s="17" t="s">
        <v>63</v>
      </c>
      <c r="C3" s="18" t="s">
        <v>118</v>
      </c>
    </row>
    <row r="4" spans="1:3" ht="28" x14ac:dyDescent="0.2">
      <c r="A4" s="11" t="s">
        <v>116</v>
      </c>
      <c r="B4" s="17" t="s">
        <v>119</v>
      </c>
      <c r="C4" s="18" t="s">
        <v>120</v>
      </c>
    </row>
    <row r="5" spans="1:3" ht="56" x14ac:dyDescent="0.2">
      <c r="A5" s="11" t="s">
        <v>116</v>
      </c>
      <c r="B5" s="17" t="s">
        <v>121</v>
      </c>
      <c r="C5" s="18" t="s">
        <v>122</v>
      </c>
    </row>
    <row r="6" spans="1:3" x14ac:dyDescent="0.2">
      <c r="A6" s="11" t="s">
        <v>116</v>
      </c>
      <c r="B6" s="17" t="s">
        <v>123</v>
      </c>
      <c r="C6" s="18" t="s">
        <v>124</v>
      </c>
    </row>
    <row r="7" spans="1:3" ht="28" x14ac:dyDescent="0.2">
      <c r="A7" s="11" t="s">
        <v>116</v>
      </c>
      <c r="B7" s="17" t="s">
        <v>125</v>
      </c>
      <c r="C7" s="18" t="s">
        <v>126</v>
      </c>
    </row>
    <row r="8" spans="1:3" ht="28" x14ac:dyDescent="0.2">
      <c r="A8" s="11" t="s">
        <v>116</v>
      </c>
      <c r="B8" s="17" t="s">
        <v>127</v>
      </c>
      <c r="C8" s="18" t="s">
        <v>128</v>
      </c>
    </row>
    <row r="9" spans="1:3" ht="28" x14ac:dyDescent="0.2">
      <c r="A9" s="11" t="s">
        <v>116</v>
      </c>
      <c r="B9" s="17" t="s">
        <v>129</v>
      </c>
      <c r="C9" s="18" t="s">
        <v>130</v>
      </c>
    </row>
    <row r="10" spans="1:3" x14ac:dyDescent="0.2">
      <c r="A10" s="11" t="s">
        <v>131</v>
      </c>
      <c r="B10" s="17" t="s">
        <v>132</v>
      </c>
      <c r="C10" s="18" t="s">
        <v>133</v>
      </c>
    </row>
    <row r="11" spans="1:3" ht="28" x14ac:dyDescent="0.2">
      <c r="A11" s="11" t="s">
        <v>131</v>
      </c>
      <c r="B11" s="17" t="s">
        <v>134</v>
      </c>
      <c r="C11" s="18" t="s">
        <v>135</v>
      </c>
    </row>
    <row r="12" spans="1:3" x14ac:dyDescent="0.2">
      <c r="A12" s="11" t="s">
        <v>131</v>
      </c>
      <c r="B12" s="17" t="s">
        <v>136</v>
      </c>
      <c r="C12" s="18" t="s">
        <v>137</v>
      </c>
    </row>
    <row r="13" spans="1:3" x14ac:dyDescent="0.2">
      <c r="A13" s="11" t="s">
        <v>138</v>
      </c>
      <c r="B13" s="17" t="s">
        <v>74</v>
      </c>
      <c r="C13" s="18" t="s">
        <v>139</v>
      </c>
    </row>
    <row r="14" spans="1:3" x14ac:dyDescent="0.2">
      <c r="A14" s="11" t="s">
        <v>138</v>
      </c>
      <c r="B14" s="17" t="s">
        <v>140</v>
      </c>
      <c r="C14" s="18" t="s">
        <v>141</v>
      </c>
    </row>
    <row r="15" spans="1:3" ht="28" x14ac:dyDescent="0.2">
      <c r="A15" s="11" t="s">
        <v>138</v>
      </c>
      <c r="B15" s="17" t="s">
        <v>142</v>
      </c>
      <c r="C15" s="18" t="s">
        <v>143</v>
      </c>
    </row>
    <row r="16" spans="1:3" x14ac:dyDescent="0.2">
      <c r="A16" s="11" t="s">
        <v>144</v>
      </c>
      <c r="B16" s="17" t="s">
        <v>145</v>
      </c>
      <c r="C16" s="18" t="s">
        <v>146</v>
      </c>
    </row>
    <row r="17" spans="1:3" ht="28" x14ac:dyDescent="0.2">
      <c r="A17" s="11" t="s">
        <v>144</v>
      </c>
      <c r="B17" s="17" t="s">
        <v>147</v>
      </c>
      <c r="C17" s="18" t="s">
        <v>148</v>
      </c>
    </row>
    <row r="18" spans="1:3" x14ac:dyDescent="0.2">
      <c r="A18" s="11" t="s">
        <v>144</v>
      </c>
      <c r="B18" s="17" t="s">
        <v>149</v>
      </c>
      <c r="C18" s="18" t="s">
        <v>150</v>
      </c>
    </row>
    <row r="19" spans="1:3" x14ac:dyDescent="0.2">
      <c r="A19" s="11" t="s">
        <v>144</v>
      </c>
      <c r="B19" s="17" t="s">
        <v>151</v>
      </c>
      <c r="C19" s="18" t="s">
        <v>152</v>
      </c>
    </row>
    <row r="20" spans="1:3" x14ac:dyDescent="0.2">
      <c r="A20" s="11" t="s">
        <v>144</v>
      </c>
      <c r="B20" s="17" t="s">
        <v>153</v>
      </c>
      <c r="C20" s="18" t="s">
        <v>154</v>
      </c>
    </row>
    <row r="21" spans="1:3" ht="28" x14ac:dyDescent="0.2">
      <c r="A21" s="11" t="s">
        <v>155</v>
      </c>
      <c r="B21" s="17" t="s">
        <v>156</v>
      </c>
      <c r="C21" s="18" t="s">
        <v>157</v>
      </c>
    </row>
    <row r="22" spans="1:3" ht="28" x14ac:dyDescent="0.2">
      <c r="A22" s="11" t="s">
        <v>155</v>
      </c>
      <c r="B22" s="17" t="s">
        <v>158</v>
      </c>
      <c r="C22" s="18" t="s">
        <v>159</v>
      </c>
    </row>
    <row r="23" spans="1:3" ht="28" x14ac:dyDescent="0.2">
      <c r="A23" s="11" t="s">
        <v>155</v>
      </c>
      <c r="B23" s="17" t="s">
        <v>160</v>
      </c>
      <c r="C23" s="18" t="s">
        <v>161</v>
      </c>
    </row>
    <row r="24" spans="1:3" x14ac:dyDescent="0.2">
      <c r="A24" s="11" t="s">
        <v>155</v>
      </c>
      <c r="B24" s="17" t="s">
        <v>162</v>
      </c>
      <c r="C24" s="18" t="s">
        <v>163</v>
      </c>
    </row>
    <row r="25" spans="1:3" ht="28" x14ac:dyDescent="0.2">
      <c r="A25" s="11" t="s">
        <v>155</v>
      </c>
      <c r="B25" s="17" t="s">
        <v>164</v>
      </c>
      <c r="C25" s="18" t="s">
        <v>165</v>
      </c>
    </row>
    <row r="26" spans="1:3" ht="28" x14ac:dyDescent="0.2">
      <c r="A26" s="11" t="s">
        <v>166</v>
      </c>
      <c r="B26" s="17" t="s">
        <v>167</v>
      </c>
      <c r="C26" s="18" t="s">
        <v>168</v>
      </c>
    </row>
    <row r="27" spans="1:3" x14ac:dyDescent="0.2">
      <c r="A27" s="11" t="s">
        <v>166</v>
      </c>
      <c r="B27" s="17" t="s">
        <v>169</v>
      </c>
      <c r="C27" s="18" t="s">
        <v>170</v>
      </c>
    </row>
    <row r="28" spans="1:3" x14ac:dyDescent="0.2">
      <c r="A28" s="11" t="s">
        <v>166</v>
      </c>
      <c r="B28" s="17" t="s">
        <v>171</v>
      </c>
      <c r="C28" s="18" t="s">
        <v>172</v>
      </c>
    </row>
    <row r="29" spans="1:3" ht="28" x14ac:dyDescent="0.2">
      <c r="A29" s="11" t="s">
        <v>166</v>
      </c>
      <c r="B29" s="17" t="s">
        <v>77</v>
      </c>
      <c r="C29" s="18" t="s">
        <v>173</v>
      </c>
    </row>
    <row r="30" spans="1:3" ht="42" x14ac:dyDescent="0.2">
      <c r="A30" s="11" t="s">
        <v>166</v>
      </c>
      <c r="B30" s="17" t="s">
        <v>174</v>
      </c>
      <c r="C30" s="18" t="s">
        <v>175</v>
      </c>
    </row>
    <row r="31" spans="1:3" ht="28" x14ac:dyDescent="0.2">
      <c r="A31" s="11" t="s">
        <v>166</v>
      </c>
      <c r="B31" s="17" t="s">
        <v>176</v>
      </c>
      <c r="C31" s="18" t="s">
        <v>177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Methods</vt:lpstr>
      <vt:lpstr>Taxa</vt:lpstr>
      <vt:lpstr>QuantMethods</vt:lpstr>
      <vt:lpstr>Drivers</vt:lpstr>
      <vt:lpstr>new drivers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Palance</dc:creator>
  <cp:lastModifiedBy>Dan Palance</cp:lastModifiedBy>
  <dcterms:created xsi:type="dcterms:W3CDTF">2024-02-18T00:55:14Z</dcterms:created>
  <dcterms:modified xsi:type="dcterms:W3CDTF">2025-04-18T20:40:53Z</dcterms:modified>
</cp:coreProperties>
</file>