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dp/Documents/UCSC/Dissertation/Hot Spots Review Paper/Hotspot R project/docs/"/>
    </mc:Choice>
  </mc:AlternateContent>
  <xr:revisionPtr revIDLastSave="0" documentId="13_ncr:1_{4A8AC6F3-89D5-0241-90C2-3753E27BEEEB}" xr6:coauthVersionLast="47" xr6:coauthVersionMax="47" xr10:uidLastSave="{00000000-0000-0000-0000-000000000000}"/>
  <bookViews>
    <workbookView xWindow="0" yWindow="500" windowWidth="35840" windowHeight="21900" activeTab="2" xr2:uid="{70CE4867-6F73-144B-9664-F5046CCB3C55}"/>
  </bookViews>
  <sheets>
    <sheet name="Methods" sheetId="1" r:id="rId1"/>
    <sheet name="Taxa" sheetId="2" r:id="rId2"/>
    <sheet name="QuantMethods" sheetId="3" r:id="rId3"/>
    <sheet name="Driver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35" i="3" l="1"/>
  <c r="L20" i="3"/>
  <c r="L21" i="3"/>
  <c r="L22" i="3"/>
  <c r="L19" i="3"/>
  <c r="K9" i="3"/>
  <c r="K20" i="3"/>
  <c r="K21" i="3"/>
  <c r="K22" i="3"/>
  <c r="K19" i="3"/>
  <c r="K31" i="3"/>
  <c r="K30" i="3"/>
  <c r="K29" i="3"/>
  <c r="K28" i="3"/>
</calcChain>
</file>

<file path=xl/sharedStrings.xml><?xml version="1.0" encoding="utf-8"?>
<sst xmlns="http://schemas.openxmlformats.org/spreadsheetml/2006/main" count="179" uniqueCount="113">
  <si>
    <t>Method</t>
  </si>
  <si>
    <t>Description</t>
  </si>
  <si>
    <t>Acoustics</t>
  </si>
  <si>
    <t>Biologging</t>
  </si>
  <si>
    <t>Database</t>
  </si>
  <si>
    <t>Experiment</t>
  </si>
  <si>
    <t>Fishery</t>
  </si>
  <si>
    <t>Lab</t>
  </si>
  <si>
    <t>Model</t>
  </si>
  <si>
    <t>Paleontology</t>
  </si>
  <si>
    <t>Radar</t>
  </si>
  <si>
    <t>Review</t>
  </si>
  <si>
    <t>Satellite</t>
  </si>
  <si>
    <t>Social Survey</t>
  </si>
  <si>
    <t>Survey</t>
  </si>
  <si>
    <t>Field or lab based, a study that conducted an experiment related to hotspots</t>
  </si>
  <si>
    <t>A literature review</t>
  </si>
  <si>
    <t>A study that interviewed participants</t>
  </si>
  <si>
    <t>A study that used any form of field based survey from ships, aircraft, drones, gliders, or personnel ashore</t>
  </si>
  <si>
    <t>Used active or passive acousitcs such as echosounders, hydrophones, etc.</t>
  </si>
  <si>
    <t>Relied on Instruments attached to animals to record position, environmental data, or a combination of the two</t>
  </si>
  <si>
    <t>Utilized a previously existing collection of data such as stranding network databases</t>
  </si>
  <si>
    <t>Analyzed observer data, bycatch records, or other fishery dependent data</t>
  </si>
  <si>
    <t>A study largely carried out in lab with samples usually collected from the field</t>
  </si>
  <si>
    <t>A study that built or used previously existing models primarily to identify hotspots</t>
  </si>
  <si>
    <t>A study that used paleontology to identify hotspots</t>
  </si>
  <si>
    <t>A study that used radar to identify hotspots</t>
  </si>
  <si>
    <t>A study that used satelite imagery</t>
  </si>
  <si>
    <t>Field?</t>
  </si>
  <si>
    <t>Y</t>
  </si>
  <si>
    <t>N</t>
  </si>
  <si>
    <t>Taxa</t>
  </si>
  <si>
    <t>Fish</t>
  </si>
  <si>
    <t>Seabirds</t>
  </si>
  <si>
    <t>Mammals</t>
  </si>
  <si>
    <t>Reptiles</t>
  </si>
  <si>
    <t>Plankton</t>
  </si>
  <si>
    <t>Krill</t>
  </si>
  <si>
    <t>Invertebrates</t>
  </si>
  <si>
    <t>Plants &amp; Seaweed</t>
  </si>
  <si>
    <t>Microbes</t>
  </si>
  <si>
    <t>Misc.</t>
  </si>
  <si>
    <t>None</t>
  </si>
  <si>
    <t>Bony and cartilaginous fishes</t>
  </si>
  <si>
    <t>Seabirds and shorebirds</t>
  </si>
  <si>
    <t>Sea turtles and sea snakes</t>
  </si>
  <si>
    <t>Cetaceans, pinnipeds, fissipeds, sirenians, and jaguars</t>
  </si>
  <si>
    <t>Phyto- and zooplankton</t>
  </si>
  <si>
    <t>Euphausiids</t>
  </si>
  <si>
    <t>Crustaceans, mollusks, worms, and other miscellaneous invertebrates</t>
  </si>
  <si>
    <t>Mangroves and macroalgae</t>
  </si>
  <si>
    <t>Microscopic organisms</t>
  </si>
  <si>
    <t>A mixture of many taxa usually from a global scale study</t>
  </si>
  <si>
    <t>Studies that focused on the physical environment, pollution, etc.</t>
  </si>
  <si>
    <t>SDM</t>
  </si>
  <si>
    <t>Type</t>
  </si>
  <si>
    <t>Row number</t>
  </si>
  <si>
    <t>Getis</t>
  </si>
  <si>
    <t>KDE</t>
  </si>
  <si>
    <t>Driver</t>
  </si>
  <si>
    <t>Components</t>
  </si>
  <si>
    <t>Distance to physical features</t>
  </si>
  <si>
    <t>land, icebergs, river mouth, shelf break, fronts, feeding areas, tidal channels, ice, edge of slope,</t>
  </si>
  <si>
    <t>Circulation</t>
  </si>
  <si>
    <t>wind, upwelling, currents, eddies, SSH, SSHA, MLD, shear stress, tide, waves, wave exposure, thermal stratification, current velocity, gulfstream north wall, SLA, swell, ekman transport, forcing, wind stress, gravitational sinking</t>
  </si>
  <si>
    <t>Bathymetry &amp; Topography</t>
  </si>
  <si>
    <t>depth, slope, seamounts, aspect, canyons, shelf break, rugosity, islands, jetties, fjords, icebergs</t>
  </si>
  <si>
    <t>Substrate</t>
  </si>
  <si>
    <t>grain size, bottom type, reef structure, rhizome layer depth, roughness</t>
  </si>
  <si>
    <t>Fishing</t>
  </si>
  <si>
    <t>fishing pressure, gear type, wood debris</t>
  </si>
  <si>
    <t>Hydrology &amp; Climate</t>
  </si>
  <si>
    <t>precipitation, monsoons, PDO, ENSO, El Niño, La Niña, alkalinity, pH, sedimentation, ice coverage, cloud coverage, climate</t>
  </si>
  <si>
    <t>iron, silica, nitrates, particulate organic carbon, carbon cycling, POC, PIC, sediment organic content, aragonite saturation, pCO2</t>
  </si>
  <si>
    <t>Nutrients</t>
  </si>
  <si>
    <t>Habitat</t>
  </si>
  <si>
    <t>habitat complexity, type, wave exposure, canopy height, land area, reef area, structure</t>
  </si>
  <si>
    <t>Shipping</t>
  </si>
  <si>
    <t>traffic, vessel density, vessel speed, vessel type, visitation rate, proximity, ballast water, vessel track, vessel disturbance</t>
  </si>
  <si>
    <t>Human activity</t>
  </si>
  <si>
    <t>human impact, anthropogenic mortality, population, aquaculture, recreation, consumer demand, economic value, subsistence value, disturbance, live trade, plastic production, tourism, reclamation, desalinization, dredging,  urban areas, climate change, Intrinsic importance, pristineness, threat type</t>
  </si>
  <si>
    <t>Temperature</t>
  </si>
  <si>
    <t>SST, temperature, isothermality</t>
  </si>
  <si>
    <t>Salinitity</t>
  </si>
  <si>
    <t>salinity, density</t>
  </si>
  <si>
    <t>Pollution</t>
  </si>
  <si>
    <t>litter, oil, heavy metal, fishing gear, eutrophication, oil release rates, dumping, ship breakage, agriculture, deforestation, sewage, PCB exposure, heavy metal effluent, bulk discharge, noise</t>
  </si>
  <si>
    <t>Primary Productivity</t>
  </si>
  <si>
    <t>chl-a, NPTZ, nitrogen fixation, HAB</t>
  </si>
  <si>
    <t>Species attributes</t>
  </si>
  <si>
    <t>range size, life history, taxanomic group, social group size, wean size, taxa, behavior, body length, body shape, migratory behavior, enzymatic responses, colony location, colony size, physiological status, trophic level, ecological niche, dispersal mechanisms, sensitivity, diet, physiology, disease, DVM, Jansen-connell effects, intraspecific interactions, recruitment, nest distribution, abundance, distribution, body size, habitat, mortality, biomass, capture success, predator avoidance, grazing pressure</t>
  </si>
  <si>
    <t>Misc water properties</t>
  </si>
  <si>
    <t>Light (day length, light), pressure</t>
  </si>
  <si>
    <t>G,SD</t>
  </si>
  <si>
    <t>SD</t>
  </si>
  <si>
    <t>SD is standard deviation</t>
  </si>
  <si>
    <t>KDE is kernel density estimation</t>
  </si>
  <si>
    <t>SDM is species distribution model</t>
  </si>
  <si>
    <t>combo column takes first letter of each method</t>
  </si>
  <si>
    <t>K,SD</t>
  </si>
  <si>
    <t>Combo</t>
  </si>
  <si>
    <t xml:space="preserve">Getis total </t>
  </si>
  <si>
    <t>KDE total</t>
  </si>
  <si>
    <t>SDM total</t>
  </si>
  <si>
    <t>SD total</t>
  </si>
  <si>
    <t>G,K</t>
  </si>
  <si>
    <t>SDM,G</t>
  </si>
  <si>
    <t>SDM,K</t>
  </si>
  <si>
    <t>numbero f studies</t>
  </si>
  <si>
    <t>percentage</t>
  </si>
  <si>
    <t xml:space="preserve">total number of quant methods </t>
  </si>
  <si>
    <t>total percentage</t>
  </si>
  <si>
    <t>ensemble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</si>
</sst>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1"/>
      <name val="Times New Roman"/>
      <family val="1"/>
    </font>
    <font>
      <sz val="12"/>
      <color theme="1"/>
      <name val="Times New Roman"/>
      <family val="1"/>
    </font>
    <font>
      <sz val="10"/>
      <color rgb="FF000000"/>
      <name val="Times New Roman"/>
      <family val="1"/>
    </font>
    <font>
      <b/>
      <sz val="10"/>
      <color theme="1"/>
      <name val="Times New Roman"/>
      <family val="1"/>
    </font>
    <font>
      <sz val="10"/>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horizontal="center"/>
    </xf>
    <xf numFmtId="0" fontId="1" fillId="0" borderId="0" xfId="0" applyFont="1" applyAlignment="1">
      <alignment horizontal="center"/>
    </xf>
    <xf numFmtId="0" fontId="4"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A127-FDCE-0746-8E05-164D29C8CFAB}">
  <dimension ref="A1:C14"/>
  <sheetViews>
    <sheetView workbookViewId="0">
      <selection activeCell="C22" sqref="C22"/>
    </sheetView>
  </sheetViews>
  <sheetFormatPr baseColWidth="10" defaultRowHeight="16" x14ac:dyDescent="0.2"/>
  <cols>
    <col min="3" max="3" width="28.83203125" customWidth="1"/>
  </cols>
  <sheetData>
    <row r="1" spans="1:3" x14ac:dyDescent="0.2">
      <c r="A1" t="s">
        <v>28</v>
      </c>
      <c r="B1" s="2" t="s">
        <v>0</v>
      </c>
      <c r="C1" s="2" t="s">
        <v>1</v>
      </c>
    </row>
    <row r="2" spans="1:3" x14ac:dyDescent="0.2">
      <c r="A2" t="s">
        <v>29</v>
      </c>
      <c r="B2" s="3" t="s">
        <v>2</v>
      </c>
      <c r="C2" s="3" t="s">
        <v>19</v>
      </c>
    </row>
    <row r="3" spans="1:3" x14ac:dyDescent="0.2">
      <c r="A3" t="s">
        <v>29</v>
      </c>
      <c r="B3" s="3" t="s">
        <v>3</v>
      </c>
      <c r="C3" s="3" t="s">
        <v>20</v>
      </c>
    </row>
    <row r="4" spans="1:3" x14ac:dyDescent="0.2">
      <c r="A4" t="s">
        <v>29</v>
      </c>
      <c r="B4" s="3" t="s">
        <v>5</v>
      </c>
      <c r="C4" s="3" t="s">
        <v>15</v>
      </c>
    </row>
    <row r="5" spans="1:3" x14ac:dyDescent="0.2">
      <c r="A5" t="s">
        <v>29</v>
      </c>
      <c r="B5" s="3" t="s">
        <v>6</v>
      </c>
      <c r="C5" s="3" t="s">
        <v>22</v>
      </c>
    </row>
    <row r="6" spans="1:3" x14ac:dyDescent="0.2">
      <c r="A6" t="s">
        <v>29</v>
      </c>
      <c r="B6" s="3" t="s">
        <v>9</v>
      </c>
      <c r="C6" s="3" t="s">
        <v>25</v>
      </c>
    </row>
    <row r="7" spans="1:3" x14ac:dyDescent="0.2">
      <c r="A7" t="s">
        <v>29</v>
      </c>
      <c r="B7" s="3" t="s">
        <v>10</v>
      </c>
      <c r="C7" s="3" t="s">
        <v>26</v>
      </c>
    </row>
    <row r="8" spans="1:3" x14ac:dyDescent="0.2">
      <c r="A8" t="s">
        <v>29</v>
      </c>
      <c r="B8" s="3" t="s">
        <v>13</v>
      </c>
      <c r="C8" s="3" t="s">
        <v>17</v>
      </c>
    </row>
    <row r="9" spans="1:3" x14ac:dyDescent="0.2">
      <c r="A9" t="s">
        <v>29</v>
      </c>
      <c r="B9" s="3" t="s">
        <v>14</v>
      </c>
      <c r="C9" s="3" t="s">
        <v>18</v>
      </c>
    </row>
    <row r="10" spans="1:3" x14ac:dyDescent="0.2">
      <c r="A10" t="s">
        <v>30</v>
      </c>
      <c r="B10" s="3" t="s">
        <v>4</v>
      </c>
      <c r="C10" s="3" t="s">
        <v>21</v>
      </c>
    </row>
    <row r="11" spans="1:3" x14ac:dyDescent="0.2">
      <c r="A11" t="s">
        <v>30</v>
      </c>
      <c r="B11" s="3" t="s">
        <v>7</v>
      </c>
      <c r="C11" s="3" t="s">
        <v>23</v>
      </c>
    </row>
    <row r="12" spans="1:3" x14ac:dyDescent="0.2">
      <c r="A12" t="s">
        <v>30</v>
      </c>
      <c r="B12" s="3" t="s">
        <v>8</v>
      </c>
      <c r="C12" s="3" t="s">
        <v>24</v>
      </c>
    </row>
    <row r="13" spans="1:3" x14ac:dyDescent="0.2">
      <c r="A13" t="s">
        <v>30</v>
      </c>
      <c r="B13" s="3" t="s">
        <v>11</v>
      </c>
      <c r="C13" s="3" t="s">
        <v>16</v>
      </c>
    </row>
    <row r="14" spans="1:3" x14ac:dyDescent="0.2">
      <c r="A14" t="s">
        <v>30</v>
      </c>
      <c r="B14" s="3" t="s">
        <v>12</v>
      </c>
      <c r="C14" s="3" t="s">
        <v>27</v>
      </c>
    </row>
  </sheetData>
  <sortState xmlns:xlrd2="http://schemas.microsoft.com/office/spreadsheetml/2017/richdata2" ref="A2:C14">
    <sortCondition descending="1" ref="A2:A14"/>
    <sortCondition ref="B2:B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CFCF-AB29-F045-9F73-D55C31A83DC6}">
  <dimension ref="A1:B12"/>
  <sheetViews>
    <sheetView workbookViewId="0">
      <selection sqref="A1:B12"/>
    </sheetView>
  </sheetViews>
  <sheetFormatPr baseColWidth="10" defaultRowHeight="16" x14ac:dyDescent="0.2"/>
  <cols>
    <col min="1" max="1" width="16" bestFit="1" customWidth="1"/>
  </cols>
  <sheetData>
    <row r="1" spans="1:2" x14ac:dyDescent="0.2">
      <c r="A1" s="1" t="s">
        <v>31</v>
      </c>
      <c r="B1" s="1" t="s">
        <v>1</v>
      </c>
    </row>
    <row r="2" spans="1:2" x14ac:dyDescent="0.2">
      <c r="A2" t="s">
        <v>32</v>
      </c>
      <c r="B2" t="s">
        <v>43</v>
      </c>
    </row>
    <row r="3" spans="1:2" x14ac:dyDescent="0.2">
      <c r="A3" t="s">
        <v>38</v>
      </c>
      <c r="B3" t="s">
        <v>49</v>
      </c>
    </row>
    <row r="4" spans="1:2" x14ac:dyDescent="0.2">
      <c r="A4" t="s">
        <v>37</v>
      </c>
      <c r="B4" t="s">
        <v>48</v>
      </c>
    </row>
    <row r="5" spans="1:2" x14ac:dyDescent="0.2">
      <c r="A5" t="s">
        <v>34</v>
      </c>
      <c r="B5" t="s">
        <v>46</v>
      </c>
    </row>
    <row r="6" spans="1:2" x14ac:dyDescent="0.2">
      <c r="A6" t="s">
        <v>40</v>
      </c>
      <c r="B6" t="s">
        <v>51</v>
      </c>
    </row>
    <row r="7" spans="1:2" x14ac:dyDescent="0.2">
      <c r="A7" t="s">
        <v>41</v>
      </c>
      <c r="B7" t="s">
        <v>52</v>
      </c>
    </row>
    <row r="8" spans="1:2" x14ac:dyDescent="0.2">
      <c r="A8" t="s">
        <v>42</v>
      </c>
      <c r="B8" t="s">
        <v>53</v>
      </c>
    </row>
    <row r="9" spans="1:2" x14ac:dyDescent="0.2">
      <c r="A9" t="s">
        <v>36</v>
      </c>
      <c r="B9" t="s">
        <v>47</v>
      </c>
    </row>
    <row r="10" spans="1:2" x14ac:dyDescent="0.2">
      <c r="A10" t="s">
        <v>39</v>
      </c>
      <c r="B10" t="s">
        <v>50</v>
      </c>
    </row>
    <row r="11" spans="1:2" x14ac:dyDescent="0.2">
      <c r="A11" t="s">
        <v>35</v>
      </c>
      <c r="B11" t="s">
        <v>45</v>
      </c>
    </row>
    <row r="12" spans="1:2" x14ac:dyDescent="0.2">
      <c r="A12" t="s">
        <v>33</v>
      </c>
      <c r="B12" t="s">
        <v>44</v>
      </c>
    </row>
  </sheetData>
  <sortState xmlns:xlrd2="http://schemas.microsoft.com/office/spreadsheetml/2017/richdata2" ref="A2:B12">
    <sortCondition ref="A2:A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3456-9BA0-5F40-9736-0F9D37B1772D}">
  <dimension ref="A1:L56"/>
  <sheetViews>
    <sheetView tabSelected="1" topLeftCell="A7" workbookViewId="0">
      <selection activeCell="K36" sqref="K36"/>
    </sheetView>
  </sheetViews>
  <sheetFormatPr baseColWidth="10" defaultRowHeight="16" x14ac:dyDescent="0.2"/>
  <cols>
    <col min="1" max="1" width="11.6640625" bestFit="1" customWidth="1"/>
  </cols>
  <sheetData>
    <row r="1" spans="1:11" x14ac:dyDescent="0.2">
      <c r="A1" s="1" t="s">
        <v>56</v>
      </c>
      <c r="B1" s="5" t="s">
        <v>55</v>
      </c>
      <c r="C1" s="1" t="s">
        <v>100</v>
      </c>
    </row>
    <row r="2" spans="1:11" x14ac:dyDescent="0.2">
      <c r="A2" s="4">
        <v>27</v>
      </c>
      <c r="B2" s="4" t="s">
        <v>57</v>
      </c>
    </row>
    <row r="3" spans="1:11" x14ac:dyDescent="0.2">
      <c r="A3" s="4">
        <v>52</v>
      </c>
      <c r="B3" s="4" t="s">
        <v>57</v>
      </c>
      <c r="C3" t="s">
        <v>93</v>
      </c>
    </row>
    <row r="4" spans="1:11" x14ac:dyDescent="0.2">
      <c r="A4" s="4">
        <v>134</v>
      </c>
      <c r="B4" s="4" t="s">
        <v>57</v>
      </c>
      <c r="C4" t="s">
        <v>105</v>
      </c>
    </row>
    <row r="5" spans="1:11" x14ac:dyDescent="0.2">
      <c r="A5" s="4">
        <v>135</v>
      </c>
      <c r="B5" s="4" t="s">
        <v>57</v>
      </c>
    </row>
    <row r="6" spans="1:11" x14ac:dyDescent="0.2">
      <c r="A6" s="4">
        <v>136</v>
      </c>
      <c r="B6" s="4" t="s">
        <v>57</v>
      </c>
    </row>
    <row r="7" spans="1:11" x14ac:dyDescent="0.2">
      <c r="A7" s="4">
        <v>146</v>
      </c>
      <c r="B7" s="4" t="s">
        <v>57</v>
      </c>
    </row>
    <row r="8" spans="1:11" x14ac:dyDescent="0.2">
      <c r="A8" s="4">
        <v>172</v>
      </c>
      <c r="B8" s="4" t="s">
        <v>57</v>
      </c>
    </row>
    <row r="9" spans="1:11" x14ac:dyDescent="0.2">
      <c r="A9" s="4">
        <v>176</v>
      </c>
      <c r="B9" s="4" t="s">
        <v>57</v>
      </c>
      <c r="G9" t="s">
        <v>110</v>
      </c>
      <c r="J9">
        <v>55</v>
      </c>
      <c r="K9">
        <f>55/295</f>
        <v>0.1864406779661017</v>
      </c>
    </row>
    <row r="10" spans="1:11" x14ac:dyDescent="0.2">
      <c r="A10" s="4">
        <v>178</v>
      </c>
      <c r="B10" s="4" t="s">
        <v>57</v>
      </c>
    </row>
    <row r="11" spans="1:11" x14ac:dyDescent="0.2">
      <c r="A11" s="4">
        <v>189</v>
      </c>
      <c r="B11" s="4" t="s">
        <v>57</v>
      </c>
    </row>
    <row r="12" spans="1:11" x14ac:dyDescent="0.2">
      <c r="A12" s="4">
        <v>192</v>
      </c>
      <c r="B12" s="4" t="s">
        <v>57</v>
      </c>
      <c r="C12" t="s">
        <v>93</v>
      </c>
    </row>
    <row r="13" spans="1:11" x14ac:dyDescent="0.2">
      <c r="A13" s="4">
        <v>195</v>
      </c>
      <c r="B13" s="4" t="s">
        <v>57</v>
      </c>
      <c r="I13" t="s">
        <v>95</v>
      </c>
    </row>
    <row r="14" spans="1:11" x14ac:dyDescent="0.2">
      <c r="A14" s="4">
        <v>202</v>
      </c>
      <c r="B14" s="4" t="s">
        <v>57</v>
      </c>
      <c r="I14" t="s">
        <v>96</v>
      </c>
    </row>
    <row r="15" spans="1:11" x14ac:dyDescent="0.2">
      <c r="A15" s="4">
        <v>222</v>
      </c>
      <c r="B15" s="4" t="s">
        <v>57</v>
      </c>
      <c r="I15" t="s">
        <v>97</v>
      </c>
    </row>
    <row r="16" spans="1:11" x14ac:dyDescent="0.2">
      <c r="A16" s="4">
        <v>226</v>
      </c>
      <c r="B16" s="4" t="s">
        <v>57</v>
      </c>
      <c r="I16" t="s">
        <v>98</v>
      </c>
    </row>
    <row r="17" spans="1:12" x14ac:dyDescent="0.2">
      <c r="A17" s="4">
        <v>231</v>
      </c>
      <c r="B17" s="4" t="s">
        <v>57</v>
      </c>
    </row>
    <row r="18" spans="1:12" x14ac:dyDescent="0.2">
      <c r="A18" s="4">
        <v>256</v>
      </c>
      <c r="B18" s="4" t="s">
        <v>57</v>
      </c>
      <c r="C18" t="s">
        <v>105</v>
      </c>
      <c r="J18" t="s">
        <v>108</v>
      </c>
      <c r="K18" t="s">
        <v>109</v>
      </c>
      <c r="L18" t="s">
        <v>111</v>
      </c>
    </row>
    <row r="19" spans="1:12" x14ac:dyDescent="0.2">
      <c r="A19" s="4">
        <v>261</v>
      </c>
      <c r="B19" s="4" t="s">
        <v>57</v>
      </c>
      <c r="I19" t="s">
        <v>101</v>
      </c>
      <c r="J19">
        <v>21</v>
      </c>
      <c r="K19">
        <f>J19/55</f>
        <v>0.38181818181818183</v>
      </c>
      <c r="L19">
        <f>J19/296</f>
        <v>7.0945945945945943E-2</v>
      </c>
    </row>
    <row r="20" spans="1:12" x14ac:dyDescent="0.2">
      <c r="A20" s="4">
        <v>263</v>
      </c>
      <c r="B20" s="4" t="s">
        <v>57</v>
      </c>
      <c r="I20" t="s">
        <v>102</v>
      </c>
      <c r="J20">
        <v>25</v>
      </c>
      <c r="K20">
        <f t="shared" ref="K20:K22" si="0">J20/55</f>
        <v>0.45454545454545453</v>
      </c>
      <c r="L20">
        <f t="shared" ref="L20:L22" si="1">J20/296</f>
        <v>8.4459459459459457E-2</v>
      </c>
    </row>
    <row r="21" spans="1:12" x14ac:dyDescent="0.2">
      <c r="A21" s="4">
        <v>269</v>
      </c>
      <c r="B21" s="4" t="s">
        <v>57</v>
      </c>
      <c r="I21" t="s">
        <v>103</v>
      </c>
      <c r="J21">
        <v>11</v>
      </c>
      <c r="K21">
        <f t="shared" si="0"/>
        <v>0.2</v>
      </c>
      <c r="L21">
        <f t="shared" si="1"/>
        <v>3.7162162162162164E-2</v>
      </c>
    </row>
    <row r="22" spans="1:12" x14ac:dyDescent="0.2">
      <c r="A22" s="4">
        <v>282</v>
      </c>
      <c r="B22" s="4" t="s">
        <v>57</v>
      </c>
      <c r="I22" t="s">
        <v>104</v>
      </c>
      <c r="J22">
        <v>4</v>
      </c>
      <c r="K22">
        <f t="shared" si="0"/>
        <v>7.2727272727272724E-2</v>
      </c>
      <c r="L22">
        <f t="shared" si="1"/>
        <v>1.3513513513513514E-2</v>
      </c>
    </row>
    <row r="23" spans="1:12" x14ac:dyDescent="0.2">
      <c r="A23" s="4">
        <v>15</v>
      </c>
      <c r="B23" s="4" t="s">
        <v>58</v>
      </c>
    </row>
    <row r="24" spans="1:12" x14ac:dyDescent="0.2">
      <c r="A24" s="4">
        <v>64</v>
      </c>
      <c r="B24" s="4" t="s">
        <v>58</v>
      </c>
    </row>
    <row r="25" spans="1:12" x14ac:dyDescent="0.2">
      <c r="A25" s="4">
        <v>65</v>
      </c>
      <c r="B25" s="4" t="s">
        <v>58</v>
      </c>
    </row>
    <row r="26" spans="1:12" x14ac:dyDescent="0.2">
      <c r="A26" s="4">
        <v>66</v>
      </c>
      <c r="B26" s="4" t="s">
        <v>58</v>
      </c>
    </row>
    <row r="27" spans="1:12" x14ac:dyDescent="0.2">
      <c r="A27" s="4">
        <v>71</v>
      </c>
      <c r="B27" s="4" t="s">
        <v>58</v>
      </c>
    </row>
    <row r="28" spans="1:12" x14ac:dyDescent="0.2">
      <c r="A28" s="4">
        <v>72</v>
      </c>
      <c r="B28" s="4" t="s">
        <v>58</v>
      </c>
      <c r="K28">
        <f>47/296</f>
        <v>0.15878378378378377</v>
      </c>
    </row>
    <row r="29" spans="1:12" x14ac:dyDescent="0.2">
      <c r="A29" s="4">
        <v>103</v>
      </c>
      <c r="B29" s="4" t="s">
        <v>58</v>
      </c>
      <c r="K29">
        <f>21/296</f>
        <v>7.0945945945945943E-2</v>
      </c>
    </row>
    <row r="30" spans="1:12" x14ac:dyDescent="0.2">
      <c r="A30" s="4">
        <v>106</v>
      </c>
      <c r="B30" s="4" t="s">
        <v>58</v>
      </c>
      <c r="K30">
        <f>11/296</f>
        <v>3.7162162162162164E-2</v>
      </c>
    </row>
    <row r="31" spans="1:12" x14ac:dyDescent="0.2">
      <c r="A31" s="4">
        <v>109</v>
      </c>
      <c r="B31" s="4" t="s">
        <v>58</v>
      </c>
      <c r="K31">
        <f>6/296</f>
        <v>2.0270270270270271E-2</v>
      </c>
    </row>
    <row r="32" spans="1:12" x14ac:dyDescent="0.2">
      <c r="A32" s="4">
        <v>115</v>
      </c>
      <c r="B32" s="4" t="s">
        <v>58</v>
      </c>
    </row>
    <row r="33" spans="1:11" x14ac:dyDescent="0.2">
      <c r="A33" s="4">
        <v>134</v>
      </c>
      <c r="B33" s="4" t="s">
        <v>58</v>
      </c>
    </row>
    <row r="34" spans="1:11" x14ac:dyDescent="0.2">
      <c r="A34" s="4">
        <v>159</v>
      </c>
      <c r="B34" s="4" t="s">
        <v>58</v>
      </c>
    </row>
    <row r="35" spans="1:11" x14ac:dyDescent="0.2">
      <c r="A35" s="4">
        <v>180</v>
      </c>
      <c r="B35" s="4" t="s">
        <v>58</v>
      </c>
      <c r="J35" t="s">
        <v>112</v>
      </c>
      <c r="K35">
        <f>8/296</f>
        <v>2.7027027027027029E-2</v>
      </c>
    </row>
    <row r="36" spans="1:11" x14ac:dyDescent="0.2">
      <c r="A36" s="4">
        <v>187</v>
      </c>
      <c r="B36" s="4" t="s">
        <v>58</v>
      </c>
    </row>
    <row r="37" spans="1:11" x14ac:dyDescent="0.2">
      <c r="A37" s="4">
        <v>192</v>
      </c>
      <c r="B37" s="4" t="s">
        <v>58</v>
      </c>
      <c r="C37" t="s">
        <v>99</v>
      </c>
    </row>
    <row r="38" spans="1:11" x14ac:dyDescent="0.2">
      <c r="A38" s="4">
        <v>207</v>
      </c>
      <c r="B38" s="4" t="s">
        <v>58</v>
      </c>
    </row>
    <row r="39" spans="1:11" x14ac:dyDescent="0.2">
      <c r="A39" s="4">
        <v>246</v>
      </c>
      <c r="B39" s="4" t="s">
        <v>58</v>
      </c>
    </row>
    <row r="40" spans="1:11" x14ac:dyDescent="0.2">
      <c r="A40" s="4">
        <v>255</v>
      </c>
      <c r="B40" s="4" t="s">
        <v>58</v>
      </c>
    </row>
    <row r="41" spans="1:11" x14ac:dyDescent="0.2">
      <c r="A41" s="4">
        <v>256</v>
      </c>
      <c r="B41" s="4" t="s">
        <v>58</v>
      </c>
    </row>
    <row r="42" spans="1:11" x14ac:dyDescent="0.2">
      <c r="A42" s="4">
        <v>281</v>
      </c>
      <c r="B42" s="4" t="s">
        <v>58</v>
      </c>
    </row>
    <row r="43" spans="1:11" x14ac:dyDescent="0.2">
      <c r="A43" s="4">
        <v>283</v>
      </c>
      <c r="B43" s="4" t="s">
        <v>58</v>
      </c>
    </row>
    <row r="44" spans="1:11" x14ac:dyDescent="0.2">
      <c r="A44" s="4">
        <v>87</v>
      </c>
      <c r="B44" s="4" t="s">
        <v>94</v>
      </c>
    </row>
    <row r="45" spans="1:11" x14ac:dyDescent="0.2">
      <c r="A45" s="4">
        <v>117</v>
      </c>
      <c r="B45" s="4" t="s">
        <v>94</v>
      </c>
    </row>
    <row r="46" spans="1:11" x14ac:dyDescent="0.2">
      <c r="A46" s="4">
        <v>76</v>
      </c>
      <c r="B46" s="4" t="s">
        <v>54</v>
      </c>
    </row>
    <row r="47" spans="1:11" x14ac:dyDescent="0.2">
      <c r="A47" s="4">
        <v>106</v>
      </c>
      <c r="B47" s="4" t="s">
        <v>54</v>
      </c>
      <c r="C47" t="s">
        <v>107</v>
      </c>
    </row>
    <row r="48" spans="1:11" x14ac:dyDescent="0.2">
      <c r="A48" s="4">
        <v>125</v>
      </c>
      <c r="B48" s="4" t="s">
        <v>54</v>
      </c>
    </row>
    <row r="49" spans="1:3" x14ac:dyDescent="0.2">
      <c r="A49" s="4">
        <v>128</v>
      </c>
      <c r="B49" s="4" t="s">
        <v>54</v>
      </c>
    </row>
    <row r="50" spans="1:3" x14ac:dyDescent="0.2">
      <c r="A50" s="4">
        <v>130</v>
      </c>
      <c r="B50" s="4" t="s">
        <v>54</v>
      </c>
    </row>
    <row r="51" spans="1:3" x14ac:dyDescent="0.2">
      <c r="A51" s="4">
        <v>132</v>
      </c>
      <c r="B51" s="4" t="s">
        <v>54</v>
      </c>
    </row>
    <row r="52" spans="1:3" x14ac:dyDescent="0.2">
      <c r="A52" s="4">
        <v>166</v>
      </c>
      <c r="B52" s="4" t="s">
        <v>54</v>
      </c>
    </row>
    <row r="53" spans="1:3" x14ac:dyDescent="0.2">
      <c r="A53" s="4">
        <v>199</v>
      </c>
      <c r="B53" s="4" t="s">
        <v>54</v>
      </c>
    </row>
    <row r="54" spans="1:3" x14ac:dyDescent="0.2">
      <c r="A54" s="4">
        <v>236</v>
      </c>
      <c r="B54" s="4" t="s">
        <v>54</v>
      </c>
    </row>
    <row r="55" spans="1:3" x14ac:dyDescent="0.2">
      <c r="A55" s="4">
        <v>261</v>
      </c>
      <c r="B55" s="4" t="s">
        <v>54</v>
      </c>
      <c r="C55" t="s">
        <v>106</v>
      </c>
    </row>
    <row r="56" spans="1:3" x14ac:dyDescent="0.2">
      <c r="A56" s="4">
        <v>281</v>
      </c>
      <c r="B56" s="4" t="s">
        <v>54</v>
      </c>
      <c r="C56" t="s">
        <v>107</v>
      </c>
    </row>
  </sheetData>
  <sortState xmlns:xlrd2="http://schemas.microsoft.com/office/spreadsheetml/2017/richdata2" ref="A2:C56">
    <sortCondition ref="B2:B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8EB7-4720-E145-8EBC-990EF49F3033}">
  <dimension ref="A1:B17"/>
  <sheetViews>
    <sheetView zoomScale="165" zoomScaleNormal="165" workbookViewId="0">
      <selection activeCell="B17" sqref="A1:B17"/>
    </sheetView>
  </sheetViews>
  <sheetFormatPr baseColWidth="10" defaultRowHeight="16" x14ac:dyDescent="0.2"/>
  <cols>
    <col min="1" max="1" width="61.1640625" style="8" customWidth="1"/>
    <col min="2" max="2" width="61.1640625" style="9" customWidth="1"/>
  </cols>
  <sheetData>
    <row r="1" spans="1:2" x14ac:dyDescent="0.2">
      <c r="A1" s="7" t="s">
        <v>59</v>
      </c>
      <c r="B1" s="7" t="s">
        <v>60</v>
      </c>
    </row>
    <row r="2" spans="1:2" ht="28" x14ac:dyDescent="0.2">
      <c r="A2" s="8" t="s">
        <v>61</v>
      </c>
      <c r="B2" s="9" t="s">
        <v>62</v>
      </c>
    </row>
    <row r="3" spans="1:2" ht="42" x14ac:dyDescent="0.2">
      <c r="A3" s="8" t="s">
        <v>63</v>
      </c>
      <c r="B3" s="9" t="s">
        <v>64</v>
      </c>
    </row>
    <row r="4" spans="1:2" ht="28" x14ac:dyDescent="0.2">
      <c r="A4" s="8" t="s">
        <v>65</v>
      </c>
      <c r="B4" s="9" t="s">
        <v>66</v>
      </c>
    </row>
    <row r="5" spans="1:2" x14ac:dyDescent="0.2">
      <c r="A5" s="8" t="s">
        <v>67</v>
      </c>
      <c r="B5" s="9" t="s">
        <v>68</v>
      </c>
    </row>
    <row r="6" spans="1:2" x14ac:dyDescent="0.2">
      <c r="A6" s="8" t="s">
        <v>69</v>
      </c>
      <c r="B6" s="9" t="s">
        <v>70</v>
      </c>
    </row>
    <row r="7" spans="1:2" ht="28" x14ac:dyDescent="0.2">
      <c r="A7" s="8" t="s">
        <v>71</v>
      </c>
      <c r="B7" s="9" t="s">
        <v>72</v>
      </c>
    </row>
    <row r="8" spans="1:2" ht="28" x14ac:dyDescent="0.2">
      <c r="A8" s="8" t="s">
        <v>74</v>
      </c>
      <c r="B8" s="9" t="s">
        <v>73</v>
      </c>
    </row>
    <row r="9" spans="1:2" x14ac:dyDescent="0.2">
      <c r="A9" s="8" t="s">
        <v>75</v>
      </c>
      <c r="B9" s="6" t="s">
        <v>76</v>
      </c>
    </row>
    <row r="10" spans="1:2" ht="28" x14ac:dyDescent="0.2">
      <c r="A10" s="8" t="s">
        <v>77</v>
      </c>
      <c r="B10" s="9" t="s">
        <v>78</v>
      </c>
    </row>
    <row r="11" spans="1:2" ht="56" x14ac:dyDescent="0.2">
      <c r="A11" s="8" t="s">
        <v>79</v>
      </c>
      <c r="B11" s="9" t="s">
        <v>80</v>
      </c>
    </row>
    <row r="12" spans="1:2" x14ac:dyDescent="0.2">
      <c r="A12" s="8" t="s">
        <v>81</v>
      </c>
      <c r="B12" s="6" t="s">
        <v>82</v>
      </c>
    </row>
    <row r="13" spans="1:2" x14ac:dyDescent="0.2">
      <c r="A13" s="8" t="s">
        <v>83</v>
      </c>
      <c r="B13" s="9" t="s">
        <v>84</v>
      </c>
    </row>
    <row r="14" spans="1:2" ht="42" x14ac:dyDescent="0.2">
      <c r="A14" s="8" t="s">
        <v>85</v>
      </c>
      <c r="B14" s="9" t="s">
        <v>86</v>
      </c>
    </row>
    <row r="15" spans="1:2" x14ac:dyDescent="0.2">
      <c r="A15" s="8" t="s">
        <v>87</v>
      </c>
      <c r="B15" s="6" t="s">
        <v>88</v>
      </c>
    </row>
    <row r="16" spans="1:2" ht="85" x14ac:dyDescent="0.2">
      <c r="A16" s="8" t="s">
        <v>89</v>
      </c>
      <c r="B16" s="6" t="s">
        <v>90</v>
      </c>
    </row>
    <row r="17" spans="1:2" x14ac:dyDescent="0.2">
      <c r="A17" s="8" t="s">
        <v>91</v>
      </c>
      <c r="B17" s="6"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Methods</vt:lpstr>
      <vt:lpstr>Taxa</vt:lpstr>
      <vt:lpstr>QuantMethods</vt:lpstr>
      <vt:lpstr>Drivers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Palance</dc:creator>
  <cp:lastModifiedBy>Dan Palance</cp:lastModifiedBy>
  <dcterms:created xsi:type="dcterms:W3CDTF">2024-02-18T00:55:14Z</dcterms:created>
  <dcterms:modified xsi:type="dcterms:W3CDTF">2024-12-10T21:25:19Z</dcterms:modified>
</cp:coreProperties>
</file>