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space\ADB\MTK\AF\AF_Cali\"/>
    </mc:Choice>
  </mc:AlternateContent>
  <xr:revisionPtr revIDLastSave="0" documentId="13_ncr:1_{70EBCD4B-9370-48C5-B472-4D3ACB99DB3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DYTH_输入" sheetId="2" r:id="rId1"/>
    <sheet name="DYTH_分析" sheetId="5" r:id="rId2"/>
  </sheets>
  <definedNames>
    <definedName name="DYTH_AF_1" localSheetId="0">DYTH_输入!$A$1:$AH$26</definedName>
    <definedName name="FV">OFFSET(DYTH_分析!$F$3,0,0,COUNT(DYTH_分析!$F:$F))</definedName>
    <definedName name="FV_MAX">INDEX(DYTH_分析!$F$4:$F$39,MAX(DYTH_分析!$C$4:$C$39))</definedName>
    <definedName name="POS">OFFSET(DYTH_分析!$B$3,0,0,COUNT(DYTH_分析!$B:$B))</definedName>
    <definedName name="POS_Max">INDEX(DYTH_分析!A1048541:A1048576,MAX(DYTH_分析!B1048541:B1048576),1)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5" l="1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3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3" i="5"/>
  <c r="O9" i="5"/>
  <c r="A3" i="5" a="1"/>
  <c r="A3" i="5" s="1"/>
  <c r="A4" i="5" a="1"/>
  <c r="A4" i="5" s="1"/>
  <c r="A5" i="5" a="1"/>
  <c r="A5" i="5" s="1"/>
  <c r="A6" i="5" a="1"/>
  <c r="A6" i="5" s="1"/>
  <c r="A7" i="5" a="1"/>
  <c r="A7" i="5" s="1"/>
  <c r="A8" i="5" a="1"/>
  <c r="A8" i="5" s="1"/>
  <c r="A9" i="5" a="1"/>
  <c r="A9" i="5" s="1"/>
  <c r="A10" i="5" a="1"/>
  <c r="A10" i="5" s="1"/>
  <c r="A11" i="5" a="1"/>
  <c r="A11" i="5" s="1"/>
  <c r="A12" i="5" a="1"/>
  <c r="A12" i="5" s="1"/>
  <c r="A13" i="5" a="1"/>
  <c r="A13" i="5" s="1"/>
  <c r="A14" i="5" a="1"/>
  <c r="A14" i="5" s="1"/>
  <c r="A15" i="5" a="1"/>
  <c r="A15" i="5" s="1"/>
  <c r="A16" i="5" a="1"/>
  <c r="A16" i="5" s="1"/>
  <c r="A17" i="5" a="1"/>
  <c r="A17" i="5" s="1"/>
  <c r="A18" i="5" a="1"/>
  <c r="A18" i="5" s="1"/>
  <c r="A19" i="5" a="1"/>
  <c r="A19" i="5" s="1"/>
  <c r="A20" i="5" a="1"/>
  <c r="A20" i="5" s="1"/>
  <c r="A21" i="5" a="1"/>
  <c r="A21" i="5" s="1"/>
  <c r="A22" i="5" a="1"/>
  <c r="A22" i="5" s="1"/>
  <c r="A23" i="5" a="1"/>
  <c r="A23" i="5" s="1"/>
  <c r="A24" i="5" a="1"/>
  <c r="A24" i="5" s="1"/>
  <c r="A25" i="5" a="1"/>
  <c r="A25" i="5" s="1"/>
  <c r="A26" i="5" a="1"/>
  <c r="A26" i="5" s="1"/>
  <c r="A27" i="5" a="1"/>
  <c r="A27" i="5" s="1"/>
  <c r="A28" i="5" a="1"/>
  <c r="A28" i="5" s="1"/>
  <c r="A29" i="5" a="1"/>
  <c r="A29" i="5" s="1"/>
  <c r="A30" i="5" a="1"/>
  <c r="A30" i="5" s="1"/>
  <c r="A31" i="5" a="1"/>
  <c r="A31" i="5" s="1"/>
  <c r="A32" i="5" a="1"/>
  <c r="A32" i="5" s="1"/>
  <c r="A33" i="5" a="1"/>
  <c r="A33" i="5" s="1"/>
  <c r="A34" i="5" a="1"/>
  <c r="A34" i="5" s="1"/>
  <c r="A35" i="5" a="1"/>
  <c r="A35" i="5" s="1"/>
  <c r="A36" i="5" a="1"/>
  <c r="A36" i="5" s="1"/>
  <c r="A37" i="5" a="1"/>
  <c r="A37" i="5" s="1"/>
  <c r="V37" i="5" s="1"/>
  <c r="A38" i="5" a="1"/>
  <c r="A38" i="5" s="1"/>
  <c r="V38" i="5" s="1"/>
  <c r="A39" i="5" a="1"/>
  <c r="A39" i="5" s="1"/>
  <c r="V39" i="5" s="1"/>
  <c r="Q18" i="5" l="1"/>
  <c r="Q17" i="5"/>
  <c r="Q16" i="5"/>
  <c r="L39" i="5"/>
  <c r="M36" i="5"/>
  <c r="M28" i="5"/>
  <c r="M20" i="5"/>
  <c r="M12" i="5"/>
  <c r="J39" i="5"/>
  <c r="N36" i="5"/>
  <c r="L38" i="5"/>
  <c r="M35" i="5"/>
  <c r="M27" i="5"/>
  <c r="M19" i="5"/>
  <c r="M11" i="5"/>
  <c r="J38" i="5"/>
  <c r="N35" i="5"/>
  <c r="L37" i="5"/>
  <c r="M34" i="5"/>
  <c r="M26" i="5"/>
  <c r="M18" i="5"/>
  <c r="M10" i="5"/>
  <c r="J37" i="5"/>
  <c r="N34" i="5"/>
  <c r="L36" i="5"/>
  <c r="M33" i="5"/>
  <c r="M25" i="5"/>
  <c r="M17" i="5"/>
  <c r="M9" i="5"/>
  <c r="J36" i="5"/>
  <c r="N33" i="5"/>
  <c r="I3" i="5"/>
  <c r="L35" i="5"/>
  <c r="M32" i="5"/>
  <c r="M24" i="5"/>
  <c r="M16" i="5"/>
  <c r="M8" i="5"/>
  <c r="J35" i="5"/>
  <c r="J3" i="5"/>
  <c r="L34" i="5"/>
  <c r="M39" i="5"/>
  <c r="M31" i="5"/>
  <c r="M23" i="5"/>
  <c r="M15" i="5"/>
  <c r="M7" i="5"/>
  <c r="J34" i="5"/>
  <c r="N39" i="5"/>
  <c r="N3" i="5"/>
  <c r="L33" i="5"/>
  <c r="M38" i="5"/>
  <c r="M30" i="5"/>
  <c r="M22" i="5"/>
  <c r="M14" i="5"/>
  <c r="M6" i="5"/>
  <c r="J33" i="5"/>
  <c r="N38" i="5"/>
  <c r="M37" i="5"/>
  <c r="M29" i="5"/>
  <c r="M21" i="5"/>
  <c r="M13" i="5"/>
  <c r="M5" i="5"/>
  <c r="N37" i="5"/>
  <c r="Q39" i="5"/>
  <c r="V36" i="5"/>
  <c r="Q38" i="5"/>
  <c r="V35" i="5"/>
  <c r="Q37" i="5"/>
  <c r="V34" i="5"/>
  <c r="Q36" i="5"/>
  <c r="V33" i="5"/>
  <c r="Q35" i="5"/>
  <c r="Q34" i="5"/>
  <c r="Q33" i="5"/>
  <c r="B34" i="5"/>
  <c r="F34" i="5"/>
  <c r="B26" i="5"/>
  <c r="F26" i="5"/>
  <c r="B18" i="5"/>
  <c r="F18" i="5"/>
  <c r="B10" i="5"/>
  <c r="F10" i="5"/>
  <c r="B33" i="5"/>
  <c r="F33" i="5"/>
  <c r="B25" i="5"/>
  <c r="F25" i="5"/>
  <c r="B17" i="5"/>
  <c r="F17" i="5"/>
  <c r="B9" i="5"/>
  <c r="F9" i="5"/>
  <c r="B32" i="5"/>
  <c r="F32" i="5"/>
  <c r="B24" i="5"/>
  <c r="F24" i="5"/>
  <c r="B16" i="5"/>
  <c r="F16" i="5"/>
  <c r="B8" i="5"/>
  <c r="F8" i="5"/>
  <c r="B39" i="5"/>
  <c r="F39" i="5"/>
  <c r="B31" i="5"/>
  <c r="F31" i="5"/>
  <c r="B23" i="5"/>
  <c r="F23" i="5"/>
  <c r="B15" i="5"/>
  <c r="F15" i="5"/>
  <c r="B7" i="5"/>
  <c r="F7" i="5"/>
  <c r="F38" i="5"/>
  <c r="B38" i="5"/>
  <c r="F30" i="5"/>
  <c r="B30" i="5"/>
  <c r="F22" i="5"/>
  <c r="B22" i="5"/>
  <c r="F14" i="5"/>
  <c r="B14" i="5"/>
  <c r="F6" i="5"/>
  <c r="B6" i="5"/>
  <c r="F37" i="5"/>
  <c r="B37" i="5"/>
  <c r="F29" i="5"/>
  <c r="B29" i="5"/>
  <c r="F21" i="5"/>
  <c r="B21" i="5"/>
  <c r="F13" i="5"/>
  <c r="B13" i="5"/>
  <c r="F5" i="5"/>
  <c r="B5" i="5"/>
  <c r="F36" i="5"/>
  <c r="B36" i="5"/>
  <c r="F28" i="5"/>
  <c r="B28" i="5"/>
  <c r="F20" i="5"/>
  <c r="B20" i="5"/>
  <c r="F12" i="5"/>
  <c r="B12" i="5"/>
  <c r="F4" i="5"/>
  <c r="C4" i="5"/>
  <c r="AF4" i="5" s="1"/>
  <c r="B4" i="5"/>
  <c r="B35" i="5"/>
  <c r="F35" i="5"/>
  <c r="F27" i="5"/>
  <c r="B27" i="5"/>
  <c r="B19" i="5"/>
  <c r="F19" i="5"/>
  <c r="B11" i="5"/>
  <c r="F11" i="5"/>
  <c r="B3" i="5"/>
  <c r="F3" i="5"/>
  <c r="L15" i="5" s="1"/>
  <c r="K10" i="5"/>
  <c r="G32" i="5"/>
  <c r="R39" i="5"/>
  <c r="R31" i="5"/>
  <c r="E38" i="5"/>
  <c r="I30" i="5"/>
  <c r="C20" i="5"/>
  <c r="AD20" i="5" s="1"/>
  <c r="C12" i="5"/>
  <c r="AD12" i="5" s="1"/>
  <c r="AC4" i="5"/>
  <c r="Y35" i="5"/>
  <c r="G27" i="5"/>
  <c r="C19" i="5"/>
  <c r="AD19" i="5" s="1"/>
  <c r="C11" i="5"/>
  <c r="AD11" i="5" s="1"/>
  <c r="C34" i="5"/>
  <c r="AF34" i="5" s="1"/>
  <c r="C26" i="5"/>
  <c r="AF26" i="5" s="1"/>
  <c r="C18" i="5"/>
  <c r="AF18" i="5" s="1"/>
  <c r="C10" i="5"/>
  <c r="AF10" i="5" s="1"/>
  <c r="AG4" i="5"/>
  <c r="C33" i="5"/>
  <c r="AD33" i="5" s="1"/>
  <c r="C25" i="5"/>
  <c r="AF25" i="5" s="1"/>
  <c r="C17" i="5"/>
  <c r="AF17" i="5" s="1"/>
  <c r="C9" i="5"/>
  <c r="AF9" i="5" s="1"/>
  <c r="C32" i="5"/>
  <c r="AF32" i="5" s="1"/>
  <c r="C24" i="5"/>
  <c r="AD24" i="5" s="1"/>
  <c r="C16" i="5"/>
  <c r="AD16" i="5" s="1"/>
  <c r="C8" i="5"/>
  <c r="AD8" i="5" s="1"/>
  <c r="C39" i="5"/>
  <c r="AD39" i="5" s="1"/>
  <c r="C31" i="5"/>
  <c r="AF31" i="5" s="1"/>
  <c r="C23" i="5"/>
  <c r="AF23" i="5" s="1"/>
  <c r="C15" i="5"/>
  <c r="AD15" i="5" s="1"/>
  <c r="C7" i="5"/>
  <c r="AD7" i="5" s="1"/>
  <c r="C38" i="5"/>
  <c r="AF38" i="5" s="1"/>
  <c r="C30" i="5"/>
  <c r="AF30" i="5" s="1"/>
  <c r="C22" i="5"/>
  <c r="AD22" i="5" s="1"/>
  <c r="C14" i="5"/>
  <c r="AF14" i="5" s="1"/>
  <c r="C6" i="5"/>
  <c r="AF6" i="5" s="1"/>
  <c r="C37" i="5"/>
  <c r="C29" i="5"/>
  <c r="AD29" i="5" s="1"/>
  <c r="C21" i="5"/>
  <c r="AD21" i="5" s="1"/>
  <c r="C13" i="5"/>
  <c r="AF13" i="5" s="1"/>
  <c r="C5" i="5"/>
  <c r="AF5" i="5" s="1"/>
  <c r="C36" i="5"/>
  <c r="AF36" i="5" s="1"/>
  <c r="C28" i="5"/>
  <c r="AD28" i="5" s="1"/>
  <c r="C35" i="5"/>
  <c r="C27" i="5"/>
  <c r="AD27" i="5" s="1"/>
  <c r="Y4" i="5"/>
  <c r="Z4" i="5"/>
  <c r="AB4" i="5" s="1"/>
  <c r="D25" i="5"/>
  <c r="AG25" i="5"/>
  <c r="W25" i="5"/>
  <c r="I25" i="5"/>
  <c r="G25" i="5"/>
  <c r="AG17" i="5"/>
  <c r="W17" i="5"/>
  <c r="I17" i="5"/>
  <c r="G17" i="5"/>
  <c r="D17" i="5"/>
  <c r="I9" i="5"/>
  <c r="G9" i="5"/>
  <c r="W9" i="5"/>
  <c r="D9" i="5"/>
  <c r="AG9" i="5"/>
  <c r="H18" i="5"/>
  <c r="K18" i="5"/>
  <c r="AC24" i="5"/>
  <c r="H24" i="5"/>
  <c r="E24" i="5"/>
  <c r="T23" i="5"/>
  <c r="G23" i="5"/>
  <c r="Y23" i="5"/>
  <c r="R23" i="5"/>
  <c r="D23" i="5"/>
  <c r="Y15" i="5"/>
  <c r="G15" i="5"/>
  <c r="T15" i="5"/>
  <c r="D15" i="5"/>
  <c r="R15" i="5"/>
  <c r="E16" i="5"/>
  <c r="AC16" i="5"/>
  <c r="H16" i="5"/>
  <c r="K22" i="5"/>
  <c r="E22" i="5"/>
  <c r="E14" i="5"/>
  <c r="K14" i="5"/>
  <c r="G7" i="5"/>
  <c r="D7" i="5"/>
  <c r="Y7" i="5"/>
  <c r="T7" i="5"/>
  <c r="R7" i="5"/>
  <c r="I21" i="5"/>
  <c r="AG21" i="5"/>
  <c r="D21" i="5"/>
  <c r="AG13" i="5"/>
  <c r="I13" i="5"/>
  <c r="D13" i="5"/>
  <c r="K26" i="5"/>
  <c r="H26" i="5"/>
  <c r="O20" i="5"/>
  <c r="K20" i="5"/>
  <c r="H20" i="5"/>
  <c r="E20" i="5"/>
  <c r="AC20" i="5"/>
  <c r="K12" i="5"/>
  <c r="H12" i="5"/>
  <c r="AC12" i="5"/>
  <c r="O12" i="5"/>
  <c r="E12" i="5"/>
  <c r="D5" i="5"/>
  <c r="AG5" i="5"/>
  <c r="I5" i="5"/>
  <c r="Y19" i="5"/>
  <c r="I19" i="5"/>
  <c r="G19" i="5"/>
  <c r="I11" i="5"/>
  <c r="G11" i="5"/>
  <c r="Y11" i="5"/>
  <c r="H4" i="5"/>
  <c r="AE4" i="5"/>
  <c r="E4" i="5"/>
  <c r="O4" i="5"/>
  <c r="E33" i="5"/>
  <c r="H38" i="5"/>
  <c r="I27" i="5"/>
  <c r="T39" i="5"/>
  <c r="AG33" i="5"/>
  <c r="E31" i="5"/>
  <c r="E8" i="5"/>
  <c r="H35" i="5"/>
  <c r="K38" i="5"/>
  <c r="T31" i="5"/>
  <c r="AC32" i="5"/>
  <c r="E28" i="5"/>
  <c r="E6" i="5"/>
  <c r="H33" i="5"/>
  <c r="H10" i="5"/>
  <c r="K35" i="5"/>
  <c r="W33" i="5"/>
  <c r="Y31" i="5"/>
  <c r="D3" i="5"/>
  <c r="H28" i="5"/>
  <c r="H8" i="5"/>
  <c r="K31" i="5"/>
  <c r="AG29" i="5"/>
  <c r="AC8" i="5"/>
  <c r="D34" i="5"/>
  <c r="G36" i="5"/>
  <c r="K28" i="5"/>
  <c r="Y39" i="5"/>
  <c r="AC28" i="5"/>
  <c r="D32" i="5"/>
  <c r="G34" i="5"/>
  <c r="I36" i="5"/>
  <c r="O36" i="5"/>
  <c r="AG37" i="5"/>
  <c r="Y27" i="5"/>
  <c r="D30" i="5"/>
  <c r="I34" i="5"/>
  <c r="O28" i="5"/>
  <c r="AC36" i="5"/>
  <c r="R3" i="5"/>
  <c r="W3" i="5"/>
  <c r="X3" i="5" s="1"/>
  <c r="O3" i="5"/>
  <c r="T3" i="5"/>
  <c r="AA39" i="5"/>
  <c r="AC39" i="5"/>
  <c r="AE39" i="5"/>
  <c r="O39" i="5"/>
  <c r="AG39" i="5"/>
  <c r="AI39" i="5"/>
  <c r="W39" i="5"/>
  <c r="Y38" i="5"/>
  <c r="O38" i="5"/>
  <c r="AA38" i="5"/>
  <c r="I38" i="5"/>
  <c r="AC38" i="5"/>
  <c r="AE38" i="5"/>
  <c r="W38" i="5"/>
  <c r="G38" i="5"/>
  <c r="AG38" i="5"/>
  <c r="AI38" i="5"/>
  <c r="R38" i="5"/>
  <c r="T38" i="5"/>
  <c r="D38" i="5"/>
  <c r="AI37" i="5"/>
  <c r="O37" i="5"/>
  <c r="Y37" i="5"/>
  <c r="W37" i="5"/>
  <c r="AA37" i="5"/>
  <c r="AC37" i="5"/>
  <c r="R37" i="5"/>
  <c r="T37" i="5"/>
  <c r="AE37" i="5"/>
  <c r="AE36" i="5"/>
  <c r="K36" i="5"/>
  <c r="AG36" i="5"/>
  <c r="AI36" i="5"/>
  <c r="W36" i="5"/>
  <c r="H36" i="5"/>
  <c r="R36" i="5"/>
  <c r="T36" i="5"/>
  <c r="Y36" i="5"/>
  <c r="D36" i="5"/>
  <c r="AA36" i="5"/>
  <c r="E36" i="5"/>
  <c r="AA35" i="5"/>
  <c r="I35" i="5"/>
  <c r="AC35" i="5"/>
  <c r="W35" i="5"/>
  <c r="AE35" i="5"/>
  <c r="G35" i="5"/>
  <c r="AG35" i="5"/>
  <c r="R35" i="5"/>
  <c r="T35" i="5"/>
  <c r="AI35" i="5"/>
  <c r="D35" i="5"/>
  <c r="E35" i="5"/>
  <c r="O35" i="5"/>
  <c r="W34" i="5"/>
  <c r="H34" i="5"/>
  <c r="Y34" i="5"/>
  <c r="AA34" i="5"/>
  <c r="R34" i="5"/>
  <c r="T34" i="5"/>
  <c r="AC34" i="5"/>
  <c r="AE34" i="5"/>
  <c r="E34" i="5"/>
  <c r="AG34" i="5"/>
  <c r="O34" i="5"/>
  <c r="AI34" i="5"/>
  <c r="K34" i="5"/>
  <c r="AI33" i="5"/>
  <c r="G33" i="5"/>
  <c r="R33" i="5"/>
  <c r="T33" i="5"/>
  <c r="D33" i="5"/>
  <c r="Y33" i="5"/>
  <c r="AA33" i="5"/>
  <c r="O33" i="5"/>
  <c r="AC33" i="5"/>
  <c r="K33" i="5"/>
  <c r="AE33" i="5"/>
  <c r="I33" i="5"/>
  <c r="AE32" i="5"/>
  <c r="R32" i="5"/>
  <c r="T32" i="5"/>
  <c r="AG32" i="5"/>
  <c r="AI32" i="5"/>
  <c r="E32" i="5"/>
  <c r="O32" i="5"/>
  <c r="K32" i="5"/>
  <c r="Y32" i="5"/>
  <c r="I32" i="5"/>
  <c r="AA32" i="5"/>
  <c r="W32" i="5"/>
  <c r="H32" i="5"/>
  <c r="AA31" i="5"/>
  <c r="D31" i="5"/>
  <c r="AC31" i="5"/>
  <c r="AE31" i="5"/>
  <c r="O31" i="5"/>
  <c r="AG31" i="5"/>
  <c r="AI31" i="5"/>
  <c r="I31" i="5"/>
  <c r="W31" i="5"/>
  <c r="H31" i="5"/>
  <c r="G31" i="5"/>
  <c r="E30" i="5"/>
  <c r="Y30" i="5"/>
  <c r="O30" i="5"/>
  <c r="AA30" i="5"/>
  <c r="K30" i="5"/>
  <c r="AC30" i="5"/>
  <c r="AE30" i="5"/>
  <c r="W30" i="5"/>
  <c r="H30" i="5"/>
  <c r="AG30" i="5"/>
  <c r="G30" i="5"/>
  <c r="AI30" i="5"/>
  <c r="R30" i="5"/>
  <c r="T30" i="5"/>
  <c r="AI29" i="5"/>
  <c r="O29" i="5"/>
  <c r="Y29" i="5"/>
  <c r="W29" i="5"/>
  <c r="AA29" i="5"/>
  <c r="AC29" i="5"/>
  <c r="R29" i="5"/>
  <c r="T29" i="5"/>
  <c r="AE29" i="5"/>
  <c r="AE28" i="5"/>
  <c r="AG28" i="5"/>
  <c r="AI28" i="5"/>
  <c r="W28" i="5"/>
  <c r="I28" i="5"/>
  <c r="R28" i="5"/>
  <c r="T28" i="5"/>
  <c r="G28" i="5"/>
  <c r="Y28" i="5"/>
  <c r="AA28" i="5"/>
  <c r="D28" i="5"/>
  <c r="AA27" i="5"/>
  <c r="K27" i="5"/>
  <c r="AC27" i="5"/>
  <c r="W27" i="5"/>
  <c r="AE27" i="5"/>
  <c r="H27" i="5"/>
  <c r="AG27" i="5"/>
  <c r="R27" i="5"/>
  <c r="T27" i="5"/>
  <c r="AI27" i="5"/>
  <c r="D27" i="5"/>
  <c r="O27" i="5"/>
  <c r="E27" i="5"/>
  <c r="W26" i="5"/>
  <c r="I26" i="5"/>
  <c r="Y26" i="5"/>
  <c r="AA26" i="5"/>
  <c r="R26" i="5"/>
  <c r="T26" i="5"/>
  <c r="G26" i="5"/>
  <c r="AC26" i="5"/>
  <c r="AE26" i="5"/>
  <c r="D26" i="5"/>
  <c r="AG26" i="5"/>
  <c r="O26" i="5"/>
  <c r="E26" i="5"/>
  <c r="AI26" i="5"/>
  <c r="AI25" i="5"/>
  <c r="H25" i="5"/>
  <c r="R25" i="5"/>
  <c r="T25" i="5"/>
  <c r="Y25" i="5"/>
  <c r="AA25" i="5"/>
  <c r="O25" i="5"/>
  <c r="E25" i="5"/>
  <c r="AC25" i="5"/>
  <c r="AE25" i="5"/>
  <c r="K25" i="5"/>
  <c r="AE24" i="5"/>
  <c r="R24" i="5"/>
  <c r="T24" i="5"/>
  <c r="G24" i="5"/>
  <c r="AG24" i="5"/>
  <c r="AI24" i="5"/>
  <c r="D24" i="5"/>
  <c r="O24" i="5"/>
  <c r="Y24" i="5"/>
  <c r="K24" i="5"/>
  <c r="AA24" i="5"/>
  <c r="W24" i="5"/>
  <c r="I24" i="5"/>
  <c r="AA23" i="5"/>
  <c r="AC23" i="5"/>
  <c r="AE23" i="5"/>
  <c r="O23" i="5"/>
  <c r="E23" i="5"/>
  <c r="AG23" i="5"/>
  <c r="AI23" i="5"/>
  <c r="K23" i="5"/>
  <c r="W23" i="5"/>
  <c r="I23" i="5"/>
  <c r="H23" i="5"/>
  <c r="D22" i="5"/>
  <c r="Y22" i="5"/>
  <c r="O22" i="5"/>
  <c r="AA22" i="5"/>
  <c r="AC22" i="5"/>
  <c r="AE22" i="5"/>
  <c r="W22" i="5"/>
  <c r="I22" i="5"/>
  <c r="AG22" i="5"/>
  <c r="H22" i="5"/>
  <c r="AI22" i="5"/>
  <c r="R22" i="5"/>
  <c r="T22" i="5"/>
  <c r="G22" i="5"/>
  <c r="AI21" i="5"/>
  <c r="O21" i="5"/>
  <c r="E21" i="5"/>
  <c r="K21" i="5"/>
  <c r="Y21" i="5"/>
  <c r="W21" i="5"/>
  <c r="AA21" i="5"/>
  <c r="H21" i="5"/>
  <c r="AC21" i="5"/>
  <c r="R21" i="5"/>
  <c r="T21" i="5"/>
  <c r="G21" i="5"/>
  <c r="AE21" i="5"/>
  <c r="AE20" i="5"/>
  <c r="AG20" i="5"/>
  <c r="AI20" i="5"/>
  <c r="W20" i="5"/>
  <c r="I20" i="5"/>
  <c r="R20" i="5"/>
  <c r="T20" i="5"/>
  <c r="G20" i="5"/>
  <c r="Y20" i="5"/>
  <c r="AA20" i="5"/>
  <c r="D20" i="5"/>
  <c r="AA19" i="5"/>
  <c r="K19" i="5"/>
  <c r="AC19" i="5"/>
  <c r="W19" i="5"/>
  <c r="AE19" i="5"/>
  <c r="H19" i="5"/>
  <c r="AG19" i="5"/>
  <c r="R19" i="5"/>
  <c r="T19" i="5"/>
  <c r="AI19" i="5"/>
  <c r="D19" i="5"/>
  <c r="O19" i="5"/>
  <c r="E19" i="5"/>
  <c r="W18" i="5"/>
  <c r="I18" i="5"/>
  <c r="Y18" i="5"/>
  <c r="AA18" i="5"/>
  <c r="R18" i="5"/>
  <c r="T18" i="5"/>
  <c r="G18" i="5"/>
  <c r="AC18" i="5"/>
  <c r="AE18" i="5"/>
  <c r="D18" i="5"/>
  <c r="AG18" i="5"/>
  <c r="O18" i="5"/>
  <c r="E18" i="5"/>
  <c r="AI18" i="5"/>
  <c r="AI17" i="5"/>
  <c r="H17" i="5"/>
  <c r="R17" i="5"/>
  <c r="T17" i="5"/>
  <c r="Y17" i="5"/>
  <c r="AA17" i="5"/>
  <c r="O17" i="5"/>
  <c r="E17" i="5"/>
  <c r="AC17" i="5"/>
  <c r="AE17" i="5"/>
  <c r="K17" i="5"/>
  <c r="AE16" i="5"/>
  <c r="R16" i="5"/>
  <c r="T16" i="5"/>
  <c r="G16" i="5"/>
  <c r="AG16" i="5"/>
  <c r="AI16" i="5"/>
  <c r="D16" i="5"/>
  <c r="O16" i="5"/>
  <c r="Y16" i="5"/>
  <c r="K16" i="5"/>
  <c r="AA16" i="5"/>
  <c r="W16" i="5"/>
  <c r="I16" i="5"/>
  <c r="AA15" i="5"/>
  <c r="AC15" i="5"/>
  <c r="AE15" i="5"/>
  <c r="E15" i="5"/>
  <c r="AG15" i="5"/>
  <c r="AI15" i="5"/>
  <c r="K15" i="5"/>
  <c r="W15" i="5"/>
  <c r="I15" i="5"/>
  <c r="H15" i="5"/>
  <c r="D14" i="5"/>
  <c r="Y14" i="5"/>
  <c r="O14" i="5"/>
  <c r="AA14" i="5"/>
  <c r="AC14" i="5"/>
  <c r="AE14" i="5"/>
  <c r="W14" i="5"/>
  <c r="I14" i="5"/>
  <c r="AG14" i="5"/>
  <c r="H14" i="5"/>
  <c r="AI14" i="5"/>
  <c r="R14" i="5"/>
  <c r="T14" i="5"/>
  <c r="G14" i="5"/>
  <c r="AI13" i="5"/>
  <c r="O13" i="5"/>
  <c r="E13" i="5"/>
  <c r="K13" i="5"/>
  <c r="Y13" i="5"/>
  <c r="W13" i="5"/>
  <c r="AA13" i="5"/>
  <c r="H13" i="5"/>
  <c r="AC13" i="5"/>
  <c r="R13" i="5"/>
  <c r="T13" i="5"/>
  <c r="G13" i="5"/>
  <c r="AE13" i="5"/>
  <c r="AE12" i="5"/>
  <c r="AG12" i="5"/>
  <c r="AI12" i="5"/>
  <c r="W12" i="5"/>
  <c r="I12" i="5"/>
  <c r="R12" i="5"/>
  <c r="T12" i="5"/>
  <c r="G12" i="5"/>
  <c r="Y12" i="5"/>
  <c r="AA12" i="5"/>
  <c r="D12" i="5"/>
  <c r="AA11" i="5"/>
  <c r="K11" i="5"/>
  <c r="AC11" i="5"/>
  <c r="W11" i="5"/>
  <c r="AE11" i="5"/>
  <c r="H11" i="5"/>
  <c r="AG11" i="5"/>
  <c r="R11" i="5"/>
  <c r="T11" i="5"/>
  <c r="AI11" i="5"/>
  <c r="D11" i="5"/>
  <c r="O11" i="5"/>
  <c r="E11" i="5"/>
  <c r="W10" i="5"/>
  <c r="I10" i="5"/>
  <c r="Y10" i="5"/>
  <c r="AA10" i="5"/>
  <c r="R10" i="5"/>
  <c r="T10" i="5"/>
  <c r="G10" i="5"/>
  <c r="AC10" i="5"/>
  <c r="AE10" i="5"/>
  <c r="D10" i="5"/>
  <c r="AG10" i="5"/>
  <c r="O10" i="5"/>
  <c r="E10" i="5"/>
  <c r="AI10" i="5"/>
  <c r="AI9" i="5"/>
  <c r="H9" i="5"/>
  <c r="R9" i="5"/>
  <c r="T9" i="5"/>
  <c r="Y9" i="5"/>
  <c r="AA9" i="5"/>
  <c r="E9" i="5"/>
  <c r="AC9" i="5"/>
  <c r="AE9" i="5"/>
  <c r="K9" i="5"/>
  <c r="AE8" i="5"/>
  <c r="R8" i="5"/>
  <c r="T8" i="5"/>
  <c r="G8" i="5"/>
  <c r="AG8" i="5"/>
  <c r="AI8" i="5"/>
  <c r="D8" i="5"/>
  <c r="O8" i="5"/>
  <c r="Y8" i="5"/>
  <c r="K8" i="5"/>
  <c r="AA8" i="5"/>
  <c r="W8" i="5"/>
  <c r="I8" i="5"/>
  <c r="AA7" i="5"/>
  <c r="AC7" i="5"/>
  <c r="AE7" i="5"/>
  <c r="O7" i="5"/>
  <c r="E7" i="5"/>
  <c r="AG7" i="5"/>
  <c r="AI7" i="5"/>
  <c r="K7" i="5"/>
  <c r="W7" i="5"/>
  <c r="I7" i="5"/>
  <c r="H7" i="5"/>
  <c r="D6" i="5"/>
  <c r="Y6" i="5"/>
  <c r="O6" i="5"/>
  <c r="AA6" i="5"/>
  <c r="AC6" i="5"/>
  <c r="K6" i="5"/>
  <c r="AE6" i="5"/>
  <c r="W6" i="5"/>
  <c r="I6" i="5"/>
  <c r="AG6" i="5"/>
  <c r="H6" i="5"/>
  <c r="AI6" i="5"/>
  <c r="R6" i="5"/>
  <c r="T6" i="5"/>
  <c r="G6" i="5"/>
  <c r="AI5" i="5"/>
  <c r="O5" i="5"/>
  <c r="E5" i="5"/>
  <c r="K5" i="5"/>
  <c r="Y5" i="5"/>
  <c r="W5" i="5"/>
  <c r="AA5" i="5"/>
  <c r="H5" i="5"/>
  <c r="AC5" i="5"/>
  <c r="R5" i="5"/>
  <c r="T5" i="5"/>
  <c r="G5" i="5"/>
  <c r="AE5" i="5"/>
  <c r="M4" i="5"/>
  <c r="AA4" i="5"/>
  <c r="K4" i="5"/>
  <c r="W4" i="5"/>
  <c r="I4" i="5"/>
  <c r="R4" i="5"/>
  <c r="T4" i="5"/>
  <c r="G4" i="5"/>
  <c r="AI4" i="5"/>
  <c r="D4" i="5"/>
  <c r="H39" i="5"/>
  <c r="K3" i="5"/>
  <c r="E37" i="5"/>
  <c r="D39" i="5"/>
  <c r="K39" i="5"/>
  <c r="E29" i="5"/>
  <c r="H37" i="5"/>
  <c r="H29" i="5"/>
  <c r="D37" i="5"/>
  <c r="D29" i="5"/>
  <c r="G3" i="5"/>
  <c r="K37" i="5"/>
  <c r="K29" i="5"/>
  <c r="E3" i="5"/>
  <c r="G39" i="5"/>
  <c r="M3" i="5"/>
  <c r="E39" i="5"/>
  <c r="H3" i="5"/>
  <c r="G37" i="5"/>
  <c r="G29" i="5"/>
  <c r="I37" i="5"/>
  <c r="I29" i="5"/>
  <c r="Q7" i="5" l="1"/>
  <c r="N16" i="5"/>
  <c r="L11" i="5"/>
  <c r="N11" i="5" s="1"/>
  <c r="L4" i="5"/>
  <c r="J4" i="5" s="1"/>
  <c r="L23" i="5"/>
  <c r="N4" i="5"/>
  <c r="N32" i="5"/>
  <c r="N15" i="5"/>
  <c r="N30" i="5"/>
  <c r="L10" i="5"/>
  <c r="J10" i="5" s="1"/>
  <c r="L19" i="5"/>
  <c r="L12" i="5"/>
  <c r="N19" i="5"/>
  <c r="L31" i="5"/>
  <c r="J31" i="5" s="1"/>
  <c r="J12" i="5"/>
  <c r="N25" i="5"/>
  <c r="N23" i="5"/>
  <c r="L9" i="5"/>
  <c r="L18" i="5"/>
  <c r="L27" i="5"/>
  <c r="J27" i="5" s="1"/>
  <c r="L20" i="5"/>
  <c r="L5" i="5"/>
  <c r="J5" i="5" s="1"/>
  <c r="N12" i="5"/>
  <c r="J20" i="5"/>
  <c r="N29" i="5"/>
  <c r="L17" i="5"/>
  <c r="L26" i="5"/>
  <c r="J26" i="5" s="1"/>
  <c r="L28" i="5"/>
  <c r="J28" i="5" s="1"/>
  <c r="L13" i="5"/>
  <c r="J13" i="5" s="1"/>
  <c r="N20" i="5"/>
  <c r="N28" i="5"/>
  <c r="L8" i="5"/>
  <c r="J8" i="5" s="1"/>
  <c r="L25" i="5"/>
  <c r="J25" i="5" s="1"/>
  <c r="L21" i="5"/>
  <c r="J21" i="5" s="1"/>
  <c r="L6" i="5"/>
  <c r="J6" i="5" s="1"/>
  <c r="L3" i="5"/>
  <c r="J18" i="5"/>
  <c r="N22" i="5"/>
  <c r="N24" i="5"/>
  <c r="L16" i="5"/>
  <c r="J16" i="5" s="1"/>
  <c r="L29" i="5"/>
  <c r="J29" i="5" s="1"/>
  <c r="L14" i="5"/>
  <c r="J14" i="5" s="1"/>
  <c r="J11" i="5"/>
  <c r="N5" i="5"/>
  <c r="N31" i="5"/>
  <c r="N26" i="5"/>
  <c r="L24" i="5"/>
  <c r="J24" i="5" s="1"/>
  <c r="N9" i="5"/>
  <c r="N10" i="5"/>
  <c r="L22" i="5"/>
  <c r="J22" i="5" s="1"/>
  <c r="J15" i="5"/>
  <c r="L7" i="5"/>
  <c r="J7" i="5" s="1"/>
  <c r="J19" i="5"/>
  <c r="N13" i="5"/>
  <c r="J17" i="5"/>
  <c r="J9" i="5"/>
  <c r="L32" i="5"/>
  <c r="J32" i="5" s="1"/>
  <c r="Q4" i="5"/>
  <c r="N17" i="5"/>
  <c r="N18" i="5"/>
  <c r="L30" i="5"/>
  <c r="J30" i="5" s="1"/>
  <c r="J23" i="5"/>
  <c r="N27" i="5"/>
  <c r="N21" i="5"/>
  <c r="N7" i="5"/>
  <c r="V7" i="5"/>
  <c r="V5" i="5"/>
  <c r="Q5" i="5"/>
  <c r="Q6" i="5"/>
  <c r="V6" i="5"/>
  <c r="V4" i="5"/>
  <c r="AF21" i="5"/>
  <c r="AD26" i="5"/>
  <c r="AF39" i="5"/>
  <c r="AF33" i="5"/>
  <c r="AD30" i="5"/>
  <c r="AD34" i="5"/>
  <c r="AD37" i="5"/>
  <c r="AF27" i="5"/>
  <c r="AF24" i="5"/>
  <c r="AF35" i="5"/>
  <c r="AD36" i="5"/>
  <c r="AD23" i="5"/>
  <c r="AD32" i="5"/>
  <c r="AD38" i="5"/>
  <c r="AF29" i="5"/>
  <c r="AF37" i="5"/>
  <c r="AF22" i="5"/>
  <c r="AD35" i="5"/>
  <c r="AD31" i="5"/>
  <c r="AD25" i="5"/>
  <c r="AF28" i="5"/>
  <c r="AD4" i="5"/>
  <c r="AD5" i="5"/>
  <c r="AD9" i="5"/>
  <c r="AD13" i="5"/>
  <c r="AD17" i="5"/>
  <c r="AF8" i="5"/>
  <c r="AD6" i="5"/>
  <c r="AD10" i="5"/>
  <c r="AF7" i="5"/>
  <c r="AF16" i="5"/>
  <c r="AF11" i="5"/>
  <c r="AD14" i="5"/>
  <c r="AD18" i="5"/>
  <c r="AF15" i="5"/>
  <c r="AF19" i="5"/>
  <c r="AF12" i="5"/>
  <c r="AF20" i="5"/>
  <c r="S3" i="5"/>
  <c r="Z5" i="5"/>
  <c r="AB5" i="5" s="1"/>
  <c r="V8" i="5" l="1"/>
  <c r="V10" i="5"/>
  <c r="Q10" i="5"/>
  <c r="V9" i="5"/>
  <c r="V11" i="5"/>
  <c r="Q12" i="5"/>
  <c r="Q11" i="5"/>
  <c r="N8" i="5"/>
  <c r="Q8" i="5"/>
  <c r="N14" i="5"/>
  <c r="Q14" i="5"/>
  <c r="Q13" i="5"/>
  <c r="Q15" i="5"/>
  <c r="N6" i="5"/>
  <c r="Q9" i="5"/>
  <c r="V14" i="5"/>
  <c r="V12" i="5"/>
  <c r="V13" i="5"/>
  <c r="AJ5" i="5"/>
  <c r="X5" i="5" s="1"/>
  <c r="U5" i="5" s="1"/>
  <c r="AH5" i="5"/>
  <c r="S5" i="5" s="1"/>
  <c r="P5" i="5" s="1"/>
  <c r="AH4" i="5"/>
  <c r="S4" i="5" s="1"/>
  <c r="P4" i="5" s="1"/>
  <c r="AJ4" i="5"/>
  <c r="X4" i="5" s="1"/>
  <c r="U4" i="5" s="1"/>
  <c r="Z6" i="5"/>
  <c r="AB6" i="5" s="1"/>
  <c r="AH6" i="5" s="1"/>
  <c r="S6" i="5" s="1"/>
  <c r="P6" i="5" s="1"/>
  <c r="Z7" i="5" l="1"/>
  <c r="Z8" i="5" s="1"/>
  <c r="AJ6" i="5"/>
  <c r="X6" i="5" s="1"/>
  <c r="U6" i="5" s="1"/>
  <c r="AB7" i="5" l="1"/>
  <c r="AH7" i="5" s="1"/>
  <c r="S7" i="5" s="1"/>
  <c r="P7" i="5" s="1"/>
  <c r="Z9" i="5"/>
  <c r="AB8" i="5"/>
  <c r="AJ7" i="5" l="1"/>
  <c r="X7" i="5" s="1"/>
  <c r="U7" i="5" s="1"/>
  <c r="AH8" i="5"/>
  <c r="S8" i="5" s="1"/>
  <c r="P8" i="5" s="1"/>
  <c r="AJ8" i="5"/>
  <c r="X8" i="5" s="1"/>
  <c r="U8" i="5" s="1"/>
  <c r="Z10" i="5"/>
  <c r="AB9" i="5"/>
  <c r="AH9" i="5" l="1"/>
  <c r="S9" i="5" s="1"/>
  <c r="P9" i="5" s="1"/>
  <c r="AJ9" i="5"/>
  <c r="X9" i="5" s="1"/>
  <c r="U9" i="5" s="1"/>
  <c r="Z11" i="5"/>
  <c r="AB10" i="5"/>
  <c r="AH10" i="5" l="1"/>
  <c r="S10" i="5" s="1"/>
  <c r="P10" i="5" s="1"/>
  <c r="AJ10" i="5"/>
  <c r="X10" i="5" s="1"/>
  <c r="U10" i="5" s="1"/>
  <c r="Z12" i="5"/>
  <c r="AB11" i="5"/>
  <c r="AJ11" i="5" l="1"/>
  <c r="X11" i="5" s="1"/>
  <c r="U11" i="5" s="1"/>
  <c r="AH11" i="5"/>
  <c r="S11" i="5" s="1"/>
  <c r="P11" i="5" s="1"/>
  <c r="Z13" i="5"/>
  <c r="AB12" i="5"/>
  <c r="AJ12" i="5" l="1"/>
  <c r="X12" i="5" s="1"/>
  <c r="U12" i="5" s="1"/>
  <c r="AH12" i="5"/>
  <c r="S12" i="5" s="1"/>
  <c r="P12" i="5" s="1"/>
  <c r="Z14" i="5"/>
  <c r="AB13" i="5"/>
  <c r="AJ13" i="5" l="1"/>
  <c r="X13" i="5" s="1"/>
  <c r="U13" i="5" s="1"/>
  <c r="AH13" i="5"/>
  <c r="S13" i="5" s="1"/>
  <c r="P13" i="5" s="1"/>
  <c r="Z15" i="5"/>
  <c r="AB14" i="5"/>
  <c r="AJ14" i="5" l="1"/>
  <c r="X14" i="5" s="1"/>
  <c r="U14" i="5" s="1"/>
  <c r="AH14" i="5"/>
  <c r="S14" i="5" s="1"/>
  <c r="P14" i="5" s="1"/>
  <c r="Z16" i="5"/>
  <c r="AB15" i="5"/>
  <c r="AJ15" i="5" l="1"/>
  <c r="X15" i="5" s="1"/>
  <c r="U15" i="5" s="1"/>
  <c r="AH15" i="5"/>
  <c r="S15" i="5" s="1"/>
  <c r="P15" i="5" s="1"/>
  <c r="Z17" i="5"/>
  <c r="AB16" i="5"/>
  <c r="AJ16" i="5" l="1"/>
  <c r="X16" i="5" s="1"/>
  <c r="AH16" i="5"/>
  <c r="S16" i="5" s="1"/>
  <c r="Z18" i="5"/>
  <c r="AB17" i="5"/>
  <c r="AH17" i="5" l="1"/>
  <c r="S17" i="5" s="1"/>
  <c r="AJ17" i="5"/>
  <c r="X17" i="5" s="1"/>
  <c r="Z19" i="5"/>
  <c r="AB18" i="5"/>
  <c r="AH18" i="5" l="1"/>
  <c r="S18" i="5" s="1"/>
  <c r="AJ18" i="5"/>
  <c r="X18" i="5" s="1"/>
  <c r="Z20" i="5"/>
  <c r="AB19" i="5"/>
  <c r="AB20" i="5" l="1"/>
  <c r="AJ20" i="5" s="1"/>
  <c r="X20" i="5" s="1"/>
  <c r="Z21" i="5"/>
  <c r="AH20" i="5"/>
  <c r="S20" i="5" s="1"/>
  <c r="AJ19" i="5"/>
  <c r="X19" i="5" s="1"/>
  <c r="AH19" i="5"/>
  <c r="S19" i="5" s="1"/>
  <c r="AB21" i="5" l="1"/>
  <c r="AH21" i="5" s="1"/>
  <c r="S21" i="5" s="1"/>
  <c r="Z22" i="5"/>
  <c r="AJ21" i="5"/>
  <c r="X21" i="5" s="1"/>
  <c r="Z23" i="5" l="1"/>
  <c r="AB22" i="5"/>
  <c r="AJ22" i="5" l="1"/>
  <c r="X22" i="5" s="1"/>
  <c r="AH22" i="5"/>
  <c r="S22" i="5" s="1"/>
  <c r="AB23" i="5"/>
  <c r="Z24" i="5"/>
  <c r="Z25" i="5" l="1"/>
  <c r="AB24" i="5"/>
  <c r="AJ23" i="5"/>
  <c r="X23" i="5" s="1"/>
  <c r="AH23" i="5"/>
  <c r="S23" i="5" s="1"/>
  <c r="AH24" i="5" l="1"/>
  <c r="S24" i="5" s="1"/>
  <c r="AJ24" i="5"/>
  <c r="X24" i="5" s="1"/>
  <c r="Z26" i="5"/>
  <c r="AB25" i="5"/>
  <c r="AJ25" i="5" l="1"/>
  <c r="X25" i="5" s="1"/>
  <c r="AH25" i="5"/>
  <c r="S25" i="5" s="1"/>
  <c r="AB26" i="5"/>
  <c r="Z27" i="5"/>
  <c r="AB27" i="5" l="1"/>
  <c r="Z28" i="5"/>
  <c r="AH26" i="5"/>
  <c r="S26" i="5" s="1"/>
  <c r="AJ26" i="5"/>
  <c r="X26" i="5" s="1"/>
  <c r="AB28" i="5" l="1"/>
  <c r="Z29" i="5"/>
  <c r="AH27" i="5"/>
  <c r="S27" i="5" s="1"/>
  <c r="AJ27" i="5"/>
  <c r="X27" i="5" s="1"/>
  <c r="Z30" i="5" l="1"/>
  <c r="AB29" i="5"/>
  <c r="AH28" i="5"/>
  <c r="S28" i="5" s="1"/>
  <c r="AJ28" i="5"/>
  <c r="X28" i="5" s="1"/>
  <c r="AH29" i="5" l="1"/>
  <c r="S29" i="5" s="1"/>
  <c r="AJ29" i="5"/>
  <c r="X29" i="5" s="1"/>
  <c r="AB30" i="5"/>
  <c r="Z31" i="5"/>
  <c r="Z32" i="5" l="1"/>
  <c r="AB31" i="5"/>
  <c r="AH30" i="5"/>
  <c r="S30" i="5" s="1"/>
  <c r="AJ30" i="5"/>
  <c r="X30" i="5" s="1"/>
  <c r="AJ31" i="5" l="1"/>
  <c r="X31" i="5" s="1"/>
  <c r="AH31" i="5"/>
  <c r="S31" i="5" s="1"/>
  <c r="Z33" i="5"/>
  <c r="AB32" i="5"/>
  <c r="AH32" i="5" l="1"/>
  <c r="S32" i="5" s="1"/>
  <c r="AJ32" i="5"/>
  <c r="X32" i="5" s="1"/>
  <c r="Z34" i="5"/>
  <c r="AB33" i="5"/>
  <c r="AJ33" i="5" l="1"/>
  <c r="X33" i="5" s="1"/>
  <c r="AH33" i="5"/>
  <c r="S33" i="5" s="1"/>
  <c r="Z35" i="5"/>
  <c r="AB34" i="5"/>
  <c r="AJ34" i="5" l="1"/>
  <c r="X34" i="5" s="1"/>
  <c r="AH34" i="5"/>
  <c r="S34" i="5" s="1"/>
  <c r="AB35" i="5"/>
  <c r="Z36" i="5"/>
  <c r="AB36" i="5" l="1"/>
  <c r="Z37" i="5"/>
  <c r="AH35" i="5"/>
  <c r="S35" i="5" s="1"/>
  <c r="AJ35" i="5"/>
  <c r="X35" i="5" s="1"/>
  <c r="Z38" i="5" l="1"/>
  <c r="AB37" i="5"/>
  <c r="AH36" i="5"/>
  <c r="S36" i="5" s="1"/>
  <c r="AJ36" i="5"/>
  <c r="X36" i="5" s="1"/>
  <c r="AJ37" i="5" l="1"/>
  <c r="X37" i="5" s="1"/>
  <c r="AH37" i="5"/>
  <c r="S37" i="5" s="1"/>
  <c r="AB38" i="5"/>
  <c r="Z39" i="5"/>
  <c r="AB39" i="5" s="1"/>
  <c r="AJ39" i="5" l="1"/>
  <c r="X39" i="5" s="1"/>
  <c r="AH39" i="5"/>
  <c r="S39" i="5" s="1"/>
  <c r="AJ38" i="5"/>
  <c r="X38" i="5" s="1"/>
  <c r="AH38" i="5"/>
  <c r="S38" i="5" s="1"/>
  <c r="V15" i="5" l="1"/>
  <c r="V16" i="5"/>
  <c r="V17" i="5"/>
  <c r="V18" i="5"/>
  <c r="Q19" i="5"/>
  <c r="V19" i="5"/>
  <c r="Q20" i="5"/>
  <c r="V20" i="5"/>
  <c r="Q21" i="5"/>
  <c r="V21" i="5"/>
  <c r="Q22" i="5"/>
  <c r="V22" i="5"/>
  <c r="Q23" i="5"/>
  <c r="V23" i="5"/>
  <c r="Q24" i="5"/>
  <c r="V24" i="5"/>
  <c r="Q25" i="5"/>
  <c r="V25" i="5"/>
  <c r="Q26" i="5"/>
  <c r="V26" i="5"/>
  <c r="Q27" i="5"/>
  <c r="V27" i="5"/>
  <c r="Q28" i="5"/>
  <c r="V28" i="5"/>
  <c r="Q29" i="5"/>
  <c r="V29" i="5"/>
  <c r="Q30" i="5"/>
  <c r="V30" i="5"/>
  <c r="Q31" i="5"/>
  <c r="V31" i="5"/>
  <c r="Q32" i="5"/>
  <c r="V3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EBA888-9B96-4F6F-98E7-C154685E80C3}" name="DYTH_AF" type="6" refreshedVersion="6" background="1" saveData="1">
    <textPr codePage="936" sourceFile="D:\workspace\ADB\MTK\AF\AF_Cali\DYTH_AF.txt" tab="0" space="1" comma="1" semicolon="1" consecutive="1" qualifier="none" delimiter="]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<sst xmlns="http://schemas.openxmlformats.org/spreadsheetml/2006/main" count="494" uniqueCount="153">
  <si>
    <t xml:space="preserve">	Line</t>
  </si>
  <si>
    <t>[DYTH</t>
  </si>
  <si>
    <t>Not</t>
  </si>
  <si>
    <t>enough</t>
  </si>
  <si>
    <t>sample</t>
  </si>
  <si>
    <t>return</t>
  </si>
  <si>
    <t>~!!</t>
  </si>
  <si>
    <t>[Speed</t>
  </si>
  <si>
    <t>AFing0[Idx</t>
  </si>
  <si>
    <t>0:[Pos</t>
  </si>
  <si>
    <t>[H</t>
  </si>
  <si>
    <t>[H1</t>
  </si>
  <si>
    <t>[H3</t>
  </si>
  <si>
    <t>[L</t>
  </si>
  <si>
    <t>[M</t>
  </si>
  <si>
    <t>[R</t>
  </si>
  <si>
    <t>[mThr</t>
  </si>
  <si>
    <t>[sThr</t>
  </si>
  <si>
    <t>[LV</t>
  </si>
  <si>
    <t>[PL</t>
  </si>
  <si>
    <t>CurrIdx:1</t>
  </si>
  <si>
    <t>peak_num:1</t>
  </si>
  <si>
    <t>RatioP:0</t>
  </si>
  <si>
    <t>Ratio1:0</t>
  </si>
  <si>
    <t>Ratio2:0</t>
  </si>
  <si>
    <t>Mian_ratio:12</t>
  </si>
  <si>
    <t>Sub_ratio:8</t>
  </si>
  <si>
    <t>1:[Pos</t>
  </si>
  <si>
    <t>CurrIdx:2</t>
  </si>
  <si>
    <t>2:[Pos</t>
  </si>
  <si>
    <t>D</t>
  </si>
  <si>
    <t>:</t>
  </si>
  <si>
    <t>AfAlgo</t>
  </si>
  <si>
    <t>AfAlgoC</t>
  </si>
  <si>
    <t>Base Range</t>
    <phoneticPr fontId="1" type="noConversion"/>
  </si>
  <si>
    <t>Ratio Per Sample</t>
    <phoneticPr fontId="1" type="noConversion"/>
  </si>
  <si>
    <t>Base  Peak</t>
    <phoneticPr fontId="1" type="noConversion"/>
  </si>
  <si>
    <t xml:space="preserve">Ratio Per Peak </t>
    <phoneticPr fontId="1" type="noConversion"/>
  </si>
  <si>
    <t>Threshold Limit</t>
    <phoneticPr fontId="1" type="noConversion"/>
  </si>
  <si>
    <t>MaxIdx</t>
    <phoneticPr fontId="1" type="noConversion"/>
  </si>
  <si>
    <t>CurrIdx</t>
  </si>
  <si>
    <t>Pos</t>
    <phoneticPr fontId="1" type="noConversion"/>
  </si>
  <si>
    <t>LV</t>
    <phoneticPr fontId="1" type="noConversion"/>
  </si>
  <si>
    <t>PL</t>
    <phoneticPr fontId="1" type="noConversion"/>
  </si>
  <si>
    <t>H</t>
    <phoneticPr fontId="1" type="noConversion"/>
  </si>
  <si>
    <t>H2</t>
    <phoneticPr fontId="1" type="noConversion"/>
  </si>
  <si>
    <t>H1</t>
    <phoneticPr fontId="1" type="noConversion"/>
  </si>
  <si>
    <t>L</t>
    <phoneticPr fontId="1" type="noConversion"/>
  </si>
  <si>
    <t>M</t>
    <phoneticPr fontId="1" type="noConversion"/>
  </si>
  <si>
    <t>R</t>
    <phoneticPr fontId="1" type="noConversion"/>
  </si>
  <si>
    <t>mThr</t>
    <phoneticPr fontId="1" type="noConversion"/>
  </si>
  <si>
    <t>sThr</t>
    <phoneticPr fontId="1" type="noConversion"/>
  </si>
  <si>
    <t>mThr_ratio</t>
    <phoneticPr fontId="1" type="noConversion"/>
  </si>
  <si>
    <t>sThr_ratio</t>
    <phoneticPr fontId="1" type="noConversion"/>
  </si>
  <si>
    <t>peak_num</t>
    <phoneticPr fontId="1" type="noConversion"/>
  </si>
  <si>
    <t>RatioP</t>
    <phoneticPr fontId="1" type="noConversion"/>
  </si>
  <si>
    <t>Ratio1</t>
    <phoneticPr fontId="1" type="noConversion"/>
  </si>
  <si>
    <t>Ratio2</t>
    <phoneticPr fontId="1" type="noConversion"/>
  </si>
  <si>
    <t>Main_ratio</t>
    <phoneticPr fontId="1" type="noConversion"/>
  </si>
  <si>
    <t>Sub_ratio</t>
    <phoneticPr fontId="1" type="noConversion"/>
  </si>
  <si>
    <t>P_mThr</t>
    <phoneticPr fontId="1" type="noConversion"/>
  </si>
  <si>
    <t>P_sThr</t>
    <phoneticPr fontId="1" type="noConversion"/>
  </si>
  <si>
    <t>输入参数中对应的数值</t>
    <phoneticPr fontId="1" type="noConversion"/>
  </si>
  <si>
    <t>P_peak_num</t>
    <phoneticPr fontId="1" type="noConversion"/>
  </si>
  <si>
    <t>P_RatioP</t>
    <phoneticPr fontId="1" type="noConversion"/>
  </si>
  <si>
    <t>P_Ratio1</t>
    <phoneticPr fontId="1" type="noConversion"/>
  </si>
  <si>
    <t>P_Ratio2</t>
    <phoneticPr fontId="1" type="noConversion"/>
  </si>
  <si>
    <t>P_Main_ratio</t>
    <phoneticPr fontId="1" type="noConversion"/>
  </si>
  <si>
    <t>P_Sub_ratio</t>
    <phoneticPr fontId="1" type="noConversion"/>
  </si>
  <si>
    <t>P_mThr_ratio</t>
    <phoneticPr fontId="1" type="noConversion"/>
  </si>
  <si>
    <t>P_sThr_ratio</t>
    <phoneticPr fontId="1" type="noConversion"/>
  </si>
  <si>
    <t>MAX-LMIN</t>
    <phoneticPr fontId="1" type="noConversion"/>
  </si>
  <si>
    <t>CurrIdx:3</t>
  </si>
  <si>
    <t>3:[Pos</t>
  </si>
  <si>
    <t>CurrIdx:4</t>
  </si>
  <si>
    <t>4:[Pos</t>
  </si>
  <si>
    <t>CurrIdx:5</t>
  </si>
  <si>
    <t>Mian_ratio:15</t>
  </si>
  <si>
    <t>5:[Pos</t>
  </si>
  <si>
    <t>CurrIdx:10</t>
  </si>
  <si>
    <t>10:[Pos</t>
  </si>
  <si>
    <t>CurrIdx:11</t>
  </si>
  <si>
    <t>11:[Pos</t>
  </si>
  <si>
    <t>CurrIdx:12</t>
  </si>
  <si>
    <t>12:[Pos</t>
  </si>
  <si>
    <t>CurrIdx:6</t>
  </si>
  <si>
    <t>6:[Pos</t>
  </si>
  <si>
    <t>CurrIdx:7</t>
  </si>
  <si>
    <t>7:[Pos</t>
  </si>
  <si>
    <t>CurrIdx:8</t>
  </si>
  <si>
    <t>8:[Pos</t>
  </si>
  <si>
    <t>CurrIdx:9</t>
  </si>
  <si>
    <t>9:[Pos</t>
  </si>
  <si>
    <t>MAX-RMIN</t>
    <phoneticPr fontId="1" type="noConversion"/>
  </si>
  <si>
    <t>P_L</t>
    <phoneticPr fontId="1" type="noConversion"/>
  </si>
  <si>
    <t>P_M</t>
    <phoneticPr fontId="1" type="noConversion"/>
  </si>
  <si>
    <t>P_R</t>
    <phoneticPr fontId="1" type="noConversion"/>
  </si>
  <si>
    <t>MaxIdx:1</t>
  </si>
  <si>
    <t>Ratio2:3</t>
  </si>
  <si>
    <t>Ratio2:6</t>
  </si>
  <si>
    <t>Mian_ratio:18</t>
  </si>
  <si>
    <t>Sub_ratio:14</t>
  </si>
  <si>
    <t>MaxIdx:2</t>
  </si>
  <si>
    <t>MaxIdx:3</t>
  </si>
  <si>
    <t>630354:</t>
  </si>
  <si>
    <t>630356:</t>
  </si>
  <si>
    <t>432123(12)</t>
  </si>
  <si>
    <t>288082(8)</t>
  </si>
  <si>
    <t>630843:</t>
  </si>
  <si>
    <t>630844:</t>
  </si>
  <si>
    <t>437752(12)</t>
  </si>
  <si>
    <t>291835(8)</t>
  </si>
  <si>
    <t>631432:</t>
  </si>
  <si>
    <t>631434:</t>
  </si>
  <si>
    <t>446193(12)</t>
  </si>
  <si>
    <t>297462(8)</t>
  </si>
  <si>
    <t>631953:</t>
  </si>
  <si>
    <t>631954:</t>
  </si>
  <si>
    <t>450518(12)</t>
  </si>
  <si>
    <t>300345(8)</t>
  </si>
  <si>
    <t>632555:</t>
  </si>
  <si>
    <t>MaxIdx:4</t>
  </si>
  <si>
    <t>632556:</t>
  </si>
  <si>
    <t>460924(12)</t>
  </si>
  <si>
    <t>307283(8)</t>
  </si>
  <si>
    <t>633202:</t>
  </si>
  <si>
    <t>MaxIdx:5</t>
  </si>
  <si>
    <t>Ratio1:3</t>
  </si>
  <si>
    <t>633204:</t>
  </si>
  <si>
    <t>587518(15)</t>
  </si>
  <si>
    <t>313343(8)</t>
  </si>
  <si>
    <t>633760:</t>
  </si>
  <si>
    <t>MaxIdx:6</t>
  </si>
  <si>
    <t>Ratio1:6</t>
  </si>
  <si>
    <t>633761:</t>
  </si>
  <si>
    <t>707604(18)</t>
  </si>
  <si>
    <t>314490(8)</t>
  </si>
  <si>
    <t>634332:</t>
  </si>
  <si>
    <t>634333:</t>
  </si>
  <si>
    <t>634880:</t>
  </si>
  <si>
    <t>634881:</t>
  </si>
  <si>
    <t>635483:</t>
  </si>
  <si>
    <t>635484:</t>
  </si>
  <si>
    <t>636031:</t>
  </si>
  <si>
    <t>636032:</t>
  </si>
  <si>
    <t>636571:</t>
  </si>
  <si>
    <t>Sub_ratio:11</t>
  </si>
  <si>
    <t>636573:</t>
  </si>
  <si>
    <t>432424(11)</t>
  </si>
  <si>
    <t>637208:</t>
  </si>
  <si>
    <t>637209:</t>
  </si>
  <si>
    <t>14146(18)</t>
  </si>
  <si>
    <t>11002(14)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</si>
</sst>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b/>
      <sz val="11"/>
      <color theme="8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58" fontId="0" fillId="0" borderId="0" xfId="0" applyNumberFormat="1"/>
    <xf numFmtId="47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2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90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FV_POS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A0-47E9-819F-4C7765F25140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D12-4E07-B3BE-A740EE2A4E7D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</c:dPt>
          <c:dLbls>
            <c:dLbl>
              <c:idx val="1"/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D12-4E07-B3BE-A740EE2A4E7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[0]!POS</c:f>
              <c:numCache>
                <c:formatCode>General</c:formatCode>
                <c:ptCount val="13"/>
                <c:pt idx="0">
                  <c:v>309</c:v>
                </c:pt>
                <c:pt idx="1">
                  <c:v>322</c:v>
                </c:pt>
                <c:pt idx="2">
                  <c:v>335</c:v>
                </c:pt>
                <c:pt idx="3">
                  <c:v>348</c:v>
                </c:pt>
                <c:pt idx="4">
                  <c:v>360</c:v>
                </c:pt>
                <c:pt idx="5">
                  <c:v>372</c:v>
                </c:pt>
                <c:pt idx="6">
                  <c:v>384</c:v>
                </c:pt>
                <c:pt idx="7">
                  <c:v>399</c:v>
                </c:pt>
                <c:pt idx="8">
                  <c:v>414</c:v>
                </c:pt>
                <c:pt idx="9">
                  <c:v>431</c:v>
                </c:pt>
                <c:pt idx="10">
                  <c:v>454</c:v>
                </c:pt>
                <c:pt idx="11">
                  <c:v>476</c:v>
                </c:pt>
                <c:pt idx="12">
                  <c:v>498</c:v>
                </c:pt>
              </c:numCache>
            </c:numRef>
          </c:xVal>
          <c:yVal>
            <c:numRef>
              <c:f>[0]!FV</c:f>
              <c:numCache>
                <c:formatCode>General</c:formatCode>
                <c:ptCount val="13"/>
                <c:pt idx="0">
                  <c:v>3601030</c:v>
                </c:pt>
                <c:pt idx="1">
                  <c:v>3647939</c:v>
                </c:pt>
                <c:pt idx="2">
                  <c:v>3718283</c:v>
                </c:pt>
                <c:pt idx="3">
                  <c:v>3754324</c:v>
                </c:pt>
                <c:pt idx="4">
                  <c:v>3841040</c:v>
                </c:pt>
                <c:pt idx="5">
                  <c:v>3916791</c:v>
                </c:pt>
                <c:pt idx="6">
                  <c:v>3931135</c:v>
                </c:pt>
                <c:pt idx="7">
                  <c:v>3840950</c:v>
                </c:pt>
                <c:pt idx="8">
                  <c:v>3719202</c:v>
                </c:pt>
                <c:pt idx="9">
                  <c:v>3604695</c:v>
                </c:pt>
                <c:pt idx="10">
                  <c:v>3485764</c:v>
                </c:pt>
                <c:pt idx="11">
                  <c:v>3396133</c:v>
                </c:pt>
                <c:pt idx="12">
                  <c:v>69352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94-415F-9B85-0D45078FE032}"/>
            </c:ext>
          </c:extLst>
        </c:ser>
        <c:ser>
          <c:idx val="1"/>
          <c:order val="1"/>
          <c:tx>
            <c:v>POS_MAX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[0]!POS_Max</c:f>
              <c:numCache>
                <c:formatCode>General</c:formatCode>
                <c:ptCount val="36"/>
              </c:numCache>
            </c:numRef>
          </c:xVal>
          <c:yVal>
            <c:numRef>
              <c:f>[0]!FV_MAX</c:f>
              <c:numCache>
                <c:formatCode>General</c:formatCode>
                <c:ptCount val="1"/>
                <c:pt idx="0">
                  <c:v>3931135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BC-41F4-884F-32536EC3B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447664"/>
        <c:axId val="629438512"/>
      </c:scatterChart>
      <c:valAx>
        <c:axId val="629447664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400"/>
                  <a:t>POS</a:t>
                </a:r>
                <a:endParaRPr lang="zh-CN" altLang="en-US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9438512"/>
        <c:crosses val="autoZero"/>
        <c:crossBetween val="midCat"/>
        <c:majorUnit val="50"/>
      </c:valAx>
      <c:valAx>
        <c:axId val="62943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400"/>
                  <a:t>FV</a:t>
                </a:r>
                <a:endParaRPr lang="zh-CN" altLang="en-US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94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0</xdr:row>
      <xdr:rowOff>133349</xdr:rowOff>
    </xdr:from>
    <xdr:to>
      <xdr:col>51</xdr:col>
      <xdr:colOff>457200</xdr:colOff>
      <xdr:row>36</xdr:row>
      <xdr:rowOff>47625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0627768-3F13-4288-96DF-D1B2DB720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YTH_AF_1" connectionId="1" xr16:uid="{5B12019B-E290-4524-8F1C-442F1052FC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5D7F-43AB-474D-AA5E-503060CDD64D}">
  <dimension ref="A1:AH61"/>
  <sheetViews>
    <sheetView workbookViewId="0">
      <selection activeCell="L13" sqref="L13"/>
    </sheetView>
  </sheetViews>
  <sheetFormatPr defaultRowHeight="14.25" x14ac:dyDescent="0.2"/>
  <cols>
    <col min="1" max="1" width="4.75" bestFit="1" customWidth="1"/>
    <col min="2" max="2" width="7.875" bestFit="1" customWidth="1"/>
    <col min="3" max="4" width="7.25" bestFit="1" customWidth="1"/>
    <col min="5" max="6" width="6.5" bestFit="1" customWidth="1"/>
    <col min="7" max="7" width="2.75" bestFit="1" customWidth="1"/>
    <col min="8" max="8" width="8.25" bestFit="1" customWidth="1"/>
    <col min="9" max="9" width="1.875" bestFit="1" customWidth="1"/>
    <col min="10" max="10" width="7.25" bestFit="1" customWidth="1"/>
    <col min="11" max="11" width="8.875" bestFit="1" customWidth="1"/>
    <col min="12" max="12" width="10.125" bestFit="1" customWidth="1"/>
    <col min="13" max="13" width="11.375" bestFit="1" customWidth="1"/>
    <col min="14" max="15" width="8.125" bestFit="1" customWidth="1"/>
    <col min="16" max="16" width="8.5" bestFit="1" customWidth="1"/>
    <col min="17" max="17" width="12.625" bestFit="1" customWidth="1"/>
    <col min="18" max="18" width="11.625" bestFit="1" customWidth="1"/>
    <col min="19" max="19" width="4.25" bestFit="1" customWidth="1"/>
    <col min="20" max="20" width="6.5" bestFit="1" customWidth="1"/>
    <col min="21" max="21" width="2.875" bestFit="1" customWidth="1"/>
    <col min="22" max="22" width="2.5" bestFit="1" customWidth="1"/>
    <col min="23" max="23" width="3.625" bestFit="1" customWidth="1"/>
    <col min="24" max="24" width="2.5" bestFit="1" customWidth="1"/>
    <col min="25" max="25" width="3.125" bestFit="1" customWidth="1"/>
    <col min="26" max="26" width="3.5" bestFit="1" customWidth="1"/>
    <col min="27" max="27" width="6.25" bestFit="1" customWidth="1"/>
    <col min="28" max="28" width="10.5" bestFit="1" customWidth="1"/>
    <col min="29" max="29" width="5.375" bestFit="1" customWidth="1"/>
    <col min="30" max="30" width="10.5" bestFit="1" customWidth="1"/>
    <col min="31" max="31" width="4" bestFit="1" customWidth="1"/>
    <col min="32" max="32" width="3.5" bestFit="1" customWidth="1"/>
    <col min="33" max="33" width="3.875" bestFit="1" customWidth="1"/>
    <col min="34" max="34" width="2.5" bestFit="1" customWidth="1"/>
    <col min="35" max="35" width="1.875" bestFit="1" customWidth="1"/>
    <col min="36" max="36" width="7.25" bestFit="1" customWidth="1"/>
    <col min="37" max="37" width="9.875" bestFit="1" customWidth="1"/>
    <col min="38" max="38" width="10.125" bestFit="1" customWidth="1"/>
    <col min="39" max="39" width="11.375" bestFit="1" customWidth="1"/>
    <col min="40" max="40" width="8.125" bestFit="1" customWidth="1"/>
    <col min="41" max="41" width="9.125" bestFit="1" customWidth="1"/>
    <col min="42" max="42" width="8.5" bestFit="1" customWidth="1"/>
    <col min="43" max="43" width="12.625" bestFit="1" customWidth="1"/>
    <col min="44" max="44" width="11.625" bestFit="1" customWidth="1"/>
    <col min="45" max="45" width="4.25" bestFit="1" customWidth="1"/>
    <col min="46" max="46" width="5.5" bestFit="1" customWidth="1"/>
    <col min="47" max="47" width="2.875" bestFit="1" customWidth="1"/>
    <col min="48" max="48" width="3.5" bestFit="1" customWidth="1"/>
    <col min="49" max="49" width="3.625" bestFit="1" customWidth="1"/>
    <col min="50" max="50" width="3.5" bestFit="1" customWidth="1"/>
    <col min="51" max="51" width="3.125" bestFit="1" customWidth="1"/>
    <col min="52" max="52" width="2.5" bestFit="1" customWidth="1"/>
    <col min="53" max="53" width="6.25" bestFit="1" customWidth="1"/>
    <col min="54" max="54" width="10.5" bestFit="1" customWidth="1"/>
    <col min="55" max="55" width="5.375" bestFit="1" customWidth="1"/>
    <col min="56" max="56" width="10.5" bestFit="1" customWidth="1"/>
    <col min="57" max="57" width="4" bestFit="1" customWidth="1"/>
    <col min="58" max="58" width="3.5" bestFit="1" customWidth="1"/>
    <col min="59" max="59" width="3.875" bestFit="1" customWidth="1"/>
    <col min="60" max="60" width="2.5" bestFit="1" customWidth="1"/>
  </cols>
  <sheetData>
    <row r="1" spans="1:34" x14ac:dyDescent="0.2">
      <c r="A1" t="s">
        <v>0</v>
      </c>
      <c r="B1" t="s">
        <v>104</v>
      </c>
      <c r="C1" s="1">
        <v>44621</v>
      </c>
      <c r="D1" s="2">
        <v>0.62070709490740739</v>
      </c>
      <c r="E1">
        <v>16416</v>
      </c>
      <c r="F1">
        <v>19727</v>
      </c>
      <c r="G1" t="s">
        <v>30</v>
      </c>
      <c r="H1" t="s">
        <v>32</v>
      </c>
      <c r="I1" t="s">
        <v>31</v>
      </c>
      <c r="J1" s="1" t="s">
        <v>1</v>
      </c>
      <c r="K1" s="2" t="s">
        <v>2</v>
      </c>
      <c r="L1" t="s">
        <v>3</v>
      </c>
      <c r="M1" t="s">
        <v>4</v>
      </c>
      <c r="N1" t="s">
        <v>5</v>
      </c>
      <c r="O1" t="s">
        <v>6</v>
      </c>
    </row>
    <row r="2" spans="1:34" x14ac:dyDescent="0.2">
      <c r="A2" t="s">
        <v>0</v>
      </c>
      <c r="B2" t="s">
        <v>105</v>
      </c>
      <c r="C2" s="1">
        <v>44621</v>
      </c>
      <c r="D2" s="2">
        <v>0.62070709490740739</v>
      </c>
      <c r="E2">
        <v>16416</v>
      </c>
      <c r="F2">
        <v>19727</v>
      </c>
      <c r="G2" t="s">
        <v>30</v>
      </c>
      <c r="H2" t="s">
        <v>33</v>
      </c>
      <c r="I2" t="s">
        <v>31</v>
      </c>
      <c r="J2" s="1" t="s">
        <v>7</v>
      </c>
      <c r="K2" s="2" t="s">
        <v>1</v>
      </c>
      <c r="L2" t="s">
        <v>8</v>
      </c>
      <c r="M2" s="8" t="s">
        <v>9</v>
      </c>
      <c r="N2">
        <v>309</v>
      </c>
      <c r="O2" t="s">
        <v>10</v>
      </c>
      <c r="P2">
        <v>3601030</v>
      </c>
      <c r="Q2" t="s">
        <v>11</v>
      </c>
      <c r="R2">
        <v>3601030</v>
      </c>
      <c r="S2" t="s">
        <v>12</v>
      </c>
      <c r="T2">
        <v>57198</v>
      </c>
      <c r="U2" t="s">
        <v>13</v>
      </c>
      <c r="V2">
        <v>0</v>
      </c>
      <c r="W2" t="s">
        <v>14</v>
      </c>
      <c r="X2">
        <v>0</v>
      </c>
      <c r="Y2" t="s">
        <v>15</v>
      </c>
      <c r="Z2">
        <v>0</v>
      </c>
      <c r="AA2" t="s">
        <v>16</v>
      </c>
      <c r="AB2" t="s">
        <v>106</v>
      </c>
      <c r="AC2" t="s">
        <v>17</v>
      </c>
      <c r="AD2" t="s">
        <v>107</v>
      </c>
      <c r="AE2" t="s">
        <v>18</v>
      </c>
      <c r="AF2">
        <v>35</v>
      </c>
      <c r="AG2" t="s">
        <v>19</v>
      </c>
      <c r="AH2">
        <v>0</v>
      </c>
    </row>
    <row r="3" spans="1:34" x14ac:dyDescent="0.2">
      <c r="A3" t="s">
        <v>0</v>
      </c>
      <c r="B3" t="s">
        <v>108</v>
      </c>
      <c r="C3" s="1">
        <v>44621</v>
      </c>
      <c r="D3" s="2">
        <v>0.62070729166666661</v>
      </c>
      <c r="E3">
        <v>16416</v>
      </c>
      <c r="F3">
        <v>19727</v>
      </c>
      <c r="G3" t="s">
        <v>30</v>
      </c>
      <c r="H3" t="s">
        <v>32</v>
      </c>
      <c r="I3" t="s">
        <v>31</v>
      </c>
      <c r="J3" s="1" t="s">
        <v>1</v>
      </c>
      <c r="K3" s="2" t="s">
        <v>97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</row>
    <row r="4" spans="1:34" x14ac:dyDescent="0.2">
      <c r="A4" t="s">
        <v>0</v>
      </c>
      <c r="B4" t="s">
        <v>109</v>
      </c>
      <c r="C4" s="1">
        <v>44621</v>
      </c>
      <c r="D4" s="2">
        <v>0.62070729166666661</v>
      </c>
      <c r="E4">
        <v>16416</v>
      </c>
      <c r="F4">
        <v>19727</v>
      </c>
      <c r="G4" t="s">
        <v>30</v>
      </c>
      <c r="H4" t="s">
        <v>33</v>
      </c>
      <c r="I4" t="s">
        <v>31</v>
      </c>
      <c r="J4" s="1" t="s">
        <v>7</v>
      </c>
      <c r="K4" s="2" t="s">
        <v>1</v>
      </c>
      <c r="L4" t="s">
        <v>8</v>
      </c>
      <c r="M4" s="8" t="s">
        <v>27</v>
      </c>
      <c r="N4">
        <v>322</v>
      </c>
      <c r="O4" t="s">
        <v>10</v>
      </c>
      <c r="P4">
        <v>3647939</v>
      </c>
      <c r="Q4" t="s">
        <v>11</v>
      </c>
      <c r="R4">
        <v>3647939</v>
      </c>
      <c r="S4" t="s">
        <v>12</v>
      </c>
      <c r="T4">
        <v>61991</v>
      </c>
      <c r="U4" t="s">
        <v>13</v>
      </c>
      <c r="V4">
        <v>0</v>
      </c>
      <c r="W4" t="s">
        <v>14</v>
      </c>
      <c r="X4">
        <v>1</v>
      </c>
      <c r="Y4" t="s">
        <v>15</v>
      </c>
      <c r="Z4">
        <v>1</v>
      </c>
      <c r="AA4" t="s">
        <v>16</v>
      </c>
      <c r="AB4" t="s">
        <v>110</v>
      </c>
      <c r="AC4" t="s">
        <v>17</v>
      </c>
      <c r="AD4" t="s">
        <v>111</v>
      </c>
      <c r="AE4" t="s">
        <v>18</v>
      </c>
      <c r="AF4">
        <v>35</v>
      </c>
      <c r="AG4" t="s">
        <v>19</v>
      </c>
      <c r="AH4">
        <v>0</v>
      </c>
    </row>
    <row r="5" spans="1:34" x14ac:dyDescent="0.2">
      <c r="A5" t="s">
        <v>0</v>
      </c>
      <c r="B5" t="s">
        <v>112</v>
      </c>
      <c r="C5" s="1">
        <v>44621</v>
      </c>
      <c r="D5" s="2">
        <v>0.62070747685185179</v>
      </c>
      <c r="E5">
        <v>16416</v>
      </c>
      <c r="F5">
        <v>19727</v>
      </c>
      <c r="G5" t="s">
        <v>30</v>
      </c>
      <c r="H5" t="s">
        <v>32</v>
      </c>
      <c r="I5" t="s">
        <v>31</v>
      </c>
      <c r="J5" s="1" t="s">
        <v>1</v>
      </c>
      <c r="K5" s="2" t="s">
        <v>102</v>
      </c>
      <c r="L5" t="s">
        <v>28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</row>
    <row r="6" spans="1:34" x14ac:dyDescent="0.2">
      <c r="A6" t="s">
        <v>0</v>
      </c>
      <c r="B6" t="s">
        <v>113</v>
      </c>
      <c r="C6" s="1">
        <v>44621</v>
      </c>
      <c r="D6" s="2">
        <v>0.62070747685185179</v>
      </c>
      <c r="E6">
        <v>16416</v>
      </c>
      <c r="F6">
        <v>19727</v>
      </c>
      <c r="G6" t="s">
        <v>30</v>
      </c>
      <c r="H6" t="s">
        <v>33</v>
      </c>
      <c r="I6" t="s">
        <v>31</v>
      </c>
      <c r="J6" s="1" t="s">
        <v>7</v>
      </c>
      <c r="K6" s="2" t="s">
        <v>1</v>
      </c>
      <c r="L6" t="s">
        <v>8</v>
      </c>
      <c r="M6" s="8" t="s">
        <v>29</v>
      </c>
      <c r="N6">
        <v>335</v>
      </c>
      <c r="O6" t="s">
        <v>10</v>
      </c>
      <c r="P6">
        <v>3718283</v>
      </c>
      <c r="Q6" t="s">
        <v>11</v>
      </c>
      <c r="R6">
        <v>3718283</v>
      </c>
      <c r="S6" t="s">
        <v>12</v>
      </c>
      <c r="T6">
        <v>64319</v>
      </c>
      <c r="U6" t="s">
        <v>13</v>
      </c>
      <c r="V6">
        <v>0</v>
      </c>
      <c r="W6" t="s">
        <v>14</v>
      </c>
      <c r="X6">
        <v>2</v>
      </c>
      <c r="Y6" t="s">
        <v>15</v>
      </c>
      <c r="Z6">
        <v>2</v>
      </c>
      <c r="AA6" t="s">
        <v>16</v>
      </c>
      <c r="AB6" t="s">
        <v>114</v>
      </c>
      <c r="AC6" t="s">
        <v>17</v>
      </c>
      <c r="AD6" t="s">
        <v>115</v>
      </c>
      <c r="AE6" t="s">
        <v>18</v>
      </c>
      <c r="AF6">
        <v>35</v>
      </c>
      <c r="AG6" t="s">
        <v>19</v>
      </c>
      <c r="AH6">
        <v>0</v>
      </c>
    </row>
    <row r="7" spans="1:34" x14ac:dyDescent="0.2">
      <c r="A7" t="s">
        <v>0</v>
      </c>
      <c r="B7" t="s">
        <v>116</v>
      </c>
      <c r="C7" s="1">
        <v>44621</v>
      </c>
      <c r="D7" s="2">
        <v>0.62070767361111112</v>
      </c>
      <c r="E7">
        <v>16416</v>
      </c>
      <c r="F7">
        <v>19727</v>
      </c>
      <c r="G7" t="s">
        <v>30</v>
      </c>
      <c r="H7" t="s">
        <v>32</v>
      </c>
      <c r="I7" t="s">
        <v>31</v>
      </c>
      <c r="J7" s="1" t="s">
        <v>1</v>
      </c>
      <c r="K7" s="2" t="s">
        <v>103</v>
      </c>
      <c r="L7" t="s">
        <v>72</v>
      </c>
      <c r="M7" s="8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</row>
    <row r="8" spans="1:34" x14ac:dyDescent="0.2">
      <c r="A8" t="s">
        <v>0</v>
      </c>
      <c r="B8" t="s">
        <v>117</v>
      </c>
      <c r="C8" s="1">
        <v>44621</v>
      </c>
      <c r="D8" s="2">
        <v>0.62070767361111112</v>
      </c>
      <c r="E8">
        <v>16416</v>
      </c>
      <c r="F8">
        <v>19727</v>
      </c>
      <c r="G8" t="s">
        <v>30</v>
      </c>
      <c r="H8" t="s">
        <v>33</v>
      </c>
      <c r="I8" t="s">
        <v>31</v>
      </c>
      <c r="J8" s="1" t="s">
        <v>7</v>
      </c>
      <c r="K8" s="2" t="s">
        <v>1</v>
      </c>
      <c r="L8" t="s">
        <v>8</v>
      </c>
      <c r="M8" s="8" t="s">
        <v>73</v>
      </c>
      <c r="N8">
        <v>348</v>
      </c>
      <c r="O8" t="s">
        <v>10</v>
      </c>
      <c r="P8">
        <v>3754324</v>
      </c>
      <c r="Q8" t="s">
        <v>11</v>
      </c>
      <c r="R8">
        <v>3754324</v>
      </c>
      <c r="S8" t="s">
        <v>12</v>
      </c>
      <c r="T8">
        <v>68848</v>
      </c>
      <c r="U8" t="s">
        <v>13</v>
      </c>
      <c r="V8">
        <v>0</v>
      </c>
      <c r="W8" t="s">
        <v>14</v>
      </c>
      <c r="X8">
        <v>3</v>
      </c>
      <c r="Y8" t="s">
        <v>15</v>
      </c>
      <c r="Z8">
        <v>3</v>
      </c>
      <c r="AA8" t="s">
        <v>16</v>
      </c>
      <c r="AB8" t="s">
        <v>118</v>
      </c>
      <c r="AC8" t="s">
        <v>17</v>
      </c>
      <c r="AD8" t="s">
        <v>119</v>
      </c>
      <c r="AE8" t="s">
        <v>18</v>
      </c>
      <c r="AF8">
        <v>35</v>
      </c>
      <c r="AG8" t="s">
        <v>19</v>
      </c>
      <c r="AH8">
        <v>0</v>
      </c>
    </row>
    <row r="9" spans="1:34" x14ac:dyDescent="0.2">
      <c r="A9" t="s">
        <v>0</v>
      </c>
      <c r="B9" t="s">
        <v>120</v>
      </c>
      <c r="C9" s="1">
        <v>44621</v>
      </c>
      <c r="D9" s="2">
        <v>0.62070785879629631</v>
      </c>
      <c r="E9">
        <v>16416</v>
      </c>
      <c r="F9">
        <v>19727</v>
      </c>
      <c r="G9" t="s">
        <v>30</v>
      </c>
      <c r="H9" t="s">
        <v>32</v>
      </c>
      <c r="I9" t="s">
        <v>31</v>
      </c>
      <c r="J9" s="1" t="s">
        <v>1</v>
      </c>
      <c r="K9" s="2" t="s">
        <v>121</v>
      </c>
      <c r="L9" t="s">
        <v>74</v>
      </c>
      <c r="M9" s="8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</row>
    <row r="10" spans="1:34" x14ac:dyDescent="0.2">
      <c r="A10" t="s">
        <v>0</v>
      </c>
      <c r="B10" t="s">
        <v>122</v>
      </c>
      <c r="C10" s="1">
        <v>44621</v>
      </c>
      <c r="D10" s="2">
        <v>0.62070785879629631</v>
      </c>
      <c r="E10">
        <v>16416</v>
      </c>
      <c r="F10">
        <v>19727</v>
      </c>
      <c r="G10" t="s">
        <v>30</v>
      </c>
      <c r="H10" t="s">
        <v>33</v>
      </c>
      <c r="I10" t="s">
        <v>31</v>
      </c>
      <c r="J10" s="1" t="s">
        <v>7</v>
      </c>
      <c r="K10" s="2" t="s">
        <v>1</v>
      </c>
      <c r="L10" t="s">
        <v>8</v>
      </c>
      <c r="M10" s="8" t="s">
        <v>75</v>
      </c>
      <c r="N10">
        <v>360</v>
      </c>
      <c r="O10" t="s">
        <v>10</v>
      </c>
      <c r="P10">
        <v>3841040</v>
      </c>
      <c r="Q10" t="s">
        <v>11</v>
      </c>
      <c r="R10">
        <v>3841040</v>
      </c>
      <c r="S10" t="s">
        <v>12</v>
      </c>
      <c r="T10">
        <v>69432</v>
      </c>
      <c r="U10" t="s">
        <v>13</v>
      </c>
      <c r="V10">
        <v>0</v>
      </c>
      <c r="W10" t="s">
        <v>14</v>
      </c>
      <c r="X10">
        <v>4</v>
      </c>
      <c r="Y10" t="s">
        <v>15</v>
      </c>
      <c r="Z10">
        <v>4</v>
      </c>
      <c r="AA10" t="s">
        <v>16</v>
      </c>
      <c r="AB10" t="s">
        <v>123</v>
      </c>
      <c r="AC10" t="s">
        <v>17</v>
      </c>
      <c r="AD10" t="s">
        <v>124</v>
      </c>
      <c r="AE10" t="s">
        <v>18</v>
      </c>
      <c r="AF10">
        <v>35</v>
      </c>
      <c r="AG10" t="s">
        <v>19</v>
      </c>
      <c r="AH10">
        <v>0</v>
      </c>
    </row>
    <row r="11" spans="1:34" x14ac:dyDescent="0.2">
      <c r="A11" t="s">
        <v>0</v>
      </c>
      <c r="B11" t="s">
        <v>125</v>
      </c>
      <c r="C11" s="1">
        <v>44621</v>
      </c>
      <c r="D11" s="2">
        <v>0.62070805555555553</v>
      </c>
      <c r="E11">
        <v>16416</v>
      </c>
      <c r="F11">
        <v>19727</v>
      </c>
      <c r="G11" t="s">
        <v>30</v>
      </c>
      <c r="H11" t="s">
        <v>32</v>
      </c>
      <c r="I11" t="s">
        <v>31</v>
      </c>
      <c r="J11" s="1" t="s">
        <v>1</v>
      </c>
      <c r="K11" s="2" t="s">
        <v>126</v>
      </c>
      <c r="L11" t="s">
        <v>76</v>
      </c>
      <c r="M11" s="8" t="s">
        <v>21</v>
      </c>
      <c r="N11" t="s">
        <v>22</v>
      </c>
      <c r="O11" t="s">
        <v>127</v>
      </c>
      <c r="P11" t="s">
        <v>24</v>
      </c>
      <c r="Q11" t="s">
        <v>77</v>
      </c>
      <c r="R11" t="s">
        <v>26</v>
      </c>
    </row>
    <row r="12" spans="1:34" x14ac:dyDescent="0.2">
      <c r="A12" t="s">
        <v>0</v>
      </c>
      <c r="B12" t="s">
        <v>128</v>
      </c>
      <c r="C12" s="1">
        <v>44621</v>
      </c>
      <c r="D12" s="2">
        <v>0.62070805555555553</v>
      </c>
      <c r="E12">
        <v>16416</v>
      </c>
      <c r="F12">
        <v>19727</v>
      </c>
      <c r="G12" t="s">
        <v>30</v>
      </c>
      <c r="H12" t="s">
        <v>33</v>
      </c>
      <c r="I12" t="s">
        <v>31</v>
      </c>
      <c r="J12" s="1" t="s">
        <v>7</v>
      </c>
      <c r="K12" s="2" t="s">
        <v>1</v>
      </c>
      <c r="L12" t="s">
        <v>8</v>
      </c>
      <c r="M12" s="8" t="s">
        <v>78</v>
      </c>
      <c r="N12">
        <v>372</v>
      </c>
      <c r="O12" t="s">
        <v>10</v>
      </c>
      <c r="P12">
        <v>3916791</v>
      </c>
      <c r="Q12" t="s">
        <v>11</v>
      </c>
      <c r="R12">
        <v>3916791</v>
      </c>
      <c r="S12" t="s">
        <v>12</v>
      </c>
      <c r="T12">
        <v>76554</v>
      </c>
      <c r="U12" t="s">
        <v>13</v>
      </c>
      <c r="V12">
        <v>0</v>
      </c>
      <c r="W12" t="s">
        <v>14</v>
      </c>
      <c r="X12">
        <v>5</v>
      </c>
      <c r="Y12" t="s">
        <v>15</v>
      </c>
      <c r="Z12">
        <v>5</v>
      </c>
      <c r="AA12" t="s">
        <v>16</v>
      </c>
      <c r="AB12" t="s">
        <v>129</v>
      </c>
      <c r="AC12" t="s">
        <v>17</v>
      </c>
      <c r="AD12" t="s">
        <v>130</v>
      </c>
      <c r="AE12" t="s">
        <v>18</v>
      </c>
      <c r="AF12">
        <v>35</v>
      </c>
      <c r="AG12" t="s">
        <v>19</v>
      </c>
      <c r="AH12">
        <v>0</v>
      </c>
    </row>
    <row r="13" spans="1:34" x14ac:dyDescent="0.2">
      <c r="A13" t="s">
        <v>0</v>
      </c>
      <c r="B13" t="s">
        <v>131</v>
      </c>
      <c r="C13" s="1">
        <v>44621</v>
      </c>
      <c r="D13" s="2">
        <v>0.62070825231481475</v>
      </c>
      <c r="E13">
        <v>16416</v>
      </c>
      <c r="F13">
        <v>19727</v>
      </c>
      <c r="G13" t="s">
        <v>30</v>
      </c>
      <c r="H13" t="s">
        <v>32</v>
      </c>
      <c r="I13" t="s">
        <v>31</v>
      </c>
      <c r="J13" s="1" t="s">
        <v>1</v>
      </c>
      <c r="K13" s="2" t="s">
        <v>132</v>
      </c>
      <c r="L13" t="s">
        <v>85</v>
      </c>
      <c r="M13" s="8" t="s">
        <v>21</v>
      </c>
      <c r="N13" t="s">
        <v>22</v>
      </c>
      <c r="O13" t="s">
        <v>133</v>
      </c>
      <c r="P13" t="s">
        <v>24</v>
      </c>
      <c r="Q13" t="s">
        <v>100</v>
      </c>
      <c r="R13" t="s">
        <v>26</v>
      </c>
    </row>
    <row r="14" spans="1:34" x14ac:dyDescent="0.2">
      <c r="A14" t="s">
        <v>0</v>
      </c>
      <c r="B14" t="s">
        <v>134</v>
      </c>
      <c r="C14" s="1">
        <v>44621</v>
      </c>
      <c r="D14" s="2">
        <v>0.62070825231481475</v>
      </c>
      <c r="E14">
        <v>16416</v>
      </c>
      <c r="F14">
        <v>19727</v>
      </c>
      <c r="G14" t="s">
        <v>30</v>
      </c>
      <c r="H14" t="s">
        <v>33</v>
      </c>
      <c r="I14" t="s">
        <v>31</v>
      </c>
      <c r="J14" s="1" t="s">
        <v>7</v>
      </c>
      <c r="K14" s="2" t="s">
        <v>1</v>
      </c>
      <c r="L14" t="s">
        <v>8</v>
      </c>
      <c r="M14" s="8" t="s">
        <v>86</v>
      </c>
      <c r="N14">
        <v>384</v>
      </c>
      <c r="O14" t="s">
        <v>10</v>
      </c>
      <c r="P14">
        <v>3931135</v>
      </c>
      <c r="Q14" t="s">
        <v>11</v>
      </c>
      <c r="R14">
        <v>3931135</v>
      </c>
      <c r="S14" t="s">
        <v>12</v>
      </c>
      <c r="T14">
        <v>78592</v>
      </c>
      <c r="U14" t="s">
        <v>13</v>
      </c>
      <c r="V14">
        <v>0</v>
      </c>
      <c r="W14" t="s">
        <v>14</v>
      </c>
      <c r="X14">
        <v>6</v>
      </c>
      <c r="Y14" t="s">
        <v>15</v>
      </c>
      <c r="Z14">
        <v>6</v>
      </c>
      <c r="AA14" t="s">
        <v>16</v>
      </c>
      <c r="AB14" t="s">
        <v>135</v>
      </c>
      <c r="AC14" t="s">
        <v>17</v>
      </c>
      <c r="AD14" t="s">
        <v>136</v>
      </c>
      <c r="AE14" t="s">
        <v>18</v>
      </c>
      <c r="AF14">
        <v>35</v>
      </c>
      <c r="AG14" t="s">
        <v>19</v>
      </c>
      <c r="AH14">
        <v>0</v>
      </c>
    </row>
    <row r="15" spans="1:34" x14ac:dyDescent="0.2">
      <c r="A15" t="s">
        <v>0</v>
      </c>
      <c r="B15" t="s">
        <v>137</v>
      </c>
      <c r="C15" s="1">
        <v>44621</v>
      </c>
      <c r="D15" s="2">
        <v>0.62070844907407408</v>
      </c>
      <c r="E15">
        <v>16416</v>
      </c>
      <c r="F15">
        <v>19727</v>
      </c>
      <c r="G15" t="s">
        <v>30</v>
      </c>
      <c r="H15" t="s">
        <v>32</v>
      </c>
      <c r="I15" t="s">
        <v>31</v>
      </c>
      <c r="J15" s="1" t="s">
        <v>1</v>
      </c>
      <c r="K15" s="2" t="s">
        <v>132</v>
      </c>
      <c r="L15" t="s">
        <v>87</v>
      </c>
      <c r="M15" s="8" t="s">
        <v>21</v>
      </c>
      <c r="N15" t="s">
        <v>22</v>
      </c>
      <c r="O15" t="s">
        <v>133</v>
      </c>
      <c r="P15" t="s">
        <v>24</v>
      </c>
      <c r="Q15" t="s">
        <v>100</v>
      </c>
      <c r="R15" t="s">
        <v>26</v>
      </c>
    </row>
    <row r="16" spans="1:34" x14ac:dyDescent="0.2">
      <c r="A16" t="s">
        <v>0</v>
      </c>
      <c r="B16" t="s">
        <v>138</v>
      </c>
      <c r="C16" s="1">
        <v>44621</v>
      </c>
      <c r="D16" s="2">
        <v>0.62070844907407408</v>
      </c>
      <c r="E16">
        <v>16416</v>
      </c>
      <c r="F16">
        <v>19727</v>
      </c>
      <c r="G16" t="s">
        <v>30</v>
      </c>
      <c r="H16" t="s">
        <v>33</v>
      </c>
      <c r="I16" t="s">
        <v>31</v>
      </c>
      <c r="J16" s="1" t="s">
        <v>7</v>
      </c>
      <c r="K16" s="2" t="s">
        <v>1</v>
      </c>
      <c r="L16" t="s">
        <v>8</v>
      </c>
      <c r="M16" s="8" t="s">
        <v>88</v>
      </c>
      <c r="N16">
        <v>399</v>
      </c>
      <c r="O16" t="s">
        <v>10</v>
      </c>
      <c r="P16">
        <v>3840950</v>
      </c>
      <c r="Q16" t="s">
        <v>11</v>
      </c>
      <c r="R16">
        <v>3840950</v>
      </c>
      <c r="S16" t="s">
        <v>12</v>
      </c>
      <c r="T16">
        <v>77930</v>
      </c>
      <c r="U16" t="s">
        <v>13</v>
      </c>
      <c r="V16">
        <v>0</v>
      </c>
      <c r="W16" t="s">
        <v>14</v>
      </c>
      <c r="X16">
        <v>6</v>
      </c>
      <c r="Y16" t="s">
        <v>15</v>
      </c>
      <c r="Z16">
        <v>7</v>
      </c>
      <c r="AA16" t="s">
        <v>16</v>
      </c>
      <c r="AB16" t="s">
        <v>135</v>
      </c>
      <c r="AC16" t="s">
        <v>17</v>
      </c>
      <c r="AD16" t="s">
        <v>136</v>
      </c>
      <c r="AE16" t="s">
        <v>18</v>
      </c>
      <c r="AF16">
        <v>35</v>
      </c>
      <c r="AG16" t="s">
        <v>19</v>
      </c>
      <c r="AH16">
        <v>0</v>
      </c>
    </row>
    <row r="17" spans="1:34" x14ac:dyDescent="0.2">
      <c r="A17" t="s">
        <v>0</v>
      </c>
      <c r="B17" t="s">
        <v>139</v>
      </c>
      <c r="C17" s="1">
        <v>44621</v>
      </c>
      <c r="D17" s="2">
        <v>0.62070863425925926</v>
      </c>
      <c r="E17">
        <v>16416</v>
      </c>
      <c r="F17">
        <v>19727</v>
      </c>
      <c r="G17" t="s">
        <v>30</v>
      </c>
      <c r="H17" t="s">
        <v>32</v>
      </c>
      <c r="I17" t="s">
        <v>31</v>
      </c>
      <c r="J17" s="1" t="s">
        <v>1</v>
      </c>
      <c r="K17" s="2" t="s">
        <v>132</v>
      </c>
      <c r="L17" t="s">
        <v>89</v>
      </c>
      <c r="M17" s="8" t="s">
        <v>21</v>
      </c>
      <c r="N17" t="s">
        <v>22</v>
      </c>
      <c r="O17" t="s">
        <v>133</v>
      </c>
      <c r="P17" t="s">
        <v>24</v>
      </c>
      <c r="Q17" t="s">
        <v>100</v>
      </c>
      <c r="R17" t="s">
        <v>26</v>
      </c>
    </row>
    <row r="18" spans="1:34" x14ac:dyDescent="0.2">
      <c r="A18" t="s">
        <v>0</v>
      </c>
      <c r="B18" t="s">
        <v>140</v>
      </c>
      <c r="C18" s="1">
        <v>44621</v>
      </c>
      <c r="D18" s="2">
        <v>0.62070863425925926</v>
      </c>
      <c r="E18">
        <v>16416</v>
      </c>
      <c r="F18">
        <v>19727</v>
      </c>
      <c r="G18" t="s">
        <v>30</v>
      </c>
      <c r="H18" t="s">
        <v>33</v>
      </c>
      <c r="I18" t="s">
        <v>31</v>
      </c>
      <c r="J18" s="1" t="s">
        <v>7</v>
      </c>
      <c r="K18" s="2" t="s">
        <v>1</v>
      </c>
      <c r="L18" t="s">
        <v>8</v>
      </c>
      <c r="M18" s="8" t="s">
        <v>90</v>
      </c>
      <c r="N18">
        <v>414</v>
      </c>
      <c r="O18" t="s">
        <v>10</v>
      </c>
      <c r="P18">
        <v>3719202</v>
      </c>
      <c r="Q18" t="s">
        <v>11</v>
      </c>
      <c r="R18">
        <v>3719202</v>
      </c>
      <c r="S18" t="s">
        <v>12</v>
      </c>
      <c r="T18">
        <v>74446</v>
      </c>
      <c r="U18" t="s">
        <v>13</v>
      </c>
      <c r="V18">
        <v>0</v>
      </c>
      <c r="W18" t="s">
        <v>14</v>
      </c>
      <c r="X18">
        <v>6</v>
      </c>
      <c r="Y18" t="s">
        <v>15</v>
      </c>
      <c r="Z18">
        <v>8</v>
      </c>
      <c r="AA18" t="s">
        <v>16</v>
      </c>
      <c r="AB18" t="s">
        <v>135</v>
      </c>
      <c r="AC18" t="s">
        <v>17</v>
      </c>
      <c r="AD18" t="s">
        <v>136</v>
      </c>
      <c r="AE18" t="s">
        <v>18</v>
      </c>
      <c r="AF18">
        <v>35</v>
      </c>
      <c r="AG18" t="s">
        <v>19</v>
      </c>
      <c r="AH18">
        <v>0</v>
      </c>
    </row>
    <row r="19" spans="1:34" x14ac:dyDescent="0.2">
      <c r="A19" t="s">
        <v>0</v>
      </c>
      <c r="B19" t="s">
        <v>141</v>
      </c>
      <c r="C19" s="1">
        <v>44621</v>
      </c>
      <c r="D19" s="2">
        <v>0.62070883101851859</v>
      </c>
      <c r="E19">
        <v>16416</v>
      </c>
      <c r="F19">
        <v>19727</v>
      </c>
      <c r="G19" t="s">
        <v>30</v>
      </c>
      <c r="H19" t="s">
        <v>32</v>
      </c>
      <c r="I19" t="s">
        <v>31</v>
      </c>
      <c r="J19" s="1" t="s">
        <v>1</v>
      </c>
      <c r="K19" s="2" t="s">
        <v>132</v>
      </c>
      <c r="L19" t="s">
        <v>91</v>
      </c>
      <c r="M19" s="8" t="s">
        <v>21</v>
      </c>
      <c r="N19" t="s">
        <v>22</v>
      </c>
      <c r="O19" t="s">
        <v>133</v>
      </c>
      <c r="P19" t="s">
        <v>24</v>
      </c>
      <c r="Q19" t="s">
        <v>100</v>
      </c>
      <c r="R19" t="s">
        <v>26</v>
      </c>
    </row>
    <row r="20" spans="1:34" x14ac:dyDescent="0.2">
      <c r="A20" t="s">
        <v>0</v>
      </c>
      <c r="B20" t="s">
        <v>142</v>
      </c>
      <c r="C20" s="1">
        <v>44621</v>
      </c>
      <c r="D20" s="2">
        <v>0.62070883101851859</v>
      </c>
      <c r="E20">
        <v>16416</v>
      </c>
      <c r="F20">
        <v>19727</v>
      </c>
      <c r="G20" t="s">
        <v>30</v>
      </c>
      <c r="H20" t="s">
        <v>33</v>
      </c>
      <c r="I20" t="s">
        <v>31</v>
      </c>
      <c r="J20" s="1" t="s">
        <v>7</v>
      </c>
      <c r="K20" s="2" t="s">
        <v>1</v>
      </c>
      <c r="L20" t="s">
        <v>8</v>
      </c>
      <c r="M20" s="8" t="s">
        <v>92</v>
      </c>
      <c r="N20">
        <v>431</v>
      </c>
      <c r="O20" t="s">
        <v>10</v>
      </c>
      <c r="P20">
        <v>3604695</v>
      </c>
      <c r="Q20" t="s">
        <v>11</v>
      </c>
      <c r="R20">
        <v>3604695</v>
      </c>
      <c r="S20" t="s">
        <v>12</v>
      </c>
      <c r="T20">
        <v>67502</v>
      </c>
      <c r="U20" t="s">
        <v>13</v>
      </c>
      <c r="V20">
        <v>0</v>
      </c>
      <c r="W20" t="s">
        <v>14</v>
      </c>
      <c r="X20">
        <v>6</v>
      </c>
      <c r="Y20" t="s">
        <v>15</v>
      </c>
      <c r="Z20">
        <v>9</v>
      </c>
      <c r="AA20" t="s">
        <v>16</v>
      </c>
      <c r="AB20" t="s">
        <v>135</v>
      </c>
      <c r="AC20" t="s">
        <v>17</v>
      </c>
      <c r="AD20" t="s">
        <v>136</v>
      </c>
      <c r="AE20" t="s">
        <v>18</v>
      </c>
      <c r="AF20">
        <v>35</v>
      </c>
      <c r="AG20" t="s">
        <v>19</v>
      </c>
      <c r="AH20">
        <v>0</v>
      </c>
    </row>
    <row r="21" spans="1:34" x14ac:dyDescent="0.2">
      <c r="A21" t="s">
        <v>0</v>
      </c>
      <c r="B21" t="s">
        <v>143</v>
      </c>
      <c r="C21" s="1">
        <v>44621</v>
      </c>
      <c r="D21" s="2">
        <v>0.62070901620370367</v>
      </c>
      <c r="E21">
        <v>16416</v>
      </c>
      <c r="F21">
        <v>19727</v>
      </c>
      <c r="G21" t="s">
        <v>30</v>
      </c>
      <c r="H21" t="s">
        <v>32</v>
      </c>
      <c r="I21" t="s">
        <v>31</v>
      </c>
      <c r="J21" s="1" t="s">
        <v>1</v>
      </c>
      <c r="K21" s="2" t="s">
        <v>132</v>
      </c>
      <c r="L21" t="s">
        <v>79</v>
      </c>
      <c r="M21" s="8" t="s">
        <v>21</v>
      </c>
      <c r="N21" t="s">
        <v>22</v>
      </c>
      <c r="O21" t="s">
        <v>133</v>
      </c>
      <c r="P21" t="s">
        <v>24</v>
      </c>
      <c r="Q21" t="s">
        <v>100</v>
      </c>
      <c r="R21" t="s">
        <v>26</v>
      </c>
    </row>
    <row r="22" spans="1:34" x14ac:dyDescent="0.2">
      <c r="A22" t="s">
        <v>0</v>
      </c>
      <c r="B22" t="s">
        <v>144</v>
      </c>
      <c r="C22" s="1">
        <v>44621</v>
      </c>
      <c r="D22" s="2">
        <v>0.62070901620370367</v>
      </c>
      <c r="E22">
        <v>16416</v>
      </c>
      <c r="F22">
        <v>19727</v>
      </c>
      <c r="G22" t="s">
        <v>30</v>
      </c>
      <c r="H22" t="s">
        <v>33</v>
      </c>
      <c r="I22" t="s">
        <v>31</v>
      </c>
      <c r="J22" s="1" t="s">
        <v>7</v>
      </c>
      <c r="K22" s="2" t="s">
        <v>1</v>
      </c>
      <c r="L22" t="s">
        <v>8</v>
      </c>
      <c r="M22" s="8" t="s">
        <v>80</v>
      </c>
      <c r="N22">
        <v>454</v>
      </c>
      <c r="O22" t="s">
        <v>10</v>
      </c>
      <c r="P22">
        <v>3485764</v>
      </c>
      <c r="Q22" t="s">
        <v>11</v>
      </c>
      <c r="R22">
        <v>3485764</v>
      </c>
      <c r="S22" t="s">
        <v>12</v>
      </c>
      <c r="T22">
        <v>64621</v>
      </c>
      <c r="U22" t="s">
        <v>13</v>
      </c>
      <c r="V22">
        <v>0</v>
      </c>
      <c r="W22" t="s">
        <v>14</v>
      </c>
      <c r="X22">
        <v>6</v>
      </c>
      <c r="Y22" t="s">
        <v>15</v>
      </c>
      <c r="Z22">
        <v>10</v>
      </c>
      <c r="AA22" t="s">
        <v>16</v>
      </c>
      <c r="AB22" t="s">
        <v>135</v>
      </c>
      <c r="AC22" t="s">
        <v>17</v>
      </c>
      <c r="AD22" t="s">
        <v>136</v>
      </c>
      <c r="AE22" t="s">
        <v>18</v>
      </c>
      <c r="AF22">
        <v>35</v>
      </c>
      <c r="AG22" t="s">
        <v>19</v>
      </c>
      <c r="AH22">
        <v>0</v>
      </c>
    </row>
    <row r="23" spans="1:34" x14ac:dyDescent="0.2">
      <c r="A23" t="s">
        <v>0</v>
      </c>
      <c r="B23" t="s">
        <v>145</v>
      </c>
      <c r="C23" s="1">
        <v>44621</v>
      </c>
      <c r="D23" s="2">
        <v>0.620709212962963</v>
      </c>
      <c r="E23">
        <v>16416</v>
      </c>
      <c r="F23">
        <v>19727</v>
      </c>
      <c r="G23" t="s">
        <v>30</v>
      </c>
      <c r="H23" t="s">
        <v>32</v>
      </c>
      <c r="I23" t="s">
        <v>31</v>
      </c>
      <c r="J23" s="1" t="s">
        <v>1</v>
      </c>
      <c r="K23" s="2" t="s">
        <v>132</v>
      </c>
      <c r="L23" t="s">
        <v>81</v>
      </c>
      <c r="M23" s="8" t="s">
        <v>21</v>
      </c>
      <c r="N23" t="s">
        <v>22</v>
      </c>
      <c r="O23" t="s">
        <v>133</v>
      </c>
      <c r="P23" t="s">
        <v>98</v>
      </c>
      <c r="Q23" t="s">
        <v>100</v>
      </c>
      <c r="R23" t="s">
        <v>146</v>
      </c>
    </row>
    <row r="24" spans="1:34" x14ac:dyDescent="0.2">
      <c r="A24" t="s">
        <v>0</v>
      </c>
      <c r="B24" t="s">
        <v>147</v>
      </c>
      <c r="C24" s="1">
        <v>44621</v>
      </c>
      <c r="D24" s="2">
        <v>0.620709212962963</v>
      </c>
      <c r="E24">
        <v>16416</v>
      </c>
      <c r="F24">
        <v>19727</v>
      </c>
      <c r="G24" t="s">
        <v>30</v>
      </c>
      <c r="H24" t="s">
        <v>33</v>
      </c>
      <c r="I24" t="s">
        <v>31</v>
      </c>
      <c r="J24" s="1" t="s">
        <v>7</v>
      </c>
      <c r="K24" s="2" t="s">
        <v>1</v>
      </c>
      <c r="L24" t="s">
        <v>8</v>
      </c>
      <c r="M24" s="8" t="s">
        <v>82</v>
      </c>
      <c r="N24">
        <v>476</v>
      </c>
      <c r="O24" t="s">
        <v>10</v>
      </c>
      <c r="P24">
        <v>3396133</v>
      </c>
      <c r="Q24" t="s">
        <v>11</v>
      </c>
      <c r="R24">
        <v>3396133</v>
      </c>
      <c r="S24" t="s">
        <v>12</v>
      </c>
      <c r="T24">
        <v>65180</v>
      </c>
      <c r="U24" t="s">
        <v>13</v>
      </c>
      <c r="V24">
        <v>0</v>
      </c>
      <c r="W24" t="s">
        <v>14</v>
      </c>
      <c r="X24">
        <v>6</v>
      </c>
      <c r="Y24" t="s">
        <v>15</v>
      </c>
      <c r="Z24">
        <v>11</v>
      </c>
      <c r="AA24" t="s">
        <v>16</v>
      </c>
      <c r="AB24" t="s">
        <v>135</v>
      </c>
      <c r="AC24" t="s">
        <v>17</v>
      </c>
      <c r="AD24" t="s">
        <v>148</v>
      </c>
      <c r="AE24" t="s">
        <v>18</v>
      </c>
      <c r="AF24">
        <v>35</v>
      </c>
      <c r="AG24" t="s">
        <v>19</v>
      </c>
      <c r="AH24">
        <v>0</v>
      </c>
    </row>
    <row r="25" spans="1:34" x14ac:dyDescent="0.2">
      <c r="A25" t="s">
        <v>0</v>
      </c>
      <c r="B25" t="s">
        <v>149</v>
      </c>
      <c r="C25" s="1">
        <v>44621</v>
      </c>
      <c r="D25" s="2">
        <v>0.62070940972222222</v>
      </c>
      <c r="E25">
        <v>16416</v>
      </c>
      <c r="F25">
        <v>19727</v>
      </c>
      <c r="G25" t="s">
        <v>30</v>
      </c>
      <c r="H25" t="s">
        <v>32</v>
      </c>
      <c r="I25" t="s">
        <v>31</v>
      </c>
      <c r="J25" s="1" t="s">
        <v>1</v>
      </c>
      <c r="K25" s="2" t="s">
        <v>132</v>
      </c>
      <c r="L25" t="s">
        <v>83</v>
      </c>
      <c r="M25" s="8" t="s">
        <v>21</v>
      </c>
      <c r="N25" t="s">
        <v>22</v>
      </c>
      <c r="O25" t="s">
        <v>133</v>
      </c>
      <c r="P25" t="s">
        <v>99</v>
      </c>
      <c r="Q25" t="s">
        <v>100</v>
      </c>
      <c r="R25" t="s">
        <v>101</v>
      </c>
    </row>
    <row r="26" spans="1:34" x14ac:dyDescent="0.2">
      <c r="A26" t="s">
        <v>0</v>
      </c>
      <c r="B26" t="s">
        <v>150</v>
      </c>
      <c r="C26" s="1">
        <v>44621</v>
      </c>
      <c r="D26" s="2">
        <v>0.62070940972222222</v>
      </c>
      <c r="E26">
        <v>16416</v>
      </c>
      <c r="F26">
        <v>19727</v>
      </c>
      <c r="G26" t="s">
        <v>30</v>
      </c>
      <c r="H26" t="s">
        <v>33</v>
      </c>
      <c r="I26" t="s">
        <v>31</v>
      </c>
      <c r="J26" s="1" t="s">
        <v>7</v>
      </c>
      <c r="K26" s="2" t="s">
        <v>1</v>
      </c>
      <c r="L26" t="s">
        <v>8</v>
      </c>
      <c r="M26" s="8" t="s">
        <v>84</v>
      </c>
      <c r="N26">
        <v>498</v>
      </c>
      <c r="O26" t="s">
        <v>10</v>
      </c>
      <c r="P26">
        <v>69352</v>
      </c>
      <c r="Q26" t="s">
        <v>11</v>
      </c>
      <c r="R26">
        <v>3082888</v>
      </c>
      <c r="S26" t="s">
        <v>12</v>
      </c>
      <c r="T26">
        <v>69352</v>
      </c>
      <c r="U26" t="s">
        <v>13</v>
      </c>
      <c r="V26">
        <v>0</v>
      </c>
      <c r="W26" t="s">
        <v>14</v>
      </c>
      <c r="X26">
        <v>6</v>
      </c>
      <c r="Y26" t="s">
        <v>15</v>
      </c>
      <c r="Z26">
        <v>10</v>
      </c>
      <c r="AA26" t="s">
        <v>16</v>
      </c>
      <c r="AB26" t="s">
        <v>151</v>
      </c>
      <c r="AC26" t="s">
        <v>17</v>
      </c>
      <c r="AD26" t="s">
        <v>152</v>
      </c>
      <c r="AE26" t="s">
        <v>18</v>
      </c>
      <c r="AF26">
        <v>35</v>
      </c>
      <c r="AG26" t="s">
        <v>19</v>
      </c>
      <c r="AH26">
        <v>2</v>
      </c>
    </row>
    <row r="27" spans="1:34" x14ac:dyDescent="0.2">
      <c r="AC27" s="1"/>
      <c r="AD27" s="2"/>
    </row>
    <row r="28" spans="1:34" x14ac:dyDescent="0.2">
      <c r="AC28" s="1"/>
      <c r="AD28" s="2"/>
    </row>
    <row r="29" spans="1:34" x14ac:dyDescent="0.2">
      <c r="AC29" s="1"/>
      <c r="AD29" s="2"/>
    </row>
    <row r="30" spans="1:34" x14ac:dyDescent="0.2">
      <c r="AC30" s="1"/>
      <c r="AD30" s="2"/>
    </row>
    <row r="31" spans="1:34" x14ac:dyDescent="0.2">
      <c r="AC31" s="1"/>
      <c r="AD31" s="2"/>
    </row>
    <row r="32" spans="1:34" x14ac:dyDescent="0.2">
      <c r="AC32" s="1"/>
      <c r="AD32" s="2"/>
    </row>
    <row r="33" spans="29:30" x14ac:dyDescent="0.2">
      <c r="AC33" s="1"/>
      <c r="AD33" s="2"/>
    </row>
    <row r="34" spans="29:30" x14ac:dyDescent="0.2">
      <c r="AC34" s="1"/>
      <c r="AD34" s="2"/>
    </row>
    <row r="35" spans="29:30" x14ac:dyDescent="0.2">
      <c r="AC35" s="1"/>
      <c r="AD35" s="2"/>
    </row>
    <row r="36" spans="29:30" x14ac:dyDescent="0.2">
      <c r="AC36" s="1"/>
      <c r="AD36" s="2"/>
    </row>
    <row r="37" spans="29:30" x14ac:dyDescent="0.2">
      <c r="AC37" s="1"/>
      <c r="AD37" s="2"/>
    </row>
    <row r="38" spans="29:30" x14ac:dyDescent="0.2">
      <c r="AC38" s="1"/>
      <c r="AD38" s="2"/>
    </row>
    <row r="39" spans="29:30" x14ac:dyDescent="0.2">
      <c r="AC39" s="1"/>
      <c r="AD39" s="2"/>
    </row>
    <row r="40" spans="29:30" x14ac:dyDescent="0.2">
      <c r="AC40" s="1"/>
      <c r="AD40" s="2"/>
    </row>
    <row r="41" spans="29:30" x14ac:dyDescent="0.2">
      <c r="AC41" s="1"/>
      <c r="AD41" s="2"/>
    </row>
    <row r="42" spans="29:30" x14ac:dyDescent="0.2">
      <c r="AC42" s="1"/>
      <c r="AD42" s="2"/>
    </row>
    <row r="43" spans="29:30" x14ac:dyDescent="0.2">
      <c r="AC43" s="1"/>
      <c r="AD43" s="2"/>
    </row>
    <row r="44" spans="29:30" x14ac:dyDescent="0.2">
      <c r="AC44" s="1"/>
      <c r="AD44" s="2"/>
    </row>
    <row r="45" spans="29:30" x14ac:dyDescent="0.2">
      <c r="AC45" s="1"/>
      <c r="AD45" s="2"/>
    </row>
    <row r="46" spans="29:30" x14ac:dyDescent="0.2">
      <c r="AC46" s="1"/>
      <c r="AD46" s="2"/>
    </row>
    <row r="47" spans="29:30" x14ac:dyDescent="0.2">
      <c r="AC47" s="1"/>
      <c r="AD47" s="2"/>
    </row>
    <row r="48" spans="29:30" x14ac:dyDescent="0.2">
      <c r="AC48" s="1"/>
      <c r="AD48" s="2"/>
    </row>
    <row r="49" spans="29:30" x14ac:dyDescent="0.2">
      <c r="AC49" s="1"/>
      <c r="AD49" s="2"/>
    </row>
    <row r="50" spans="29:30" x14ac:dyDescent="0.2">
      <c r="AC50" s="1"/>
      <c r="AD50" s="2"/>
    </row>
    <row r="51" spans="29:30" x14ac:dyDescent="0.2">
      <c r="AC51" s="1"/>
      <c r="AD51" s="2"/>
    </row>
    <row r="52" spans="29:30" x14ac:dyDescent="0.2">
      <c r="AC52" s="1"/>
      <c r="AD52" s="2"/>
    </row>
    <row r="53" spans="29:30" x14ac:dyDescent="0.2">
      <c r="AC53" s="1"/>
      <c r="AD53" s="2"/>
    </row>
    <row r="54" spans="29:30" x14ac:dyDescent="0.2">
      <c r="AC54" s="1"/>
      <c r="AD54" s="2"/>
    </row>
    <row r="55" spans="29:30" x14ac:dyDescent="0.2">
      <c r="AC55" s="1"/>
      <c r="AD55" s="2"/>
    </row>
    <row r="56" spans="29:30" x14ac:dyDescent="0.2">
      <c r="AC56" s="1"/>
      <c r="AD56" s="2"/>
    </row>
    <row r="57" spans="29:30" x14ac:dyDescent="0.2">
      <c r="AC57" s="1"/>
      <c r="AD57" s="2"/>
    </row>
    <row r="58" spans="29:30" x14ac:dyDescent="0.2">
      <c r="AC58" s="1"/>
      <c r="AD58" s="2"/>
    </row>
    <row r="59" spans="29:30" x14ac:dyDescent="0.2">
      <c r="AC59" s="1"/>
      <c r="AD59" s="2"/>
    </row>
    <row r="60" spans="29:30" x14ac:dyDescent="0.2">
      <c r="AC60" s="1"/>
      <c r="AD60" s="2"/>
    </row>
    <row r="61" spans="29:30" x14ac:dyDescent="0.2">
      <c r="AC61" s="1"/>
      <c r="AD6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A784-D64C-4D18-968E-EF1F52934744}">
  <dimension ref="A1:AJ43"/>
  <sheetViews>
    <sheetView tabSelected="1" topLeftCell="E1" workbookViewId="0">
      <selection activeCell="E1" sqref="E1"/>
    </sheetView>
  </sheetViews>
  <sheetFormatPr defaultRowHeight="14.25" x14ac:dyDescent="0.2"/>
  <cols>
    <col min="1" max="1" width="21.375" style="4" bestFit="1" customWidth="1"/>
    <col min="2" max="2" width="11.125" style="4" bestFit="1" customWidth="1"/>
    <col min="3" max="4" width="16.125" style="4" bestFit="1" customWidth="1"/>
    <col min="5" max="6" width="10.125" style="4" bestFit="1" customWidth="1"/>
    <col min="7" max="8" width="14.125" style="4" bestFit="1" customWidth="1"/>
    <col min="9" max="10" width="14.25" style="4" bestFit="1" customWidth="1"/>
    <col min="11" max="11" width="9" style="4"/>
    <col min="12" max="12" width="10.5" style="4" bestFit="1" customWidth="1"/>
    <col min="13" max="13" width="10.5" style="4" customWidth="1"/>
    <col min="14" max="14" width="10" style="4" bestFit="1" customWidth="1"/>
    <col min="15" max="15" width="10.5" style="4" customWidth="1"/>
    <col min="16" max="16" width="10.5" style="4" bestFit="1" customWidth="1"/>
    <col min="17" max="17" width="11" style="4" bestFit="1" customWidth="1"/>
    <col min="18" max="18" width="10.25" style="4" bestFit="1" customWidth="1"/>
    <col min="19" max="19" width="12.25" style="4" bestFit="1" customWidth="1"/>
    <col min="20" max="20" width="9" style="4"/>
    <col min="21" max="21" width="11.75" style="4" bestFit="1" customWidth="1"/>
    <col min="22" max="22" width="11.25" style="4" bestFit="1" customWidth="1"/>
    <col min="23" max="23" width="9.375" style="4" bestFit="1" customWidth="1"/>
    <col min="24" max="24" width="11.25" style="4" bestFit="1" customWidth="1"/>
    <col min="25" max="25" width="9.875" style="4" bestFit="1" customWidth="1"/>
    <col min="26" max="26" width="11.75" style="4" bestFit="1" customWidth="1"/>
    <col min="27" max="27" width="6.75" style="4" bestFit="1" customWidth="1"/>
    <col min="28" max="28" width="9" style="4"/>
    <col min="29" max="29" width="11.875" style="4" bestFit="1" customWidth="1"/>
    <col min="30" max="30" width="9" style="4"/>
    <col min="31" max="31" width="11" style="4" bestFit="1" customWidth="1"/>
    <col min="32" max="32" width="9" style="4"/>
    <col min="33" max="33" width="11" style="4" bestFit="1" customWidth="1"/>
    <col min="34" max="34" width="11.875" style="4" bestFit="1" customWidth="1"/>
    <col min="35" max="35" width="9.125" style="4" bestFit="1" customWidth="1"/>
    <col min="36" max="36" width="11" style="4" bestFit="1" customWidth="1"/>
    <col min="37" max="16384" width="9" style="4"/>
  </cols>
  <sheetData>
    <row r="1" spans="1:36" x14ac:dyDescent="0.2">
      <c r="A1" s="13" t="s">
        <v>62</v>
      </c>
      <c r="B1" s="11" t="s">
        <v>34</v>
      </c>
      <c r="C1" s="14">
        <v>4</v>
      </c>
      <c r="D1" s="11" t="s">
        <v>35</v>
      </c>
      <c r="E1" s="14">
        <v>3</v>
      </c>
      <c r="F1" s="11" t="s">
        <v>36</v>
      </c>
      <c r="G1" s="14">
        <v>3</v>
      </c>
      <c r="H1" s="11" t="s">
        <v>37</v>
      </c>
      <c r="I1" s="14">
        <v>2</v>
      </c>
      <c r="J1" s="11" t="s">
        <v>38</v>
      </c>
      <c r="K1" s="14">
        <v>30</v>
      </c>
    </row>
    <row r="2" spans="1:36" x14ac:dyDescent="0.2">
      <c r="A2" s="9" t="s">
        <v>40</v>
      </c>
      <c r="B2" s="9" t="s">
        <v>41</v>
      </c>
      <c r="C2" s="9" t="s">
        <v>39</v>
      </c>
      <c r="D2" s="9" t="s">
        <v>42</v>
      </c>
      <c r="E2" s="9" t="s">
        <v>43</v>
      </c>
      <c r="F2" s="9" t="s">
        <v>44</v>
      </c>
      <c r="G2" s="9" t="s">
        <v>46</v>
      </c>
      <c r="H2" s="9" t="s">
        <v>45</v>
      </c>
      <c r="I2" s="9" t="s">
        <v>47</v>
      </c>
      <c r="J2" s="15" t="s">
        <v>94</v>
      </c>
      <c r="K2" s="9" t="s">
        <v>48</v>
      </c>
      <c r="L2" s="15" t="s">
        <v>95</v>
      </c>
      <c r="M2" s="9" t="s">
        <v>49</v>
      </c>
      <c r="N2" s="15" t="s">
        <v>96</v>
      </c>
      <c r="O2" s="9" t="s">
        <v>50</v>
      </c>
      <c r="P2" s="3" t="s">
        <v>60</v>
      </c>
      <c r="Q2" s="18" t="s">
        <v>71</v>
      </c>
      <c r="R2" s="9" t="s">
        <v>52</v>
      </c>
      <c r="S2" s="15" t="s">
        <v>69</v>
      </c>
      <c r="T2" s="9" t="s">
        <v>51</v>
      </c>
      <c r="U2" s="17" t="s">
        <v>61</v>
      </c>
      <c r="V2" s="18" t="s">
        <v>93</v>
      </c>
      <c r="W2" s="9" t="s">
        <v>53</v>
      </c>
      <c r="X2" s="15" t="s">
        <v>70</v>
      </c>
      <c r="Y2" s="9" t="s">
        <v>54</v>
      </c>
      <c r="Z2" s="3" t="s">
        <v>63</v>
      </c>
      <c r="AA2" s="9" t="s">
        <v>55</v>
      </c>
      <c r="AB2" s="3" t="s">
        <v>64</v>
      </c>
      <c r="AC2" s="9" t="s">
        <v>56</v>
      </c>
      <c r="AD2" s="15" t="s">
        <v>65</v>
      </c>
      <c r="AE2" s="9" t="s">
        <v>57</v>
      </c>
      <c r="AF2" s="15" t="s">
        <v>66</v>
      </c>
      <c r="AG2" s="9" t="s">
        <v>58</v>
      </c>
      <c r="AH2" s="15" t="s">
        <v>67</v>
      </c>
      <c r="AI2" s="9" t="s">
        <v>59</v>
      </c>
      <c r="AJ2" s="15" t="s">
        <v>68</v>
      </c>
    </row>
    <row r="3" spans="1:36" x14ac:dyDescent="0.2">
      <c r="A3" s="7">
        <f t="array" ref="A3">IF(2*(ROW()-2)&lt;=MAX((DYTH_输入!A:A&lt;&gt;"")*ROW(DYTH_输入!A:A))+1,ROW()-3,"")</f>
        <v>0</v>
      </c>
      <c r="B3" s="16">
        <f>IF($A3="","",VALUE(INDEX(DYTH_输入!N:N,2*(ROW($A3)-2))))</f>
        <v>309</v>
      </c>
      <c r="C3" s="10"/>
      <c r="D3" s="6">
        <f>IF($A3="","",INDEX(DYTH_输入!AF:AF,2*(ROW($A3)-2)))</f>
        <v>35</v>
      </c>
      <c r="E3" s="6">
        <f>IF($A3="","",INDEX(DYTH_输入!AH:AH,2*(ROW($A3)-2)))</f>
        <v>0</v>
      </c>
      <c r="F3" s="6">
        <f>IF($A3="","",VALUE(INDEX(DYTH_输入!P:P,2*(ROW($A3)-2))))</f>
        <v>3601030</v>
      </c>
      <c r="G3" s="6">
        <f>IF($A3="","",INDEX(DYTH_输入!R:R,2*(ROW($A3)-2)))</f>
        <v>3601030</v>
      </c>
      <c r="H3" s="6">
        <f>IF($A3="","",INDEX(DYTH_输入!T:T,2*(ROW($A3)-2)))</f>
        <v>57198</v>
      </c>
      <c r="I3" s="6">
        <f>IF($A3="","",INDEX(DYTH_输入!V:V,2*(ROW($A3)-2)))</f>
        <v>0</v>
      </c>
      <c r="J3" s="20">
        <f>IF($A3="","",A3)</f>
        <v>0</v>
      </c>
      <c r="K3" s="6">
        <f>IF($A3="","",INDEX(DYTH_输入!X:X,2*(ROW($A3)-2)))</f>
        <v>0</v>
      </c>
      <c r="L3" s="20">
        <f>IF($A3="","",MATCH(MAX($F$3:F3),$F$3:F3,0)-1)</f>
        <v>0</v>
      </c>
      <c r="M3" s="6">
        <f>IF($A3="","",INDEX(DYTH_输入!Z:Z,2*(ROW($A3)-2)))</f>
        <v>0</v>
      </c>
      <c r="N3" s="20">
        <f>IF($A3="","",A3)</f>
        <v>0</v>
      </c>
      <c r="O3" s="6" t="str">
        <f>IF($A3="","",LEFT(INDEX(DYTH_输入!AB:AB,2*(ROW($A3)-2)),IF(MID(INDEX(DYTH_输入!AB:AB,2*(ROW($A3)-2)),LEN(INDEX(DYTH_输入!AB:AB,2*(ROW($A3)-2)))-2,1)="(",LEN(INDEX(DYTH_输入!AB:AB,2*(ROW($A3)-2)))-3,LEN(INDEX(DYTH_输入!AB:AB,2*(ROW($A3)-2)))-4)))</f>
        <v>432123</v>
      </c>
      <c r="P3" s="21">
        <f>IF($A3="","",F3*S3/100)</f>
        <v>432123.6</v>
      </c>
      <c r="Q3" s="19"/>
      <c r="R3" s="6" t="str">
        <f>IF($A3="","",MID(INDEX(DYTH_输入!AB:AB,2*(ROW($A3)-2)),IF(MID(INDEX(DYTH_输入!AB:AB,2*(ROW($A3)-2)),LEN(INDEX(DYTH_输入!AB:AB,2*(ROW($A3)-2)))-2,1)="(",LEN(INDEX(DYTH_输入!AB:AB,2*(ROW($A3)-2)))-1,LEN(INDEX(DYTH_输入!AB:AB,2*(ROW($A3)-2)))-2),IF(MID(INDEX(DYTH_输入!AB:AB,2*(ROW($A3)-2)),LEN(INDEX(DYTH_输入!AB:AB,2*(ROW($A3)-2)))-2,1)="(",1,2)))</f>
        <v>12</v>
      </c>
      <c r="S3" s="16" t="str">
        <f>R3</f>
        <v>12</v>
      </c>
      <c r="T3" s="6" t="str">
        <f>IF($A3="","",LEFT(INDEX(DYTH_输入!AD:AD,2*(ROW($A3)-2)),IF(MID(INDEX(DYTH_输入!AD:AD,2*(ROW($A3)-2)),LEN(INDEX(DYTH_输入!AD:AD,2*(ROW($A3)-2)))-2,1)="(",LEN(INDEX(DYTH_输入!AD:AD,2*(ROW($A3)-2)))-3,LEN(INDEX(DYTH_输入!AD:AD,2*(ROW($A3)-2)))-4)))</f>
        <v>288082</v>
      </c>
      <c r="U3" s="21">
        <f>IF($A3="","",F3*X3/100)</f>
        <v>288082.40000000002</v>
      </c>
      <c r="V3" s="19"/>
      <c r="W3" s="6" t="str">
        <f>IF($A3="","",MID(INDEX(DYTH_输入!AD:AD,2*(ROW($A3)-2)),IF(MID(INDEX(DYTH_输入!AD:AD,2*(ROW($A3)-2)),LEN(INDEX(DYTH_输入!AD:AD,2*(ROW($A3)-2)))-2,1)="(",LEN(INDEX(DYTH_输入!AD:AD,2*(ROW($A3)-2)))-1,LEN(INDEX(DYTH_输入!AD:AD,2*(ROW($A3)-2)))-2),IF(MID(INDEX(DYTH_输入!AD:AD,2*(ROW($A3)-2)),LEN(INDEX(DYTH_输入!AD:AD,2*(ROW($A3)-2)))-2,1)="(",1,2)))</f>
        <v>8</v>
      </c>
      <c r="X3" s="16" t="str">
        <f>W3</f>
        <v>8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spans="1:36" x14ac:dyDescent="0.2">
      <c r="A4" s="7">
        <f t="array" ref="A4">IF(2*(ROW()-2)&lt;=MAX((DYTH_输入!A:A&lt;&gt;"")*ROW(DYTH_输入!A:A))+1,ROW()-3,"")</f>
        <v>1</v>
      </c>
      <c r="B4" s="16">
        <f>IF($A4="","",VALUE(INDEX(DYTH_输入!N:N,2*(ROW($A4)-2))))</f>
        <v>322</v>
      </c>
      <c r="C4" s="6">
        <f>IF($A4="","",VALUE(MID(INDEX(DYTH_输入!K:K,2*(ROW($A4)-3)+1),8,2)))</f>
        <v>1</v>
      </c>
      <c r="D4" s="6">
        <f>IF($A4="","",INDEX(DYTH_输入!AF:AF,2*(ROW($A4)-2)))</f>
        <v>35</v>
      </c>
      <c r="E4" s="6">
        <f>IF($A4="","",INDEX(DYTH_输入!AH:AH,2*(ROW($A4)-2)))</f>
        <v>0</v>
      </c>
      <c r="F4" s="16">
        <f>IF($A4="","",VALUE(INDEX(DYTH_输入!P:P,2*(ROW($A4)-2))))</f>
        <v>3647939</v>
      </c>
      <c r="G4" s="6">
        <f>IF($A4="","",INDEX(DYTH_输入!R:R,2*(ROW($A4)-2)))</f>
        <v>3647939</v>
      </c>
      <c r="H4" s="6">
        <f>IF($A4="","",INDEX(DYTH_输入!T:T,2*(ROW($A4)-2)))</f>
        <v>61991</v>
      </c>
      <c r="I4" s="6">
        <f>IF($A4="","",INDEX(DYTH_输入!V:V,2*(ROW($A4)-2)))</f>
        <v>0</v>
      </c>
      <c r="J4" s="20">
        <f ca="1">IF($A4="","",IF($B$3-$B$4&gt;0,MATCH(MIN(OFFSET($F$3:F4,L4,,A4-L4+1,1)),OFFSET($F$3:F4,L4,,A4-L4+1,1),0)-1+L4,MATCH(MIN(OFFSET($F$3:F4,0,,C4+1,1)),OFFSET($F$3:F4,0,,C4+1,1),0)-1))</f>
        <v>0</v>
      </c>
      <c r="K4" s="6">
        <f>IF($A4="","",INDEX(DYTH_输入!X:X,2*(ROW($A4)-2)))</f>
        <v>1</v>
      </c>
      <c r="L4" s="20">
        <f>IF($A4="","",MATCH(MAX($F$3:F4),$F$3:F4,0)-1)</f>
        <v>1</v>
      </c>
      <c r="M4" s="6">
        <f>IF($A4="","",INDEX(DYTH_输入!Z:Z,2*(ROW($A4)-2)))</f>
        <v>1</v>
      </c>
      <c r="N4" s="20">
        <f ca="1">IF($A4="","",IF($B$3-$B$4&gt;0,MATCH(MIN(OFFSET($F$3:F4,0,,C4+1,1)),OFFSET($F$3:F4,0,,C4+1,1),0)-1,MATCH(MIN(OFFSET($F$3:F4,L4,,A4-L4+1,1)),OFFSET($F$3:F4,L4,,A4-L4+1,1),0)-1+L4))</f>
        <v>1</v>
      </c>
      <c r="O4" s="6" t="str">
        <f>IF($A4="","",LEFT(INDEX(DYTH_输入!AB:AB,2*(ROW($A4)-2)),IF(MID(INDEX(DYTH_输入!AB:AB,2*(ROW($A4)-2)),LEN(INDEX(DYTH_输入!AB:AB,2*(ROW($A4)-2)))-2,1)="(",LEN(INDEX(DYTH_输入!AB:AB,2*(ROW($A4)-2)))-3,LEN(INDEX(DYTH_输入!AB:AB,2*(ROW($A4)-2)))-4)))</f>
        <v>437752</v>
      </c>
      <c r="P4" s="21">
        <f>IF($A4="","",INDEX(F$3:F$39,INDEX(C4,1)+1)*S4/100)</f>
        <v>437752.68</v>
      </c>
      <c r="Q4" s="12">
        <f ca="1">IF($A4="","",MAX($F$3:F4)-MIN(MIN(OFFSET($F$3:F4,MAX($C$4:C4)+3,,,ROW(F4)-ROW(C4)+1)),MIN(OFFSET($F$3:F4,$C$3,,,IF($C$4=0,1,MAX($C$4:C4))))))</f>
        <v>46909</v>
      </c>
      <c r="R4" s="6" t="str">
        <f>IF($A4="","",MID(INDEX(DYTH_输入!AB:AB,2*(ROW($A4)-2)),IF(MID(INDEX(DYTH_输入!AB:AB,2*(ROW($A4)-2)),LEN(INDEX(DYTH_输入!AB:AB,2*(ROW($A4)-2)))-2,1)="(",LEN(INDEX(DYTH_输入!AB:AB,2*(ROW($A4)-2)))-1,LEN(INDEX(DYTH_输入!AB:AB,2*(ROW($A4)-2)))-2),IF(MID(INDEX(DYTH_输入!AB:AB,2*(ROW($A4)-2)),LEN(INDEX(DYTH_输入!AB:AB,2*(ROW($A4)-2)))-2,1)="(",1,2)))</f>
        <v>12</v>
      </c>
      <c r="S4" s="16">
        <f>AH4</f>
        <v>12</v>
      </c>
      <c r="T4" s="6" t="str">
        <f>IF($A4="","",LEFT(INDEX(DYTH_输入!AD:AD,2*(ROW($A4)-2)),IF(MID(INDEX(DYTH_输入!AD:AD,2*(ROW($A4)-2)),LEN(INDEX(DYTH_输入!AD:AD,2*(ROW($A4)-2)))-2,1)="(",LEN(INDEX(DYTH_输入!AD:AD,2*(ROW($A4)-2)))-3,LEN(INDEX(DYTH_输入!AD:AD,2*(ROW($A4)-2)))-4)))</f>
        <v>291835</v>
      </c>
      <c r="U4" s="21">
        <f>IF($A4="","",INDEX(F$3:F$39,INDEX(C4,1)+1)*X4/100)</f>
        <v>291835.12</v>
      </c>
      <c r="V4" s="12">
        <f ca="1">IF($A4="","",MAX($F$3:F4)-MAX(MIN(OFFSET($F$3:F4,MAX($C$4:C4)+3,,,ROW(F4)-ROW(C4)+1)),MIN(OFFSET($F$3:F4,$C$3,,,IF($C$4=0,1,MAX($C$4:C4))))))</f>
        <v>-193101</v>
      </c>
      <c r="W4" s="6" t="str">
        <f>IF($A4="","",MID(INDEX(DYTH_输入!AD:AD,2*(ROW($A4)-2)),IF(MID(INDEX(DYTH_输入!AD:AD,2*(ROW($A4)-2)),LEN(INDEX(DYTH_输入!AD:AD,2*(ROW($A4)-2)))-2,1)="(",LEN(INDEX(DYTH_输入!AD:AD,2*(ROW($A4)-2)))-1,LEN(INDEX(DYTH_输入!AD:AD,2*(ROW($A4)-2)))-2),IF(MID(INDEX(DYTH_输入!AD:AD,2*(ROW($A4)-2)),LEN(INDEX(DYTH_输入!AD:AD,2*(ROW($A4)-2)))-2,1)="(",1,2)))</f>
        <v>8</v>
      </c>
      <c r="X4" s="16">
        <f>AJ4</f>
        <v>8</v>
      </c>
      <c r="Y4" s="6" t="str">
        <f>IF($A4="","",MID(INDEX(DYTH_输入!M:M,2*(ROW($A4)-3)+1),10,2))</f>
        <v>1</v>
      </c>
      <c r="Z4" s="20">
        <f>IF($A4="","",1)</f>
        <v>1</v>
      </c>
      <c r="AA4" s="6" t="str">
        <f>IF($A4="","",MID(INDEX(DYTH_输入!N:N,2*(ROW($A4)-3)+1),8,2))</f>
        <v>0</v>
      </c>
      <c r="AB4" s="20">
        <f t="shared" ref="AB4:AB39" si="0">IF($A4="","",IF(Z4-$G$1&lt;=0,0,(Z4-$G$1)*$I$1))</f>
        <v>0</v>
      </c>
      <c r="AC4" s="6" t="str">
        <f>IF($A4="","",MID(INDEX(DYTH_输入!O:O,2*(ROW($A4)-3)+1),8,2))</f>
        <v>0</v>
      </c>
      <c r="AD4" s="20">
        <f t="shared" ref="AD4:AD39" si="1">IF($A4="","",IF(C4-$C$1&gt;0,(C4-$C$1)*$E$1,0))</f>
        <v>0</v>
      </c>
      <c r="AE4" s="6" t="str">
        <f>IF($A4="","",MID(INDEX(DYTH_输入!P:P,2*(ROW($A4)-3)+1),8,2))</f>
        <v>0</v>
      </c>
      <c r="AF4" s="20">
        <f t="shared" ref="AF4:AF39" si="2">IF($A4="","",IF(A4-C4-$C$1&gt;0,(A4-C4-$C$1)*$E$1,0))</f>
        <v>0</v>
      </c>
      <c r="AG4" s="6" t="str">
        <f>IF($A4="","",MID(INDEX(DYTH_输入!Q:Q,2*(ROW($A4)-3)+1),12,2))</f>
        <v>12</v>
      </c>
      <c r="AH4" s="20">
        <f t="shared" ref="AH4:AH39" si="3">IF($A4="","",IF(IF(AD4&gt;AF4,$R$3+AB4+AD4,$R$3+AB4+AF4)&gt;$K$1,$K$1,IF(AD4&gt;AF4,$R$3+AB4+AD4,$R$3+AB4+AF4)))</f>
        <v>12</v>
      </c>
      <c r="AI4" s="6" t="str">
        <f>IF($A4="","",MID(INDEX(DYTH_输入!R:R,2*(ROW($A4)-3)+1),11,2))</f>
        <v>8</v>
      </c>
      <c r="AJ4" s="20">
        <f t="shared" ref="AJ4:AJ39" si="4">IF($A4="","",IF(IF(AD4&lt;AF4,$W$3+AB4+AD4,$W$3+AB4+AF4)&gt;$K$1,$K$1,IF(AD4&lt;AF4,$W$3+AB4+AD4,$W$3+AB4+AF4)))</f>
        <v>8</v>
      </c>
    </row>
    <row r="5" spans="1:36" x14ac:dyDescent="0.2">
      <c r="A5" s="7">
        <f t="array" ref="A5">IF(2*(ROW()-2)&lt;=MAX((DYTH_输入!A:A&lt;&gt;"")*ROW(DYTH_输入!A:A))+1,ROW()-3,"")</f>
        <v>2</v>
      </c>
      <c r="B5" s="16">
        <f>IF($A5="","",VALUE(INDEX(DYTH_输入!N:N,2*(ROW($A5)-2))))</f>
        <v>335</v>
      </c>
      <c r="C5" s="16">
        <f>IF($A5="","",VALUE(MID(INDEX(DYTH_输入!K:K,2*(ROW($A5)-3)+1),8,2)))</f>
        <v>2</v>
      </c>
      <c r="D5" s="6">
        <f>IF($A5="","",INDEX(DYTH_输入!AF:AF,2*(ROW($A5)-2)))</f>
        <v>35</v>
      </c>
      <c r="E5" s="6">
        <f>IF($A5="","",INDEX(DYTH_输入!AH:AH,2*(ROW($A5)-2)))</f>
        <v>0</v>
      </c>
      <c r="F5" s="16">
        <f>IF($A5="","",VALUE(INDEX(DYTH_输入!P:P,2*(ROW($A5)-2))))</f>
        <v>3718283</v>
      </c>
      <c r="G5" s="6">
        <f>IF($A5="","",INDEX(DYTH_输入!R:R,2*(ROW($A5)-2)))</f>
        <v>3718283</v>
      </c>
      <c r="H5" s="6">
        <f>IF($A5="","",INDEX(DYTH_输入!T:T,2*(ROW($A5)-2)))</f>
        <v>64319</v>
      </c>
      <c r="I5" s="6">
        <f>IF($A5="","",INDEX(DYTH_输入!V:V,2*(ROW($A5)-2)))</f>
        <v>0</v>
      </c>
      <c r="J5" s="20">
        <f ca="1">IF($A5="","",IF($B$3-$B$4&gt;0,MATCH(MIN(OFFSET($F$3:F5,L5,,A5-L5+1,1)),OFFSET($F$3:F5,L5,,A5-L5+1,1),0)-1+L5,MATCH(MIN(OFFSET($F$3:F5,0,,C5+1,1)),OFFSET($F$3:F5,0,,C5+1,1),0)-1))</f>
        <v>0</v>
      </c>
      <c r="K5" s="6">
        <f>IF($A5="","",INDEX(DYTH_输入!X:X,2*(ROW($A5)-2)))</f>
        <v>2</v>
      </c>
      <c r="L5" s="20">
        <f>IF($A5="","",MATCH(MAX($F$3:F5),$F$3:F5,0)-1)</f>
        <v>2</v>
      </c>
      <c r="M5" s="6">
        <f>IF($A5="","",INDEX(DYTH_输入!Z:Z,2*(ROW($A5)-2)))</f>
        <v>2</v>
      </c>
      <c r="N5" s="20">
        <f ca="1">IF($A5="","",IF($B$3-$B$4&gt;0,MATCH(MIN(OFFSET($F$3:F5,0,,C5+1,1)),OFFSET($F$3:F5,0,,C5+1,1),0)-1,MATCH(MIN(OFFSET($F$3:F5,L5,,A5-L5+1,1)),OFFSET($F$3:F5,L5,,A5-L5+1,1),0)-1+L5))</f>
        <v>2</v>
      </c>
      <c r="O5" s="6" t="str">
        <f>IF($A5="","",LEFT(INDEX(DYTH_输入!AB:AB,2*(ROW($A5)-2)),IF(MID(INDEX(DYTH_输入!AB:AB,2*(ROW($A5)-2)),LEN(INDEX(DYTH_输入!AB:AB,2*(ROW($A5)-2)))-2,1)="(",LEN(INDEX(DYTH_输入!AB:AB,2*(ROW($A5)-2)))-3,LEN(INDEX(DYTH_输入!AB:AB,2*(ROW($A5)-2)))-4)))</f>
        <v>446193</v>
      </c>
      <c r="P5" s="21">
        <f t="shared" ref="P5:P39" si="5">IF($A5="","",INDEX(F$3:F$39,INDEX(C5,1)+1)*S5/100)</f>
        <v>446193.96</v>
      </c>
      <c r="Q5" s="12">
        <f ca="1">IF($A5="","",MAX($F$3:F5)-MIN(MIN(OFFSET($F$3:F5,MAX($C$4:C5)+3,,,ROW(F5)-ROW(C5)+1)),MIN(OFFSET($F$3:F5,$C$3,,,IF($C$4=0,1,MAX($C$4:C5))))))</f>
        <v>117253</v>
      </c>
      <c r="R5" s="6" t="str">
        <f>IF($A5="","",MID(INDEX(DYTH_输入!AB:AB,2*(ROW($A5)-2)),IF(MID(INDEX(DYTH_输入!AB:AB,2*(ROW($A5)-2)),LEN(INDEX(DYTH_输入!AB:AB,2*(ROW($A5)-2)))-2,1)="(",LEN(INDEX(DYTH_输入!AB:AB,2*(ROW($A5)-2)))-1,LEN(INDEX(DYTH_输入!AB:AB,2*(ROW($A5)-2)))-2),IF(MID(INDEX(DYTH_输入!AB:AB,2*(ROW($A5)-2)),LEN(INDEX(DYTH_输入!AB:AB,2*(ROW($A5)-2)))-2,1)="(",1,2)))</f>
        <v>12</v>
      </c>
      <c r="S5" s="16">
        <f t="shared" ref="S5:S39" si="6">AH5</f>
        <v>12</v>
      </c>
      <c r="T5" s="6" t="str">
        <f>IF($A5="","",LEFT(INDEX(DYTH_输入!AD:AD,2*(ROW($A5)-2)),IF(MID(INDEX(DYTH_输入!AD:AD,2*(ROW($A5)-2)),LEN(INDEX(DYTH_输入!AD:AD,2*(ROW($A5)-2)))-2,1)="(",LEN(INDEX(DYTH_输入!AD:AD,2*(ROW($A5)-2)))-3,LEN(INDEX(DYTH_输入!AD:AD,2*(ROW($A5)-2)))-4)))</f>
        <v>297462</v>
      </c>
      <c r="U5" s="21">
        <f t="shared" ref="U5:U39" si="7">IF($A5="","",INDEX(F$3:F$39,INDEX(C5,1)+1)*X5/100)</f>
        <v>297462.64</v>
      </c>
      <c r="V5" s="12">
        <f ca="1">IF($A5="","",MAX($F$3:F5)-MAX(MIN(OFFSET($F$3:F5,MAX($C$4:C5)+3,,,ROW(F5)-ROW(C5)+1)),MIN(OFFSET($F$3:F5,$C$3,,,IF($C$4=0,1,MAX($C$4:C5))))))</f>
        <v>-122667</v>
      </c>
      <c r="W5" s="6" t="str">
        <f>IF($A5="","",MID(INDEX(DYTH_输入!AD:AD,2*(ROW($A5)-2)),IF(MID(INDEX(DYTH_输入!AD:AD,2*(ROW($A5)-2)),LEN(INDEX(DYTH_输入!AD:AD,2*(ROW($A5)-2)))-2,1)="(",LEN(INDEX(DYTH_输入!AD:AD,2*(ROW($A5)-2)))-1,LEN(INDEX(DYTH_输入!AD:AD,2*(ROW($A5)-2)))-2),IF(MID(INDEX(DYTH_输入!AD:AD,2*(ROW($A5)-2)),LEN(INDEX(DYTH_输入!AD:AD,2*(ROW($A5)-2)))-2,1)="(",1,2)))</f>
        <v>8</v>
      </c>
      <c r="X5" s="16">
        <f t="shared" ref="X5:X39" si="8">AJ5</f>
        <v>8</v>
      </c>
      <c r="Y5" s="6" t="str">
        <f>IF($A5="","",MID(INDEX(DYTH_输入!M:M,2*(ROW($A5)-3)+1),10,2))</f>
        <v>1</v>
      </c>
      <c r="Z5" s="20">
        <f t="shared" ref="Z5:Z39" si="9">IF($A5="","",IF(F5-F4&gt;0,IF(F4-F3&lt;0,Z4+1,Z4),Z4))</f>
        <v>1</v>
      </c>
      <c r="AA5" s="6" t="str">
        <f>IF($A5="","",MID(INDEX(DYTH_输入!N:N,2*(ROW($A5)-3)+1),8,2))</f>
        <v>0</v>
      </c>
      <c r="AB5" s="20">
        <f t="shared" si="0"/>
        <v>0</v>
      </c>
      <c r="AC5" s="6" t="str">
        <f>IF($A5="","",MID(INDEX(DYTH_输入!O:O,2*(ROW($A5)-3)+1),8,2))</f>
        <v>0</v>
      </c>
      <c r="AD5" s="20">
        <f t="shared" si="1"/>
        <v>0</v>
      </c>
      <c r="AE5" s="6" t="str">
        <f>IF($A5="","",MID(INDEX(DYTH_输入!P:P,2*(ROW($A5)-3)+1),8,2))</f>
        <v>0</v>
      </c>
      <c r="AF5" s="20">
        <f t="shared" si="2"/>
        <v>0</v>
      </c>
      <c r="AG5" s="6" t="str">
        <f>IF($A5="","",MID(INDEX(DYTH_输入!Q:Q,2*(ROW($A5)-3)+1),12,2))</f>
        <v>12</v>
      </c>
      <c r="AH5" s="20">
        <f t="shared" si="3"/>
        <v>12</v>
      </c>
      <c r="AI5" s="6" t="str">
        <f>IF($A5="","",MID(INDEX(DYTH_输入!R:R,2*(ROW($A5)-3)+1),11,2))</f>
        <v>8</v>
      </c>
      <c r="AJ5" s="20">
        <f t="shared" si="4"/>
        <v>8</v>
      </c>
    </row>
    <row r="6" spans="1:36" x14ac:dyDescent="0.2">
      <c r="A6" s="7">
        <f t="array" ref="A6">IF(2*(ROW()-2)&lt;=MAX((DYTH_输入!A:A&lt;&gt;"")*ROW(DYTH_输入!A:A))+1,ROW()-3,"")</f>
        <v>3</v>
      </c>
      <c r="B6" s="16">
        <f>IF($A6="","",VALUE(INDEX(DYTH_输入!N:N,2*(ROW($A6)-2))))</f>
        <v>348</v>
      </c>
      <c r="C6" s="16">
        <f>IF($A6="","",VALUE(MID(INDEX(DYTH_输入!K:K,2*(ROW($A6)-3)+1),8,2)))</f>
        <v>3</v>
      </c>
      <c r="D6" s="6">
        <f>IF($A6="","",INDEX(DYTH_输入!AF:AF,2*(ROW($A6)-2)))</f>
        <v>35</v>
      </c>
      <c r="E6" s="6">
        <f>IF($A6="","",INDEX(DYTH_输入!AH:AH,2*(ROW($A6)-2)))</f>
        <v>0</v>
      </c>
      <c r="F6" s="16">
        <f>IF($A6="","",VALUE(INDEX(DYTH_输入!P:P,2*(ROW($A6)-2))))</f>
        <v>3754324</v>
      </c>
      <c r="G6" s="6">
        <f>IF($A6="","",INDEX(DYTH_输入!R:R,2*(ROW($A6)-2)))</f>
        <v>3754324</v>
      </c>
      <c r="H6" s="6">
        <f>IF($A6="","",INDEX(DYTH_输入!T:T,2*(ROW($A6)-2)))</f>
        <v>68848</v>
      </c>
      <c r="I6" s="6">
        <f>IF($A6="","",INDEX(DYTH_输入!V:V,2*(ROW($A6)-2)))</f>
        <v>0</v>
      </c>
      <c r="J6" s="20">
        <f ca="1">IF($A6="","",IF($B$3-$B$4&gt;0,MATCH(MIN(OFFSET($F$3:F6,L6,,A6-L6+1,1)),OFFSET($F$3:F6,L6,,A6-L6+1,1),0)-1+L6,MATCH(MIN(OFFSET($F$3:F6,0,,C6+1,1)),OFFSET($F$3:F6,0,,C6+1,1),0)-1))</f>
        <v>0</v>
      </c>
      <c r="K6" s="6">
        <f>IF($A6="","",INDEX(DYTH_输入!X:X,2*(ROW($A6)-2)))</f>
        <v>3</v>
      </c>
      <c r="L6" s="20">
        <f>IF($A6="","",MATCH(MAX($F$3:F6),$F$3:F6,0)-1)</f>
        <v>3</v>
      </c>
      <c r="M6" s="6">
        <f>IF($A6="","",INDEX(DYTH_输入!Z:Z,2*(ROW($A6)-2)))</f>
        <v>3</v>
      </c>
      <c r="N6" s="20">
        <f ca="1">IF($A6="","",IF($B$3-$B$4&gt;0,MATCH(MIN(OFFSET($F$3:F6,0,,C6+1,1)),OFFSET($F$3:F6,0,,C6+1,1),0)-1,MATCH(MIN(OFFSET($F$3:F6,L6,,A6-L6+1,1)),OFFSET($F$3:F6,L6,,A6-L6+1,1),0)-1+L6))</f>
        <v>3</v>
      </c>
      <c r="O6" s="6" t="str">
        <f>IF($A6="","",LEFT(INDEX(DYTH_输入!AB:AB,2*(ROW($A6)-2)),IF(MID(INDEX(DYTH_输入!AB:AB,2*(ROW($A6)-2)),LEN(INDEX(DYTH_输入!AB:AB,2*(ROW($A6)-2)))-2,1)="(",LEN(INDEX(DYTH_输入!AB:AB,2*(ROW($A6)-2)))-3,LEN(INDEX(DYTH_输入!AB:AB,2*(ROW($A6)-2)))-4)))</f>
        <v>450518</v>
      </c>
      <c r="P6" s="21">
        <f t="shared" si="5"/>
        <v>450518.88</v>
      </c>
      <c r="Q6" s="12">
        <f ca="1">IF($A6="","",MAX($F$3:F6)-MIN(MIN(OFFSET($F$3:F6,MAX($C$4:C6)+3,,,ROW(F6)-ROW(C6)+1)),MIN(OFFSET($F$3:F6,$C$3,,,IF($C$4=0,1,MAX($C$4:C6))))))</f>
        <v>3697126</v>
      </c>
      <c r="R6" s="6" t="str">
        <f>IF($A6="","",MID(INDEX(DYTH_输入!AB:AB,2*(ROW($A6)-2)),IF(MID(INDEX(DYTH_输入!AB:AB,2*(ROW($A6)-2)),LEN(INDEX(DYTH_输入!AB:AB,2*(ROW($A6)-2)))-2,1)="(",LEN(INDEX(DYTH_输入!AB:AB,2*(ROW($A6)-2)))-1,LEN(INDEX(DYTH_输入!AB:AB,2*(ROW($A6)-2)))-2),IF(MID(INDEX(DYTH_输入!AB:AB,2*(ROW($A6)-2)),LEN(INDEX(DYTH_输入!AB:AB,2*(ROW($A6)-2)))-2,1)="(",1,2)))</f>
        <v>12</v>
      </c>
      <c r="S6" s="16">
        <f t="shared" si="6"/>
        <v>12</v>
      </c>
      <c r="T6" s="6" t="str">
        <f>IF($A6="","",LEFT(INDEX(DYTH_输入!AD:AD,2*(ROW($A6)-2)),IF(MID(INDEX(DYTH_输入!AD:AD,2*(ROW($A6)-2)),LEN(INDEX(DYTH_输入!AD:AD,2*(ROW($A6)-2)))-2,1)="(",LEN(INDEX(DYTH_输入!AD:AD,2*(ROW($A6)-2)))-3,LEN(INDEX(DYTH_输入!AD:AD,2*(ROW($A6)-2)))-4)))</f>
        <v>300345</v>
      </c>
      <c r="U6" s="21">
        <f t="shared" si="7"/>
        <v>300345.92</v>
      </c>
      <c r="V6" s="12">
        <f ca="1">IF($A6="","",MAX($F$3:F6)-MAX(MIN(OFFSET($F$3:F6,MAX($C$4:C6)+3,,,ROW(F6)-ROW(C6)+1)),MIN(OFFSET($F$3:F6,$C$3,,,IF($C$4=0,1,MAX($C$4:C6))))))</f>
        <v>149629</v>
      </c>
      <c r="W6" s="6" t="str">
        <f>IF($A6="","",MID(INDEX(DYTH_输入!AD:AD,2*(ROW($A6)-2)),IF(MID(INDEX(DYTH_输入!AD:AD,2*(ROW($A6)-2)),LEN(INDEX(DYTH_输入!AD:AD,2*(ROW($A6)-2)))-2,1)="(",LEN(INDEX(DYTH_输入!AD:AD,2*(ROW($A6)-2)))-1,LEN(INDEX(DYTH_输入!AD:AD,2*(ROW($A6)-2)))-2),IF(MID(INDEX(DYTH_输入!AD:AD,2*(ROW($A6)-2)),LEN(INDEX(DYTH_输入!AD:AD,2*(ROW($A6)-2)))-2,1)="(",1,2)))</f>
        <v>8</v>
      </c>
      <c r="X6" s="16">
        <f t="shared" si="8"/>
        <v>8</v>
      </c>
      <c r="Y6" s="6" t="str">
        <f>IF($A6="","",MID(INDEX(DYTH_输入!M:M,2*(ROW($A6)-3)+1),10,2))</f>
        <v>1</v>
      </c>
      <c r="Z6" s="20">
        <f t="shared" si="9"/>
        <v>1</v>
      </c>
      <c r="AA6" s="6" t="str">
        <f>IF($A6="","",MID(INDEX(DYTH_输入!N:N,2*(ROW($A6)-3)+1),8,2))</f>
        <v>0</v>
      </c>
      <c r="AB6" s="20">
        <f t="shared" si="0"/>
        <v>0</v>
      </c>
      <c r="AC6" s="6" t="str">
        <f>IF($A6="","",MID(INDEX(DYTH_输入!O:O,2*(ROW($A6)-3)+1),8,2))</f>
        <v>0</v>
      </c>
      <c r="AD6" s="20">
        <f t="shared" si="1"/>
        <v>0</v>
      </c>
      <c r="AE6" s="6" t="str">
        <f>IF($A6="","",MID(INDEX(DYTH_输入!P:P,2*(ROW($A6)-3)+1),8,2))</f>
        <v>0</v>
      </c>
      <c r="AF6" s="20">
        <f t="shared" si="2"/>
        <v>0</v>
      </c>
      <c r="AG6" s="6" t="str">
        <f>IF($A6="","",MID(INDEX(DYTH_输入!Q:Q,2*(ROW($A6)-3)+1),12,2))</f>
        <v>12</v>
      </c>
      <c r="AH6" s="20">
        <f t="shared" si="3"/>
        <v>12</v>
      </c>
      <c r="AI6" s="6" t="str">
        <f>IF($A6="","",MID(INDEX(DYTH_输入!R:R,2*(ROW($A6)-3)+1),11,2))</f>
        <v>8</v>
      </c>
      <c r="AJ6" s="20">
        <f t="shared" si="4"/>
        <v>8</v>
      </c>
    </row>
    <row r="7" spans="1:36" x14ac:dyDescent="0.2">
      <c r="A7" s="7">
        <f t="array" ref="A7">IF(2*(ROW()-2)&lt;=MAX((DYTH_输入!A:A&lt;&gt;"")*ROW(DYTH_输入!A:A))+1,ROW()-3,"")</f>
        <v>4</v>
      </c>
      <c r="B7" s="16">
        <f>IF($A7="","",VALUE(INDEX(DYTH_输入!N:N,2*(ROW($A7)-2))))</f>
        <v>360</v>
      </c>
      <c r="C7" s="16">
        <f>IF($A7="","",VALUE(MID(INDEX(DYTH_输入!K:K,2*(ROW($A7)-3)+1),8,2)))</f>
        <v>4</v>
      </c>
      <c r="D7" s="6">
        <f>IF($A7="","",INDEX(DYTH_输入!AF:AF,2*(ROW($A7)-2)))</f>
        <v>35</v>
      </c>
      <c r="E7" s="6">
        <f>IF($A7="","",INDEX(DYTH_输入!AH:AH,2*(ROW($A7)-2)))</f>
        <v>0</v>
      </c>
      <c r="F7" s="16">
        <f>IF($A7="","",VALUE(INDEX(DYTH_输入!P:P,2*(ROW($A7)-2))))</f>
        <v>3841040</v>
      </c>
      <c r="G7" s="6">
        <f>IF($A7="","",INDEX(DYTH_输入!R:R,2*(ROW($A7)-2)))</f>
        <v>3841040</v>
      </c>
      <c r="H7" s="6">
        <f>IF($A7="","",INDEX(DYTH_输入!T:T,2*(ROW($A7)-2)))</f>
        <v>69432</v>
      </c>
      <c r="I7" s="6">
        <f>IF($A7="","",INDEX(DYTH_输入!V:V,2*(ROW($A7)-2)))</f>
        <v>0</v>
      </c>
      <c r="J7" s="20">
        <f ca="1">IF($A7="","",IF($B$3-$B$4&gt;0,MATCH(MIN(OFFSET($F$3:F7,L7,,A7-L7+1,1)),OFFSET($F$3:F7,L7,,A7-L7+1,1),0)-1+L7,MATCH(MIN(OFFSET($F$3:F7,0,,C7+1,1)),OFFSET($F$3:F7,0,,C7+1,1),0)-1))</f>
        <v>0</v>
      </c>
      <c r="K7" s="6">
        <f>IF($A7="","",INDEX(DYTH_输入!X:X,2*(ROW($A7)-2)))</f>
        <v>4</v>
      </c>
      <c r="L7" s="20">
        <f>IF($A7="","",MATCH(MAX($F$3:F7),$F$3:F7,0)-1)</f>
        <v>4</v>
      </c>
      <c r="M7" s="6">
        <f>IF($A7="","",INDEX(DYTH_输入!Z:Z,2*(ROW($A7)-2)))</f>
        <v>4</v>
      </c>
      <c r="N7" s="20">
        <f ca="1">IF($A7="","",IF($B$3-$B$4&gt;0,MATCH(MIN(OFFSET($F$3:F7,0,,C7+1,1)),OFFSET($F$3:F7,0,,C7+1,1),0)-1,MATCH(MIN(OFFSET($F$3:F7,L7,,A7-L7+1,1)),OFFSET($F$3:F7,L7,,A7-L7+1,1),0)-1+L7))</f>
        <v>4</v>
      </c>
      <c r="O7" s="6" t="str">
        <f>IF($A7="","",LEFT(INDEX(DYTH_输入!AB:AB,2*(ROW($A7)-2)),IF(MID(INDEX(DYTH_输入!AB:AB,2*(ROW($A7)-2)),LEN(INDEX(DYTH_输入!AB:AB,2*(ROW($A7)-2)))-2,1)="(",LEN(INDEX(DYTH_输入!AB:AB,2*(ROW($A7)-2)))-3,LEN(INDEX(DYTH_输入!AB:AB,2*(ROW($A7)-2)))-4)))</f>
        <v>460924</v>
      </c>
      <c r="P7" s="21">
        <f t="shared" si="5"/>
        <v>460924.8</v>
      </c>
      <c r="Q7" s="12">
        <f ca="1">IF($A7="","",MAX($F$3:F7)-MIN(MIN(OFFSET($F$3:F7,MAX($C$4:C7)+3,,,ROW(F7)-ROW(C7)+1)),MIN(OFFSET($F$3:F7,$C$3,,,IF($C$4=0,1,MAX($C$4:C7))))))</f>
        <v>3841040</v>
      </c>
      <c r="R7" s="6" t="str">
        <f>IF($A7="","",MID(INDEX(DYTH_输入!AB:AB,2*(ROW($A7)-2)),IF(MID(INDEX(DYTH_输入!AB:AB,2*(ROW($A7)-2)),LEN(INDEX(DYTH_输入!AB:AB,2*(ROW($A7)-2)))-2,1)="(",LEN(INDEX(DYTH_输入!AB:AB,2*(ROW($A7)-2)))-1,LEN(INDEX(DYTH_输入!AB:AB,2*(ROW($A7)-2)))-2),IF(MID(INDEX(DYTH_输入!AB:AB,2*(ROW($A7)-2)),LEN(INDEX(DYTH_输入!AB:AB,2*(ROW($A7)-2)))-2,1)="(",1,2)))</f>
        <v>12</v>
      </c>
      <c r="S7" s="16">
        <f t="shared" si="6"/>
        <v>12</v>
      </c>
      <c r="T7" s="6" t="str">
        <f>IF($A7="","",LEFT(INDEX(DYTH_输入!AD:AD,2*(ROW($A7)-2)),IF(MID(INDEX(DYTH_输入!AD:AD,2*(ROW($A7)-2)),LEN(INDEX(DYTH_输入!AD:AD,2*(ROW($A7)-2)))-2,1)="(",LEN(INDEX(DYTH_输入!AD:AD,2*(ROW($A7)-2)))-3,LEN(INDEX(DYTH_输入!AD:AD,2*(ROW($A7)-2)))-4)))</f>
        <v>307283</v>
      </c>
      <c r="U7" s="21">
        <f t="shared" si="7"/>
        <v>307283.20000000001</v>
      </c>
      <c r="V7" s="12">
        <f ca="1">IF($A7="","",MAX($F$3:F7)-MAX(MIN(OFFSET($F$3:F7,MAX($C$4:C7)+3,,,ROW(F7)-ROW(C7)+1)),MIN(OFFSET($F$3:F7,$C$3,,,IF($C$4=0,1,MAX($C$4:C7))))))</f>
        <v>444907</v>
      </c>
      <c r="W7" s="6" t="str">
        <f>IF($A7="","",MID(INDEX(DYTH_输入!AD:AD,2*(ROW($A7)-2)),IF(MID(INDEX(DYTH_输入!AD:AD,2*(ROW($A7)-2)),LEN(INDEX(DYTH_输入!AD:AD,2*(ROW($A7)-2)))-2,1)="(",LEN(INDEX(DYTH_输入!AD:AD,2*(ROW($A7)-2)))-1,LEN(INDEX(DYTH_输入!AD:AD,2*(ROW($A7)-2)))-2),IF(MID(INDEX(DYTH_输入!AD:AD,2*(ROW($A7)-2)),LEN(INDEX(DYTH_输入!AD:AD,2*(ROW($A7)-2)))-2,1)="(",1,2)))</f>
        <v>8</v>
      </c>
      <c r="X7" s="16">
        <f t="shared" si="8"/>
        <v>8</v>
      </c>
      <c r="Y7" s="6" t="str">
        <f>IF($A7="","",MID(INDEX(DYTH_输入!M:M,2*(ROW($A7)-3)+1),10,2))</f>
        <v>1</v>
      </c>
      <c r="Z7" s="20">
        <f t="shared" si="9"/>
        <v>1</v>
      </c>
      <c r="AA7" s="6" t="str">
        <f>IF($A7="","",MID(INDEX(DYTH_输入!N:N,2*(ROW($A7)-3)+1),8,2))</f>
        <v>0</v>
      </c>
      <c r="AB7" s="20">
        <f t="shared" si="0"/>
        <v>0</v>
      </c>
      <c r="AC7" s="6" t="str">
        <f>IF($A7="","",MID(INDEX(DYTH_输入!O:O,2*(ROW($A7)-3)+1),8,2))</f>
        <v>0</v>
      </c>
      <c r="AD7" s="20">
        <f t="shared" si="1"/>
        <v>0</v>
      </c>
      <c r="AE7" s="6" t="str">
        <f>IF($A7="","",MID(INDEX(DYTH_输入!P:P,2*(ROW($A7)-3)+1),8,2))</f>
        <v>0</v>
      </c>
      <c r="AF7" s="20">
        <f t="shared" si="2"/>
        <v>0</v>
      </c>
      <c r="AG7" s="6" t="str">
        <f>IF($A7="","",MID(INDEX(DYTH_输入!Q:Q,2*(ROW($A7)-3)+1),12,2))</f>
        <v>12</v>
      </c>
      <c r="AH7" s="20">
        <f t="shared" si="3"/>
        <v>12</v>
      </c>
      <c r="AI7" s="6" t="str">
        <f>IF($A7="","",MID(INDEX(DYTH_输入!R:R,2*(ROW($A7)-3)+1),11,2))</f>
        <v>8</v>
      </c>
      <c r="AJ7" s="20">
        <f t="shared" si="4"/>
        <v>8</v>
      </c>
    </row>
    <row r="8" spans="1:36" x14ac:dyDescent="0.2">
      <c r="A8" s="7">
        <f t="array" ref="A8">IF(2*(ROW()-2)&lt;=MAX((DYTH_输入!A:A&lt;&gt;"")*ROW(DYTH_输入!A:A))+1,ROW()-3,"")</f>
        <v>5</v>
      </c>
      <c r="B8" s="16">
        <f>IF($A8="","",VALUE(INDEX(DYTH_输入!N:N,2*(ROW($A8)-2))))</f>
        <v>372</v>
      </c>
      <c r="C8" s="16">
        <f>IF($A8="","",VALUE(MID(INDEX(DYTH_输入!K:K,2*(ROW($A8)-3)+1),8,2)))</f>
        <v>5</v>
      </c>
      <c r="D8" s="6">
        <f>IF($A8="","",INDEX(DYTH_输入!AF:AF,2*(ROW($A8)-2)))</f>
        <v>35</v>
      </c>
      <c r="E8" s="6">
        <f>IF($A8="","",INDEX(DYTH_输入!AH:AH,2*(ROW($A8)-2)))</f>
        <v>0</v>
      </c>
      <c r="F8" s="16">
        <f>IF($A8="","",VALUE(INDEX(DYTH_输入!P:P,2*(ROW($A8)-2))))</f>
        <v>3916791</v>
      </c>
      <c r="G8" s="6">
        <f>IF($A8="","",INDEX(DYTH_输入!R:R,2*(ROW($A8)-2)))</f>
        <v>3916791</v>
      </c>
      <c r="H8" s="6">
        <f>IF($A8="","",INDEX(DYTH_输入!T:T,2*(ROW($A8)-2)))</f>
        <v>76554</v>
      </c>
      <c r="I8" s="6">
        <f>IF($A8="","",INDEX(DYTH_输入!V:V,2*(ROW($A8)-2)))</f>
        <v>0</v>
      </c>
      <c r="J8" s="20">
        <f ca="1">IF($A8="","",IF($B$3-$B$4&gt;0,MATCH(MIN(OFFSET($F$3:F8,L8,,A8-L8+1,1)),OFFSET($F$3:F8,L8,,A8-L8+1,1),0)-1+L8,MATCH(MIN(OFFSET($F$3:F8,0,,C8+1,1)),OFFSET($F$3:F8,0,,C8+1,1),0)-1))</f>
        <v>0</v>
      </c>
      <c r="K8" s="6">
        <f>IF($A8="","",INDEX(DYTH_输入!X:X,2*(ROW($A8)-2)))</f>
        <v>5</v>
      </c>
      <c r="L8" s="20">
        <f>IF($A8="","",MATCH(MAX($F$3:F8),$F$3:F8,0)-1)</f>
        <v>5</v>
      </c>
      <c r="M8" s="6">
        <f>IF($A8="","",INDEX(DYTH_输入!Z:Z,2*(ROW($A8)-2)))</f>
        <v>5</v>
      </c>
      <c r="N8" s="20">
        <f ca="1">IF($A8="","",IF($B$3-$B$4&gt;0,MATCH(MIN(OFFSET($F$3:F8,0,,C8+1,1)),OFFSET($F$3:F8,0,,C8+1,1),0)-1,MATCH(MIN(OFFSET($F$3:F8,L8,,A8-L8+1,1)),OFFSET($F$3:F8,L8,,A8-L8+1,1),0)-1+L8))</f>
        <v>5</v>
      </c>
      <c r="O8" s="6" t="str">
        <f>IF($A8="","",LEFT(INDEX(DYTH_输入!AB:AB,2*(ROW($A8)-2)),IF(MID(INDEX(DYTH_输入!AB:AB,2*(ROW($A8)-2)),LEN(INDEX(DYTH_输入!AB:AB,2*(ROW($A8)-2)))-2,1)="(",LEN(INDEX(DYTH_输入!AB:AB,2*(ROW($A8)-2)))-3,LEN(INDEX(DYTH_输入!AB:AB,2*(ROW($A8)-2)))-4)))</f>
        <v>587518</v>
      </c>
      <c r="P8" s="21">
        <f t="shared" si="5"/>
        <v>587518.65</v>
      </c>
      <c r="Q8" s="12">
        <f ca="1">IF($A8="","",MAX($F$3:F8)-MIN(MIN(OFFSET($F$3:F8,MAX($C$4:C8)+3,,,ROW(F8)-ROW(C8)+1)),MIN(OFFSET($F$3:F8,$C$3,,,IF($C$4=0,1,MAX($C$4:C8))))))</f>
        <v>3916791</v>
      </c>
      <c r="R8" s="6" t="str">
        <f>IF($A8="","",MID(INDEX(DYTH_输入!AB:AB,2*(ROW($A8)-2)),IF(MID(INDEX(DYTH_输入!AB:AB,2*(ROW($A8)-2)),LEN(INDEX(DYTH_输入!AB:AB,2*(ROW($A8)-2)))-2,1)="(",LEN(INDEX(DYTH_输入!AB:AB,2*(ROW($A8)-2)))-1,LEN(INDEX(DYTH_输入!AB:AB,2*(ROW($A8)-2)))-2),IF(MID(INDEX(DYTH_输入!AB:AB,2*(ROW($A8)-2)),LEN(INDEX(DYTH_输入!AB:AB,2*(ROW($A8)-2)))-2,1)="(",1,2)))</f>
        <v>15</v>
      </c>
      <c r="S8" s="16">
        <f t="shared" si="6"/>
        <v>15</v>
      </c>
      <c r="T8" s="6" t="str">
        <f>IF($A8="","",LEFT(INDEX(DYTH_输入!AD:AD,2*(ROW($A8)-2)),IF(MID(INDEX(DYTH_输入!AD:AD,2*(ROW($A8)-2)),LEN(INDEX(DYTH_输入!AD:AD,2*(ROW($A8)-2)))-2,1)="(",LEN(INDEX(DYTH_输入!AD:AD,2*(ROW($A8)-2)))-3,LEN(INDEX(DYTH_输入!AD:AD,2*(ROW($A8)-2)))-4)))</f>
        <v>313343</v>
      </c>
      <c r="U8" s="21">
        <f t="shared" si="7"/>
        <v>313343.28000000003</v>
      </c>
      <c r="V8" s="12">
        <f ca="1">IF($A8="","",MAX($F$3:F8)-MAX(MIN(OFFSET($F$3:F8,MAX($C$4:C8)+3,,,ROW(F8)-ROW(C8)+1)),MIN(OFFSET($F$3:F8,$C$3,,,IF($C$4=0,1,MAX($C$4:C8))))))</f>
        <v>3847439</v>
      </c>
      <c r="W8" s="6" t="str">
        <f>IF($A8="","",MID(INDEX(DYTH_输入!AD:AD,2*(ROW($A8)-2)),IF(MID(INDEX(DYTH_输入!AD:AD,2*(ROW($A8)-2)),LEN(INDEX(DYTH_输入!AD:AD,2*(ROW($A8)-2)))-2,1)="(",LEN(INDEX(DYTH_输入!AD:AD,2*(ROW($A8)-2)))-1,LEN(INDEX(DYTH_输入!AD:AD,2*(ROW($A8)-2)))-2),IF(MID(INDEX(DYTH_输入!AD:AD,2*(ROW($A8)-2)),LEN(INDEX(DYTH_输入!AD:AD,2*(ROW($A8)-2)))-2,1)="(",1,2)))</f>
        <v>8</v>
      </c>
      <c r="X8" s="16">
        <f t="shared" si="8"/>
        <v>8</v>
      </c>
      <c r="Y8" s="6" t="str">
        <f>IF($A8="","",MID(INDEX(DYTH_输入!M:M,2*(ROW($A8)-3)+1),10,2))</f>
        <v>1</v>
      </c>
      <c r="Z8" s="20">
        <f t="shared" si="9"/>
        <v>1</v>
      </c>
      <c r="AA8" s="6" t="str">
        <f>IF($A8="","",MID(INDEX(DYTH_输入!N:N,2*(ROW($A8)-3)+1),8,2))</f>
        <v>0</v>
      </c>
      <c r="AB8" s="20">
        <f t="shared" si="0"/>
        <v>0</v>
      </c>
      <c r="AC8" s="6" t="str">
        <f>IF($A8="","",MID(INDEX(DYTH_输入!O:O,2*(ROW($A8)-3)+1),8,2))</f>
        <v>3</v>
      </c>
      <c r="AD8" s="20">
        <f t="shared" si="1"/>
        <v>3</v>
      </c>
      <c r="AE8" s="6" t="str">
        <f>IF($A8="","",MID(INDEX(DYTH_输入!P:P,2*(ROW($A8)-3)+1),8,2))</f>
        <v>0</v>
      </c>
      <c r="AF8" s="20">
        <f t="shared" si="2"/>
        <v>0</v>
      </c>
      <c r="AG8" s="6" t="str">
        <f>IF($A8="","",MID(INDEX(DYTH_输入!Q:Q,2*(ROW($A8)-3)+1),12,2))</f>
        <v>15</v>
      </c>
      <c r="AH8" s="20">
        <f t="shared" si="3"/>
        <v>15</v>
      </c>
      <c r="AI8" s="6" t="str">
        <f>IF($A8="","",MID(INDEX(DYTH_输入!R:R,2*(ROW($A8)-3)+1),11,2))</f>
        <v>8</v>
      </c>
      <c r="AJ8" s="20">
        <f t="shared" si="4"/>
        <v>8</v>
      </c>
    </row>
    <row r="9" spans="1:36" x14ac:dyDescent="0.2">
      <c r="A9" s="7">
        <f t="array" ref="A9">IF(2*(ROW()-2)&lt;=MAX((DYTH_输入!A:A&lt;&gt;"")*ROW(DYTH_输入!A:A))+1,ROW()-3,"")</f>
        <v>6</v>
      </c>
      <c r="B9" s="16">
        <f>IF($A9="","",VALUE(INDEX(DYTH_输入!N:N,2*(ROW($A9)-2))))</f>
        <v>384</v>
      </c>
      <c r="C9" s="16">
        <f>IF($A9="","",VALUE(MID(INDEX(DYTH_输入!K:K,2*(ROW($A9)-3)+1),8,2)))</f>
        <v>6</v>
      </c>
      <c r="D9" s="6">
        <f>IF($A9="","",INDEX(DYTH_输入!AF:AF,2*(ROW($A9)-2)))</f>
        <v>35</v>
      </c>
      <c r="E9" s="6">
        <f>IF($A9="","",INDEX(DYTH_输入!AH:AH,2*(ROW($A9)-2)))</f>
        <v>0</v>
      </c>
      <c r="F9" s="16">
        <f>IF($A9="","",VALUE(INDEX(DYTH_输入!P:P,2*(ROW($A9)-2))))</f>
        <v>3931135</v>
      </c>
      <c r="G9" s="6">
        <f>IF($A9="","",INDEX(DYTH_输入!R:R,2*(ROW($A9)-2)))</f>
        <v>3931135</v>
      </c>
      <c r="H9" s="6">
        <f>IF($A9="","",INDEX(DYTH_输入!T:T,2*(ROW($A9)-2)))</f>
        <v>78592</v>
      </c>
      <c r="I9" s="6">
        <f>IF($A9="","",INDEX(DYTH_输入!V:V,2*(ROW($A9)-2)))</f>
        <v>0</v>
      </c>
      <c r="J9" s="20">
        <f ca="1">IF($A9="","",IF($B$3-$B$4&gt;0,MATCH(MIN(OFFSET($F$3:F9,L9,,A9-L9+1,1)),OFFSET($F$3:F9,L9,,A9-L9+1,1),0)-1+L9,MATCH(MIN(OFFSET($F$3:F9,0,,C9+1,1)),OFFSET($F$3:F9,0,,C9+1,1),0)-1))</f>
        <v>0</v>
      </c>
      <c r="K9" s="6">
        <f>IF($A9="","",INDEX(DYTH_输入!X:X,2*(ROW($A9)-2)))</f>
        <v>6</v>
      </c>
      <c r="L9" s="20">
        <f>IF($A9="","",MATCH(MAX($F$3:F9),$F$3:F9,0)-1)</f>
        <v>6</v>
      </c>
      <c r="M9" s="6">
        <f>IF($A9="","",INDEX(DYTH_输入!Z:Z,2*(ROW($A9)-2)))</f>
        <v>6</v>
      </c>
      <c r="N9" s="20">
        <f ca="1">IF($A9="","",IF($B$3-$B$4&gt;0,MATCH(MIN(OFFSET($F$3:F9,0,,C9+1,1)),OFFSET($F$3:F9,0,,C9+1,1),0)-1,MATCH(MIN(OFFSET($F$3:F9,L9,,A9-L9+1,1)),OFFSET($F$3:F9,L9,,A9-L9+1,1),0)-1+L9))</f>
        <v>6</v>
      </c>
      <c r="O9" s="6" t="str">
        <f>IF($A9="","",LEFT(INDEX(DYTH_输入!AB:AB,2*(ROW($A9)-2)),IF(MID(INDEX(DYTH_输入!AB:AB,2*(ROW($A9)-2)),LEN(INDEX(DYTH_输入!AB:AB,2*(ROW($A9)-2)))-2,1)="(",LEN(INDEX(DYTH_输入!AB:AB,2*(ROW($A9)-2)))-3,LEN(INDEX(DYTH_输入!AB:AB,2*(ROW($A9)-2)))-4)))</f>
        <v>707604</v>
      </c>
      <c r="P9" s="21">
        <f t="shared" si="5"/>
        <v>707604.3</v>
      </c>
      <c r="Q9" s="12">
        <f ca="1">IF($A9="","",MAX($F$3:F9)-MIN(MIN(OFFSET($F$3:F9,MAX($C$4:C9)+3,,,ROW(F9)-ROW(C9)+1)),MIN(OFFSET($F$3:F9,$C$3,,,IF($C$4=0,1,MAX($C$4:C9))))))</f>
        <v>3931135</v>
      </c>
      <c r="R9" s="6" t="str">
        <f>IF($A9="","",MID(INDEX(DYTH_输入!AB:AB,2*(ROW($A9)-2)),IF(MID(INDEX(DYTH_输入!AB:AB,2*(ROW($A9)-2)),LEN(INDEX(DYTH_输入!AB:AB,2*(ROW($A9)-2)))-2,1)="(",LEN(INDEX(DYTH_输入!AB:AB,2*(ROW($A9)-2)))-1,LEN(INDEX(DYTH_输入!AB:AB,2*(ROW($A9)-2)))-2),IF(MID(INDEX(DYTH_输入!AB:AB,2*(ROW($A9)-2)),LEN(INDEX(DYTH_输入!AB:AB,2*(ROW($A9)-2)))-2,1)="(",1,2)))</f>
        <v>18</v>
      </c>
      <c r="S9" s="16">
        <f t="shared" si="6"/>
        <v>18</v>
      </c>
      <c r="T9" s="6" t="str">
        <f>IF($A9="","",LEFT(INDEX(DYTH_输入!AD:AD,2*(ROW($A9)-2)),IF(MID(INDEX(DYTH_输入!AD:AD,2*(ROW($A9)-2)),LEN(INDEX(DYTH_输入!AD:AD,2*(ROW($A9)-2)))-2,1)="(",LEN(INDEX(DYTH_输入!AD:AD,2*(ROW($A9)-2)))-3,LEN(INDEX(DYTH_输入!AD:AD,2*(ROW($A9)-2)))-4)))</f>
        <v>314490</v>
      </c>
      <c r="U9" s="21">
        <f t="shared" si="7"/>
        <v>314490.8</v>
      </c>
      <c r="V9" s="12">
        <f ca="1">IF($A9="","",MAX($F$3:F9)-MAX(MIN(OFFSET($F$3:F9,MAX($C$4:C9)+3,,,ROW(F9)-ROW(C9)+1)),MIN(OFFSET($F$3:F9,$C$3,,,IF($C$4=0,1,MAX($C$4:C9))))))</f>
        <v>3861783</v>
      </c>
      <c r="W9" s="6" t="str">
        <f>IF($A9="","",MID(INDEX(DYTH_输入!AD:AD,2*(ROW($A9)-2)),IF(MID(INDEX(DYTH_输入!AD:AD,2*(ROW($A9)-2)),LEN(INDEX(DYTH_输入!AD:AD,2*(ROW($A9)-2)))-2,1)="(",LEN(INDEX(DYTH_输入!AD:AD,2*(ROW($A9)-2)))-1,LEN(INDEX(DYTH_输入!AD:AD,2*(ROW($A9)-2)))-2),IF(MID(INDEX(DYTH_输入!AD:AD,2*(ROW($A9)-2)),LEN(INDEX(DYTH_输入!AD:AD,2*(ROW($A9)-2)))-2,1)="(",1,2)))</f>
        <v>8</v>
      </c>
      <c r="X9" s="16">
        <f t="shared" si="8"/>
        <v>8</v>
      </c>
      <c r="Y9" s="6" t="str">
        <f>IF($A9="","",MID(INDEX(DYTH_输入!M:M,2*(ROW($A9)-3)+1),10,2))</f>
        <v>1</v>
      </c>
      <c r="Z9" s="20">
        <f t="shared" si="9"/>
        <v>1</v>
      </c>
      <c r="AA9" s="6" t="str">
        <f>IF($A9="","",MID(INDEX(DYTH_输入!N:N,2*(ROW($A9)-3)+1),8,2))</f>
        <v>0</v>
      </c>
      <c r="AB9" s="20">
        <f t="shared" si="0"/>
        <v>0</v>
      </c>
      <c r="AC9" s="6" t="str">
        <f>IF($A9="","",MID(INDEX(DYTH_输入!O:O,2*(ROW($A9)-3)+1),8,2))</f>
        <v>6</v>
      </c>
      <c r="AD9" s="20">
        <f t="shared" si="1"/>
        <v>6</v>
      </c>
      <c r="AE9" s="6" t="str">
        <f>IF($A9="","",MID(INDEX(DYTH_输入!P:P,2*(ROW($A9)-3)+1),8,2))</f>
        <v>0</v>
      </c>
      <c r="AF9" s="20">
        <f t="shared" si="2"/>
        <v>0</v>
      </c>
      <c r="AG9" s="6" t="str">
        <f>IF($A9="","",MID(INDEX(DYTH_输入!Q:Q,2*(ROW($A9)-3)+1),12,2))</f>
        <v>18</v>
      </c>
      <c r="AH9" s="20">
        <f t="shared" si="3"/>
        <v>18</v>
      </c>
      <c r="AI9" s="6" t="str">
        <f>IF($A9="","",MID(INDEX(DYTH_输入!R:R,2*(ROW($A9)-3)+1),11,2))</f>
        <v>8</v>
      </c>
      <c r="AJ9" s="20">
        <f t="shared" si="4"/>
        <v>8</v>
      </c>
    </row>
    <row r="10" spans="1:36" x14ac:dyDescent="0.2">
      <c r="A10" s="7">
        <f t="array" ref="A10">IF(2*(ROW()-2)&lt;=MAX((DYTH_输入!A:A&lt;&gt;"")*ROW(DYTH_输入!A:A))+1,ROW()-3,"")</f>
        <v>7</v>
      </c>
      <c r="B10" s="16">
        <f>IF($A10="","",VALUE(INDEX(DYTH_输入!N:N,2*(ROW($A10)-2))))</f>
        <v>399</v>
      </c>
      <c r="C10" s="16">
        <f>IF($A10="","",VALUE(MID(INDEX(DYTH_输入!K:K,2*(ROW($A10)-3)+1),8,2)))</f>
        <v>6</v>
      </c>
      <c r="D10" s="6">
        <f>IF($A10="","",INDEX(DYTH_输入!AF:AF,2*(ROW($A10)-2)))</f>
        <v>35</v>
      </c>
      <c r="E10" s="6">
        <f>IF($A10="","",INDEX(DYTH_输入!AH:AH,2*(ROW($A10)-2)))</f>
        <v>0</v>
      </c>
      <c r="F10" s="16">
        <f>IF($A10="","",VALUE(INDEX(DYTH_输入!P:P,2*(ROW($A10)-2))))</f>
        <v>3840950</v>
      </c>
      <c r="G10" s="6">
        <f>IF($A10="","",INDEX(DYTH_输入!R:R,2*(ROW($A10)-2)))</f>
        <v>3840950</v>
      </c>
      <c r="H10" s="6">
        <f>IF($A10="","",INDEX(DYTH_输入!T:T,2*(ROW($A10)-2)))</f>
        <v>77930</v>
      </c>
      <c r="I10" s="6">
        <f>IF($A10="","",INDEX(DYTH_输入!V:V,2*(ROW($A10)-2)))</f>
        <v>0</v>
      </c>
      <c r="J10" s="20">
        <f ca="1">IF($A10="","",IF($B$3-$B$4&gt;0,MATCH(MIN(OFFSET($F$3:F10,L10,,A10-L10+1,1)),OFFSET($F$3:F10,L10,,A10-L10+1,1),0)-1+L10,MATCH(MIN(OFFSET($F$3:F10,0,,C10+1,1)),OFFSET($F$3:F10,0,,C10+1,1),0)-1))</f>
        <v>0</v>
      </c>
      <c r="K10" s="6">
        <f>IF($A10="","",INDEX(DYTH_输入!X:X,2*(ROW($A10)-2)))</f>
        <v>6</v>
      </c>
      <c r="L10" s="20">
        <f>IF($A10="","",MATCH(MAX($F$3:F10),$F$3:F10,0)-1)</f>
        <v>6</v>
      </c>
      <c r="M10" s="6">
        <f>IF($A10="","",INDEX(DYTH_输入!Z:Z,2*(ROW($A10)-2)))</f>
        <v>7</v>
      </c>
      <c r="N10" s="20">
        <f ca="1">IF($A10="","",IF($B$3-$B$4&gt;0,MATCH(MIN(OFFSET($F$3:F10,0,,C10+1,1)),OFFSET($F$3:F10,0,,C10+1,1),0)-1,MATCH(MIN(OFFSET($F$3:F10,L10,,A10-L10+1,1)),OFFSET($F$3:F10,L10,,A10-L10+1,1),0)-1+L10))</f>
        <v>7</v>
      </c>
      <c r="O10" s="6" t="str">
        <f>IF($A10="","",LEFT(INDEX(DYTH_输入!AB:AB,2*(ROW($A10)-2)),IF(MID(INDEX(DYTH_输入!AB:AB,2*(ROW($A10)-2)),LEN(INDEX(DYTH_输入!AB:AB,2*(ROW($A10)-2)))-2,1)="(",LEN(INDEX(DYTH_输入!AB:AB,2*(ROW($A10)-2)))-3,LEN(INDEX(DYTH_输入!AB:AB,2*(ROW($A10)-2)))-4)))</f>
        <v>707604</v>
      </c>
      <c r="P10" s="21">
        <f t="shared" si="5"/>
        <v>707604.3</v>
      </c>
      <c r="Q10" s="12">
        <f ca="1">IF($A10="","",MAX($F$3:F10)-MIN(MIN(OFFSET($F$3:F10,MAX($C$4:C10)+3,,,ROW(F10)-ROW(C10)+1)),MIN(OFFSET($F$3:F10,$C$3,,,IF($C$4=0,1,MAX($C$4:C10))))))</f>
        <v>3931135</v>
      </c>
      <c r="R10" s="6" t="str">
        <f>IF($A10="","",MID(INDEX(DYTH_输入!AB:AB,2*(ROW($A10)-2)),IF(MID(INDEX(DYTH_输入!AB:AB,2*(ROW($A10)-2)),LEN(INDEX(DYTH_输入!AB:AB,2*(ROW($A10)-2)))-2,1)="(",LEN(INDEX(DYTH_输入!AB:AB,2*(ROW($A10)-2)))-1,LEN(INDEX(DYTH_输入!AB:AB,2*(ROW($A10)-2)))-2),IF(MID(INDEX(DYTH_输入!AB:AB,2*(ROW($A10)-2)),LEN(INDEX(DYTH_输入!AB:AB,2*(ROW($A10)-2)))-2,1)="(",1,2)))</f>
        <v>18</v>
      </c>
      <c r="S10" s="16">
        <f t="shared" si="6"/>
        <v>18</v>
      </c>
      <c r="T10" s="6" t="str">
        <f>IF($A10="","",LEFT(INDEX(DYTH_输入!AD:AD,2*(ROW($A10)-2)),IF(MID(INDEX(DYTH_输入!AD:AD,2*(ROW($A10)-2)),LEN(INDEX(DYTH_输入!AD:AD,2*(ROW($A10)-2)))-2,1)="(",LEN(INDEX(DYTH_输入!AD:AD,2*(ROW($A10)-2)))-3,LEN(INDEX(DYTH_输入!AD:AD,2*(ROW($A10)-2)))-4)))</f>
        <v>314490</v>
      </c>
      <c r="U10" s="21">
        <f t="shared" si="7"/>
        <v>314490.8</v>
      </c>
      <c r="V10" s="12">
        <f ca="1">IF($A10="","",MAX($F$3:F10)-MAX(MIN(OFFSET($F$3:F10,MAX($C$4:C10)+3,,,ROW(F10)-ROW(C10)+1)),MIN(OFFSET($F$3:F10,$C$3,,,IF($C$4=0,1,MAX($C$4:C10))))))</f>
        <v>3861783</v>
      </c>
      <c r="W10" s="6" t="str">
        <f>IF($A10="","",MID(INDEX(DYTH_输入!AD:AD,2*(ROW($A10)-2)),IF(MID(INDEX(DYTH_输入!AD:AD,2*(ROW($A10)-2)),LEN(INDEX(DYTH_输入!AD:AD,2*(ROW($A10)-2)))-2,1)="(",LEN(INDEX(DYTH_输入!AD:AD,2*(ROW($A10)-2)))-1,LEN(INDEX(DYTH_输入!AD:AD,2*(ROW($A10)-2)))-2),IF(MID(INDEX(DYTH_输入!AD:AD,2*(ROW($A10)-2)),LEN(INDEX(DYTH_输入!AD:AD,2*(ROW($A10)-2)))-2,1)="(",1,2)))</f>
        <v>8</v>
      </c>
      <c r="X10" s="16">
        <f t="shared" si="8"/>
        <v>8</v>
      </c>
      <c r="Y10" s="6" t="str">
        <f>IF($A10="","",MID(INDEX(DYTH_输入!M:M,2*(ROW($A10)-3)+1),10,2))</f>
        <v>1</v>
      </c>
      <c r="Z10" s="20">
        <f t="shared" si="9"/>
        <v>1</v>
      </c>
      <c r="AA10" s="6" t="str">
        <f>IF($A10="","",MID(INDEX(DYTH_输入!N:N,2*(ROW($A10)-3)+1),8,2))</f>
        <v>0</v>
      </c>
      <c r="AB10" s="20">
        <f t="shared" si="0"/>
        <v>0</v>
      </c>
      <c r="AC10" s="6" t="str">
        <f>IF($A10="","",MID(INDEX(DYTH_输入!O:O,2*(ROW($A10)-3)+1),8,2))</f>
        <v>6</v>
      </c>
      <c r="AD10" s="20">
        <f t="shared" si="1"/>
        <v>6</v>
      </c>
      <c r="AE10" s="6" t="str">
        <f>IF($A10="","",MID(INDEX(DYTH_输入!P:P,2*(ROW($A10)-3)+1),8,2))</f>
        <v>0</v>
      </c>
      <c r="AF10" s="20">
        <f t="shared" si="2"/>
        <v>0</v>
      </c>
      <c r="AG10" s="6" t="str">
        <f>IF($A10="","",MID(INDEX(DYTH_输入!Q:Q,2*(ROW($A10)-3)+1),12,2))</f>
        <v>18</v>
      </c>
      <c r="AH10" s="20">
        <f t="shared" si="3"/>
        <v>18</v>
      </c>
      <c r="AI10" s="6" t="str">
        <f>IF($A10="","",MID(INDEX(DYTH_输入!R:R,2*(ROW($A10)-3)+1),11,2))</f>
        <v>8</v>
      </c>
      <c r="AJ10" s="20">
        <f t="shared" si="4"/>
        <v>8</v>
      </c>
    </row>
    <row r="11" spans="1:36" x14ac:dyDescent="0.2">
      <c r="A11" s="7">
        <f t="array" ref="A11">IF(2*(ROW()-2)&lt;=MAX((DYTH_输入!A:A&lt;&gt;"")*ROW(DYTH_输入!A:A))+1,ROW()-3,"")</f>
        <v>8</v>
      </c>
      <c r="B11" s="16">
        <f>IF($A11="","",VALUE(INDEX(DYTH_输入!N:N,2*(ROW($A11)-2))))</f>
        <v>414</v>
      </c>
      <c r="C11" s="16">
        <f>IF($A11="","",VALUE(MID(INDEX(DYTH_输入!K:K,2*(ROW($A11)-3)+1),8,2)))</f>
        <v>6</v>
      </c>
      <c r="D11" s="6">
        <f>IF($A11="","",INDEX(DYTH_输入!AF:AF,2*(ROW($A11)-2)))</f>
        <v>35</v>
      </c>
      <c r="E11" s="6">
        <f>IF($A11="","",INDEX(DYTH_输入!AH:AH,2*(ROW($A11)-2)))</f>
        <v>0</v>
      </c>
      <c r="F11" s="16">
        <f>IF($A11="","",VALUE(INDEX(DYTH_输入!P:P,2*(ROW($A11)-2))))</f>
        <v>3719202</v>
      </c>
      <c r="G11" s="6">
        <f>IF($A11="","",INDEX(DYTH_输入!R:R,2*(ROW($A11)-2)))</f>
        <v>3719202</v>
      </c>
      <c r="H11" s="6">
        <f>IF($A11="","",INDEX(DYTH_输入!T:T,2*(ROW($A11)-2)))</f>
        <v>74446</v>
      </c>
      <c r="I11" s="6">
        <f>IF($A11="","",INDEX(DYTH_输入!V:V,2*(ROW($A11)-2)))</f>
        <v>0</v>
      </c>
      <c r="J11" s="20">
        <f ca="1">IF($A11="","",IF($B$3-$B$4&gt;0,MATCH(MIN(OFFSET($F$3:F11,L11,,A11-L11+1,1)),OFFSET($F$3:F11,L11,,A11-L11+1,1),0)-1+L11,MATCH(MIN(OFFSET($F$3:F11,0,,C11+1,1)),OFFSET($F$3:F11,0,,C11+1,1),0)-1))</f>
        <v>0</v>
      </c>
      <c r="K11" s="6">
        <f>IF($A11="","",INDEX(DYTH_输入!X:X,2*(ROW($A11)-2)))</f>
        <v>6</v>
      </c>
      <c r="L11" s="20">
        <f>IF($A11="","",MATCH(MAX($F$3:F11),$F$3:F11,0)-1)</f>
        <v>6</v>
      </c>
      <c r="M11" s="6">
        <f>IF($A11="","",INDEX(DYTH_输入!Z:Z,2*(ROW($A11)-2)))</f>
        <v>8</v>
      </c>
      <c r="N11" s="20">
        <f ca="1">IF($A11="","",IF($B$3-$B$4&gt;0,MATCH(MIN(OFFSET($F$3:F11,0,,C11+1,1)),OFFSET($F$3:F11,0,,C11+1,1),0)-1,MATCH(MIN(OFFSET($F$3:F11,L11,,A11-L11+1,1)),OFFSET($F$3:F11,L11,,A11-L11+1,1),0)-1+L11))</f>
        <v>8</v>
      </c>
      <c r="O11" s="6" t="str">
        <f>IF($A11="","",LEFT(INDEX(DYTH_输入!AB:AB,2*(ROW($A11)-2)),IF(MID(INDEX(DYTH_输入!AB:AB,2*(ROW($A11)-2)),LEN(INDEX(DYTH_输入!AB:AB,2*(ROW($A11)-2)))-2,1)="(",LEN(INDEX(DYTH_输入!AB:AB,2*(ROW($A11)-2)))-3,LEN(INDEX(DYTH_输入!AB:AB,2*(ROW($A11)-2)))-4)))</f>
        <v>707604</v>
      </c>
      <c r="P11" s="21">
        <f t="shared" si="5"/>
        <v>707604.3</v>
      </c>
      <c r="Q11" s="12">
        <f ca="1">IF($A11="","",MAX($F$3:F11)-MIN(MIN(OFFSET($F$3:F11,MAX($C$4:C11)+3,,,ROW(F11)-ROW(C11)+1)),MIN(OFFSET($F$3:F11,$C$3,,,IF($C$4=0,1,MAX($C$4:C11))))))</f>
        <v>3931135</v>
      </c>
      <c r="R11" s="6" t="str">
        <f>IF($A11="","",MID(INDEX(DYTH_输入!AB:AB,2*(ROW($A11)-2)),IF(MID(INDEX(DYTH_输入!AB:AB,2*(ROW($A11)-2)),LEN(INDEX(DYTH_输入!AB:AB,2*(ROW($A11)-2)))-2,1)="(",LEN(INDEX(DYTH_输入!AB:AB,2*(ROW($A11)-2)))-1,LEN(INDEX(DYTH_输入!AB:AB,2*(ROW($A11)-2)))-2),IF(MID(INDEX(DYTH_输入!AB:AB,2*(ROW($A11)-2)),LEN(INDEX(DYTH_输入!AB:AB,2*(ROW($A11)-2)))-2,1)="(",1,2)))</f>
        <v>18</v>
      </c>
      <c r="S11" s="16">
        <f t="shared" si="6"/>
        <v>18</v>
      </c>
      <c r="T11" s="6" t="str">
        <f>IF($A11="","",LEFT(INDEX(DYTH_输入!AD:AD,2*(ROW($A11)-2)),IF(MID(INDEX(DYTH_输入!AD:AD,2*(ROW($A11)-2)),LEN(INDEX(DYTH_输入!AD:AD,2*(ROW($A11)-2)))-2,1)="(",LEN(INDEX(DYTH_输入!AD:AD,2*(ROW($A11)-2)))-3,LEN(INDEX(DYTH_输入!AD:AD,2*(ROW($A11)-2)))-4)))</f>
        <v>314490</v>
      </c>
      <c r="U11" s="21">
        <f t="shared" si="7"/>
        <v>314490.8</v>
      </c>
      <c r="V11" s="12">
        <f ca="1">IF($A11="","",MAX($F$3:F11)-MAX(MIN(OFFSET($F$3:F11,MAX($C$4:C11)+3,,,ROW(F11)-ROW(C11)+1)),MIN(OFFSET($F$3:F11,$C$3,,,IF($C$4=0,1,MAX($C$4:C11))))))</f>
        <v>3861783</v>
      </c>
      <c r="W11" s="6" t="str">
        <f>IF($A11="","",MID(INDEX(DYTH_输入!AD:AD,2*(ROW($A11)-2)),IF(MID(INDEX(DYTH_输入!AD:AD,2*(ROW($A11)-2)),LEN(INDEX(DYTH_输入!AD:AD,2*(ROW($A11)-2)))-2,1)="(",LEN(INDEX(DYTH_输入!AD:AD,2*(ROW($A11)-2)))-1,LEN(INDEX(DYTH_输入!AD:AD,2*(ROW($A11)-2)))-2),IF(MID(INDEX(DYTH_输入!AD:AD,2*(ROW($A11)-2)),LEN(INDEX(DYTH_输入!AD:AD,2*(ROW($A11)-2)))-2,1)="(",1,2)))</f>
        <v>8</v>
      </c>
      <c r="X11" s="16">
        <f t="shared" si="8"/>
        <v>8</v>
      </c>
      <c r="Y11" s="6" t="str">
        <f>IF($A11="","",MID(INDEX(DYTH_输入!M:M,2*(ROW($A11)-3)+1),10,2))</f>
        <v>1</v>
      </c>
      <c r="Z11" s="20">
        <f t="shared" si="9"/>
        <v>1</v>
      </c>
      <c r="AA11" s="6" t="str">
        <f>IF($A11="","",MID(INDEX(DYTH_输入!N:N,2*(ROW($A11)-3)+1),8,2))</f>
        <v>0</v>
      </c>
      <c r="AB11" s="20">
        <f t="shared" si="0"/>
        <v>0</v>
      </c>
      <c r="AC11" s="6" t="str">
        <f>IF($A11="","",MID(INDEX(DYTH_输入!O:O,2*(ROW($A11)-3)+1),8,2))</f>
        <v>6</v>
      </c>
      <c r="AD11" s="20">
        <f t="shared" si="1"/>
        <v>6</v>
      </c>
      <c r="AE11" s="6" t="str">
        <f>IF($A11="","",MID(INDEX(DYTH_输入!P:P,2*(ROW($A11)-3)+1),8,2))</f>
        <v>0</v>
      </c>
      <c r="AF11" s="20">
        <f t="shared" si="2"/>
        <v>0</v>
      </c>
      <c r="AG11" s="6" t="str">
        <f>IF($A11="","",MID(INDEX(DYTH_输入!Q:Q,2*(ROW($A11)-3)+1),12,2))</f>
        <v>18</v>
      </c>
      <c r="AH11" s="20">
        <f t="shared" si="3"/>
        <v>18</v>
      </c>
      <c r="AI11" s="6" t="str">
        <f>IF($A11="","",MID(INDEX(DYTH_输入!R:R,2*(ROW($A11)-3)+1),11,2))</f>
        <v>8</v>
      </c>
      <c r="AJ11" s="20">
        <f t="shared" si="4"/>
        <v>8</v>
      </c>
    </row>
    <row r="12" spans="1:36" x14ac:dyDescent="0.2">
      <c r="A12" s="7">
        <f t="array" ref="A12">IF(2*(ROW()-2)&lt;=MAX((DYTH_输入!A:A&lt;&gt;"")*ROW(DYTH_输入!A:A))+1,ROW()-3,"")</f>
        <v>9</v>
      </c>
      <c r="B12" s="16">
        <f>IF($A12="","",VALUE(INDEX(DYTH_输入!N:N,2*(ROW($A12)-2))))</f>
        <v>431</v>
      </c>
      <c r="C12" s="16">
        <f>IF($A12="","",VALUE(MID(INDEX(DYTH_输入!K:K,2*(ROW($A12)-3)+1),8,2)))</f>
        <v>6</v>
      </c>
      <c r="D12" s="6">
        <f>IF($A12="","",INDEX(DYTH_输入!AF:AF,2*(ROW($A12)-2)))</f>
        <v>35</v>
      </c>
      <c r="E12" s="6">
        <f>IF($A12="","",INDEX(DYTH_输入!AH:AH,2*(ROW($A12)-2)))</f>
        <v>0</v>
      </c>
      <c r="F12" s="16">
        <f>IF($A12="","",VALUE(INDEX(DYTH_输入!P:P,2*(ROW($A12)-2))))</f>
        <v>3604695</v>
      </c>
      <c r="G12" s="6">
        <f>IF($A12="","",INDEX(DYTH_输入!R:R,2*(ROW($A12)-2)))</f>
        <v>3604695</v>
      </c>
      <c r="H12" s="6">
        <f>IF($A12="","",INDEX(DYTH_输入!T:T,2*(ROW($A12)-2)))</f>
        <v>67502</v>
      </c>
      <c r="I12" s="6">
        <f>IF($A12="","",INDEX(DYTH_输入!V:V,2*(ROW($A12)-2)))</f>
        <v>0</v>
      </c>
      <c r="J12" s="20">
        <f ca="1">IF($A12="","",IF($B$3-$B$4&gt;0,MATCH(MIN(OFFSET($F$3:F12,L12,,A12-L12+1,1)),OFFSET($F$3:F12,L12,,A12-L12+1,1),0)-1+L12,MATCH(MIN(OFFSET($F$3:F12,0,,C12+1,1)),OFFSET($F$3:F12,0,,C12+1,1),0)-1))</f>
        <v>0</v>
      </c>
      <c r="K12" s="6">
        <f>IF($A12="","",INDEX(DYTH_输入!X:X,2*(ROW($A12)-2)))</f>
        <v>6</v>
      </c>
      <c r="L12" s="20">
        <f>IF($A12="","",MATCH(MAX($F$3:F12),$F$3:F12,0)-1)</f>
        <v>6</v>
      </c>
      <c r="M12" s="6">
        <f>IF($A12="","",INDEX(DYTH_输入!Z:Z,2*(ROW($A12)-2)))</f>
        <v>9</v>
      </c>
      <c r="N12" s="20">
        <f ca="1">IF($A12="","",IF($B$3-$B$4&gt;0,MATCH(MIN(OFFSET($F$3:F12,0,,C12+1,1)),OFFSET($F$3:F12,0,,C12+1,1),0)-1,MATCH(MIN(OFFSET($F$3:F12,L12,,A12-L12+1,1)),OFFSET($F$3:F12,L12,,A12-L12+1,1),0)-1+L12))</f>
        <v>9</v>
      </c>
      <c r="O12" s="6" t="str">
        <f>IF($A12="","",LEFT(INDEX(DYTH_输入!AB:AB,2*(ROW($A12)-2)),IF(MID(INDEX(DYTH_输入!AB:AB,2*(ROW($A12)-2)),LEN(INDEX(DYTH_输入!AB:AB,2*(ROW($A12)-2)))-2,1)="(",LEN(INDEX(DYTH_输入!AB:AB,2*(ROW($A12)-2)))-3,LEN(INDEX(DYTH_输入!AB:AB,2*(ROW($A12)-2)))-4)))</f>
        <v>707604</v>
      </c>
      <c r="P12" s="21">
        <f t="shared" si="5"/>
        <v>707604.3</v>
      </c>
      <c r="Q12" s="12">
        <f ca="1">IF($A12="","",MAX($F$3:F12)-MIN(MIN(OFFSET($F$3:F12,MAX($C$4:C12)+3,,,ROW(F12)-ROW(C12)+1)),MIN(OFFSET($F$3:F12,$C$3,,,IF($C$4=0,1,MAX($C$4:C12))))))</f>
        <v>3931135</v>
      </c>
      <c r="R12" s="6" t="str">
        <f>IF($A12="","",MID(INDEX(DYTH_输入!AB:AB,2*(ROW($A12)-2)),IF(MID(INDEX(DYTH_输入!AB:AB,2*(ROW($A12)-2)),LEN(INDEX(DYTH_输入!AB:AB,2*(ROW($A12)-2)))-2,1)="(",LEN(INDEX(DYTH_输入!AB:AB,2*(ROW($A12)-2)))-1,LEN(INDEX(DYTH_输入!AB:AB,2*(ROW($A12)-2)))-2),IF(MID(INDEX(DYTH_输入!AB:AB,2*(ROW($A12)-2)),LEN(INDEX(DYTH_输入!AB:AB,2*(ROW($A12)-2)))-2,1)="(",1,2)))</f>
        <v>18</v>
      </c>
      <c r="S12" s="16">
        <f t="shared" si="6"/>
        <v>18</v>
      </c>
      <c r="T12" s="6" t="str">
        <f>IF($A12="","",LEFT(INDEX(DYTH_输入!AD:AD,2*(ROW($A12)-2)),IF(MID(INDEX(DYTH_输入!AD:AD,2*(ROW($A12)-2)),LEN(INDEX(DYTH_输入!AD:AD,2*(ROW($A12)-2)))-2,1)="(",LEN(INDEX(DYTH_输入!AD:AD,2*(ROW($A12)-2)))-3,LEN(INDEX(DYTH_输入!AD:AD,2*(ROW($A12)-2)))-4)))</f>
        <v>314490</v>
      </c>
      <c r="U12" s="21">
        <f t="shared" si="7"/>
        <v>314490.8</v>
      </c>
      <c r="V12" s="12">
        <f ca="1">IF($A12="","",MAX($F$3:F12)-MAX(MIN(OFFSET($F$3:F12,MAX($C$4:C12)+3,,,ROW(F12)-ROW(C12)+1)),MIN(OFFSET($F$3:F12,$C$3,,,IF($C$4=0,1,MAX($C$4:C12))))))</f>
        <v>3861783</v>
      </c>
      <c r="W12" s="6" t="str">
        <f>IF($A12="","",MID(INDEX(DYTH_输入!AD:AD,2*(ROW($A12)-2)),IF(MID(INDEX(DYTH_输入!AD:AD,2*(ROW($A12)-2)),LEN(INDEX(DYTH_输入!AD:AD,2*(ROW($A12)-2)))-2,1)="(",LEN(INDEX(DYTH_输入!AD:AD,2*(ROW($A12)-2)))-1,LEN(INDEX(DYTH_输入!AD:AD,2*(ROW($A12)-2)))-2),IF(MID(INDEX(DYTH_输入!AD:AD,2*(ROW($A12)-2)),LEN(INDEX(DYTH_输入!AD:AD,2*(ROW($A12)-2)))-2,1)="(",1,2)))</f>
        <v>8</v>
      </c>
      <c r="X12" s="16">
        <f t="shared" si="8"/>
        <v>8</v>
      </c>
      <c r="Y12" s="6" t="str">
        <f>IF($A12="","",MID(INDEX(DYTH_输入!M:M,2*(ROW($A12)-3)+1),10,2))</f>
        <v>1</v>
      </c>
      <c r="Z12" s="20">
        <f t="shared" si="9"/>
        <v>1</v>
      </c>
      <c r="AA12" s="6" t="str">
        <f>IF($A12="","",MID(INDEX(DYTH_输入!N:N,2*(ROW($A12)-3)+1),8,2))</f>
        <v>0</v>
      </c>
      <c r="AB12" s="20">
        <f t="shared" si="0"/>
        <v>0</v>
      </c>
      <c r="AC12" s="6" t="str">
        <f>IF($A12="","",MID(INDEX(DYTH_输入!O:O,2*(ROW($A12)-3)+1),8,2))</f>
        <v>6</v>
      </c>
      <c r="AD12" s="20">
        <f t="shared" si="1"/>
        <v>6</v>
      </c>
      <c r="AE12" s="6" t="str">
        <f>IF($A12="","",MID(INDEX(DYTH_输入!P:P,2*(ROW($A12)-3)+1),8,2))</f>
        <v>0</v>
      </c>
      <c r="AF12" s="20">
        <f t="shared" si="2"/>
        <v>0</v>
      </c>
      <c r="AG12" s="6" t="str">
        <f>IF($A12="","",MID(INDEX(DYTH_输入!Q:Q,2*(ROW($A12)-3)+1),12,2))</f>
        <v>18</v>
      </c>
      <c r="AH12" s="20">
        <f t="shared" si="3"/>
        <v>18</v>
      </c>
      <c r="AI12" s="6" t="str">
        <f>IF($A12="","",MID(INDEX(DYTH_输入!R:R,2*(ROW($A12)-3)+1),11,2))</f>
        <v>8</v>
      </c>
      <c r="AJ12" s="20">
        <f t="shared" si="4"/>
        <v>8</v>
      </c>
    </row>
    <row r="13" spans="1:36" x14ac:dyDescent="0.2">
      <c r="A13" s="7">
        <f t="array" ref="A13">IF(2*(ROW()-2)&lt;=MAX((DYTH_输入!A:A&lt;&gt;"")*ROW(DYTH_输入!A:A))+1,ROW()-3,"")</f>
        <v>10</v>
      </c>
      <c r="B13" s="16">
        <f>IF($A13="","",VALUE(INDEX(DYTH_输入!N:N,2*(ROW($A13)-2))))</f>
        <v>454</v>
      </c>
      <c r="C13" s="16">
        <f>IF($A13="","",VALUE(MID(INDEX(DYTH_输入!K:K,2*(ROW($A13)-3)+1),8,2)))</f>
        <v>6</v>
      </c>
      <c r="D13" s="6">
        <f>IF($A13="","",INDEX(DYTH_输入!AF:AF,2*(ROW($A13)-2)))</f>
        <v>35</v>
      </c>
      <c r="E13" s="6">
        <f>IF($A13="","",INDEX(DYTH_输入!AH:AH,2*(ROW($A13)-2)))</f>
        <v>0</v>
      </c>
      <c r="F13" s="16">
        <f>IF($A13="","",VALUE(INDEX(DYTH_输入!P:P,2*(ROW($A13)-2))))</f>
        <v>3485764</v>
      </c>
      <c r="G13" s="6">
        <f>IF($A13="","",INDEX(DYTH_输入!R:R,2*(ROW($A13)-2)))</f>
        <v>3485764</v>
      </c>
      <c r="H13" s="6">
        <f>IF($A13="","",INDEX(DYTH_输入!T:T,2*(ROW($A13)-2)))</f>
        <v>64621</v>
      </c>
      <c r="I13" s="6">
        <f>IF($A13="","",INDEX(DYTH_输入!V:V,2*(ROW($A13)-2)))</f>
        <v>0</v>
      </c>
      <c r="J13" s="20">
        <f ca="1">IF($A13="","",IF($B$3-$B$4&gt;0,MATCH(MIN(OFFSET($F$3:F13,L13,,A13-L13+1,1)),OFFSET($F$3:F13,L13,,A13-L13+1,1),0)-1+L13,MATCH(MIN(OFFSET($F$3:F13,0,,C13+1,1)),OFFSET($F$3:F13,0,,C13+1,1),0)-1))</f>
        <v>0</v>
      </c>
      <c r="K13" s="6">
        <f>IF($A13="","",INDEX(DYTH_输入!X:X,2*(ROW($A13)-2)))</f>
        <v>6</v>
      </c>
      <c r="L13" s="20">
        <f>IF($A13="","",MATCH(MAX($F$3:F13),$F$3:F13,0)-1)</f>
        <v>6</v>
      </c>
      <c r="M13" s="6">
        <f>IF($A13="","",INDEX(DYTH_输入!Z:Z,2*(ROW($A13)-2)))</f>
        <v>10</v>
      </c>
      <c r="N13" s="20">
        <f ca="1">IF($A13="","",IF($B$3-$B$4&gt;0,MATCH(MIN(OFFSET($F$3:F13,0,,C13+1,1)),OFFSET($F$3:F13,0,,C13+1,1),0)-1,MATCH(MIN(OFFSET($F$3:F13,L13,,A13-L13+1,1)),OFFSET($F$3:F13,L13,,A13-L13+1,1),0)-1+L13))</f>
        <v>10</v>
      </c>
      <c r="O13" s="6" t="str">
        <f>IF($A13="","",LEFT(INDEX(DYTH_输入!AB:AB,2*(ROW($A13)-2)),IF(MID(INDEX(DYTH_输入!AB:AB,2*(ROW($A13)-2)),LEN(INDEX(DYTH_输入!AB:AB,2*(ROW($A13)-2)))-2,1)="(",LEN(INDEX(DYTH_输入!AB:AB,2*(ROW($A13)-2)))-3,LEN(INDEX(DYTH_输入!AB:AB,2*(ROW($A13)-2)))-4)))</f>
        <v>707604</v>
      </c>
      <c r="P13" s="21">
        <f t="shared" si="5"/>
        <v>707604.3</v>
      </c>
      <c r="Q13" s="12">
        <f ca="1">IF($A13="","",MAX($F$3:F13)-MIN(MIN(OFFSET($F$3:F13,MAX($C$4:C13)+3,,,ROW(F13)-ROW(C13)+1)),MIN(OFFSET($F$3:F13,$C$3,,,IF($C$4=0,1,MAX($C$4:C13))))))</f>
        <v>3931135</v>
      </c>
      <c r="R13" s="6" t="str">
        <f>IF($A13="","",MID(INDEX(DYTH_输入!AB:AB,2*(ROW($A13)-2)),IF(MID(INDEX(DYTH_输入!AB:AB,2*(ROW($A13)-2)),LEN(INDEX(DYTH_输入!AB:AB,2*(ROW($A13)-2)))-2,1)="(",LEN(INDEX(DYTH_输入!AB:AB,2*(ROW($A13)-2)))-1,LEN(INDEX(DYTH_输入!AB:AB,2*(ROW($A13)-2)))-2),IF(MID(INDEX(DYTH_输入!AB:AB,2*(ROW($A13)-2)),LEN(INDEX(DYTH_输入!AB:AB,2*(ROW($A13)-2)))-2,1)="(",1,2)))</f>
        <v>18</v>
      </c>
      <c r="S13" s="16">
        <f t="shared" si="6"/>
        <v>18</v>
      </c>
      <c r="T13" s="6" t="str">
        <f>IF($A13="","",LEFT(INDEX(DYTH_输入!AD:AD,2*(ROW($A13)-2)),IF(MID(INDEX(DYTH_输入!AD:AD,2*(ROW($A13)-2)),LEN(INDEX(DYTH_输入!AD:AD,2*(ROW($A13)-2)))-2,1)="(",LEN(INDEX(DYTH_输入!AD:AD,2*(ROW($A13)-2)))-3,LEN(INDEX(DYTH_输入!AD:AD,2*(ROW($A13)-2)))-4)))</f>
        <v>314490</v>
      </c>
      <c r="U13" s="21">
        <f t="shared" si="7"/>
        <v>314490.8</v>
      </c>
      <c r="V13" s="12">
        <f ca="1">IF($A13="","",MAX($F$3:F13)-MAX(MIN(OFFSET($F$3:F13,MAX($C$4:C13)+3,,,ROW(F13)-ROW(C13)+1)),MIN(OFFSET($F$3:F13,$C$3,,,IF($C$4=0,1,MAX($C$4:C13))))))</f>
        <v>3861783</v>
      </c>
      <c r="W13" s="6" t="str">
        <f>IF($A13="","",MID(INDEX(DYTH_输入!AD:AD,2*(ROW($A13)-2)),IF(MID(INDEX(DYTH_输入!AD:AD,2*(ROW($A13)-2)),LEN(INDEX(DYTH_输入!AD:AD,2*(ROW($A13)-2)))-2,1)="(",LEN(INDEX(DYTH_输入!AD:AD,2*(ROW($A13)-2)))-1,LEN(INDEX(DYTH_输入!AD:AD,2*(ROW($A13)-2)))-2),IF(MID(INDEX(DYTH_输入!AD:AD,2*(ROW($A13)-2)),LEN(INDEX(DYTH_输入!AD:AD,2*(ROW($A13)-2)))-2,1)="(",1,2)))</f>
        <v>8</v>
      </c>
      <c r="X13" s="16">
        <f t="shared" si="8"/>
        <v>8</v>
      </c>
      <c r="Y13" s="6" t="str">
        <f>IF($A13="","",MID(INDEX(DYTH_输入!M:M,2*(ROW($A13)-3)+1),10,2))</f>
        <v>1</v>
      </c>
      <c r="Z13" s="20">
        <f t="shared" si="9"/>
        <v>1</v>
      </c>
      <c r="AA13" s="6" t="str">
        <f>IF($A13="","",MID(INDEX(DYTH_输入!N:N,2*(ROW($A13)-3)+1),8,2))</f>
        <v>0</v>
      </c>
      <c r="AB13" s="20">
        <f t="shared" si="0"/>
        <v>0</v>
      </c>
      <c r="AC13" s="6" t="str">
        <f>IF($A13="","",MID(INDEX(DYTH_输入!O:O,2*(ROW($A13)-3)+1),8,2))</f>
        <v>6</v>
      </c>
      <c r="AD13" s="20">
        <f t="shared" si="1"/>
        <v>6</v>
      </c>
      <c r="AE13" s="6" t="str">
        <f>IF($A13="","",MID(INDEX(DYTH_输入!P:P,2*(ROW($A13)-3)+1),8,2))</f>
        <v>0</v>
      </c>
      <c r="AF13" s="20">
        <f t="shared" si="2"/>
        <v>0</v>
      </c>
      <c r="AG13" s="6" t="str">
        <f>IF($A13="","",MID(INDEX(DYTH_输入!Q:Q,2*(ROW($A13)-3)+1),12,2))</f>
        <v>18</v>
      </c>
      <c r="AH13" s="20">
        <f t="shared" si="3"/>
        <v>18</v>
      </c>
      <c r="AI13" s="6" t="str">
        <f>IF($A13="","",MID(INDEX(DYTH_输入!R:R,2*(ROW($A13)-3)+1),11,2))</f>
        <v>8</v>
      </c>
      <c r="AJ13" s="20">
        <f t="shared" si="4"/>
        <v>8</v>
      </c>
    </row>
    <row r="14" spans="1:36" x14ac:dyDescent="0.2">
      <c r="A14" s="7">
        <f t="array" ref="A14">IF(2*(ROW()-2)&lt;=MAX((DYTH_输入!A:A&lt;&gt;"")*ROW(DYTH_输入!A:A))+1,ROW()-3,"")</f>
        <v>11</v>
      </c>
      <c r="B14" s="16">
        <f>IF($A14="","",VALUE(INDEX(DYTH_输入!N:N,2*(ROW($A14)-2))))</f>
        <v>476</v>
      </c>
      <c r="C14" s="16">
        <f>IF($A14="","",VALUE(MID(INDEX(DYTH_输入!K:K,2*(ROW($A14)-3)+1),8,2)))</f>
        <v>6</v>
      </c>
      <c r="D14" s="6">
        <f>IF($A14="","",INDEX(DYTH_输入!AF:AF,2*(ROW($A14)-2)))</f>
        <v>35</v>
      </c>
      <c r="E14" s="6">
        <f>IF($A14="","",INDEX(DYTH_输入!AH:AH,2*(ROW($A14)-2)))</f>
        <v>0</v>
      </c>
      <c r="F14" s="16">
        <f>IF($A14="","",VALUE(INDEX(DYTH_输入!P:P,2*(ROW($A14)-2))))</f>
        <v>3396133</v>
      </c>
      <c r="G14" s="6">
        <f>IF($A14="","",INDEX(DYTH_输入!R:R,2*(ROW($A14)-2)))</f>
        <v>3396133</v>
      </c>
      <c r="H14" s="6">
        <f>IF($A14="","",INDEX(DYTH_输入!T:T,2*(ROW($A14)-2)))</f>
        <v>65180</v>
      </c>
      <c r="I14" s="6">
        <f>IF($A14="","",INDEX(DYTH_输入!V:V,2*(ROW($A14)-2)))</f>
        <v>0</v>
      </c>
      <c r="J14" s="20">
        <f ca="1">IF($A14="","",IF($B$3-$B$4&gt;0,MATCH(MIN(OFFSET($F$3:F14,L14,,A14-L14+1,1)),OFFSET($F$3:F14,L14,,A14-L14+1,1),0)-1+L14,MATCH(MIN(OFFSET($F$3:F14,0,,C14+1,1)),OFFSET($F$3:F14,0,,C14+1,1),0)-1))</f>
        <v>0</v>
      </c>
      <c r="K14" s="6">
        <f>IF($A14="","",INDEX(DYTH_输入!X:X,2*(ROW($A14)-2)))</f>
        <v>6</v>
      </c>
      <c r="L14" s="20">
        <f>IF($A14="","",MATCH(MAX($F$3:F14),$F$3:F14,0)-1)</f>
        <v>6</v>
      </c>
      <c r="M14" s="6">
        <f>IF($A14="","",INDEX(DYTH_输入!Z:Z,2*(ROW($A14)-2)))</f>
        <v>11</v>
      </c>
      <c r="N14" s="20">
        <f ca="1">IF($A14="","",IF($B$3-$B$4&gt;0,MATCH(MIN(OFFSET($F$3:F14,0,,C14+1,1)),OFFSET($F$3:F14,0,,C14+1,1),0)-1,MATCH(MIN(OFFSET($F$3:F14,L14,,A14-L14+1,1)),OFFSET($F$3:F14,L14,,A14-L14+1,1),0)-1+L14))</f>
        <v>11</v>
      </c>
      <c r="O14" s="6" t="str">
        <f>IF($A14="","",LEFT(INDEX(DYTH_输入!AB:AB,2*(ROW($A14)-2)),IF(MID(INDEX(DYTH_输入!AB:AB,2*(ROW($A14)-2)),LEN(INDEX(DYTH_输入!AB:AB,2*(ROW($A14)-2)))-2,1)="(",LEN(INDEX(DYTH_输入!AB:AB,2*(ROW($A14)-2)))-3,LEN(INDEX(DYTH_输入!AB:AB,2*(ROW($A14)-2)))-4)))</f>
        <v>707604</v>
      </c>
      <c r="P14" s="21">
        <f t="shared" si="5"/>
        <v>707604.3</v>
      </c>
      <c r="Q14" s="12">
        <f ca="1">IF($A14="","",MAX($F$3:F14)-MIN(MIN(OFFSET($F$3:F14,MAX($C$4:C14)+3,,,ROW(F14)-ROW(C14)+1)),MIN(OFFSET($F$3:F14,$C$3,,,IF($C$4=0,1,MAX($C$4:C14))))))</f>
        <v>3931135</v>
      </c>
      <c r="R14" s="6" t="str">
        <f>IF($A14="","",MID(INDEX(DYTH_输入!AB:AB,2*(ROW($A14)-2)),IF(MID(INDEX(DYTH_输入!AB:AB,2*(ROW($A14)-2)),LEN(INDEX(DYTH_输入!AB:AB,2*(ROW($A14)-2)))-2,1)="(",LEN(INDEX(DYTH_输入!AB:AB,2*(ROW($A14)-2)))-1,LEN(INDEX(DYTH_输入!AB:AB,2*(ROW($A14)-2)))-2),IF(MID(INDEX(DYTH_输入!AB:AB,2*(ROW($A14)-2)),LEN(INDEX(DYTH_输入!AB:AB,2*(ROW($A14)-2)))-2,1)="(",1,2)))</f>
        <v>18</v>
      </c>
      <c r="S14" s="16">
        <f t="shared" si="6"/>
        <v>18</v>
      </c>
      <c r="T14" s="6" t="str">
        <f>IF($A14="","",LEFT(INDEX(DYTH_输入!AD:AD,2*(ROW($A14)-2)),IF(MID(INDEX(DYTH_输入!AD:AD,2*(ROW($A14)-2)),LEN(INDEX(DYTH_输入!AD:AD,2*(ROW($A14)-2)))-2,1)="(",LEN(INDEX(DYTH_输入!AD:AD,2*(ROW($A14)-2)))-3,LEN(INDEX(DYTH_输入!AD:AD,2*(ROW($A14)-2)))-4)))</f>
        <v>432424</v>
      </c>
      <c r="U14" s="21">
        <f t="shared" si="7"/>
        <v>432424.85</v>
      </c>
      <c r="V14" s="12">
        <f ca="1">IF($A14="","",MAX($F$3:F14)-MAX(MIN(OFFSET($F$3:F14,MAX($C$4:C14)+3,,,ROW(F14)-ROW(C14)+1)),MIN(OFFSET($F$3:F14,$C$3,,,IF($C$4=0,1,MAX($C$4:C14))))))</f>
        <v>3861783</v>
      </c>
      <c r="W14" s="6" t="str">
        <f>IF($A14="","",MID(INDEX(DYTH_输入!AD:AD,2*(ROW($A14)-2)),IF(MID(INDEX(DYTH_输入!AD:AD,2*(ROW($A14)-2)),LEN(INDEX(DYTH_输入!AD:AD,2*(ROW($A14)-2)))-2,1)="(",LEN(INDEX(DYTH_输入!AD:AD,2*(ROW($A14)-2)))-1,LEN(INDEX(DYTH_输入!AD:AD,2*(ROW($A14)-2)))-2),IF(MID(INDEX(DYTH_输入!AD:AD,2*(ROW($A14)-2)),LEN(INDEX(DYTH_输入!AD:AD,2*(ROW($A14)-2)))-2,1)="(",1,2)))</f>
        <v>11</v>
      </c>
      <c r="X14" s="16">
        <f t="shared" si="8"/>
        <v>11</v>
      </c>
      <c r="Y14" s="6" t="str">
        <f>IF($A14="","",MID(INDEX(DYTH_输入!M:M,2*(ROW($A14)-3)+1),10,2))</f>
        <v>1</v>
      </c>
      <c r="Z14" s="20">
        <f t="shared" si="9"/>
        <v>1</v>
      </c>
      <c r="AA14" s="6" t="str">
        <f>IF($A14="","",MID(INDEX(DYTH_输入!N:N,2*(ROW($A14)-3)+1),8,2))</f>
        <v>0</v>
      </c>
      <c r="AB14" s="20">
        <f t="shared" si="0"/>
        <v>0</v>
      </c>
      <c r="AC14" s="6" t="str">
        <f>IF($A14="","",MID(INDEX(DYTH_输入!O:O,2*(ROW($A14)-3)+1),8,2))</f>
        <v>6</v>
      </c>
      <c r="AD14" s="20">
        <f t="shared" si="1"/>
        <v>6</v>
      </c>
      <c r="AE14" s="6" t="str">
        <f>IF($A14="","",MID(INDEX(DYTH_输入!P:P,2*(ROW($A14)-3)+1),8,2))</f>
        <v>3</v>
      </c>
      <c r="AF14" s="20">
        <f t="shared" si="2"/>
        <v>3</v>
      </c>
      <c r="AG14" s="6" t="str">
        <f>IF($A14="","",MID(INDEX(DYTH_输入!Q:Q,2*(ROW($A14)-3)+1),12,2))</f>
        <v>18</v>
      </c>
      <c r="AH14" s="20">
        <f t="shared" si="3"/>
        <v>18</v>
      </c>
      <c r="AI14" s="6" t="str">
        <f>IF($A14="","",MID(INDEX(DYTH_输入!R:R,2*(ROW($A14)-3)+1),11,2))</f>
        <v>11</v>
      </c>
      <c r="AJ14" s="20">
        <f t="shared" si="4"/>
        <v>11</v>
      </c>
    </row>
    <row r="15" spans="1:36" x14ac:dyDescent="0.2">
      <c r="A15" s="7">
        <f t="array" ref="A15">IF(2*(ROW()-2)&lt;=MAX((DYTH_输入!A:A&lt;&gt;"")*ROW(DYTH_输入!A:A))+1,ROW()-3,"")</f>
        <v>12</v>
      </c>
      <c r="B15" s="16">
        <f>IF($A15="","",VALUE(INDEX(DYTH_输入!N:N,2*(ROW($A15)-2))))</f>
        <v>498</v>
      </c>
      <c r="C15" s="16">
        <f>IF($A15="","",VALUE(MID(INDEX(DYTH_输入!K:K,2*(ROW($A15)-3)+1),8,2)))</f>
        <v>6</v>
      </c>
      <c r="D15" s="6">
        <f>IF($A15="","",INDEX(DYTH_输入!AF:AF,2*(ROW($A15)-2)))</f>
        <v>35</v>
      </c>
      <c r="E15" s="6">
        <f>IF($A15="","",INDEX(DYTH_输入!AH:AH,2*(ROW($A15)-2)))</f>
        <v>2</v>
      </c>
      <c r="F15" s="16">
        <f>IF($A15="","",VALUE(INDEX(DYTH_输入!P:P,2*(ROW($A15)-2))))</f>
        <v>69352</v>
      </c>
      <c r="G15" s="6">
        <f>IF($A15="","",INDEX(DYTH_输入!R:R,2*(ROW($A15)-2)))</f>
        <v>3082888</v>
      </c>
      <c r="H15" s="6">
        <f>IF($A15="","",INDEX(DYTH_输入!T:T,2*(ROW($A15)-2)))</f>
        <v>69352</v>
      </c>
      <c r="I15" s="6">
        <f>IF($A15="","",INDEX(DYTH_输入!V:V,2*(ROW($A15)-2)))</f>
        <v>0</v>
      </c>
      <c r="J15" s="20">
        <f ca="1">IF($A15="","",IF($B$3-$B$4&gt;0,MATCH(MIN(OFFSET($F$3:F15,L15,,A15-L15+1,1)),OFFSET($F$3:F15,L15,,A15-L15+1,1),0)-1+L15,MATCH(MIN(OFFSET($F$3:F15,0,,C15+1,1)),OFFSET($F$3:F15,0,,C15+1,1),0)-1))</f>
        <v>0</v>
      </c>
      <c r="K15" s="6">
        <f>IF($A15="","",INDEX(DYTH_输入!X:X,2*(ROW($A15)-2)))</f>
        <v>6</v>
      </c>
      <c r="L15" s="20">
        <f>IF($A15="","",MATCH(MAX($F$3:F15),$F$3:F15,0)-1)</f>
        <v>6</v>
      </c>
      <c r="M15" s="6">
        <f>IF($A15="","",INDEX(DYTH_输入!Z:Z,2*(ROW($A15)-2)))</f>
        <v>10</v>
      </c>
      <c r="N15" s="20">
        <f ca="1">IF($A15="","",IF($B$3-$B$4&gt;0,MATCH(MIN(OFFSET($F$3:F15,0,,C15+1,1)),OFFSET($F$3:F15,0,,C15+1,1),0)-1,MATCH(MIN(OFFSET($F$3:F15,L15,,A15-L15+1,1)),OFFSET($F$3:F15,L15,,A15-L15+1,1),0)-1+L15))</f>
        <v>12</v>
      </c>
      <c r="O15" s="6" t="str">
        <f>IF($A15="","",LEFT(INDEX(DYTH_输入!AB:AB,2*(ROW($A15)-2)),IF(MID(INDEX(DYTH_输入!AB:AB,2*(ROW($A15)-2)),LEN(INDEX(DYTH_输入!AB:AB,2*(ROW($A15)-2)))-2,1)="(",LEN(INDEX(DYTH_输入!AB:AB,2*(ROW($A15)-2)))-3,LEN(INDEX(DYTH_输入!AB:AB,2*(ROW($A15)-2)))-4)))</f>
        <v>14146</v>
      </c>
      <c r="P15" s="21">
        <f t="shared" si="5"/>
        <v>707604.3</v>
      </c>
      <c r="Q15" s="12">
        <f ca="1">IF($A15="","",MAX($F$3:F15)-MIN(MIN(OFFSET($F$3:F15,MAX($C$4:C15)+3,,,ROW(F15)-ROW(C15)+1)),MIN(OFFSET($F$3:F15,$C$3,,,IF($C$4=0,1,MAX($C$4:C15))))))</f>
        <v>3931135</v>
      </c>
      <c r="R15" s="6" t="str">
        <f>IF($A15="","",MID(INDEX(DYTH_输入!AB:AB,2*(ROW($A15)-2)),IF(MID(INDEX(DYTH_输入!AB:AB,2*(ROW($A15)-2)),LEN(INDEX(DYTH_输入!AB:AB,2*(ROW($A15)-2)))-2,1)="(",LEN(INDEX(DYTH_输入!AB:AB,2*(ROW($A15)-2)))-1,LEN(INDEX(DYTH_输入!AB:AB,2*(ROW($A15)-2)))-2),IF(MID(INDEX(DYTH_输入!AB:AB,2*(ROW($A15)-2)),LEN(INDEX(DYTH_输入!AB:AB,2*(ROW($A15)-2)))-2,1)="(",1,2)))</f>
        <v>18</v>
      </c>
      <c r="S15" s="16">
        <f t="shared" si="6"/>
        <v>18</v>
      </c>
      <c r="T15" s="6" t="str">
        <f>IF($A15="","",LEFT(INDEX(DYTH_输入!AD:AD,2*(ROW($A15)-2)),IF(MID(INDEX(DYTH_输入!AD:AD,2*(ROW($A15)-2)),LEN(INDEX(DYTH_输入!AD:AD,2*(ROW($A15)-2)))-2,1)="(",LEN(INDEX(DYTH_输入!AD:AD,2*(ROW($A15)-2)))-3,LEN(INDEX(DYTH_输入!AD:AD,2*(ROW($A15)-2)))-4)))</f>
        <v>11002</v>
      </c>
      <c r="U15" s="21">
        <f t="shared" si="7"/>
        <v>550358.9</v>
      </c>
      <c r="V15" s="12">
        <f ca="1">IF($A15="","",MAX($F$3:F15)-MAX(MIN(OFFSET($F$3:F15,MAX($C$4:C15)+3,,,ROW(F15)-ROW(C15)+1)),MIN(OFFSET($F$3:F15,$C$3,,,IF($C$4=0,1,MAX($C$4:C15))))))</f>
        <v>3861783</v>
      </c>
      <c r="W15" s="6" t="str">
        <f>IF($A15="","",MID(INDEX(DYTH_输入!AD:AD,2*(ROW($A15)-2)),IF(MID(INDEX(DYTH_输入!AD:AD,2*(ROW($A15)-2)),LEN(INDEX(DYTH_输入!AD:AD,2*(ROW($A15)-2)))-2,1)="(",LEN(INDEX(DYTH_输入!AD:AD,2*(ROW($A15)-2)))-1,LEN(INDEX(DYTH_输入!AD:AD,2*(ROW($A15)-2)))-2),IF(MID(INDEX(DYTH_输入!AD:AD,2*(ROW($A15)-2)),LEN(INDEX(DYTH_输入!AD:AD,2*(ROW($A15)-2)))-2,1)="(",1,2)))</f>
        <v>14</v>
      </c>
      <c r="X15" s="16">
        <f t="shared" si="8"/>
        <v>14</v>
      </c>
      <c r="Y15" s="6" t="str">
        <f>IF($A15="","",MID(INDEX(DYTH_输入!M:M,2*(ROW($A15)-3)+1),10,2))</f>
        <v>1</v>
      </c>
      <c r="Z15" s="20">
        <f t="shared" si="9"/>
        <v>1</v>
      </c>
      <c r="AA15" s="6" t="str">
        <f>IF($A15="","",MID(INDEX(DYTH_输入!N:N,2*(ROW($A15)-3)+1),8,2))</f>
        <v>0</v>
      </c>
      <c r="AB15" s="20">
        <f t="shared" si="0"/>
        <v>0</v>
      </c>
      <c r="AC15" s="6" t="str">
        <f>IF($A15="","",MID(INDEX(DYTH_输入!O:O,2*(ROW($A15)-3)+1),8,2))</f>
        <v>6</v>
      </c>
      <c r="AD15" s="20">
        <f t="shared" si="1"/>
        <v>6</v>
      </c>
      <c r="AE15" s="6" t="str">
        <f>IF($A15="","",MID(INDEX(DYTH_输入!P:P,2*(ROW($A15)-3)+1),8,2))</f>
        <v>6</v>
      </c>
      <c r="AF15" s="20">
        <f t="shared" si="2"/>
        <v>6</v>
      </c>
      <c r="AG15" s="6" t="str">
        <f>IF($A15="","",MID(INDEX(DYTH_输入!Q:Q,2*(ROW($A15)-3)+1),12,2))</f>
        <v>18</v>
      </c>
      <c r="AH15" s="20">
        <f t="shared" si="3"/>
        <v>18</v>
      </c>
      <c r="AI15" s="6" t="str">
        <f>IF($A15="","",MID(INDEX(DYTH_输入!R:R,2*(ROW($A15)-3)+1),11,2))</f>
        <v>14</v>
      </c>
      <c r="AJ15" s="20">
        <f t="shared" si="4"/>
        <v>14</v>
      </c>
    </row>
    <row r="16" spans="1:36" x14ac:dyDescent="0.2">
      <c r="A16" s="7" t="str">
        <f t="array" ref="A16">IF(2*(ROW()-2)&lt;=MAX((DYTH_输入!A:A&lt;&gt;"")*ROW(DYTH_输入!A:A))+1,ROW()-3,"")</f>
        <v/>
      </c>
      <c r="B16" s="16" t="str">
        <f>IF($A16="","",VALUE(INDEX(DYTH_输入!N:N,2*(ROW($A16)-2))))</f>
        <v/>
      </c>
      <c r="C16" s="16" t="str">
        <f>IF($A16="","",VALUE(MID(INDEX(DYTH_输入!K:K,2*(ROW($A16)-3)+1),8,2)))</f>
        <v/>
      </c>
      <c r="D16" s="6" t="str">
        <f>IF($A16="","",INDEX(DYTH_输入!AF:AF,2*(ROW($A16)-2)))</f>
        <v/>
      </c>
      <c r="E16" s="6" t="str">
        <f>IF($A16="","",INDEX(DYTH_输入!AH:AH,2*(ROW($A16)-2)))</f>
        <v/>
      </c>
      <c r="F16" s="16" t="str">
        <f>IF($A16="","",VALUE(INDEX(DYTH_输入!P:P,2*(ROW($A16)-2))))</f>
        <v/>
      </c>
      <c r="G16" s="6" t="str">
        <f>IF($A16="","",INDEX(DYTH_输入!R:R,2*(ROW($A16)-2)))</f>
        <v/>
      </c>
      <c r="H16" s="6" t="str">
        <f>IF($A16="","",INDEX(DYTH_输入!T:T,2*(ROW($A16)-2)))</f>
        <v/>
      </c>
      <c r="I16" s="6" t="str">
        <f>IF($A16="","",INDEX(DYTH_输入!V:V,2*(ROW($A16)-2)))</f>
        <v/>
      </c>
      <c r="J16" s="20" t="str">
        <f ca="1">IF($A16="","",IF($B$3-$B$4&gt;0,MATCH(MIN(OFFSET($F$3:F16,L16,,A16-L16+1,1)),OFFSET($F$3:F16,L16,,A16-L16+1,1),0)-1+L16,MATCH(MIN(OFFSET($F$3:F16,0,,C16+1,1)),OFFSET($F$3:F16,0,,C16+1,1),0)-1))</f>
        <v/>
      </c>
      <c r="K16" s="6" t="str">
        <f>IF($A16="","",INDEX(DYTH_输入!X:X,2*(ROW($A16)-2)))</f>
        <v/>
      </c>
      <c r="L16" s="20" t="str">
        <f>IF($A16="","",MATCH(MAX($F$3:F16),$F$3:F16,0)-1)</f>
        <v/>
      </c>
      <c r="M16" s="6" t="str">
        <f>IF($A16="","",INDEX(DYTH_输入!Z:Z,2*(ROW($A16)-2)))</f>
        <v/>
      </c>
      <c r="N16" s="20" t="str">
        <f ca="1">IF($A16="","",IF($B$3-$B$4&gt;0,MATCH(MIN(OFFSET($F$3:F16,0,,C16+1,1)),OFFSET($F$3:F16,0,,C16+1,1),0)-1,MATCH(MIN(OFFSET($F$3:F16,L16,,A16-L16+1,1)),OFFSET($F$3:F16,L16,,A16-L16+1,1),0)-1+L16))</f>
        <v/>
      </c>
      <c r="O16" s="6" t="str">
        <f>IF($A16="","",LEFT(INDEX(DYTH_输入!AB:AB,2*(ROW($A16)-2)),IF(MID(INDEX(DYTH_输入!AB:AB,2*(ROW($A16)-2)),LEN(INDEX(DYTH_输入!AB:AB,2*(ROW($A16)-2)))-2,1)="(",LEN(INDEX(DYTH_输入!AB:AB,2*(ROW($A16)-2)))-3,LEN(INDEX(DYTH_输入!AB:AB,2*(ROW($A16)-2)))-4)))</f>
        <v/>
      </c>
      <c r="P16" s="21" t="str">
        <f t="shared" si="5"/>
        <v/>
      </c>
      <c r="Q16" s="12" t="str">
        <f ca="1">IF($A16="","",MAX($F$3:F16)-MIN(MIN(OFFSET($F$3:F16,MAX($C$4:C16)+3,,,ROW(F16)-ROW(C16)+1)),MIN(OFFSET($F$3:F16,$C$3,,,IF($C$4=0,1,MAX($C$4:C16))))))</f>
        <v/>
      </c>
      <c r="R16" s="6" t="str">
        <f>IF($A16="","",MID(INDEX(DYTH_输入!AB:AB,2*(ROW($A16)-2)),IF(MID(INDEX(DYTH_输入!AB:AB,2*(ROW($A16)-2)),LEN(INDEX(DYTH_输入!AB:AB,2*(ROW($A16)-2)))-2,1)="(",LEN(INDEX(DYTH_输入!AB:AB,2*(ROW($A16)-2)))-1,LEN(INDEX(DYTH_输入!AB:AB,2*(ROW($A16)-2)))-2),IF(MID(INDEX(DYTH_输入!AB:AB,2*(ROW($A16)-2)),LEN(INDEX(DYTH_输入!AB:AB,2*(ROW($A16)-2)))-2,1)="(",1,2)))</f>
        <v/>
      </c>
      <c r="S16" s="16" t="str">
        <f t="shared" si="6"/>
        <v/>
      </c>
      <c r="T16" s="6" t="str">
        <f>IF($A16="","",LEFT(INDEX(DYTH_输入!AD:AD,2*(ROW($A16)-2)),IF(MID(INDEX(DYTH_输入!AD:AD,2*(ROW($A16)-2)),LEN(INDEX(DYTH_输入!AD:AD,2*(ROW($A16)-2)))-2,1)="(",LEN(INDEX(DYTH_输入!AD:AD,2*(ROW($A16)-2)))-3,LEN(INDEX(DYTH_输入!AD:AD,2*(ROW($A16)-2)))-4)))</f>
        <v/>
      </c>
      <c r="U16" s="21" t="str">
        <f t="shared" si="7"/>
        <v/>
      </c>
      <c r="V16" s="12" t="str">
        <f ca="1">IF($A16="","",MAX($F$3:F16)-MAX(MIN(OFFSET($F$3:F16,MAX($C$4:C16)+3,,,ROW(F16)-ROW(C16)+1)),MIN(OFFSET($F$3:F16,$C$3,,,IF($C$4=0,1,MAX($C$4:C16))))))</f>
        <v/>
      </c>
      <c r="W16" s="6" t="str">
        <f>IF($A16="","",MID(INDEX(DYTH_输入!AD:AD,2*(ROW($A16)-2)),IF(MID(INDEX(DYTH_输入!AD:AD,2*(ROW($A16)-2)),LEN(INDEX(DYTH_输入!AD:AD,2*(ROW($A16)-2)))-2,1)="(",LEN(INDEX(DYTH_输入!AD:AD,2*(ROW($A16)-2)))-1,LEN(INDEX(DYTH_输入!AD:AD,2*(ROW($A16)-2)))-2),IF(MID(INDEX(DYTH_输入!AD:AD,2*(ROW($A16)-2)),LEN(INDEX(DYTH_输入!AD:AD,2*(ROW($A16)-2)))-2,1)="(",1,2)))</f>
        <v/>
      </c>
      <c r="X16" s="16" t="str">
        <f t="shared" si="8"/>
        <v/>
      </c>
      <c r="Y16" s="6" t="str">
        <f>IF($A16="","",MID(INDEX(DYTH_输入!M:M,2*(ROW($A16)-3)+1),10,2))</f>
        <v/>
      </c>
      <c r="Z16" s="20" t="str">
        <f t="shared" si="9"/>
        <v/>
      </c>
      <c r="AA16" s="6" t="str">
        <f>IF($A16="","",MID(INDEX(DYTH_输入!N:N,2*(ROW($A16)-3)+1),8,2))</f>
        <v/>
      </c>
      <c r="AB16" s="20" t="str">
        <f t="shared" si="0"/>
        <v/>
      </c>
      <c r="AC16" s="6" t="str">
        <f>IF($A16="","",MID(INDEX(DYTH_输入!O:O,2*(ROW($A16)-3)+1),8,2))</f>
        <v/>
      </c>
      <c r="AD16" s="20" t="str">
        <f t="shared" si="1"/>
        <v/>
      </c>
      <c r="AE16" s="6" t="str">
        <f>IF($A16="","",MID(INDEX(DYTH_输入!P:P,2*(ROW($A16)-3)+1),8,2))</f>
        <v/>
      </c>
      <c r="AF16" s="20" t="str">
        <f t="shared" si="2"/>
        <v/>
      </c>
      <c r="AG16" s="6" t="str">
        <f>IF($A16="","",MID(INDEX(DYTH_输入!Q:Q,2*(ROW($A16)-3)+1),12,2))</f>
        <v/>
      </c>
      <c r="AH16" s="20" t="str">
        <f t="shared" si="3"/>
        <v/>
      </c>
      <c r="AI16" s="6" t="str">
        <f>IF($A16="","",MID(INDEX(DYTH_输入!R:R,2*(ROW($A16)-3)+1),11,2))</f>
        <v/>
      </c>
      <c r="AJ16" s="20" t="str">
        <f t="shared" si="4"/>
        <v/>
      </c>
    </row>
    <row r="17" spans="1:36" x14ac:dyDescent="0.2">
      <c r="A17" s="7" t="str">
        <f t="array" ref="A17">IF(2*(ROW()-2)&lt;=MAX((DYTH_输入!A:A&lt;&gt;"")*ROW(DYTH_输入!A:A))+1,ROW()-3,"")</f>
        <v/>
      </c>
      <c r="B17" s="16" t="str">
        <f>IF($A17="","",VALUE(INDEX(DYTH_输入!N:N,2*(ROW($A17)-2))))</f>
        <v/>
      </c>
      <c r="C17" s="16" t="str">
        <f>IF($A17="","",VALUE(MID(INDEX(DYTH_输入!K:K,2*(ROW($A17)-3)+1),8,2)))</f>
        <v/>
      </c>
      <c r="D17" s="6" t="str">
        <f>IF($A17="","",INDEX(DYTH_输入!AF:AF,2*(ROW($A17)-2)))</f>
        <v/>
      </c>
      <c r="E17" s="6" t="str">
        <f>IF($A17="","",INDEX(DYTH_输入!AH:AH,2*(ROW($A17)-2)))</f>
        <v/>
      </c>
      <c r="F17" s="16" t="str">
        <f>IF($A17="","",VALUE(INDEX(DYTH_输入!P:P,2*(ROW($A17)-2))))</f>
        <v/>
      </c>
      <c r="G17" s="6" t="str">
        <f>IF($A17="","",INDEX(DYTH_输入!R:R,2*(ROW($A17)-2)))</f>
        <v/>
      </c>
      <c r="H17" s="6" t="str">
        <f>IF($A17="","",INDEX(DYTH_输入!T:T,2*(ROW($A17)-2)))</f>
        <v/>
      </c>
      <c r="I17" s="6" t="str">
        <f>IF($A17="","",INDEX(DYTH_输入!V:V,2*(ROW($A17)-2)))</f>
        <v/>
      </c>
      <c r="J17" s="20" t="str">
        <f ca="1">IF($A17="","",IF($B$3-$B$4&gt;0,MATCH(MIN(OFFSET($F$3:F17,L17,,A17-L17+1,1)),OFFSET($F$3:F17,L17,,A17-L17+1,1),0)-1+L17,MATCH(MIN(OFFSET($F$3:F17,0,,C17+1,1)),OFFSET($F$3:F17,0,,C17+1,1),0)-1))</f>
        <v/>
      </c>
      <c r="K17" s="6" t="str">
        <f>IF($A17="","",INDEX(DYTH_输入!X:X,2*(ROW($A17)-2)))</f>
        <v/>
      </c>
      <c r="L17" s="20" t="str">
        <f>IF($A17="","",MATCH(MAX($F$3:F17),$F$3:F17,0)-1)</f>
        <v/>
      </c>
      <c r="M17" s="6" t="str">
        <f>IF($A17="","",INDEX(DYTH_输入!Z:Z,2*(ROW($A17)-2)))</f>
        <v/>
      </c>
      <c r="N17" s="20" t="str">
        <f ca="1">IF($A17="","",IF($B$3-$B$4&gt;0,MATCH(MIN(OFFSET($F$3:F17,0,,C17+1,1)),OFFSET($F$3:F17,0,,C17+1,1),0)-1,MATCH(MIN(OFFSET($F$3:F17,L17,,A17-L17+1,1)),OFFSET($F$3:F17,L17,,A17-L17+1,1),0)-1+L17))</f>
        <v/>
      </c>
      <c r="O17" s="6" t="str">
        <f>IF($A17="","",LEFT(INDEX(DYTH_输入!AB:AB,2*(ROW($A17)-2)),IF(MID(INDEX(DYTH_输入!AB:AB,2*(ROW($A17)-2)),LEN(INDEX(DYTH_输入!AB:AB,2*(ROW($A17)-2)))-2,1)="(",LEN(INDEX(DYTH_输入!AB:AB,2*(ROW($A17)-2)))-3,LEN(INDEX(DYTH_输入!AB:AB,2*(ROW($A17)-2)))-4)))</f>
        <v/>
      </c>
      <c r="P17" s="21" t="str">
        <f t="shared" si="5"/>
        <v/>
      </c>
      <c r="Q17" s="12" t="str">
        <f ca="1">IF($A17="","",MAX($F$3:F17)-MIN(MIN(OFFSET($F$3:F17,MAX($C$4:C17)+3,,,ROW(F17)-ROW(C17)+1)),MIN(OFFSET($F$3:F17,$C$3,,,IF($C$4=0,1,MAX($C$4:C17))))))</f>
        <v/>
      </c>
      <c r="R17" s="6" t="str">
        <f>IF($A17="","",MID(INDEX(DYTH_输入!AB:AB,2*(ROW($A17)-2)),IF(MID(INDEX(DYTH_输入!AB:AB,2*(ROW($A17)-2)),LEN(INDEX(DYTH_输入!AB:AB,2*(ROW($A17)-2)))-2,1)="(",LEN(INDEX(DYTH_输入!AB:AB,2*(ROW($A17)-2)))-1,LEN(INDEX(DYTH_输入!AB:AB,2*(ROW($A17)-2)))-2),IF(MID(INDEX(DYTH_输入!AB:AB,2*(ROW($A17)-2)),LEN(INDEX(DYTH_输入!AB:AB,2*(ROW($A17)-2)))-2,1)="(",1,2)))</f>
        <v/>
      </c>
      <c r="S17" s="16" t="str">
        <f t="shared" si="6"/>
        <v/>
      </c>
      <c r="T17" s="6" t="str">
        <f>IF($A17="","",LEFT(INDEX(DYTH_输入!AD:AD,2*(ROW($A17)-2)),IF(MID(INDEX(DYTH_输入!AD:AD,2*(ROW($A17)-2)),LEN(INDEX(DYTH_输入!AD:AD,2*(ROW($A17)-2)))-2,1)="(",LEN(INDEX(DYTH_输入!AD:AD,2*(ROW($A17)-2)))-3,LEN(INDEX(DYTH_输入!AD:AD,2*(ROW($A17)-2)))-4)))</f>
        <v/>
      </c>
      <c r="U17" s="21" t="str">
        <f t="shared" si="7"/>
        <v/>
      </c>
      <c r="V17" s="12" t="str">
        <f ca="1">IF($A17="","",MAX($F$3:F17)-MAX(MIN(OFFSET($F$3:F17,MAX($C$4:C17)+3,,,ROW(F17)-ROW(C17)+1)),MIN(OFFSET($F$3:F17,$C$3,,,IF($C$4=0,1,MAX($C$4:C17))))))</f>
        <v/>
      </c>
      <c r="W17" s="6" t="str">
        <f>IF($A17="","",MID(INDEX(DYTH_输入!AD:AD,2*(ROW($A17)-2)),IF(MID(INDEX(DYTH_输入!AD:AD,2*(ROW($A17)-2)),LEN(INDEX(DYTH_输入!AD:AD,2*(ROW($A17)-2)))-2,1)="(",LEN(INDEX(DYTH_输入!AD:AD,2*(ROW($A17)-2)))-1,LEN(INDEX(DYTH_输入!AD:AD,2*(ROW($A17)-2)))-2),IF(MID(INDEX(DYTH_输入!AD:AD,2*(ROW($A17)-2)),LEN(INDEX(DYTH_输入!AD:AD,2*(ROW($A17)-2)))-2,1)="(",1,2)))</f>
        <v/>
      </c>
      <c r="X17" s="16" t="str">
        <f t="shared" si="8"/>
        <v/>
      </c>
      <c r="Y17" s="6" t="str">
        <f>IF($A17="","",MID(INDEX(DYTH_输入!M:M,2*(ROW($A17)-3)+1),10,2))</f>
        <v/>
      </c>
      <c r="Z17" s="20" t="str">
        <f t="shared" si="9"/>
        <v/>
      </c>
      <c r="AA17" s="6" t="str">
        <f>IF($A17="","",MID(INDEX(DYTH_输入!N:N,2*(ROW($A17)-3)+1),8,2))</f>
        <v/>
      </c>
      <c r="AB17" s="20" t="str">
        <f t="shared" si="0"/>
        <v/>
      </c>
      <c r="AC17" s="6" t="str">
        <f>IF($A17="","",MID(INDEX(DYTH_输入!O:O,2*(ROW($A17)-3)+1),8,2))</f>
        <v/>
      </c>
      <c r="AD17" s="20" t="str">
        <f t="shared" si="1"/>
        <v/>
      </c>
      <c r="AE17" s="6" t="str">
        <f>IF($A17="","",MID(INDEX(DYTH_输入!P:P,2*(ROW($A17)-3)+1),8,2))</f>
        <v/>
      </c>
      <c r="AF17" s="20" t="str">
        <f t="shared" si="2"/>
        <v/>
      </c>
      <c r="AG17" s="6" t="str">
        <f>IF($A17="","",MID(INDEX(DYTH_输入!Q:Q,2*(ROW($A17)-3)+1),12,2))</f>
        <v/>
      </c>
      <c r="AH17" s="20" t="str">
        <f t="shared" si="3"/>
        <v/>
      </c>
      <c r="AI17" s="6" t="str">
        <f>IF($A17="","",MID(INDEX(DYTH_输入!R:R,2*(ROW($A17)-3)+1),11,2))</f>
        <v/>
      </c>
      <c r="AJ17" s="20" t="str">
        <f t="shared" si="4"/>
        <v/>
      </c>
    </row>
    <row r="18" spans="1:36" x14ac:dyDescent="0.2">
      <c r="A18" s="7" t="str">
        <f t="array" ref="A18">IF(2*(ROW()-2)&lt;=MAX((DYTH_输入!A:A&lt;&gt;"")*ROW(DYTH_输入!A:A))+1,ROW()-3,"")</f>
        <v/>
      </c>
      <c r="B18" s="16" t="str">
        <f>IF($A18="","",VALUE(INDEX(DYTH_输入!N:N,2*(ROW($A18)-2))))</f>
        <v/>
      </c>
      <c r="C18" s="16" t="str">
        <f>IF($A18="","",VALUE(MID(INDEX(DYTH_输入!K:K,2*(ROW($A18)-3)+1),8,2)))</f>
        <v/>
      </c>
      <c r="D18" s="6" t="str">
        <f>IF($A18="","",INDEX(DYTH_输入!AF:AF,2*(ROW($A18)-2)))</f>
        <v/>
      </c>
      <c r="E18" s="6" t="str">
        <f>IF($A18="","",INDEX(DYTH_输入!AH:AH,2*(ROW($A18)-2)))</f>
        <v/>
      </c>
      <c r="F18" s="16" t="str">
        <f>IF($A18="","",VALUE(INDEX(DYTH_输入!P:P,2*(ROW($A18)-2))))</f>
        <v/>
      </c>
      <c r="G18" s="6" t="str">
        <f>IF($A18="","",INDEX(DYTH_输入!R:R,2*(ROW($A18)-2)))</f>
        <v/>
      </c>
      <c r="H18" s="6" t="str">
        <f>IF($A18="","",INDEX(DYTH_输入!T:T,2*(ROW($A18)-2)))</f>
        <v/>
      </c>
      <c r="I18" s="6" t="str">
        <f>IF($A18="","",INDEX(DYTH_输入!V:V,2*(ROW($A18)-2)))</f>
        <v/>
      </c>
      <c r="J18" s="20" t="str">
        <f ca="1">IF($A18="","",IF($B$3-$B$4&gt;0,MATCH(MIN(OFFSET($F$3:F18,L18,,A18-L18+1,1)),OFFSET($F$3:F18,L18,,A18-L18+1,1),0)-1+L18,MATCH(MIN(OFFSET($F$3:F18,0,,C18+1,1)),OFFSET($F$3:F18,0,,C18+1,1),0)-1))</f>
        <v/>
      </c>
      <c r="K18" s="6" t="str">
        <f>IF($A18="","",INDEX(DYTH_输入!X:X,2*(ROW($A18)-2)))</f>
        <v/>
      </c>
      <c r="L18" s="20" t="str">
        <f>IF($A18="","",MATCH(MAX($F$3:F18),$F$3:F18,0)-1)</f>
        <v/>
      </c>
      <c r="M18" s="6" t="str">
        <f>IF($A18="","",INDEX(DYTH_输入!Z:Z,2*(ROW($A18)-2)))</f>
        <v/>
      </c>
      <c r="N18" s="20" t="str">
        <f ca="1">IF($A18="","",IF($B$3-$B$4&gt;0,MATCH(MIN(OFFSET($F$3:F18,0,,C18+1,1)),OFFSET($F$3:F18,0,,C18+1,1),0)-1,MATCH(MIN(OFFSET($F$3:F18,L18,,A18-L18+1,1)),OFFSET($F$3:F18,L18,,A18-L18+1,1),0)-1+L18))</f>
        <v/>
      </c>
      <c r="O18" s="6" t="str">
        <f>IF($A18="","",LEFT(INDEX(DYTH_输入!AB:AB,2*(ROW($A18)-2)),IF(MID(INDEX(DYTH_输入!AB:AB,2*(ROW($A18)-2)),LEN(INDEX(DYTH_输入!AB:AB,2*(ROW($A18)-2)))-2,1)="(",LEN(INDEX(DYTH_输入!AB:AB,2*(ROW($A18)-2)))-3,LEN(INDEX(DYTH_输入!AB:AB,2*(ROW($A18)-2)))-4)))</f>
        <v/>
      </c>
      <c r="P18" s="21" t="str">
        <f t="shared" si="5"/>
        <v/>
      </c>
      <c r="Q18" s="12" t="str">
        <f ca="1">IF($A18="","",MAX($F$3:F18)-MIN(MIN(OFFSET($F$3:F18,MAX($C$4:C18)+3,,,ROW(F18)-ROW(C18)+1)),MIN(OFFSET($F$3:F18,$C$3,,,IF($C$4=0,1,MAX($C$4:C18))))))</f>
        <v/>
      </c>
      <c r="R18" s="6" t="str">
        <f>IF($A18="","",MID(INDEX(DYTH_输入!AB:AB,2*(ROW($A18)-2)),IF(MID(INDEX(DYTH_输入!AB:AB,2*(ROW($A18)-2)),LEN(INDEX(DYTH_输入!AB:AB,2*(ROW($A18)-2)))-2,1)="(",LEN(INDEX(DYTH_输入!AB:AB,2*(ROW($A18)-2)))-1,LEN(INDEX(DYTH_输入!AB:AB,2*(ROW($A18)-2)))-2),IF(MID(INDEX(DYTH_输入!AB:AB,2*(ROW($A18)-2)),LEN(INDEX(DYTH_输入!AB:AB,2*(ROW($A18)-2)))-2,1)="(",1,2)))</f>
        <v/>
      </c>
      <c r="S18" s="16" t="str">
        <f t="shared" si="6"/>
        <v/>
      </c>
      <c r="T18" s="6" t="str">
        <f>IF($A18="","",LEFT(INDEX(DYTH_输入!AD:AD,2*(ROW($A18)-2)),IF(MID(INDEX(DYTH_输入!AD:AD,2*(ROW($A18)-2)),LEN(INDEX(DYTH_输入!AD:AD,2*(ROW($A18)-2)))-2,1)="(",LEN(INDEX(DYTH_输入!AD:AD,2*(ROW($A18)-2)))-3,LEN(INDEX(DYTH_输入!AD:AD,2*(ROW($A18)-2)))-4)))</f>
        <v/>
      </c>
      <c r="U18" s="21" t="str">
        <f t="shared" si="7"/>
        <v/>
      </c>
      <c r="V18" s="12" t="str">
        <f ca="1">IF($A18="","",MAX($F$3:F18)-MAX(MIN(OFFSET($F$3:F18,MAX($C$4:C18)+3,,,ROW(F18)-ROW(C18)+1)),MIN(OFFSET($F$3:F18,$C$3,,,IF($C$4=0,1,MAX($C$4:C18))))))</f>
        <v/>
      </c>
      <c r="W18" s="6" t="str">
        <f>IF($A18="","",MID(INDEX(DYTH_输入!AD:AD,2*(ROW($A18)-2)),IF(MID(INDEX(DYTH_输入!AD:AD,2*(ROW($A18)-2)),LEN(INDEX(DYTH_输入!AD:AD,2*(ROW($A18)-2)))-2,1)="(",LEN(INDEX(DYTH_输入!AD:AD,2*(ROW($A18)-2)))-1,LEN(INDEX(DYTH_输入!AD:AD,2*(ROW($A18)-2)))-2),IF(MID(INDEX(DYTH_输入!AD:AD,2*(ROW($A18)-2)),LEN(INDEX(DYTH_输入!AD:AD,2*(ROW($A18)-2)))-2,1)="(",1,2)))</f>
        <v/>
      </c>
      <c r="X18" s="16" t="str">
        <f t="shared" si="8"/>
        <v/>
      </c>
      <c r="Y18" s="6" t="str">
        <f>IF($A18="","",MID(INDEX(DYTH_输入!M:M,2*(ROW($A18)-3)+1),10,2))</f>
        <v/>
      </c>
      <c r="Z18" s="20" t="str">
        <f t="shared" si="9"/>
        <v/>
      </c>
      <c r="AA18" s="6" t="str">
        <f>IF($A18="","",MID(INDEX(DYTH_输入!N:N,2*(ROW($A18)-3)+1),8,2))</f>
        <v/>
      </c>
      <c r="AB18" s="20" t="str">
        <f t="shared" si="0"/>
        <v/>
      </c>
      <c r="AC18" s="6" t="str">
        <f>IF($A18="","",MID(INDEX(DYTH_输入!O:O,2*(ROW($A18)-3)+1),8,2))</f>
        <v/>
      </c>
      <c r="AD18" s="20" t="str">
        <f t="shared" si="1"/>
        <v/>
      </c>
      <c r="AE18" s="6" t="str">
        <f>IF($A18="","",MID(INDEX(DYTH_输入!P:P,2*(ROW($A18)-3)+1),8,2))</f>
        <v/>
      </c>
      <c r="AF18" s="20" t="str">
        <f t="shared" si="2"/>
        <v/>
      </c>
      <c r="AG18" s="6" t="str">
        <f>IF($A18="","",MID(INDEX(DYTH_输入!Q:Q,2*(ROW($A18)-3)+1),12,2))</f>
        <v/>
      </c>
      <c r="AH18" s="20" t="str">
        <f t="shared" si="3"/>
        <v/>
      </c>
      <c r="AI18" s="6" t="str">
        <f>IF($A18="","",MID(INDEX(DYTH_输入!R:R,2*(ROW($A18)-3)+1),11,2))</f>
        <v/>
      </c>
      <c r="AJ18" s="20" t="str">
        <f t="shared" si="4"/>
        <v/>
      </c>
    </row>
    <row r="19" spans="1:36" x14ac:dyDescent="0.2">
      <c r="A19" s="7" t="str">
        <f t="array" ref="A19">IF(2*(ROW()-2)&lt;=MAX((DYTH_输入!A:A&lt;&gt;"")*ROW(DYTH_输入!A:A))+1,ROW()-3,"")</f>
        <v/>
      </c>
      <c r="B19" s="16" t="str">
        <f>IF($A19="","",VALUE(INDEX(DYTH_输入!N:N,2*(ROW($A19)-2))))</f>
        <v/>
      </c>
      <c r="C19" s="16" t="str">
        <f>IF($A19="","",VALUE(MID(INDEX(DYTH_输入!K:K,2*(ROW($A19)-3)+1),8,2)))</f>
        <v/>
      </c>
      <c r="D19" s="6" t="str">
        <f>IF($A19="","",INDEX(DYTH_输入!AF:AF,2*(ROW($A19)-2)))</f>
        <v/>
      </c>
      <c r="E19" s="6" t="str">
        <f>IF($A19="","",INDEX(DYTH_输入!AH:AH,2*(ROW($A19)-2)))</f>
        <v/>
      </c>
      <c r="F19" s="16" t="str">
        <f>IF($A19="","",VALUE(INDEX(DYTH_输入!P:P,2*(ROW($A19)-2))))</f>
        <v/>
      </c>
      <c r="G19" s="6" t="str">
        <f>IF($A19="","",INDEX(DYTH_输入!R:R,2*(ROW($A19)-2)))</f>
        <v/>
      </c>
      <c r="H19" s="6" t="str">
        <f>IF($A19="","",INDEX(DYTH_输入!T:T,2*(ROW($A19)-2)))</f>
        <v/>
      </c>
      <c r="I19" s="6" t="str">
        <f>IF($A19="","",INDEX(DYTH_输入!V:V,2*(ROW($A19)-2)))</f>
        <v/>
      </c>
      <c r="J19" s="20" t="str">
        <f ca="1">IF($A19="","",IF($B$3-$B$4&gt;0,MATCH(MIN(OFFSET($F$3:F19,L19,,A19-L19+1,1)),OFFSET($F$3:F19,L19,,A19-L19+1,1),0)-1+L19,MATCH(MIN(OFFSET($F$3:F19,0,,C19+1,1)),OFFSET($F$3:F19,0,,C19+1,1),0)-1))</f>
        <v/>
      </c>
      <c r="K19" s="6" t="str">
        <f>IF($A19="","",INDEX(DYTH_输入!X:X,2*(ROW($A19)-2)))</f>
        <v/>
      </c>
      <c r="L19" s="20" t="str">
        <f>IF($A19="","",MATCH(MAX($F$3:F19),$F$3:F19,0)-1)</f>
        <v/>
      </c>
      <c r="M19" s="6" t="str">
        <f>IF($A19="","",INDEX(DYTH_输入!Z:Z,2*(ROW($A19)-2)))</f>
        <v/>
      </c>
      <c r="N19" s="20" t="str">
        <f ca="1">IF($A19="","",IF($B$3-$B$4&gt;0,MATCH(MIN(OFFSET($F$3:F19,0,,C19+1,1)),OFFSET($F$3:F19,0,,C19+1,1),0)-1,MATCH(MIN(OFFSET($F$3:F19,L19,,A19-L19+1,1)),OFFSET($F$3:F19,L19,,A19-L19+1,1),0)-1+L19))</f>
        <v/>
      </c>
      <c r="O19" s="6" t="str">
        <f>IF($A19="","",LEFT(INDEX(DYTH_输入!AB:AB,2*(ROW($A19)-2)),IF(MID(INDEX(DYTH_输入!AB:AB,2*(ROW($A19)-2)),LEN(INDEX(DYTH_输入!AB:AB,2*(ROW($A19)-2)))-2,1)="(",LEN(INDEX(DYTH_输入!AB:AB,2*(ROW($A19)-2)))-3,LEN(INDEX(DYTH_输入!AB:AB,2*(ROW($A19)-2)))-4)))</f>
        <v/>
      </c>
      <c r="P19" s="21" t="str">
        <f t="shared" si="5"/>
        <v/>
      </c>
      <c r="Q19" s="12" t="str">
        <f ca="1">IF($A19="","",MAX($F$3:F19)-MIN(MIN(OFFSET($F$3:F19,MAX($C$4:C19)+3,,,ROW(F19)-ROW(C19)+1)),MIN(OFFSET($F$3:F19,$C$3,,,IF($C$4=0,1,MAX($C$4:C19))))))</f>
        <v/>
      </c>
      <c r="R19" s="6" t="str">
        <f>IF($A19="","",MID(INDEX(DYTH_输入!AB:AB,2*(ROW($A19)-2)),IF(MID(INDEX(DYTH_输入!AB:AB,2*(ROW($A19)-2)),LEN(INDEX(DYTH_输入!AB:AB,2*(ROW($A19)-2)))-2,1)="(",LEN(INDEX(DYTH_输入!AB:AB,2*(ROW($A19)-2)))-1,LEN(INDEX(DYTH_输入!AB:AB,2*(ROW($A19)-2)))-2),IF(MID(INDEX(DYTH_输入!AB:AB,2*(ROW($A19)-2)),LEN(INDEX(DYTH_输入!AB:AB,2*(ROW($A19)-2)))-2,1)="(",1,2)))</f>
        <v/>
      </c>
      <c r="S19" s="16" t="str">
        <f t="shared" si="6"/>
        <v/>
      </c>
      <c r="T19" s="6" t="str">
        <f>IF($A19="","",LEFT(INDEX(DYTH_输入!AD:AD,2*(ROW($A19)-2)),IF(MID(INDEX(DYTH_输入!AD:AD,2*(ROW($A19)-2)),LEN(INDEX(DYTH_输入!AD:AD,2*(ROW($A19)-2)))-2,1)="(",LEN(INDEX(DYTH_输入!AD:AD,2*(ROW($A19)-2)))-3,LEN(INDEX(DYTH_输入!AD:AD,2*(ROW($A19)-2)))-4)))</f>
        <v/>
      </c>
      <c r="U19" s="21" t="str">
        <f t="shared" si="7"/>
        <v/>
      </c>
      <c r="V19" s="12" t="str">
        <f ca="1">IF($A19="","",MAX($F$3:F19)-MAX(MIN(OFFSET($F$3:F19,MAX($C$4:C19)+3,,,ROW(F19)-ROW(C19)+1)),MIN(OFFSET($F$3:F19,$C$3,,,IF($C$4=0,1,MAX($C$4:C19))))))</f>
        <v/>
      </c>
      <c r="W19" s="6" t="str">
        <f>IF($A19="","",MID(INDEX(DYTH_输入!AD:AD,2*(ROW($A19)-2)),IF(MID(INDEX(DYTH_输入!AD:AD,2*(ROW($A19)-2)),LEN(INDEX(DYTH_输入!AD:AD,2*(ROW($A19)-2)))-2,1)="(",LEN(INDEX(DYTH_输入!AD:AD,2*(ROW($A19)-2)))-1,LEN(INDEX(DYTH_输入!AD:AD,2*(ROW($A19)-2)))-2),IF(MID(INDEX(DYTH_输入!AD:AD,2*(ROW($A19)-2)),LEN(INDEX(DYTH_输入!AD:AD,2*(ROW($A19)-2)))-2,1)="(",1,2)))</f>
        <v/>
      </c>
      <c r="X19" s="16" t="str">
        <f t="shared" si="8"/>
        <v/>
      </c>
      <c r="Y19" s="6" t="str">
        <f>IF($A19="","",MID(INDEX(DYTH_输入!M:M,2*(ROW($A19)-3)+1),10,2))</f>
        <v/>
      </c>
      <c r="Z19" s="20" t="str">
        <f t="shared" si="9"/>
        <v/>
      </c>
      <c r="AA19" s="6" t="str">
        <f>IF($A19="","",MID(INDEX(DYTH_输入!N:N,2*(ROW($A19)-3)+1),8,2))</f>
        <v/>
      </c>
      <c r="AB19" s="20" t="str">
        <f t="shared" si="0"/>
        <v/>
      </c>
      <c r="AC19" s="6" t="str">
        <f>IF($A19="","",MID(INDEX(DYTH_输入!O:O,2*(ROW($A19)-3)+1),8,2))</f>
        <v/>
      </c>
      <c r="AD19" s="20" t="str">
        <f t="shared" si="1"/>
        <v/>
      </c>
      <c r="AE19" s="6" t="str">
        <f>IF($A19="","",MID(INDEX(DYTH_输入!P:P,2*(ROW($A19)-3)+1),8,2))</f>
        <v/>
      </c>
      <c r="AF19" s="20" t="str">
        <f t="shared" si="2"/>
        <v/>
      </c>
      <c r="AG19" s="6" t="str">
        <f>IF($A19="","",MID(INDEX(DYTH_输入!Q:Q,2*(ROW($A19)-3)+1),12,2))</f>
        <v/>
      </c>
      <c r="AH19" s="20" t="str">
        <f t="shared" si="3"/>
        <v/>
      </c>
      <c r="AI19" s="6" t="str">
        <f>IF($A19="","",MID(INDEX(DYTH_输入!R:R,2*(ROW($A19)-3)+1),11,2))</f>
        <v/>
      </c>
      <c r="AJ19" s="20" t="str">
        <f t="shared" si="4"/>
        <v/>
      </c>
    </row>
    <row r="20" spans="1:36" x14ac:dyDescent="0.2">
      <c r="A20" s="7" t="str">
        <f t="array" ref="A20">IF(2*(ROW()-2)&lt;=MAX((DYTH_输入!A:A&lt;&gt;"")*ROW(DYTH_输入!A:A))+1,ROW()-3,"")</f>
        <v/>
      </c>
      <c r="B20" s="16" t="str">
        <f>IF($A20="","",VALUE(INDEX(DYTH_输入!N:N,2*(ROW($A20)-2))))</f>
        <v/>
      </c>
      <c r="C20" s="16" t="str">
        <f>IF($A20="","",VALUE(MID(INDEX(DYTH_输入!K:K,2*(ROW($A20)-3)+1),8,2)))</f>
        <v/>
      </c>
      <c r="D20" s="6" t="str">
        <f>IF($A20="","",INDEX(DYTH_输入!AF:AF,2*(ROW($A20)-2)))</f>
        <v/>
      </c>
      <c r="E20" s="6" t="str">
        <f>IF($A20="","",INDEX(DYTH_输入!AH:AH,2*(ROW($A20)-2)))</f>
        <v/>
      </c>
      <c r="F20" s="16" t="str">
        <f>IF($A20="","",VALUE(INDEX(DYTH_输入!P:P,2*(ROW($A20)-2))))</f>
        <v/>
      </c>
      <c r="G20" s="6" t="str">
        <f>IF($A20="","",INDEX(DYTH_输入!R:R,2*(ROW($A20)-2)))</f>
        <v/>
      </c>
      <c r="H20" s="6" t="str">
        <f>IF($A20="","",INDEX(DYTH_输入!T:T,2*(ROW($A20)-2)))</f>
        <v/>
      </c>
      <c r="I20" s="6" t="str">
        <f>IF($A20="","",INDEX(DYTH_输入!V:V,2*(ROW($A20)-2)))</f>
        <v/>
      </c>
      <c r="J20" s="20" t="str">
        <f ca="1">IF($A20="","",IF($B$3-$B$4&gt;0,MATCH(MIN(OFFSET($F$3:F20,L20,,A20-L20+1,1)),OFFSET($F$3:F20,L20,,A20-L20+1,1),0)-1+L20,MATCH(MIN(OFFSET($F$3:F20,0,,C20+1,1)),OFFSET($F$3:F20,0,,C20+1,1),0)-1))</f>
        <v/>
      </c>
      <c r="K20" s="6" t="str">
        <f>IF($A20="","",INDEX(DYTH_输入!X:X,2*(ROW($A20)-2)))</f>
        <v/>
      </c>
      <c r="L20" s="20" t="str">
        <f>IF($A20="","",MATCH(MAX($F$3:F20),$F$3:F20,0)-1)</f>
        <v/>
      </c>
      <c r="M20" s="6" t="str">
        <f>IF($A20="","",INDEX(DYTH_输入!Z:Z,2*(ROW($A20)-2)))</f>
        <v/>
      </c>
      <c r="N20" s="20" t="str">
        <f ca="1">IF($A20="","",IF($B$3-$B$4&gt;0,MATCH(MIN(OFFSET($F$3:F20,0,,C20+1,1)),OFFSET($F$3:F20,0,,C20+1,1),0)-1,MATCH(MIN(OFFSET($F$3:F20,L20,,A20-L20+1,1)),OFFSET($F$3:F20,L20,,A20-L20+1,1),0)-1+L20))</f>
        <v/>
      </c>
      <c r="O20" s="6" t="str">
        <f>IF($A20="","",LEFT(INDEX(DYTH_输入!AB:AB,2*(ROW($A20)-2)),IF(MID(INDEX(DYTH_输入!AB:AB,2*(ROW($A20)-2)),LEN(INDEX(DYTH_输入!AB:AB,2*(ROW($A20)-2)))-2,1)="(",LEN(INDEX(DYTH_输入!AB:AB,2*(ROW($A20)-2)))-3,LEN(INDEX(DYTH_输入!AB:AB,2*(ROW($A20)-2)))-4)))</f>
        <v/>
      </c>
      <c r="P20" s="21" t="str">
        <f t="shared" si="5"/>
        <v/>
      </c>
      <c r="Q20" s="12" t="str">
        <f ca="1">IF($A20="","",MAX($F$3:F20)-MIN(MIN(OFFSET($F$3:F20,MAX($C$4:C20)+3,,,ROW(F20)-ROW(C20)+1)),MIN(OFFSET($F$3:F20,$C$3,,,IF($C$4=0,1,MAX($C$4:C20))))))</f>
        <v/>
      </c>
      <c r="R20" s="6" t="str">
        <f>IF($A20="","",MID(INDEX(DYTH_输入!AB:AB,2*(ROW($A20)-2)),IF(MID(INDEX(DYTH_输入!AB:AB,2*(ROW($A20)-2)),LEN(INDEX(DYTH_输入!AB:AB,2*(ROW($A20)-2)))-2,1)="(",LEN(INDEX(DYTH_输入!AB:AB,2*(ROW($A20)-2)))-1,LEN(INDEX(DYTH_输入!AB:AB,2*(ROW($A20)-2)))-2),IF(MID(INDEX(DYTH_输入!AB:AB,2*(ROW($A20)-2)),LEN(INDEX(DYTH_输入!AB:AB,2*(ROW($A20)-2)))-2,1)="(",1,2)))</f>
        <v/>
      </c>
      <c r="S20" s="16" t="str">
        <f t="shared" si="6"/>
        <v/>
      </c>
      <c r="T20" s="6" t="str">
        <f>IF($A20="","",LEFT(INDEX(DYTH_输入!AD:AD,2*(ROW($A20)-2)),IF(MID(INDEX(DYTH_输入!AD:AD,2*(ROW($A20)-2)),LEN(INDEX(DYTH_输入!AD:AD,2*(ROW($A20)-2)))-2,1)="(",LEN(INDEX(DYTH_输入!AD:AD,2*(ROW($A20)-2)))-3,LEN(INDEX(DYTH_输入!AD:AD,2*(ROW($A20)-2)))-4)))</f>
        <v/>
      </c>
      <c r="U20" s="21" t="str">
        <f t="shared" si="7"/>
        <v/>
      </c>
      <c r="V20" s="12" t="str">
        <f ca="1">IF($A20="","",MAX($F$3:F20)-MAX(MIN(OFFSET($F$3:F20,MAX($C$4:C20)+3,,,ROW(F20)-ROW(C20)+1)),MIN(OFFSET($F$3:F20,$C$3,,,IF($C$4=0,1,MAX($C$4:C20))))))</f>
        <v/>
      </c>
      <c r="W20" s="6" t="str">
        <f>IF($A20="","",MID(INDEX(DYTH_输入!AD:AD,2*(ROW($A20)-2)),IF(MID(INDEX(DYTH_输入!AD:AD,2*(ROW($A20)-2)),LEN(INDEX(DYTH_输入!AD:AD,2*(ROW($A20)-2)))-2,1)="(",LEN(INDEX(DYTH_输入!AD:AD,2*(ROW($A20)-2)))-1,LEN(INDEX(DYTH_输入!AD:AD,2*(ROW($A20)-2)))-2),IF(MID(INDEX(DYTH_输入!AD:AD,2*(ROW($A20)-2)),LEN(INDEX(DYTH_输入!AD:AD,2*(ROW($A20)-2)))-2,1)="(",1,2)))</f>
        <v/>
      </c>
      <c r="X20" s="16" t="str">
        <f t="shared" si="8"/>
        <v/>
      </c>
      <c r="Y20" s="6" t="str">
        <f>IF($A20="","",MID(INDEX(DYTH_输入!M:M,2*(ROW($A20)-3)+1),10,2))</f>
        <v/>
      </c>
      <c r="Z20" s="20" t="str">
        <f t="shared" si="9"/>
        <v/>
      </c>
      <c r="AA20" s="6" t="str">
        <f>IF($A20="","",MID(INDEX(DYTH_输入!N:N,2*(ROW($A20)-3)+1),8,2))</f>
        <v/>
      </c>
      <c r="AB20" s="20" t="str">
        <f t="shared" si="0"/>
        <v/>
      </c>
      <c r="AC20" s="6" t="str">
        <f>IF($A20="","",MID(INDEX(DYTH_输入!O:O,2*(ROW($A20)-3)+1),8,2))</f>
        <v/>
      </c>
      <c r="AD20" s="20" t="str">
        <f t="shared" si="1"/>
        <v/>
      </c>
      <c r="AE20" s="6" t="str">
        <f>IF($A20="","",MID(INDEX(DYTH_输入!P:P,2*(ROW($A20)-3)+1),8,2))</f>
        <v/>
      </c>
      <c r="AF20" s="20" t="str">
        <f t="shared" si="2"/>
        <v/>
      </c>
      <c r="AG20" s="6" t="str">
        <f>IF($A20="","",MID(INDEX(DYTH_输入!Q:Q,2*(ROW($A20)-3)+1),12,2))</f>
        <v/>
      </c>
      <c r="AH20" s="20" t="str">
        <f t="shared" si="3"/>
        <v/>
      </c>
      <c r="AI20" s="6" t="str">
        <f>IF($A20="","",MID(INDEX(DYTH_输入!R:R,2*(ROW($A20)-3)+1),11,2))</f>
        <v/>
      </c>
      <c r="AJ20" s="20" t="str">
        <f t="shared" si="4"/>
        <v/>
      </c>
    </row>
    <row r="21" spans="1:36" x14ac:dyDescent="0.2">
      <c r="A21" s="7" t="str">
        <f t="array" ref="A21">IF(2*(ROW()-2)&lt;=MAX((DYTH_输入!A:A&lt;&gt;"")*ROW(DYTH_输入!A:A))+1,ROW()-3,"")</f>
        <v/>
      </c>
      <c r="B21" s="16" t="str">
        <f>IF($A21="","",VALUE(INDEX(DYTH_输入!N:N,2*(ROW($A21)-2))))</f>
        <v/>
      </c>
      <c r="C21" s="16" t="str">
        <f>IF($A21="","",VALUE(MID(INDEX(DYTH_输入!K:K,2*(ROW($A21)-3)+1),8,2)))</f>
        <v/>
      </c>
      <c r="D21" s="6" t="str">
        <f>IF($A21="","",INDEX(DYTH_输入!AF:AF,2*(ROW($A21)-2)))</f>
        <v/>
      </c>
      <c r="E21" s="6" t="str">
        <f>IF($A21="","",INDEX(DYTH_输入!AH:AH,2*(ROW($A21)-2)))</f>
        <v/>
      </c>
      <c r="F21" s="16" t="str">
        <f>IF($A21="","",VALUE(INDEX(DYTH_输入!P:P,2*(ROW($A21)-2))))</f>
        <v/>
      </c>
      <c r="G21" s="6" t="str">
        <f>IF($A21="","",INDEX(DYTH_输入!R:R,2*(ROW($A21)-2)))</f>
        <v/>
      </c>
      <c r="H21" s="6" t="str">
        <f>IF($A21="","",INDEX(DYTH_输入!T:T,2*(ROW($A21)-2)))</f>
        <v/>
      </c>
      <c r="I21" s="6" t="str">
        <f>IF($A21="","",INDEX(DYTH_输入!V:V,2*(ROW($A21)-2)))</f>
        <v/>
      </c>
      <c r="J21" s="20" t="str">
        <f ca="1">IF($A21="","",IF($B$3-$B$4&gt;0,MATCH(MIN(OFFSET($F$3:F21,L21,,A21-L21+1,1)),OFFSET($F$3:F21,L21,,A21-L21+1,1),0)-1+L21,MATCH(MIN(OFFSET($F$3:F21,0,,C21+1,1)),OFFSET($F$3:F21,0,,C21+1,1),0)-1))</f>
        <v/>
      </c>
      <c r="K21" s="6" t="str">
        <f>IF($A21="","",INDEX(DYTH_输入!X:X,2*(ROW($A21)-2)))</f>
        <v/>
      </c>
      <c r="L21" s="20" t="str">
        <f>IF($A21="","",MATCH(MAX($F$3:F21),$F$3:F21,0)-1)</f>
        <v/>
      </c>
      <c r="M21" s="6" t="str">
        <f>IF($A21="","",INDEX(DYTH_输入!Z:Z,2*(ROW($A21)-2)))</f>
        <v/>
      </c>
      <c r="N21" s="20" t="str">
        <f ca="1">IF($A21="","",IF($B$3-$B$4&gt;0,MATCH(MIN(OFFSET($F$3:F21,0,,C21+1,1)),OFFSET($F$3:F21,0,,C21+1,1),0)-1,MATCH(MIN(OFFSET($F$3:F21,L21,,A21-L21+1,1)),OFFSET($F$3:F21,L21,,A21-L21+1,1),0)-1+L21))</f>
        <v/>
      </c>
      <c r="O21" s="6" t="str">
        <f>IF($A21="","",LEFT(INDEX(DYTH_输入!AB:AB,2*(ROW($A21)-2)),IF(MID(INDEX(DYTH_输入!AB:AB,2*(ROW($A21)-2)),LEN(INDEX(DYTH_输入!AB:AB,2*(ROW($A21)-2)))-2,1)="(",LEN(INDEX(DYTH_输入!AB:AB,2*(ROW($A21)-2)))-3,LEN(INDEX(DYTH_输入!AB:AB,2*(ROW($A21)-2)))-4)))</f>
        <v/>
      </c>
      <c r="P21" s="21" t="str">
        <f t="shared" si="5"/>
        <v/>
      </c>
      <c r="Q21" s="12" t="str">
        <f ca="1">IF($A21="","",MAX($F$3:F21)-MIN(MIN(OFFSET($F$3:F21,MAX($C$4:C21)+3,,,ROW(F21)-ROW(C21)+1)),MIN(OFFSET($F$3:F21,$C$3,,,IF($C$4=0,1,MAX($C$4:C21))))))</f>
        <v/>
      </c>
      <c r="R21" s="6" t="str">
        <f>IF($A21="","",MID(INDEX(DYTH_输入!AB:AB,2*(ROW($A21)-2)),IF(MID(INDEX(DYTH_输入!AB:AB,2*(ROW($A21)-2)),LEN(INDEX(DYTH_输入!AB:AB,2*(ROW($A21)-2)))-2,1)="(",LEN(INDEX(DYTH_输入!AB:AB,2*(ROW($A21)-2)))-1,LEN(INDEX(DYTH_输入!AB:AB,2*(ROW($A21)-2)))-2),IF(MID(INDEX(DYTH_输入!AB:AB,2*(ROW($A21)-2)),LEN(INDEX(DYTH_输入!AB:AB,2*(ROW($A21)-2)))-2,1)="(",1,2)))</f>
        <v/>
      </c>
      <c r="S21" s="16" t="str">
        <f t="shared" si="6"/>
        <v/>
      </c>
      <c r="T21" s="6" t="str">
        <f>IF($A21="","",LEFT(INDEX(DYTH_输入!AD:AD,2*(ROW($A21)-2)),LEN(INDEX(DYTH_输入!AD:AD,2*(ROW($A21)-2)))-4))</f>
        <v/>
      </c>
      <c r="U21" s="21" t="str">
        <f t="shared" si="7"/>
        <v/>
      </c>
      <c r="V21" s="12" t="str">
        <f ca="1">IF($A21="","",MAX($F$3:F21)-MAX(MIN(OFFSET($F$3:F21,MAX($C$4:C21)+3,,,ROW(F21)-ROW(C21)+1)),MIN(OFFSET($F$3:F21,$C$3,,,IF($C$4=0,1,MAX($C$4:C21))))))</f>
        <v/>
      </c>
      <c r="W21" s="6" t="str">
        <f>IF($A21="","",MID(INDEX(DYTH_输入!AD:AD,2*(ROW($A21)-2)),IF(MID(INDEX(DYTH_输入!AD:AD,2*(ROW($A21)-2)),LEN(INDEX(DYTH_输入!AD:AD,2*(ROW($A21)-2)))-2,1)="(",LEN(INDEX(DYTH_输入!AD:AD,2*(ROW($A21)-2)))-1,LEN(INDEX(DYTH_输入!AD:AD,2*(ROW($A21)-2)))-2),IF(MID(INDEX(DYTH_输入!AD:AD,2*(ROW($A21)-2)),LEN(INDEX(DYTH_输入!AD:AD,2*(ROW($A21)-2)))-2,1)="(",1,2)))</f>
        <v/>
      </c>
      <c r="X21" s="16" t="str">
        <f t="shared" si="8"/>
        <v/>
      </c>
      <c r="Y21" s="6" t="str">
        <f>IF($A21="","",MID(INDEX(DYTH_输入!M:M,2*(ROW($A21)-3)+1),10,2))</f>
        <v/>
      </c>
      <c r="Z21" s="20" t="str">
        <f t="shared" si="9"/>
        <v/>
      </c>
      <c r="AA21" s="6" t="str">
        <f>IF($A21="","",MID(INDEX(DYTH_输入!N:N,2*(ROW($A21)-3)+1),8,2))</f>
        <v/>
      </c>
      <c r="AB21" s="20" t="str">
        <f t="shared" si="0"/>
        <v/>
      </c>
      <c r="AC21" s="6" t="str">
        <f>IF($A21="","",MID(INDEX(DYTH_输入!O:O,2*(ROW($A21)-3)+1),8,2))</f>
        <v/>
      </c>
      <c r="AD21" s="20" t="str">
        <f t="shared" si="1"/>
        <v/>
      </c>
      <c r="AE21" s="6" t="str">
        <f>IF($A21="","",MID(INDEX(DYTH_输入!P:P,2*(ROW($A21)-3)+1),8,2))</f>
        <v/>
      </c>
      <c r="AF21" s="20" t="str">
        <f t="shared" si="2"/>
        <v/>
      </c>
      <c r="AG21" s="6" t="str">
        <f>IF($A21="","",MID(INDEX(DYTH_输入!Q:Q,2*(ROW($A21)-3)+1),12,2))</f>
        <v/>
      </c>
      <c r="AH21" s="20" t="str">
        <f t="shared" si="3"/>
        <v/>
      </c>
      <c r="AI21" s="6" t="str">
        <f>IF($A21="","",MID(INDEX(DYTH_输入!R:R,2*(ROW($A21)-3)+1),11,2))</f>
        <v/>
      </c>
      <c r="AJ21" s="20" t="str">
        <f t="shared" si="4"/>
        <v/>
      </c>
    </row>
    <row r="22" spans="1:36" x14ac:dyDescent="0.2">
      <c r="A22" s="7" t="str">
        <f t="array" ref="A22">IF(2*(ROW()-2)&lt;=MAX((DYTH_输入!A:A&lt;&gt;"")*ROW(DYTH_输入!A:A))+1,ROW()-3,"")</f>
        <v/>
      </c>
      <c r="B22" s="16" t="str">
        <f>IF($A22="","",VALUE(INDEX(DYTH_输入!N:N,2*(ROW($A22)-2))))</f>
        <v/>
      </c>
      <c r="C22" s="16" t="str">
        <f>IF($A22="","",VALUE(MID(INDEX(DYTH_输入!K:K,2*(ROW($A22)-3)+1),8,2)))</f>
        <v/>
      </c>
      <c r="D22" s="6" t="str">
        <f>IF($A22="","",INDEX(DYTH_输入!AF:AF,2*(ROW($A22)-2)))</f>
        <v/>
      </c>
      <c r="E22" s="6" t="str">
        <f>IF($A22="","",INDEX(DYTH_输入!AH:AH,2*(ROW($A22)-2)))</f>
        <v/>
      </c>
      <c r="F22" s="16" t="str">
        <f>IF($A22="","",VALUE(INDEX(DYTH_输入!P:P,2*(ROW($A22)-2))))</f>
        <v/>
      </c>
      <c r="G22" s="6" t="str">
        <f>IF($A22="","",INDEX(DYTH_输入!R:R,2*(ROW($A22)-2)))</f>
        <v/>
      </c>
      <c r="H22" s="6" t="str">
        <f>IF($A22="","",INDEX(DYTH_输入!T:T,2*(ROW($A22)-2)))</f>
        <v/>
      </c>
      <c r="I22" s="6" t="str">
        <f>IF($A22="","",INDEX(DYTH_输入!V:V,2*(ROW($A22)-2)))</f>
        <v/>
      </c>
      <c r="J22" s="20" t="str">
        <f ca="1">IF($A22="","",IF($B$3-$B$4&gt;0,MATCH(MIN(OFFSET($F$3:F22,L22,,A22-L22+1,1)),OFFSET($F$3:F22,L22,,A22-L22+1,1),0)-1+L22,MATCH(MIN(OFFSET($F$3:F22,0,,C22+1,1)),OFFSET($F$3:F22,0,,C22+1,1),0)-1))</f>
        <v/>
      </c>
      <c r="K22" s="6" t="str">
        <f>IF($A22="","",INDEX(DYTH_输入!X:X,2*(ROW($A22)-2)))</f>
        <v/>
      </c>
      <c r="L22" s="20" t="str">
        <f>IF($A22="","",MATCH(MAX($F$3:F22),$F$3:F22,0)-1)</f>
        <v/>
      </c>
      <c r="M22" s="6" t="str">
        <f>IF($A22="","",INDEX(DYTH_输入!Z:Z,2*(ROW($A22)-2)))</f>
        <v/>
      </c>
      <c r="N22" s="20" t="str">
        <f ca="1">IF($A22="","",IF($B$3-$B$4&gt;0,MATCH(MIN(OFFSET($F$3:F22,0,,C22+1,1)),OFFSET($F$3:F22,0,,C22+1,1),0)-1,MATCH(MIN(OFFSET($F$3:F22,L22,,A22-L22+1,1)),OFFSET($F$3:F22,L22,,A22-L22+1,1),0)-1+L22))</f>
        <v/>
      </c>
      <c r="O22" s="6" t="str">
        <f>IF($A22="","",LEFT(INDEX(DYTH_输入!AB:AB,2*(ROW($A22)-2)),IF(MID(INDEX(DYTH_输入!AB:AB,2*(ROW($A22)-2)),LEN(INDEX(DYTH_输入!AB:AB,2*(ROW($A22)-2)))-2,1)="(",LEN(INDEX(DYTH_输入!AB:AB,2*(ROW($A22)-2)))-3,LEN(INDEX(DYTH_输入!AB:AB,2*(ROW($A22)-2)))-4)))</f>
        <v/>
      </c>
      <c r="P22" s="21" t="str">
        <f t="shared" si="5"/>
        <v/>
      </c>
      <c r="Q22" s="12" t="str">
        <f ca="1">IF($A22="","",MAX($F$3:F22)-MIN(MIN(OFFSET($F$3:F22,MAX($C$4:C22)+3,,,ROW(F22)-ROW(C22)+1)),MIN(OFFSET($F$3:F22,$C$3,,,IF($C$4=0,1,MAX($C$4:C22))))))</f>
        <v/>
      </c>
      <c r="R22" s="6" t="str">
        <f>IF($A22="","",MID(INDEX(DYTH_输入!AB:AB,2*(ROW($A22)-2)),IF(MID(INDEX(DYTH_输入!AB:AB,2*(ROW($A22)-2)),LEN(INDEX(DYTH_输入!AB:AB,2*(ROW($A22)-2)))-2,1)="(",LEN(INDEX(DYTH_输入!AB:AB,2*(ROW($A22)-2)))-1,LEN(INDEX(DYTH_输入!AB:AB,2*(ROW($A22)-2)))-2),IF(MID(INDEX(DYTH_输入!AB:AB,2*(ROW($A22)-2)),LEN(INDEX(DYTH_输入!AB:AB,2*(ROW($A22)-2)))-2,1)="(",1,2)))</f>
        <v/>
      </c>
      <c r="S22" s="16" t="str">
        <f t="shared" si="6"/>
        <v/>
      </c>
      <c r="T22" s="6" t="str">
        <f>IF($A22="","",LEFT(INDEX(DYTH_输入!AD:AD,2*(ROW($A22)-2)),LEN(INDEX(DYTH_输入!AD:AD,2*(ROW($A22)-2)))-4))</f>
        <v/>
      </c>
      <c r="U22" s="21" t="str">
        <f t="shared" si="7"/>
        <v/>
      </c>
      <c r="V22" s="12" t="str">
        <f ca="1">IF($A22="","",MAX($F$3:F22)-MAX(MIN(OFFSET($F$3:F22,MAX($C$4:C22)+3,,,ROW(F22)-ROW(C22)+1)),MIN(OFFSET($F$3:F22,$C$3,,,IF($C$4=0,1,MAX($C$4:C22))))))</f>
        <v/>
      </c>
      <c r="W22" s="6" t="str">
        <f>IF($A22="","",MID(INDEX(DYTH_输入!AD:AD,2*(ROW($A22)-2)),IF(MID(INDEX(DYTH_输入!AD:AD,2*(ROW($A22)-2)),LEN(INDEX(DYTH_输入!AD:AD,2*(ROW($A22)-2)))-2,1)="(",LEN(INDEX(DYTH_输入!AD:AD,2*(ROW($A22)-2)))-1,LEN(INDEX(DYTH_输入!AD:AD,2*(ROW($A22)-2)))-2),IF(MID(INDEX(DYTH_输入!AD:AD,2*(ROW($A22)-2)),LEN(INDEX(DYTH_输入!AD:AD,2*(ROW($A22)-2)))-2,1)="(",1,2)))</f>
        <v/>
      </c>
      <c r="X22" s="16" t="str">
        <f t="shared" si="8"/>
        <v/>
      </c>
      <c r="Y22" s="6" t="str">
        <f>IF($A22="","",MID(INDEX(DYTH_输入!M:M,2*(ROW($A22)-3)+1),10,2))</f>
        <v/>
      </c>
      <c r="Z22" s="20" t="str">
        <f t="shared" si="9"/>
        <v/>
      </c>
      <c r="AA22" s="6" t="str">
        <f>IF($A22="","",MID(INDEX(DYTH_输入!N:N,2*(ROW($A22)-3)+1),8,2))</f>
        <v/>
      </c>
      <c r="AB22" s="20" t="str">
        <f t="shared" si="0"/>
        <v/>
      </c>
      <c r="AC22" s="6" t="str">
        <f>IF($A22="","",MID(INDEX(DYTH_输入!O:O,2*(ROW($A22)-3)+1),8,2))</f>
        <v/>
      </c>
      <c r="AD22" s="20" t="str">
        <f t="shared" si="1"/>
        <v/>
      </c>
      <c r="AE22" s="6" t="str">
        <f>IF($A22="","",MID(INDEX(DYTH_输入!P:P,2*(ROW($A22)-3)+1),8,2))</f>
        <v/>
      </c>
      <c r="AF22" s="20" t="str">
        <f t="shared" si="2"/>
        <v/>
      </c>
      <c r="AG22" s="6" t="str">
        <f>IF($A22="","",MID(INDEX(DYTH_输入!Q:Q,2*(ROW($A22)-3)+1),12,2))</f>
        <v/>
      </c>
      <c r="AH22" s="20" t="str">
        <f t="shared" si="3"/>
        <v/>
      </c>
      <c r="AI22" s="6" t="str">
        <f>IF($A22="","",MID(INDEX(DYTH_输入!R:R,2*(ROW($A22)-3)+1),11,2))</f>
        <v/>
      </c>
      <c r="AJ22" s="20" t="str">
        <f t="shared" si="4"/>
        <v/>
      </c>
    </row>
    <row r="23" spans="1:36" x14ac:dyDescent="0.2">
      <c r="A23" s="7" t="str">
        <f t="array" ref="A23">IF(2*(ROW()-2)&lt;=MAX((DYTH_输入!A:A&lt;&gt;"")*ROW(DYTH_输入!A:A))+1,ROW()-3,"")</f>
        <v/>
      </c>
      <c r="B23" s="16" t="str">
        <f>IF($A23="","",VALUE(INDEX(DYTH_输入!N:N,2*(ROW($A23)-2))))</f>
        <v/>
      </c>
      <c r="C23" s="16" t="str">
        <f>IF($A23="","",VALUE(MID(INDEX(DYTH_输入!K:K,2*(ROW($A23)-3)+1),8,2)))</f>
        <v/>
      </c>
      <c r="D23" s="6" t="str">
        <f>IF($A23="","",INDEX(DYTH_输入!AF:AF,2*(ROW($A23)-2)))</f>
        <v/>
      </c>
      <c r="E23" s="6" t="str">
        <f>IF($A23="","",INDEX(DYTH_输入!AH:AH,2*(ROW($A23)-2)))</f>
        <v/>
      </c>
      <c r="F23" s="16" t="str">
        <f>IF($A23="","",VALUE(INDEX(DYTH_输入!P:P,2*(ROW($A23)-2))))</f>
        <v/>
      </c>
      <c r="G23" s="6" t="str">
        <f>IF($A23="","",INDEX(DYTH_输入!R:R,2*(ROW($A23)-2)))</f>
        <v/>
      </c>
      <c r="H23" s="6" t="str">
        <f>IF($A23="","",INDEX(DYTH_输入!T:T,2*(ROW($A23)-2)))</f>
        <v/>
      </c>
      <c r="I23" s="6" t="str">
        <f>IF($A23="","",INDEX(DYTH_输入!V:V,2*(ROW($A23)-2)))</f>
        <v/>
      </c>
      <c r="J23" s="20" t="str">
        <f ca="1">IF($A23="","",IF($B$3-$B$4&gt;0,MATCH(MIN(OFFSET($F$3:F23,L23,,A23-L23+1,1)),OFFSET($F$3:F23,L23,,A23-L23+1,1),0)-1+L23,MATCH(MIN(OFFSET($F$3:F23,0,,C23+1,1)),OFFSET($F$3:F23,0,,C23+1,1),0)-1))</f>
        <v/>
      </c>
      <c r="K23" s="6" t="str">
        <f>IF($A23="","",INDEX(DYTH_输入!X:X,2*(ROW($A23)-2)))</f>
        <v/>
      </c>
      <c r="L23" s="20" t="str">
        <f>IF($A23="","",MATCH(MAX($F$3:F23),$F$3:F23,0)-1)</f>
        <v/>
      </c>
      <c r="M23" s="6" t="str">
        <f>IF($A23="","",INDEX(DYTH_输入!Z:Z,2*(ROW($A23)-2)))</f>
        <v/>
      </c>
      <c r="N23" s="20" t="str">
        <f ca="1">IF($A23="","",IF($B$3-$B$4&gt;0,MATCH(MIN(OFFSET($F$3:F23,0,,C23+1,1)),OFFSET($F$3:F23,0,,C23+1,1),0)-1,MATCH(MIN(OFFSET($F$3:F23,L23,,A23-L23+1,1)),OFFSET($F$3:F23,L23,,A23-L23+1,1),0)-1+L23))</f>
        <v/>
      </c>
      <c r="O23" s="6" t="str">
        <f>IF($A23="","",LEFT(INDEX(DYTH_输入!AB:AB,2*(ROW($A23)-2)),IF(MID(INDEX(DYTH_输入!AB:AB,2*(ROW($A23)-2)),LEN(INDEX(DYTH_输入!AB:AB,2*(ROW($A23)-2)))-2,1)="(",LEN(INDEX(DYTH_输入!AB:AB,2*(ROW($A23)-2)))-3,LEN(INDEX(DYTH_输入!AB:AB,2*(ROW($A23)-2)))-4)))</f>
        <v/>
      </c>
      <c r="P23" s="21" t="str">
        <f t="shared" si="5"/>
        <v/>
      </c>
      <c r="Q23" s="12" t="str">
        <f ca="1">IF($A23="","",MAX($F$3:F23)-MIN(MIN(OFFSET($F$3:F23,MAX($C$4:C23)+3,,,ROW(F23)-ROW(C23)+1)),MIN(OFFSET($F$3:F23,$C$3,,,IF($C$4=0,1,MAX($C$4:C23))))))</f>
        <v/>
      </c>
      <c r="R23" s="6" t="str">
        <f>IF($A23="","",MID(INDEX(DYTH_输入!AB:AB,2*(ROW($A23)-2)),IF(MID(INDEX(DYTH_输入!AB:AB,2*(ROW($A23)-2)),LEN(INDEX(DYTH_输入!AB:AB,2*(ROW($A23)-2)))-2,1)="(",LEN(INDEX(DYTH_输入!AB:AB,2*(ROW($A23)-2)))-1,LEN(INDEX(DYTH_输入!AB:AB,2*(ROW($A23)-2)))-2),IF(MID(INDEX(DYTH_输入!AB:AB,2*(ROW($A23)-2)),LEN(INDEX(DYTH_输入!AB:AB,2*(ROW($A23)-2)))-2,1)="(",1,2)))</f>
        <v/>
      </c>
      <c r="S23" s="16" t="str">
        <f t="shared" si="6"/>
        <v/>
      </c>
      <c r="T23" s="6" t="str">
        <f>IF($A23="","",LEFT(INDEX(DYTH_输入!AD:AD,2*(ROW($A23)-2)),LEN(INDEX(DYTH_输入!AD:AD,2*(ROW($A23)-2)))-4))</f>
        <v/>
      </c>
      <c r="U23" s="21" t="str">
        <f t="shared" si="7"/>
        <v/>
      </c>
      <c r="V23" s="12" t="str">
        <f ca="1">IF($A23="","",MAX($F$3:F23)-MAX(MIN(OFFSET($F$3:F23,MAX($C$4:C23)+3,,,ROW(F23)-ROW(C23)+1)),MIN(OFFSET($F$3:F23,$C$3,,,IF($C$4=0,1,MAX($C$4:C23))))))</f>
        <v/>
      </c>
      <c r="W23" s="6" t="str">
        <f>IF($A23="","",MID(INDEX(DYTH_输入!AD:AD,2*(ROW($A23)-2)),IF(MID(INDEX(DYTH_输入!AD:AD,2*(ROW($A23)-2)),LEN(INDEX(DYTH_输入!AD:AD,2*(ROW($A23)-2)))-2,1)="(",LEN(INDEX(DYTH_输入!AD:AD,2*(ROW($A23)-2)))-1,LEN(INDEX(DYTH_输入!AD:AD,2*(ROW($A23)-2)))-2),IF(MID(INDEX(DYTH_输入!AD:AD,2*(ROW($A23)-2)),LEN(INDEX(DYTH_输入!AD:AD,2*(ROW($A23)-2)))-2,1)="(",1,2)))</f>
        <v/>
      </c>
      <c r="X23" s="16" t="str">
        <f t="shared" si="8"/>
        <v/>
      </c>
      <c r="Y23" s="6" t="str">
        <f>IF($A23="","",MID(INDEX(DYTH_输入!M:M,2*(ROW($A23)-3)+1),10,2))</f>
        <v/>
      </c>
      <c r="Z23" s="20" t="str">
        <f t="shared" si="9"/>
        <v/>
      </c>
      <c r="AA23" s="6" t="str">
        <f>IF($A23="","",MID(INDEX(DYTH_输入!N:N,2*(ROW($A23)-3)+1),8,2))</f>
        <v/>
      </c>
      <c r="AB23" s="20" t="str">
        <f t="shared" si="0"/>
        <v/>
      </c>
      <c r="AC23" s="6" t="str">
        <f>IF($A23="","",MID(INDEX(DYTH_输入!O:O,2*(ROW($A23)-3)+1),8,2))</f>
        <v/>
      </c>
      <c r="AD23" s="20" t="str">
        <f t="shared" si="1"/>
        <v/>
      </c>
      <c r="AE23" s="6" t="str">
        <f>IF($A23="","",MID(INDEX(DYTH_输入!P:P,2*(ROW($A23)-3)+1),8,2))</f>
        <v/>
      </c>
      <c r="AF23" s="20" t="str">
        <f t="shared" si="2"/>
        <v/>
      </c>
      <c r="AG23" s="6" t="str">
        <f>IF($A23="","",MID(INDEX(DYTH_输入!Q:Q,2*(ROW($A23)-3)+1),12,2))</f>
        <v/>
      </c>
      <c r="AH23" s="20" t="str">
        <f t="shared" si="3"/>
        <v/>
      </c>
      <c r="AI23" s="6" t="str">
        <f>IF($A23="","",MID(INDEX(DYTH_输入!R:R,2*(ROW($A23)-3)+1),11,2))</f>
        <v/>
      </c>
      <c r="AJ23" s="20" t="str">
        <f t="shared" si="4"/>
        <v/>
      </c>
    </row>
    <row r="24" spans="1:36" x14ac:dyDescent="0.2">
      <c r="A24" s="7" t="str">
        <f t="array" ref="A24">IF(2*(ROW()-2)&lt;=MAX((DYTH_输入!A:A&lt;&gt;"")*ROW(DYTH_输入!A:A))+1,ROW()-3,"")</f>
        <v/>
      </c>
      <c r="B24" s="16" t="str">
        <f>IF($A24="","",VALUE(INDEX(DYTH_输入!N:N,2*(ROW($A24)-2))))</f>
        <v/>
      </c>
      <c r="C24" s="16" t="str">
        <f>IF($A24="","",VALUE(MID(INDEX(DYTH_输入!K:K,2*(ROW($A24)-3)+1),8,2)))</f>
        <v/>
      </c>
      <c r="D24" s="6" t="str">
        <f>IF($A24="","",INDEX(DYTH_输入!AF:AF,2*(ROW($A24)-2)))</f>
        <v/>
      </c>
      <c r="E24" s="6" t="str">
        <f>IF($A24="","",INDEX(DYTH_输入!AH:AH,2*(ROW($A24)-2)))</f>
        <v/>
      </c>
      <c r="F24" s="16" t="str">
        <f>IF($A24="","",VALUE(INDEX(DYTH_输入!P:P,2*(ROW($A24)-2))))</f>
        <v/>
      </c>
      <c r="G24" s="6" t="str">
        <f>IF($A24="","",INDEX(DYTH_输入!R:R,2*(ROW($A24)-2)))</f>
        <v/>
      </c>
      <c r="H24" s="6" t="str">
        <f>IF($A24="","",INDEX(DYTH_输入!T:T,2*(ROW($A24)-2)))</f>
        <v/>
      </c>
      <c r="I24" s="6" t="str">
        <f>IF($A24="","",INDEX(DYTH_输入!V:V,2*(ROW($A24)-2)))</f>
        <v/>
      </c>
      <c r="J24" s="20" t="str">
        <f ca="1">IF($A24="","",IF($B$3-$B$4&gt;0,MATCH(MIN(OFFSET($F$3:F24,L24,,A24-L24+1,1)),OFFSET($F$3:F24,L24,,A24-L24+1,1),0)-1+L24,MATCH(MIN(OFFSET($F$3:F24,0,,C24+1,1)),OFFSET($F$3:F24,0,,C24+1,1),0)-1))</f>
        <v/>
      </c>
      <c r="K24" s="6" t="str">
        <f>IF($A24="","",INDEX(DYTH_输入!X:X,2*(ROW($A24)-2)))</f>
        <v/>
      </c>
      <c r="L24" s="20" t="str">
        <f>IF($A24="","",MATCH(MAX($F$3:F24),$F$3:F24,0)-1)</f>
        <v/>
      </c>
      <c r="M24" s="6" t="str">
        <f>IF($A24="","",INDEX(DYTH_输入!Z:Z,2*(ROW($A24)-2)))</f>
        <v/>
      </c>
      <c r="N24" s="20" t="str">
        <f ca="1">IF($A24="","",IF($B$3-$B$4&gt;0,MATCH(MIN(OFFSET($F$3:F24,0,,C24+1,1)),OFFSET($F$3:F24,0,,C24+1,1),0)-1,MATCH(MIN(OFFSET($F$3:F24,L24,,A24-L24+1,1)),OFFSET($F$3:F24,L24,,A24-L24+1,1),0)-1+L24))</f>
        <v/>
      </c>
      <c r="O24" s="6" t="str">
        <f>IF($A24="","",LEFT(INDEX(DYTH_输入!AB:AB,2*(ROW($A24)-2)),IF(MID(INDEX(DYTH_输入!AB:AB,2*(ROW($A24)-2)),LEN(INDEX(DYTH_输入!AB:AB,2*(ROW($A24)-2)))-2,1)="(",LEN(INDEX(DYTH_输入!AB:AB,2*(ROW($A24)-2)))-3,LEN(INDEX(DYTH_输入!AB:AB,2*(ROW($A24)-2)))-4)))</f>
        <v/>
      </c>
      <c r="P24" s="21" t="str">
        <f t="shared" si="5"/>
        <v/>
      </c>
      <c r="Q24" s="12" t="str">
        <f ca="1">IF($A24="","",MAX($F$3:F24)-MIN(MIN(OFFSET($F$3:F24,MAX($C$4:C24)+3,,,ROW(F24)-ROW(C24)+1)),MIN(OFFSET($F$3:F24,$C$3,,,IF($C$4=0,1,MAX($C$4:C24))))))</f>
        <v/>
      </c>
      <c r="R24" s="6" t="str">
        <f>IF($A24="","",MID(INDEX(DYTH_输入!AB:AB,2*(ROW($A24)-2)),IF(MID(INDEX(DYTH_输入!AB:AB,2*(ROW($A24)-2)),LEN(INDEX(DYTH_输入!AB:AB,2*(ROW($A24)-2)))-2,1)="(",LEN(INDEX(DYTH_输入!AB:AB,2*(ROW($A24)-2)))-1,LEN(INDEX(DYTH_输入!AB:AB,2*(ROW($A24)-2)))-2),IF(MID(INDEX(DYTH_输入!AB:AB,2*(ROW($A24)-2)),LEN(INDEX(DYTH_输入!AB:AB,2*(ROW($A24)-2)))-2,1)="(",1,2)))</f>
        <v/>
      </c>
      <c r="S24" s="16" t="str">
        <f t="shared" si="6"/>
        <v/>
      </c>
      <c r="T24" s="6" t="str">
        <f>IF($A24="","",LEFT(INDEX(DYTH_输入!AD:AD,2*(ROW($A24)-2)),LEN(INDEX(DYTH_输入!AD:AD,2*(ROW($A24)-2)))-4))</f>
        <v/>
      </c>
      <c r="U24" s="21" t="str">
        <f t="shared" si="7"/>
        <v/>
      </c>
      <c r="V24" s="12" t="str">
        <f ca="1">IF($A24="","",MAX($F$3:F24)-MAX(MIN(OFFSET($F$3:F24,MAX($C$4:C24)+3,,,ROW(F24)-ROW(C24)+1)),MIN(OFFSET($F$3:F24,$C$3,,,IF($C$4=0,1,MAX($C$4:C24))))))</f>
        <v/>
      </c>
      <c r="W24" s="6" t="str">
        <f>IF($A24="","",MID(INDEX(DYTH_输入!AD:AD,2*(ROW($A24)-2)),IF(MID(INDEX(DYTH_输入!AD:AD,2*(ROW($A24)-2)),LEN(INDEX(DYTH_输入!AD:AD,2*(ROW($A24)-2)))-2,1)="(",LEN(INDEX(DYTH_输入!AD:AD,2*(ROW($A24)-2)))-1,LEN(INDEX(DYTH_输入!AD:AD,2*(ROW($A24)-2)))-2),IF(MID(INDEX(DYTH_输入!AD:AD,2*(ROW($A24)-2)),LEN(INDEX(DYTH_输入!AD:AD,2*(ROW($A24)-2)))-2,1)="(",1,2)))</f>
        <v/>
      </c>
      <c r="X24" s="16" t="str">
        <f t="shared" si="8"/>
        <v/>
      </c>
      <c r="Y24" s="6" t="str">
        <f>IF($A24="","",MID(INDEX(DYTH_输入!M:M,2*(ROW($A24)-3)+1),10,2))</f>
        <v/>
      </c>
      <c r="Z24" s="20" t="str">
        <f t="shared" si="9"/>
        <v/>
      </c>
      <c r="AA24" s="6" t="str">
        <f>IF($A24="","",MID(INDEX(DYTH_输入!N:N,2*(ROW($A24)-3)+1),8,2))</f>
        <v/>
      </c>
      <c r="AB24" s="20" t="str">
        <f t="shared" si="0"/>
        <v/>
      </c>
      <c r="AC24" s="6" t="str">
        <f>IF($A24="","",MID(INDEX(DYTH_输入!O:O,2*(ROW($A24)-3)+1),8,2))</f>
        <v/>
      </c>
      <c r="AD24" s="20" t="str">
        <f t="shared" si="1"/>
        <v/>
      </c>
      <c r="AE24" s="6" t="str">
        <f>IF($A24="","",MID(INDEX(DYTH_输入!P:P,2*(ROW($A24)-3)+1),8,2))</f>
        <v/>
      </c>
      <c r="AF24" s="20" t="str">
        <f t="shared" si="2"/>
        <v/>
      </c>
      <c r="AG24" s="6" t="str">
        <f>IF($A24="","",MID(INDEX(DYTH_输入!Q:Q,2*(ROW($A24)-3)+1),12,2))</f>
        <v/>
      </c>
      <c r="AH24" s="20" t="str">
        <f t="shared" si="3"/>
        <v/>
      </c>
      <c r="AI24" s="6" t="str">
        <f>IF($A24="","",MID(INDEX(DYTH_输入!R:R,2*(ROW($A24)-3)+1),11,2))</f>
        <v/>
      </c>
      <c r="AJ24" s="20" t="str">
        <f t="shared" si="4"/>
        <v/>
      </c>
    </row>
    <row r="25" spans="1:36" x14ac:dyDescent="0.2">
      <c r="A25" s="7" t="str">
        <f t="array" ref="A25">IF(2*(ROW()-2)&lt;=MAX((DYTH_输入!A:A&lt;&gt;"")*ROW(DYTH_输入!A:A))+1,ROW()-3,"")</f>
        <v/>
      </c>
      <c r="B25" s="16" t="str">
        <f>IF($A25="","",VALUE(INDEX(DYTH_输入!N:N,2*(ROW($A25)-2))))</f>
        <v/>
      </c>
      <c r="C25" s="16" t="str">
        <f>IF($A25="","",VALUE(MID(INDEX(DYTH_输入!K:K,2*(ROW($A25)-3)+1),8,2)))</f>
        <v/>
      </c>
      <c r="D25" s="6" t="str">
        <f>IF($A25="","",INDEX(DYTH_输入!AF:AF,2*(ROW($A25)-2)))</f>
        <v/>
      </c>
      <c r="E25" s="6" t="str">
        <f>IF($A25="","",INDEX(DYTH_输入!AH:AH,2*(ROW($A25)-2)))</f>
        <v/>
      </c>
      <c r="F25" s="16" t="str">
        <f>IF($A25="","",VALUE(INDEX(DYTH_输入!P:P,2*(ROW($A25)-2))))</f>
        <v/>
      </c>
      <c r="G25" s="6" t="str">
        <f>IF($A25="","",INDEX(DYTH_输入!R:R,2*(ROW($A25)-2)))</f>
        <v/>
      </c>
      <c r="H25" s="6" t="str">
        <f>IF($A25="","",INDEX(DYTH_输入!T:T,2*(ROW($A25)-2)))</f>
        <v/>
      </c>
      <c r="I25" s="6" t="str">
        <f>IF($A25="","",INDEX(DYTH_输入!V:V,2*(ROW($A25)-2)))</f>
        <v/>
      </c>
      <c r="J25" s="20" t="str">
        <f ca="1">IF($A25="","",IF($B$3-$B$4&gt;0,MATCH(MIN(OFFSET($F$3:F25,L25,,A25-L25+1,1)),OFFSET($F$3:F25,L25,,A25-L25+1,1),0)-1+L25,MATCH(MIN(OFFSET($F$3:F25,0,,C25+1,1)),OFFSET($F$3:F25,0,,C25+1,1),0)-1))</f>
        <v/>
      </c>
      <c r="K25" s="6" t="str">
        <f>IF($A25="","",INDEX(DYTH_输入!X:X,2*(ROW($A25)-2)))</f>
        <v/>
      </c>
      <c r="L25" s="20" t="str">
        <f>IF($A25="","",MATCH(MAX($F$3:F25),$F$3:F25,0)-1)</f>
        <v/>
      </c>
      <c r="M25" s="6" t="str">
        <f>IF($A25="","",INDEX(DYTH_输入!Z:Z,2*(ROW($A25)-2)))</f>
        <v/>
      </c>
      <c r="N25" s="20" t="str">
        <f ca="1">IF($A25="","",IF($B$3-$B$4&gt;0,MATCH(MIN(OFFSET($F$3:F25,0,,C25+1,1)),OFFSET($F$3:F25,0,,C25+1,1),0)-1,MATCH(MIN(OFFSET($F$3:F25,L25,,A25-L25+1,1)),OFFSET($F$3:F25,L25,,A25-L25+1,1),0)-1+L25))</f>
        <v/>
      </c>
      <c r="O25" s="6" t="str">
        <f>IF($A25="","",LEFT(INDEX(DYTH_输入!AB:AB,2*(ROW($A25)-2)),IF(MID(INDEX(DYTH_输入!AB:AB,2*(ROW($A25)-2)),LEN(INDEX(DYTH_输入!AB:AB,2*(ROW($A25)-2)))-2,1)="(",LEN(INDEX(DYTH_输入!AB:AB,2*(ROW($A25)-2)))-3,LEN(INDEX(DYTH_输入!AB:AB,2*(ROW($A25)-2)))-4)))</f>
        <v/>
      </c>
      <c r="P25" s="21" t="str">
        <f t="shared" si="5"/>
        <v/>
      </c>
      <c r="Q25" s="12" t="str">
        <f ca="1">IF($A25="","",MAX($F$3:F25)-MIN(MIN(OFFSET($F$3:F25,MAX($C$4:C25)+3,,,ROW(F25)-ROW(C25)+1)),MIN(OFFSET($F$3:F25,$C$3,,,IF($C$4=0,1,MAX($C$4:C25))))))</f>
        <v/>
      </c>
      <c r="R25" s="6" t="str">
        <f>IF($A25="","",MID(INDEX(DYTH_输入!AB:AB,2*(ROW($A25)-2)),IF(MID(INDEX(DYTH_输入!AB:AB,2*(ROW($A25)-2)),LEN(INDEX(DYTH_输入!AB:AB,2*(ROW($A25)-2)))-2,1)="(",LEN(INDEX(DYTH_输入!AB:AB,2*(ROW($A25)-2)))-1,LEN(INDEX(DYTH_输入!AB:AB,2*(ROW($A25)-2)))-2),IF(MID(INDEX(DYTH_输入!AB:AB,2*(ROW($A25)-2)),LEN(INDEX(DYTH_输入!AB:AB,2*(ROW($A25)-2)))-2,1)="(",1,2)))</f>
        <v/>
      </c>
      <c r="S25" s="16" t="str">
        <f t="shared" si="6"/>
        <v/>
      </c>
      <c r="T25" s="6" t="str">
        <f>IF($A25="","",LEFT(INDEX(DYTH_输入!AD:AD,2*(ROW($A25)-2)),LEN(INDEX(DYTH_输入!AD:AD,2*(ROW($A25)-2)))-4))</f>
        <v/>
      </c>
      <c r="U25" s="21" t="str">
        <f t="shared" si="7"/>
        <v/>
      </c>
      <c r="V25" s="12" t="str">
        <f ca="1">IF($A25="","",MAX($F$3:F25)-MAX(MIN(OFFSET($F$3:F25,MAX($C$4:C25)+3,,,ROW(F25)-ROW(C25)+1)),MIN(OFFSET($F$3:F25,$C$3,,,IF($C$4=0,1,MAX($C$4:C25))))))</f>
        <v/>
      </c>
      <c r="W25" s="6" t="str">
        <f>IF($A25="","",MID(INDEX(DYTH_输入!AD:AD,2*(ROW($A25)-2)),IF(MID(INDEX(DYTH_输入!AD:AD,2*(ROW($A25)-2)),LEN(INDEX(DYTH_输入!AD:AD,2*(ROW($A25)-2)))-2,1)="(",LEN(INDEX(DYTH_输入!AD:AD,2*(ROW($A25)-2)))-1,LEN(INDEX(DYTH_输入!AD:AD,2*(ROW($A25)-2)))-2),IF(MID(INDEX(DYTH_输入!AD:AD,2*(ROW($A25)-2)),LEN(INDEX(DYTH_输入!AD:AD,2*(ROW($A25)-2)))-2,1)="(",1,2)))</f>
        <v/>
      </c>
      <c r="X25" s="16" t="str">
        <f t="shared" si="8"/>
        <v/>
      </c>
      <c r="Y25" s="6" t="str">
        <f>IF($A25="","",MID(INDEX(DYTH_输入!M:M,2*(ROW($A25)-3)+1),10,2))</f>
        <v/>
      </c>
      <c r="Z25" s="20" t="str">
        <f t="shared" si="9"/>
        <v/>
      </c>
      <c r="AA25" s="6" t="str">
        <f>IF($A25="","",MID(INDEX(DYTH_输入!N:N,2*(ROW($A25)-3)+1),8,2))</f>
        <v/>
      </c>
      <c r="AB25" s="20" t="str">
        <f t="shared" si="0"/>
        <v/>
      </c>
      <c r="AC25" s="6" t="str">
        <f>IF($A25="","",MID(INDEX(DYTH_输入!O:O,2*(ROW($A25)-3)+1),8,2))</f>
        <v/>
      </c>
      <c r="AD25" s="20" t="str">
        <f t="shared" si="1"/>
        <v/>
      </c>
      <c r="AE25" s="6" t="str">
        <f>IF($A25="","",MID(INDEX(DYTH_输入!P:P,2*(ROW($A25)-3)+1),8,2))</f>
        <v/>
      </c>
      <c r="AF25" s="20" t="str">
        <f t="shared" si="2"/>
        <v/>
      </c>
      <c r="AG25" s="6" t="str">
        <f>IF($A25="","",MID(INDEX(DYTH_输入!Q:Q,2*(ROW($A25)-3)+1),12,2))</f>
        <v/>
      </c>
      <c r="AH25" s="20" t="str">
        <f t="shared" si="3"/>
        <v/>
      </c>
      <c r="AI25" s="6" t="str">
        <f>IF($A25="","",MID(INDEX(DYTH_输入!R:R,2*(ROW($A25)-3)+1),11,2))</f>
        <v/>
      </c>
      <c r="AJ25" s="20" t="str">
        <f t="shared" si="4"/>
        <v/>
      </c>
    </row>
    <row r="26" spans="1:36" x14ac:dyDescent="0.2">
      <c r="A26" s="7" t="str">
        <f t="array" ref="A26">IF(2*(ROW()-2)&lt;=MAX((DYTH_输入!A:A&lt;&gt;"")*ROW(DYTH_输入!A:A))+1,ROW()-3,"")</f>
        <v/>
      </c>
      <c r="B26" s="16" t="str">
        <f>IF($A26="","",VALUE(INDEX(DYTH_输入!N:N,2*(ROW($A26)-2))))</f>
        <v/>
      </c>
      <c r="C26" s="16" t="str">
        <f>IF($A26="","",VALUE(MID(INDEX(DYTH_输入!K:K,2*(ROW($A26)-3)+1),8,2)))</f>
        <v/>
      </c>
      <c r="D26" s="6" t="str">
        <f>IF($A26="","",INDEX(DYTH_输入!AF:AF,2*(ROW($A26)-2)))</f>
        <v/>
      </c>
      <c r="E26" s="6" t="str">
        <f>IF($A26="","",INDEX(DYTH_输入!AH:AH,2*(ROW($A26)-2)))</f>
        <v/>
      </c>
      <c r="F26" s="16" t="str">
        <f>IF($A26="","",VALUE(INDEX(DYTH_输入!P:P,2*(ROW($A26)-2))))</f>
        <v/>
      </c>
      <c r="G26" s="6" t="str">
        <f>IF($A26="","",INDEX(DYTH_输入!R:R,2*(ROW($A26)-2)))</f>
        <v/>
      </c>
      <c r="H26" s="6" t="str">
        <f>IF($A26="","",INDEX(DYTH_输入!T:T,2*(ROW($A26)-2)))</f>
        <v/>
      </c>
      <c r="I26" s="6" t="str">
        <f>IF($A26="","",INDEX(DYTH_输入!V:V,2*(ROW($A26)-2)))</f>
        <v/>
      </c>
      <c r="J26" s="20" t="str">
        <f ca="1">IF($A26="","",IF($B$3-$B$4&gt;0,MATCH(MIN(OFFSET($F$3:F26,L26,,A26-L26+1,1)),OFFSET($F$3:F26,L26,,A26-L26+1,1),0)-1+L26,MATCH(MIN(OFFSET($F$3:F26,0,,C26+1,1)),OFFSET($F$3:F26,0,,C26+1,1),0)-1))</f>
        <v/>
      </c>
      <c r="K26" s="6" t="str">
        <f>IF($A26="","",INDEX(DYTH_输入!X:X,2*(ROW($A26)-2)))</f>
        <v/>
      </c>
      <c r="L26" s="20" t="str">
        <f>IF($A26="","",MATCH(MAX($F$3:F26),$F$3:F26,0)-1)</f>
        <v/>
      </c>
      <c r="M26" s="6" t="str">
        <f>IF($A26="","",INDEX(DYTH_输入!Z:Z,2*(ROW($A26)-2)))</f>
        <v/>
      </c>
      <c r="N26" s="20" t="str">
        <f ca="1">IF($A26="","",IF($B$3-$B$4&gt;0,MATCH(MIN(OFFSET($F$3:F26,0,,C26+1,1)),OFFSET($F$3:F26,0,,C26+1,1),0)-1,MATCH(MIN(OFFSET($F$3:F26,L26,,A26-L26+1,1)),OFFSET($F$3:F26,L26,,A26-L26+1,1),0)-1+L26))</f>
        <v/>
      </c>
      <c r="O26" s="6" t="str">
        <f>IF($A26="","",LEFT(INDEX(DYTH_输入!AB:AB,2*(ROW($A26)-2)),IF(MID(INDEX(DYTH_输入!AB:AB,2*(ROW($A26)-2)),LEN(INDEX(DYTH_输入!AB:AB,2*(ROW($A26)-2)))-2,1)="(",LEN(INDEX(DYTH_输入!AB:AB,2*(ROW($A26)-2)))-3,LEN(INDEX(DYTH_输入!AB:AB,2*(ROW($A26)-2)))-4)))</f>
        <v/>
      </c>
      <c r="P26" s="21" t="str">
        <f t="shared" si="5"/>
        <v/>
      </c>
      <c r="Q26" s="12" t="str">
        <f ca="1">IF($A26="","",MAX($F$3:F26)-MIN(MIN(OFFSET($F$3:F26,MAX($C$4:C26)+3,,,ROW(F26)-ROW(C26)+1)),MIN(OFFSET($F$3:F26,$C$3,,,IF($C$4=0,1,MAX($C$4:C26))))))</f>
        <v/>
      </c>
      <c r="R26" s="6" t="str">
        <f>IF($A26="","",MID(INDEX(DYTH_输入!AB:AB,2*(ROW($A26)-2)),IF(MID(INDEX(DYTH_输入!AB:AB,2*(ROW($A26)-2)),LEN(INDEX(DYTH_输入!AB:AB,2*(ROW($A26)-2)))-2,1)="(",LEN(INDEX(DYTH_输入!AB:AB,2*(ROW($A26)-2)))-1,LEN(INDEX(DYTH_输入!AB:AB,2*(ROW($A26)-2)))-2),IF(MID(INDEX(DYTH_输入!AB:AB,2*(ROW($A26)-2)),LEN(INDEX(DYTH_输入!AB:AB,2*(ROW($A26)-2)))-2,1)="(",1,2)))</f>
        <v/>
      </c>
      <c r="S26" s="16" t="str">
        <f t="shared" si="6"/>
        <v/>
      </c>
      <c r="T26" s="6" t="str">
        <f>IF($A26="","",LEFT(INDEX(DYTH_输入!AD:AD,2*(ROW($A26)-2)),LEN(INDEX(DYTH_输入!AD:AD,2*(ROW($A26)-2)))-4))</f>
        <v/>
      </c>
      <c r="U26" s="21" t="str">
        <f t="shared" si="7"/>
        <v/>
      </c>
      <c r="V26" s="12" t="str">
        <f ca="1">IF($A26="","",MAX($F$3:F26)-MAX(MIN(OFFSET($F$3:F26,MAX($C$4:C26)+3,,,ROW(F26)-ROW(C26)+1)),MIN(OFFSET($F$3:F26,$C$3,,,IF($C$4=0,1,MAX($C$4:C26))))))</f>
        <v/>
      </c>
      <c r="W26" s="6" t="str">
        <f>IF($A26="","",MID(INDEX(DYTH_输入!AD:AD,2*(ROW($A26)-2)),IF(MID(INDEX(DYTH_输入!AD:AD,2*(ROW($A26)-2)),LEN(INDEX(DYTH_输入!AD:AD,2*(ROW($A26)-2)))-2,1)="(",LEN(INDEX(DYTH_输入!AD:AD,2*(ROW($A26)-2)))-1,LEN(INDEX(DYTH_输入!AD:AD,2*(ROW($A26)-2)))-2),IF(MID(INDEX(DYTH_输入!AD:AD,2*(ROW($A26)-2)),LEN(INDEX(DYTH_输入!AD:AD,2*(ROW($A26)-2)))-2,1)="(",1,2)))</f>
        <v/>
      </c>
      <c r="X26" s="16" t="str">
        <f t="shared" si="8"/>
        <v/>
      </c>
      <c r="Y26" s="6" t="str">
        <f>IF($A26="","",MID(INDEX(DYTH_输入!M:M,2*(ROW($A26)-3)+1),10,2))</f>
        <v/>
      </c>
      <c r="Z26" s="20" t="str">
        <f t="shared" si="9"/>
        <v/>
      </c>
      <c r="AA26" s="6" t="str">
        <f>IF($A26="","",MID(INDEX(DYTH_输入!N:N,2*(ROW($A26)-3)+1),8,2))</f>
        <v/>
      </c>
      <c r="AB26" s="20" t="str">
        <f t="shared" si="0"/>
        <v/>
      </c>
      <c r="AC26" s="6" t="str">
        <f>IF($A26="","",MID(INDEX(DYTH_输入!O:O,2*(ROW($A26)-3)+1),8,2))</f>
        <v/>
      </c>
      <c r="AD26" s="20" t="str">
        <f t="shared" si="1"/>
        <v/>
      </c>
      <c r="AE26" s="6" t="str">
        <f>IF($A26="","",MID(INDEX(DYTH_输入!P:P,2*(ROW($A26)-3)+1),8,2))</f>
        <v/>
      </c>
      <c r="AF26" s="20" t="str">
        <f t="shared" si="2"/>
        <v/>
      </c>
      <c r="AG26" s="6" t="str">
        <f>IF($A26="","",MID(INDEX(DYTH_输入!Q:Q,2*(ROW($A26)-3)+1),12,2))</f>
        <v/>
      </c>
      <c r="AH26" s="20" t="str">
        <f t="shared" si="3"/>
        <v/>
      </c>
      <c r="AI26" s="6" t="str">
        <f>IF($A26="","",MID(INDEX(DYTH_输入!R:R,2*(ROW($A26)-3)+1),11,2))</f>
        <v/>
      </c>
      <c r="AJ26" s="20" t="str">
        <f t="shared" si="4"/>
        <v/>
      </c>
    </row>
    <row r="27" spans="1:36" x14ac:dyDescent="0.2">
      <c r="A27" s="7" t="str">
        <f t="array" ref="A27">IF(2*(ROW()-2)&lt;=MAX((DYTH_输入!A:A&lt;&gt;"")*ROW(DYTH_输入!A:A))+1,ROW()-3,"")</f>
        <v/>
      </c>
      <c r="B27" s="16" t="str">
        <f>IF($A27="","",VALUE(INDEX(DYTH_输入!N:N,2*(ROW($A27)-2))))</f>
        <v/>
      </c>
      <c r="C27" s="16" t="str">
        <f>IF($A27="","",VALUE(MID(INDEX(DYTH_输入!K:K,2*(ROW($A27)-3)+1),8,2)))</f>
        <v/>
      </c>
      <c r="D27" s="6" t="str">
        <f>IF($A27="","",INDEX(DYTH_输入!AF:AF,2*(ROW($A27)-2)))</f>
        <v/>
      </c>
      <c r="E27" s="6" t="str">
        <f>IF($A27="","",INDEX(DYTH_输入!AH:AH,2*(ROW($A27)-2)))</f>
        <v/>
      </c>
      <c r="F27" s="16" t="str">
        <f>IF($A27="","",VALUE(INDEX(DYTH_输入!P:P,2*(ROW($A27)-2))))</f>
        <v/>
      </c>
      <c r="G27" s="6" t="str">
        <f>IF($A27="","",INDEX(DYTH_输入!R:R,2*(ROW($A27)-2)))</f>
        <v/>
      </c>
      <c r="H27" s="6" t="str">
        <f>IF($A27="","",INDEX(DYTH_输入!T:T,2*(ROW($A27)-2)))</f>
        <v/>
      </c>
      <c r="I27" s="6" t="str">
        <f>IF($A27="","",INDEX(DYTH_输入!V:V,2*(ROW($A27)-2)))</f>
        <v/>
      </c>
      <c r="J27" s="20" t="str">
        <f ca="1">IF($A27="","",IF($B$3-$B$4&gt;0,MATCH(MIN(OFFSET($F$3:F27,L27,,A27-L27+1,1)),OFFSET($F$3:F27,L27,,A27-L27+1,1),0)-1+L27,MATCH(MIN(OFFSET($F$3:F27,0,,C27+1,1)),OFFSET($F$3:F27,0,,C27+1,1),0)-1))</f>
        <v/>
      </c>
      <c r="K27" s="6" t="str">
        <f>IF($A27="","",INDEX(DYTH_输入!X:X,2*(ROW($A27)-2)))</f>
        <v/>
      </c>
      <c r="L27" s="20" t="str">
        <f>IF($A27="","",MATCH(MAX($F$3:F27),$F$3:F27,0)-1)</f>
        <v/>
      </c>
      <c r="M27" s="6" t="str">
        <f>IF($A27="","",INDEX(DYTH_输入!Z:Z,2*(ROW($A27)-2)))</f>
        <v/>
      </c>
      <c r="N27" s="20" t="str">
        <f ca="1">IF($A27="","",IF($B$3-$B$4&gt;0,MATCH(MIN(OFFSET($F$3:F27,0,,C27+1,1)),OFFSET($F$3:F27,0,,C27+1,1),0)-1,MATCH(MIN(OFFSET($F$3:F27,L27,,A27-L27+1,1)),OFFSET($F$3:F27,L27,,A27-L27+1,1),0)-1+L27))</f>
        <v/>
      </c>
      <c r="O27" s="6" t="str">
        <f>IF($A27="","",LEFT(INDEX(DYTH_输入!AB:AB,2*(ROW($A27)-2)),IF(MID(INDEX(DYTH_输入!AB:AB,2*(ROW($A27)-2)),LEN(INDEX(DYTH_输入!AB:AB,2*(ROW($A27)-2)))-2,1)="(",LEN(INDEX(DYTH_输入!AB:AB,2*(ROW($A27)-2)))-3,LEN(INDEX(DYTH_输入!AB:AB,2*(ROW($A27)-2)))-4)))</f>
        <v/>
      </c>
      <c r="P27" s="21" t="str">
        <f t="shared" si="5"/>
        <v/>
      </c>
      <c r="Q27" s="12" t="str">
        <f ca="1">IF($A27="","",MAX($F$3:F27)-MIN(MIN(OFFSET($F$3:F27,MAX($C$4:C27)+3,,,ROW(F27)-ROW(C27)+1)),MIN(OFFSET($F$3:F27,$C$3,,,IF($C$4=0,1,MAX($C$4:C27))))))</f>
        <v/>
      </c>
      <c r="R27" s="6" t="str">
        <f>IF($A27="","",MID(INDEX(DYTH_输入!AB:AB,2*(ROW($A27)-2)),IF(MID(INDEX(DYTH_输入!AB:AB,2*(ROW($A27)-2)),LEN(INDEX(DYTH_输入!AB:AB,2*(ROW($A27)-2)))-2,1)="(",LEN(INDEX(DYTH_输入!AB:AB,2*(ROW($A27)-2)))-1,LEN(INDEX(DYTH_输入!AB:AB,2*(ROW($A27)-2)))-2),IF(MID(INDEX(DYTH_输入!AB:AB,2*(ROW($A27)-2)),LEN(INDEX(DYTH_输入!AB:AB,2*(ROW($A27)-2)))-2,1)="(",1,2)))</f>
        <v/>
      </c>
      <c r="S27" s="16" t="str">
        <f t="shared" si="6"/>
        <v/>
      </c>
      <c r="T27" s="6" t="str">
        <f>IF($A27="","",LEFT(INDEX(DYTH_输入!AD:AD,2*(ROW($A27)-2)),LEN(INDEX(DYTH_输入!AD:AD,2*(ROW($A27)-2)))-4))</f>
        <v/>
      </c>
      <c r="U27" s="21" t="str">
        <f t="shared" si="7"/>
        <v/>
      </c>
      <c r="V27" s="12" t="str">
        <f ca="1">IF($A27="","",MAX($F$3:F27)-MAX(MIN(OFFSET($F$3:F27,MAX($C$4:C27)+3,,,ROW(F27)-ROW(C27)+1)),MIN(OFFSET($F$3:F27,$C$3,,,IF($C$4=0,1,MAX($C$4:C27))))))</f>
        <v/>
      </c>
      <c r="W27" s="6" t="str">
        <f>IF($A27="","",MID(INDEX(DYTH_输入!AD:AD,2*(ROW($A27)-2)),IF(MID(INDEX(DYTH_输入!AD:AD,2*(ROW($A27)-2)),LEN(INDEX(DYTH_输入!AD:AD,2*(ROW($A27)-2)))-2,1)="(",LEN(INDEX(DYTH_输入!AD:AD,2*(ROW($A27)-2)))-1,LEN(INDEX(DYTH_输入!AD:AD,2*(ROW($A27)-2)))-2),IF(MID(INDEX(DYTH_输入!AD:AD,2*(ROW($A27)-2)),LEN(INDEX(DYTH_输入!AD:AD,2*(ROW($A27)-2)))-2,1)="(",1,2)))</f>
        <v/>
      </c>
      <c r="X27" s="16" t="str">
        <f t="shared" si="8"/>
        <v/>
      </c>
      <c r="Y27" s="6" t="str">
        <f>IF($A27="","",MID(INDEX(DYTH_输入!M:M,2*(ROW($A27)-3)+1),10,2))</f>
        <v/>
      </c>
      <c r="Z27" s="20" t="str">
        <f t="shared" si="9"/>
        <v/>
      </c>
      <c r="AA27" s="6" t="str">
        <f>IF($A27="","",MID(INDEX(DYTH_输入!N:N,2*(ROW($A27)-3)+1),8,2))</f>
        <v/>
      </c>
      <c r="AB27" s="20" t="str">
        <f t="shared" si="0"/>
        <v/>
      </c>
      <c r="AC27" s="6" t="str">
        <f>IF($A27="","",MID(INDEX(DYTH_输入!O:O,2*(ROW($A27)-3)+1),8,2))</f>
        <v/>
      </c>
      <c r="AD27" s="20" t="str">
        <f t="shared" si="1"/>
        <v/>
      </c>
      <c r="AE27" s="6" t="str">
        <f>IF($A27="","",MID(INDEX(DYTH_输入!P:P,2*(ROW($A27)-3)+1),8,2))</f>
        <v/>
      </c>
      <c r="AF27" s="20" t="str">
        <f t="shared" si="2"/>
        <v/>
      </c>
      <c r="AG27" s="6" t="str">
        <f>IF($A27="","",MID(INDEX(DYTH_输入!Q:Q,2*(ROW($A27)-3)+1),12,2))</f>
        <v/>
      </c>
      <c r="AH27" s="20" t="str">
        <f t="shared" si="3"/>
        <v/>
      </c>
      <c r="AI27" s="6" t="str">
        <f>IF($A27="","",MID(INDEX(DYTH_输入!R:R,2*(ROW($A27)-3)+1),11,2))</f>
        <v/>
      </c>
      <c r="AJ27" s="20" t="str">
        <f t="shared" si="4"/>
        <v/>
      </c>
    </row>
    <row r="28" spans="1:36" x14ac:dyDescent="0.2">
      <c r="A28" s="7" t="str">
        <f t="array" ref="A28">IF(2*(ROW()-2)&lt;=MAX((DYTH_输入!A:A&lt;&gt;"")*ROW(DYTH_输入!A:A))+1,ROW()-3,"")</f>
        <v/>
      </c>
      <c r="B28" s="16" t="str">
        <f>IF($A28="","",VALUE(INDEX(DYTH_输入!N:N,2*(ROW($A28)-2))))</f>
        <v/>
      </c>
      <c r="C28" s="16" t="str">
        <f>IF($A28="","",VALUE(MID(INDEX(DYTH_输入!K:K,2*(ROW($A28)-3)+1),8,2)))</f>
        <v/>
      </c>
      <c r="D28" s="6" t="str">
        <f>IF($A28="","",INDEX(DYTH_输入!AF:AF,2*(ROW($A28)-2)))</f>
        <v/>
      </c>
      <c r="E28" s="6" t="str">
        <f>IF($A28="","",INDEX(DYTH_输入!AH:AH,2*(ROW($A28)-2)))</f>
        <v/>
      </c>
      <c r="F28" s="16" t="str">
        <f>IF($A28="","",VALUE(INDEX(DYTH_输入!P:P,2*(ROW($A28)-2))))</f>
        <v/>
      </c>
      <c r="G28" s="6" t="str">
        <f>IF($A28="","",INDEX(DYTH_输入!R:R,2*(ROW($A28)-2)))</f>
        <v/>
      </c>
      <c r="H28" s="6" t="str">
        <f>IF($A28="","",INDEX(DYTH_输入!T:T,2*(ROW($A28)-2)))</f>
        <v/>
      </c>
      <c r="I28" s="6" t="str">
        <f>IF($A28="","",INDEX(DYTH_输入!V:V,2*(ROW($A28)-2)))</f>
        <v/>
      </c>
      <c r="J28" s="20" t="str">
        <f ca="1">IF($A28="","",IF($B$3-$B$4&gt;0,MATCH(MIN(OFFSET($F$3:F28,L28,,A28-L28+1,1)),OFFSET($F$3:F28,L28,,A28-L28+1,1),0)-1+L28,MATCH(MIN(OFFSET($F$3:F28,0,,C28+1,1)),OFFSET($F$3:F28,0,,C28+1,1),0)-1))</f>
        <v/>
      </c>
      <c r="K28" s="6" t="str">
        <f>IF($A28="","",INDEX(DYTH_输入!X:X,2*(ROW($A28)-2)))</f>
        <v/>
      </c>
      <c r="L28" s="20" t="str">
        <f>IF($A28="","",MATCH(MAX($F$3:F28),$F$3:F28,0)-1)</f>
        <v/>
      </c>
      <c r="M28" s="6" t="str">
        <f>IF($A28="","",INDEX(DYTH_输入!Z:Z,2*(ROW($A28)-2)))</f>
        <v/>
      </c>
      <c r="N28" s="20" t="str">
        <f ca="1">IF($A28="","",IF($B$3-$B$4&gt;0,MATCH(MIN(OFFSET($F$3:F28,0,,C28+1,1)),OFFSET($F$3:F28,0,,C28+1,1),0)-1,MATCH(MIN(OFFSET($F$3:F28,L28,,A28-L28+1,1)),OFFSET($F$3:F28,L28,,A28-L28+1,1),0)-1+L28))</f>
        <v/>
      </c>
      <c r="O28" s="6" t="str">
        <f>IF($A28="","",LEFT(INDEX(DYTH_输入!AB:AB,2*(ROW($A28)-2)),IF(MID(INDEX(DYTH_输入!AB:AB,2*(ROW($A28)-2)),LEN(INDEX(DYTH_输入!AB:AB,2*(ROW($A28)-2)))-2,1)="(",LEN(INDEX(DYTH_输入!AB:AB,2*(ROW($A28)-2)))-3,LEN(INDEX(DYTH_输入!AB:AB,2*(ROW($A28)-2)))-4)))</f>
        <v/>
      </c>
      <c r="P28" s="21" t="str">
        <f t="shared" si="5"/>
        <v/>
      </c>
      <c r="Q28" s="12" t="str">
        <f ca="1">IF($A28="","",MAX($F$3:F28)-MIN(MIN(OFFSET($F$3:F28,MAX($C$4:C28)+3,,,ROW(F28)-ROW(C28)+1)),MIN(OFFSET($F$3:F28,$C$3,,,IF($C$4=0,1,MAX($C$4:C28))))))</f>
        <v/>
      </c>
      <c r="R28" s="6" t="str">
        <f>IF($A28="","",MID(INDEX(DYTH_输入!AB:AB,2*(ROW($A28)-2)),IF(MID(INDEX(DYTH_输入!AB:AB,2*(ROW($A28)-2)),LEN(INDEX(DYTH_输入!AB:AB,2*(ROW($A28)-2)))-2,1)="(",LEN(INDEX(DYTH_输入!AB:AB,2*(ROW($A28)-2)))-1,LEN(INDEX(DYTH_输入!AB:AB,2*(ROW($A28)-2)))-2),IF(MID(INDEX(DYTH_输入!AB:AB,2*(ROW($A28)-2)),LEN(INDEX(DYTH_输入!AB:AB,2*(ROW($A28)-2)))-2,1)="(",1,2)))</f>
        <v/>
      </c>
      <c r="S28" s="16" t="str">
        <f t="shared" si="6"/>
        <v/>
      </c>
      <c r="T28" s="6" t="str">
        <f>IF($A28="","",LEFT(INDEX(DYTH_输入!AD:AD,2*(ROW($A28)-2)),LEN(INDEX(DYTH_输入!AD:AD,2*(ROW($A28)-2)))-4))</f>
        <v/>
      </c>
      <c r="U28" s="21" t="str">
        <f t="shared" si="7"/>
        <v/>
      </c>
      <c r="V28" s="12" t="str">
        <f ca="1">IF($A28="","",MAX($F$3:F28)-MAX(MIN(OFFSET($F$3:F28,MAX($C$4:C28)+3,,,ROW(F28)-ROW(C28)+1)),MIN(OFFSET($F$3:F28,$C$3,,,IF($C$4=0,1,MAX($C$4:C28))))))</f>
        <v/>
      </c>
      <c r="W28" s="6" t="str">
        <f>IF($A28="","",MID(INDEX(DYTH_输入!AD:AD,2*(ROW($A28)-2)),IF(MID(INDEX(DYTH_输入!AD:AD,2*(ROW($A28)-2)),LEN(INDEX(DYTH_输入!AD:AD,2*(ROW($A28)-2)))-2,1)="(",LEN(INDEX(DYTH_输入!AD:AD,2*(ROW($A28)-2)))-1,LEN(INDEX(DYTH_输入!AD:AD,2*(ROW($A28)-2)))-2),IF(MID(INDEX(DYTH_输入!AD:AD,2*(ROW($A28)-2)),LEN(INDEX(DYTH_输入!AD:AD,2*(ROW($A28)-2)))-2,1)="(",1,2)))</f>
        <v/>
      </c>
      <c r="X28" s="16" t="str">
        <f t="shared" si="8"/>
        <v/>
      </c>
      <c r="Y28" s="6" t="str">
        <f>IF($A28="","",MID(INDEX(DYTH_输入!M:M,2*(ROW($A28)-3)+1),10,2))</f>
        <v/>
      </c>
      <c r="Z28" s="20" t="str">
        <f t="shared" si="9"/>
        <v/>
      </c>
      <c r="AA28" s="6" t="str">
        <f>IF($A28="","",MID(INDEX(DYTH_输入!N:N,2*(ROW($A28)-3)+1),8,2))</f>
        <v/>
      </c>
      <c r="AB28" s="20" t="str">
        <f t="shared" si="0"/>
        <v/>
      </c>
      <c r="AC28" s="6" t="str">
        <f>IF($A28="","",MID(INDEX(DYTH_输入!O:O,2*(ROW($A28)-3)+1),8,2))</f>
        <v/>
      </c>
      <c r="AD28" s="20" t="str">
        <f t="shared" si="1"/>
        <v/>
      </c>
      <c r="AE28" s="6" t="str">
        <f>IF($A28="","",MID(INDEX(DYTH_输入!P:P,2*(ROW($A28)-3)+1),8,2))</f>
        <v/>
      </c>
      <c r="AF28" s="20" t="str">
        <f t="shared" si="2"/>
        <v/>
      </c>
      <c r="AG28" s="6" t="str">
        <f>IF($A28="","",MID(INDEX(DYTH_输入!Q:Q,2*(ROW($A28)-3)+1),12,2))</f>
        <v/>
      </c>
      <c r="AH28" s="20" t="str">
        <f t="shared" si="3"/>
        <v/>
      </c>
      <c r="AI28" s="6" t="str">
        <f>IF($A28="","",MID(INDEX(DYTH_输入!R:R,2*(ROW($A28)-3)+1),11,2))</f>
        <v/>
      </c>
      <c r="AJ28" s="20" t="str">
        <f t="shared" si="4"/>
        <v/>
      </c>
    </row>
    <row r="29" spans="1:36" x14ac:dyDescent="0.2">
      <c r="A29" s="7" t="str">
        <f t="array" ref="A29">IF(2*(ROW()-2)&lt;=MAX((DYTH_输入!A:A&lt;&gt;"")*ROW(DYTH_输入!A:A))+1,ROW()-3,"")</f>
        <v/>
      </c>
      <c r="B29" s="16" t="str">
        <f>IF($A29="","",VALUE(INDEX(DYTH_输入!N:N,2*(ROW($A29)-2))))</f>
        <v/>
      </c>
      <c r="C29" s="16" t="str">
        <f>IF($A29="","",VALUE(MID(INDEX(DYTH_输入!K:K,2*(ROW($A29)-3)+1),8,2)))</f>
        <v/>
      </c>
      <c r="D29" s="6" t="str">
        <f>IF($A29="","",INDEX(DYTH_输入!AF:AF,2*(ROW($A29)-2)))</f>
        <v/>
      </c>
      <c r="E29" s="6" t="str">
        <f>IF($A29="","",INDEX(DYTH_输入!AH:AH,2*(ROW($A29)-2)))</f>
        <v/>
      </c>
      <c r="F29" s="16" t="str">
        <f>IF($A29="","",VALUE(INDEX(DYTH_输入!P:P,2*(ROW($A29)-2))))</f>
        <v/>
      </c>
      <c r="G29" s="6" t="str">
        <f>IF($A29="","",INDEX(DYTH_输入!R:R,2*(ROW($A29)-2)))</f>
        <v/>
      </c>
      <c r="H29" s="6" t="str">
        <f>IF($A29="","",INDEX(DYTH_输入!T:T,2*(ROW($A29)-2)))</f>
        <v/>
      </c>
      <c r="I29" s="6" t="str">
        <f>IF($A29="","",INDEX(DYTH_输入!V:V,2*(ROW($A29)-2)))</f>
        <v/>
      </c>
      <c r="J29" s="20" t="str">
        <f ca="1">IF($A29="","",IF($B$3-$B$4&gt;0,MATCH(MIN(OFFSET($F$3:F29,L29,,A29-L29+1,1)),OFFSET($F$3:F29,L29,,A29-L29+1,1),0)-1+L29,MATCH(MIN(OFFSET($F$3:F29,0,,C29+1,1)),OFFSET($F$3:F29,0,,C29+1,1),0)-1))</f>
        <v/>
      </c>
      <c r="K29" s="6" t="str">
        <f>IF($A29="","",INDEX(DYTH_输入!X:X,2*(ROW($A29)-2)))</f>
        <v/>
      </c>
      <c r="L29" s="20" t="str">
        <f>IF($A29="","",MATCH(MAX($F$3:F29),$F$3:F29,0)-1)</f>
        <v/>
      </c>
      <c r="M29" s="6" t="str">
        <f>IF($A29="","",INDEX(DYTH_输入!Z:Z,2*(ROW($A29)-2)))</f>
        <v/>
      </c>
      <c r="N29" s="20" t="str">
        <f ca="1">IF($A29="","",IF($B$3-$B$4&gt;0,MATCH(MIN(OFFSET($F$3:F29,0,,C29+1,1)),OFFSET($F$3:F29,0,,C29+1,1),0)-1,MATCH(MIN(OFFSET($F$3:F29,L29,,A29-L29+1,1)),OFFSET($F$3:F29,L29,,A29-L29+1,1),0)-1+L29))</f>
        <v/>
      </c>
      <c r="O29" s="6" t="str">
        <f>IF($A29="","",LEFT(INDEX(DYTH_输入!AB:AB,2*(ROW($A29)-2)),IF(MID(INDEX(DYTH_输入!AB:AB,2*(ROW($A29)-2)),LEN(INDEX(DYTH_输入!AB:AB,2*(ROW($A29)-2)))-2,1)="(",LEN(INDEX(DYTH_输入!AB:AB,2*(ROW($A29)-2)))-3,LEN(INDEX(DYTH_输入!AB:AB,2*(ROW($A29)-2)))-4)))</f>
        <v/>
      </c>
      <c r="P29" s="21" t="str">
        <f t="shared" si="5"/>
        <v/>
      </c>
      <c r="Q29" s="12" t="str">
        <f ca="1">IF($A29="","",MAX($F$3:F29)-MIN(MIN(OFFSET($F$3:F29,MAX($C$4:C29)+3,,,ROW(F29)-ROW(C29)+1)),MIN(OFFSET($F$3:F29,$C$3,,,IF($C$4=0,1,MAX($C$4:C29))))))</f>
        <v/>
      </c>
      <c r="R29" s="6" t="str">
        <f>IF($A29="","",MID(INDEX(DYTH_输入!AB:AB,2*(ROW($A29)-2)),IF(MID(INDEX(DYTH_输入!AB:AB,2*(ROW($A29)-2)),LEN(INDEX(DYTH_输入!AB:AB,2*(ROW($A29)-2)))-2,1)="(",LEN(INDEX(DYTH_输入!AB:AB,2*(ROW($A29)-2)))-1,LEN(INDEX(DYTH_输入!AB:AB,2*(ROW($A29)-2)))-2),IF(MID(INDEX(DYTH_输入!AB:AB,2*(ROW($A29)-2)),LEN(INDEX(DYTH_输入!AB:AB,2*(ROW($A29)-2)))-2,1)="(",1,2)))</f>
        <v/>
      </c>
      <c r="S29" s="16" t="str">
        <f t="shared" si="6"/>
        <v/>
      </c>
      <c r="T29" s="6" t="str">
        <f>IF($A29="","",LEFT(INDEX(DYTH_输入!AD:AD,2*(ROW($A29)-2)),LEN(INDEX(DYTH_输入!AD:AD,2*(ROW($A29)-2)))-4))</f>
        <v/>
      </c>
      <c r="U29" s="21" t="str">
        <f t="shared" si="7"/>
        <v/>
      </c>
      <c r="V29" s="12" t="str">
        <f ca="1">IF($A29="","",MAX($F$3:F29)-MAX(MIN(OFFSET($F$3:F29,MAX($C$4:C29)+3,,,ROW(F29)-ROW(C29)+1)),MIN(OFFSET($F$3:F29,$C$3,,,IF($C$4=0,1,MAX($C$4:C29))))))</f>
        <v/>
      </c>
      <c r="W29" s="6" t="str">
        <f>IF($A29="","",MID(INDEX(DYTH_输入!AD:AD,2*(ROW($A29)-2)),IF(MID(INDEX(DYTH_输入!AD:AD,2*(ROW($A29)-2)),LEN(INDEX(DYTH_输入!AD:AD,2*(ROW($A29)-2)))-2,1)="(",LEN(INDEX(DYTH_输入!AD:AD,2*(ROW($A29)-2)))-1,LEN(INDEX(DYTH_输入!AD:AD,2*(ROW($A29)-2)))-2),IF(MID(INDEX(DYTH_输入!AD:AD,2*(ROW($A29)-2)),LEN(INDEX(DYTH_输入!AD:AD,2*(ROW($A29)-2)))-2,1)="(",1,2)))</f>
        <v/>
      </c>
      <c r="X29" s="16" t="str">
        <f t="shared" si="8"/>
        <v/>
      </c>
      <c r="Y29" s="6" t="str">
        <f>IF($A29="","",MID(INDEX(DYTH_输入!M:M,2*(ROW($A29)-3)+1),10,2))</f>
        <v/>
      </c>
      <c r="Z29" s="20" t="str">
        <f t="shared" si="9"/>
        <v/>
      </c>
      <c r="AA29" s="6" t="str">
        <f>IF($A29="","",MID(INDEX(DYTH_输入!N:N,2*(ROW($A29)-3)+1),8,2))</f>
        <v/>
      </c>
      <c r="AB29" s="20" t="str">
        <f t="shared" si="0"/>
        <v/>
      </c>
      <c r="AC29" s="6" t="str">
        <f>IF($A29="","",MID(INDEX(DYTH_输入!O:O,2*(ROW($A29)-3)+1),8,2))</f>
        <v/>
      </c>
      <c r="AD29" s="20" t="str">
        <f t="shared" si="1"/>
        <v/>
      </c>
      <c r="AE29" s="6" t="str">
        <f>IF($A29="","",MID(INDEX(DYTH_输入!P:P,2*(ROW($A29)-3)+1),8,2))</f>
        <v/>
      </c>
      <c r="AF29" s="20" t="str">
        <f t="shared" si="2"/>
        <v/>
      </c>
      <c r="AG29" s="6" t="str">
        <f>IF($A29="","",MID(INDEX(DYTH_输入!Q:Q,2*(ROW($A29)-3)+1),12,2))</f>
        <v/>
      </c>
      <c r="AH29" s="20" t="str">
        <f t="shared" si="3"/>
        <v/>
      </c>
      <c r="AI29" s="6" t="str">
        <f>IF($A29="","",MID(INDEX(DYTH_输入!R:R,2*(ROW($A29)-3)+1),11,2))</f>
        <v/>
      </c>
      <c r="AJ29" s="20" t="str">
        <f t="shared" si="4"/>
        <v/>
      </c>
    </row>
    <row r="30" spans="1:36" x14ac:dyDescent="0.2">
      <c r="A30" s="7" t="str">
        <f t="array" ref="A30">IF(2*(ROW()-2)&lt;=MAX((DYTH_输入!A:A&lt;&gt;"")*ROW(DYTH_输入!A:A))+1,ROW()-3,"")</f>
        <v/>
      </c>
      <c r="B30" s="16" t="str">
        <f>IF($A30="","",VALUE(INDEX(DYTH_输入!N:N,2*(ROW($A30)-2))))</f>
        <v/>
      </c>
      <c r="C30" s="16" t="str">
        <f>IF($A30="","",VALUE(MID(INDEX(DYTH_输入!K:K,2*(ROW($A30)-3)+1),8,2)))</f>
        <v/>
      </c>
      <c r="D30" s="6" t="str">
        <f>IF($A30="","",INDEX(DYTH_输入!AF:AF,2*(ROW($A30)-2)))</f>
        <v/>
      </c>
      <c r="E30" s="6" t="str">
        <f>IF($A30="","",INDEX(DYTH_输入!AH:AH,2*(ROW($A30)-2)))</f>
        <v/>
      </c>
      <c r="F30" s="16" t="str">
        <f>IF($A30="","",VALUE(INDEX(DYTH_输入!P:P,2*(ROW($A30)-2))))</f>
        <v/>
      </c>
      <c r="G30" s="6" t="str">
        <f>IF($A30="","",INDEX(DYTH_输入!R:R,2*(ROW($A30)-2)))</f>
        <v/>
      </c>
      <c r="H30" s="6" t="str">
        <f>IF($A30="","",INDEX(DYTH_输入!T:T,2*(ROW($A30)-2)))</f>
        <v/>
      </c>
      <c r="I30" s="6" t="str">
        <f>IF($A30="","",INDEX(DYTH_输入!V:V,2*(ROW($A30)-2)))</f>
        <v/>
      </c>
      <c r="J30" s="20" t="str">
        <f ca="1">IF($A30="","",IF($B$3-$B$4&gt;0,MATCH(MIN(OFFSET($F$3:F30,L30,,A30-L30+1,1)),OFFSET($F$3:F30,L30,,A30-L30+1,1),0)-1+L30,MATCH(MIN(OFFSET($F$3:F30,0,,C30+1,1)),OFFSET($F$3:F30,0,,C30+1,1),0)-1))</f>
        <v/>
      </c>
      <c r="K30" s="6" t="str">
        <f>IF($A30="","",INDEX(DYTH_输入!X:X,2*(ROW($A30)-2)))</f>
        <v/>
      </c>
      <c r="L30" s="20" t="str">
        <f>IF($A30="","",MATCH(MAX($F$3:F30),$F$3:F30,0)-1)</f>
        <v/>
      </c>
      <c r="M30" s="6" t="str">
        <f>IF($A30="","",INDEX(DYTH_输入!Z:Z,2*(ROW($A30)-2)))</f>
        <v/>
      </c>
      <c r="N30" s="20" t="str">
        <f ca="1">IF($A30="","",IF($B$3-$B$4&gt;0,MATCH(MIN(OFFSET($F$3:F30,0,,C30+1,1)),OFFSET($F$3:F30,0,,C30+1,1),0)-1,MATCH(MIN(OFFSET($F$3:F30,L30,,A30-L30+1,1)),OFFSET($F$3:F30,L30,,A30-L30+1,1),0)-1+L30))</f>
        <v/>
      </c>
      <c r="O30" s="6" t="str">
        <f>IF($A30="","",LEFT(INDEX(DYTH_输入!AB:AB,2*(ROW($A30)-2)),IF(MID(INDEX(DYTH_输入!AB:AB,2*(ROW($A30)-2)),LEN(INDEX(DYTH_输入!AB:AB,2*(ROW($A30)-2)))-2,1)="(",LEN(INDEX(DYTH_输入!AB:AB,2*(ROW($A30)-2)))-3,LEN(INDEX(DYTH_输入!AB:AB,2*(ROW($A30)-2)))-4)))</f>
        <v/>
      </c>
      <c r="P30" s="21" t="str">
        <f t="shared" si="5"/>
        <v/>
      </c>
      <c r="Q30" s="12" t="str">
        <f ca="1">IF($A30="","",MAX($F$3:F30)-MIN(MIN(OFFSET($F$3:F30,MAX($C$4:C30)+3,,,ROW(F30)-ROW(C30)+1)),MIN(OFFSET($F$3:F30,$C$3,,,IF($C$4=0,1,MAX($C$4:C30))))))</f>
        <v/>
      </c>
      <c r="R30" s="6" t="str">
        <f>IF($A30="","",MID(INDEX(DYTH_输入!AB:AB,2*(ROW($A30)-2)),IF(MID(INDEX(DYTH_输入!AB:AB,2*(ROW($A30)-2)),LEN(INDEX(DYTH_输入!AB:AB,2*(ROW($A30)-2)))-2,1)="(",LEN(INDEX(DYTH_输入!AB:AB,2*(ROW($A30)-2)))-1,LEN(INDEX(DYTH_输入!AB:AB,2*(ROW($A30)-2)))-2),IF(MID(INDEX(DYTH_输入!AB:AB,2*(ROW($A30)-2)),LEN(INDEX(DYTH_输入!AB:AB,2*(ROW($A30)-2)))-2,1)="(",1,2)))</f>
        <v/>
      </c>
      <c r="S30" s="16" t="str">
        <f t="shared" si="6"/>
        <v/>
      </c>
      <c r="T30" s="6" t="str">
        <f>IF($A30="","",LEFT(INDEX(DYTH_输入!AD:AD,2*(ROW($A30)-2)),LEN(INDEX(DYTH_输入!AD:AD,2*(ROW($A30)-2)))-4))</f>
        <v/>
      </c>
      <c r="U30" s="21" t="str">
        <f t="shared" si="7"/>
        <v/>
      </c>
      <c r="V30" s="12" t="str">
        <f ca="1">IF($A30="","",MAX($F$3:F30)-MAX(MIN(OFFSET($F$3:F30,MAX($C$4:C30)+3,,,ROW(F30)-ROW(C30)+1)),MIN(OFFSET($F$3:F30,$C$3,,,IF($C$4=0,1,MAX($C$4:C30))))))</f>
        <v/>
      </c>
      <c r="W30" s="6" t="str">
        <f>IF($A30="","",MID(INDEX(DYTH_输入!AD:AD,2*(ROW($A30)-2)),IF(MID(INDEX(DYTH_输入!AD:AD,2*(ROW($A30)-2)),LEN(INDEX(DYTH_输入!AD:AD,2*(ROW($A30)-2)))-2,1)="(",LEN(INDEX(DYTH_输入!AD:AD,2*(ROW($A30)-2)))-1,LEN(INDEX(DYTH_输入!AD:AD,2*(ROW($A30)-2)))-2),IF(MID(INDEX(DYTH_输入!AD:AD,2*(ROW($A30)-2)),LEN(INDEX(DYTH_输入!AD:AD,2*(ROW($A30)-2)))-2,1)="(",1,2)))</f>
        <v/>
      </c>
      <c r="X30" s="16" t="str">
        <f t="shared" si="8"/>
        <v/>
      </c>
      <c r="Y30" s="6" t="str">
        <f>IF($A30="","",MID(INDEX(DYTH_输入!M:M,2*(ROW($A30)-3)+1),10,2))</f>
        <v/>
      </c>
      <c r="Z30" s="20" t="str">
        <f t="shared" si="9"/>
        <v/>
      </c>
      <c r="AA30" s="6" t="str">
        <f>IF($A30="","",MID(INDEX(DYTH_输入!N:N,2*(ROW($A30)-3)+1),8,2))</f>
        <v/>
      </c>
      <c r="AB30" s="20" t="str">
        <f t="shared" si="0"/>
        <v/>
      </c>
      <c r="AC30" s="6" t="str">
        <f>IF($A30="","",MID(INDEX(DYTH_输入!O:O,2*(ROW($A30)-3)+1),8,2))</f>
        <v/>
      </c>
      <c r="AD30" s="20" t="str">
        <f t="shared" si="1"/>
        <v/>
      </c>
      <c r="AE30" s="6" t="str">
        <f>IF($A30="","",MID(INDEX(DYTH_输入!P:P,2*(ROW($A30)-3)+1),8,2))</f>
        <v/>
      </c>
      <c r="AF30" s="20" t="str">
        <f t="shared" si="2"/>
        <v/>
      </c>
      <c r="AG30" s="6" t="str">
        <f>IF($A30="","",MID(INDEX(DYTH_输入!Q:Q,2*(ROW($A30)-3)+1),12,2))</f>
        <v/>
      </c>
      <c r="AH30" s="20" t="str">
        <f t="shared" si="3"/>
        <v/>
      </c>
      <c r="AI30" s="6" t="str">
        <f>IF($A30="","",MID(INDEX(DYTH_输入!R:R,2*(ROW($A30)-3)+1),11,2))</f>
        <v/>
      </c>
      <c r="AJ30" s="20" t="str">
        <f t="shared" si="4"/>
        <v/>
      </c>
    </row>
    <row r="31" spans="1:36" x14ac:dyDescent="0.2">
      <c r="A31" s="7" t="str">
        <f t="array" ref="A31">IF(2*(ROW()-2)&lt;=MAX((DYTH_输入!A:A&lt;&gt;"")*ROW(DYTH_输入!A:A))+1,ROW()-3,"")</f>
        <v/>
      </c>
      <c r="B31" s="16" t="str">
        <f>IF($A31="","",VALUE(INDEX(DYTH_输入!N:N,2*(ROW($A31)-2))))</f>
        <v/>
      </c>
      <c r="C31" s="16" t="str">
        <f>IF($A31="","",VALUE(MID(INDEX(DYTH_输入!K:K,2*(ROW($A31)-3)+1),8,2)))</f>
        <v/>
      </c>
      <c r="D31" s="6" t="str">
        <f>IF($A31="","",INDEX(DYTH_输入!AF:AF,2*(ROW($A31)-2)))</f>
        <v/>
      </c>
      <c r="E31" s="6" t="str">
        <f>IF($A31="","",INDEX(DYTH_输入!AH:AH,2*(ROW($A31)-2)))</f>
        <v/>
      </c>
      <c r="F31" s="16" t="str">
        <f>IF($A31="","",VALUE(INDEX(DYTH_输入!P:P,2*(ROW($A31)-2))))</f>
        <v/>
      </c>
      <c r="G31" s="6" t="str">
        <f>IF($A31="","",INDEX(DYTH_输入!R:R,2*(ROW($A31)-2)))</f>
        <v/>
      </c>
      <c r="H31" s="6" t="str">
        <f>IF($A31="","",INDEX(DYTH_输入!T:T,2*(ROW($A31)-2)))</f>
        <v/>
      </c>
      <c r="I31" s="6" t="str">
        <f>IF($A31="","",INDEX(DYTH_输入!V:V,2*(ROW($A31)-2)))</f>
        <v/>
      </c>
      <c r="J31" s="20" t="str">
        <f ca="1">IF($A31="","",IF($B$3-$B$4&gt;0,MATCH(MIN(OFFSET($F$3:F31,L31,,A31-L31+1,1)),OFFSET($F$3:F31,L31,,A31-L31+1,1),0)-1+L31,MATCH(MIN(OFFSET($F$3:F31,0,,C31+1,1)),OFFSET($F$3:F31,0,,C31+1,1),0)-1))</f>
        <v/>
      </c>
      <c r="K31" s="6" t="str">
        <f>IF($A31="","",INDEX(DYTH_输入!X:X,2*(ROW($A31)-2)))</f>
        <v/>
      </c>
      <c r="L31" s="20" t="str">
        <f>IF($A31="","",MATCH(MAX($F$3:F31),$F$3:F31,0)-1)</f>
        <v/>
      </c>
      <c r="M31" s="6" t="str">
        <f>IF($A31="","",INDEX(DYTH_输入!Z:Z,2*(ROW($A31)-2)))</f>
        <v/>
      </c>
      <c r="N31" s="20" t="str">
        <f ca="1">IF($A31="","",IF($B$3-$B$4&gt;0,MATCH(MIN(OFFSET($F$3:F31,0,,C31+1,1)),OFFSET($F$3:F31,0,,C31+1,1),0)-1,MATCH(MIN(OFFSET($F$3:F31,L31,,A31-L31+1,1)),OFFSET($F$3:F31,L31,,A31-L31+1,1),0)-1+L31))</f>
        <v/>
      </c>
      <c r="O31" s="6" t="str">
        <f>IF($A31="","",LEFT(INDEX(DYTH_输入!AB:AB,2*(ROW($A31)-2)),IF(MID(INDEX(DYTH_输入!AB:AB,2*(ROW($A31)-2)),LEN(INDEX(DYTH_输入!AB:AB,2*(ROW($A31)-2)))-2,1)="(",LEN(INDEX(DYTH_输入!AB:AB,2*(ROW($A31)-2)))-3,LEN(INDEX(DYTH_输入!AB:AB,2*(ROW($A31)-2)))-4)))</f>
        <v/>
      </c>
      <c r="P31" s="21" t="str">
        <f t="shared" si="5"/>
        <v/>
      </c>
      <c r="Q31" s="12" t="str">
        <f ca="1">IF($A31="","",MAX($F$3:F31)-MIN(MIN(OFFSET($F$3:F31,MAX($C$4:C31)+3,,,ROW(F31)-ROW(C31)+1)),MIN(OFFSET($F$3:F31,$C$3,,,IF($C$4=0,1,MAX($C$4:C31))))))</f>
        <v/>
      </c>
      <c r="R31" s="6" t="str">
        <f>IF($A31="","",MID(INDEX(DYTH_输入!AB:AB,2*(ROW($A31)-2)),IF(MID(INDEX(DYTH_输入!AB:AB,2*(ROW($A31)-2)),LEN(INDEX(DYTH_输入!AB:AB,2*(ROW($A31)-2)))-2,1)="(",LEN(INDEX(DYTH_输入!AB:AB,2*(ROW($A31)-2)))-1,LEN(INDEX(DYTH_输入!AB:AB,2*(ROW($A31)-2)))-2),IF(MID(INDEX(DYTH_输入!AB:AB,2*(ROW($A31)-2)),LEN(INDEX(DYTH_输入!AB:AB,2*(ROW($A31)-2)))-2,1)="(",1,2)))</f>
        <v/>
      </c>
      <c r="S31" s="16" t="str">
        <f t="shared" si="6"/>
        <v/>
      </c>
      <c r="T31" s="6" t="str">
        <f>IF($A31="","",LEFT(INDEX(DYTH_输入!AD:AD,2*(ROW($A31)-2)),LEN(INDEX(DYTH_输入!AD:AD,2*(ROW($A31)-2)))-4))</f>
        <v/>
      </c>
      <c r="U31" s="21" t="str">
        <f t="shared" si="7"/>
        <v/>
      </c>
      <c r="V31" s="12" t="str">
        <f ca="1">IF($A31="","",MAX($F$3:F31)-MAX(MIN(OFFSET($F$3:F31,MAX($C$4:C31)+3,,,ROW(F31)-ROW(C31)+1)),MIN(OFFSET($F$3:F31,$C$3,,,IF($C$4=0,1,MAX($C$4:C31))))))</f>
        <v/>
      </c>
      <c r="W31" s="6" t="str">
        <f>IF($A31="","",MID(INDEX(DYTH_输入!AD:AD,2*(ROW($A31)-2)),IF(MID(INDEX(DYTH_输入!AD:AD,2*(ROW($A31)-2)),LEN(INDEX(DYTH_输入!AD:AD,2*(ROW($A31)-2)))-2,1)="(",LEN(INDEX(DYTH_输入!AD:AD,2*(ROW($A31)-2)))-1,LEN(INDEX(DYTH_输入!AD:AD,2*(ROW($A31)-2)))-2),IF(MID(INDEX(DYTH_输入!AD:AD,2*(ROW($A31)-2)),LEN(INDEX(DYTH_输入!AD:AD,2*(ROW($A31)-2)))-2,1)="(",1,2)))</f>
        <v/>
      </c>
      <c r="X31" s="16" t="str">
        <f t="shared" si="8"/>
        <v/>
      </c>
      <c r="Y31" s="6" t="str">
        <f>IF($A31="","",MID(INDEX(DYTH_输入!M:M,2*(ROW($A31)-3)+1),10,2))</f>
        <v/>
      </c>
      <c r="Z31" s="20" t="str">
        <f t="shared" si="9"/>
        <v/>
      </c>
      <c r="AA31" s="6" t="str">
        <f>IF($A31="","",MID(INDEX(DYTH_输入!N:N,2*(ROW($A31)-3)+1),8,2))</f>
        <v/>
      </c>
      <c r="AB31" s="20" t="str">
        <f t="shared" si="0"/>
        <v/>
      </c>
      <c r="AC31" s="6" t="str">
        <f>IF($A31="","",MID(INDEX(DYTH_输入!O:O,2*(ROW($A31)-3)+1),8,2))</f>
        <v/>
      </c>
      <c r="AD31" s="20" t="str">
        <f t="shared" si="1"/>
        <v/>
      </c>
      <c r="AE31" s="6" t="str">
        <f>IF($A31="","",MID(INDEX(DYTH_输入!P:P,2*(ROW($A31)-3)+1),8,2))</f>
        <v/>
      </c>
      <c r="AF31" s="20" t="str">
        <f t="shared" si="2"/>
        <v/>
      </c>
      <c r="AG31" s="6" t="str">
        <f>IF($A31="","",MID(INDEX(DYTH_输入!Q:Q,2*(ROW($A31)-3)+1),12,2))</f>
        <v/>
      </c>
      <c r="AH31" s="20" t="str">
        <f t="shared" si="3"/>
        <v/>
      </c>
      <c r="AI31" s="6" t="str">
        <f>IF($A31="","",MID(INDEX(DYTH_输入!R:R,2*(ROW($A31)-3)+1),11,2))</f>
        <v/>
      </c>
      <c r="AJ31" s="20" t="str">
        <f t="shared" si="4"/>
        <v/>
      </c>
    </row>
    <row r="32" spans="1:36" x14ac:dyDescent="0.2">
      <c r="A32" s="7" t="str">
        <f t="array" ref="A32">IF(2*(ROW()-2)&lt;=MAX((DYTH_输入!A:A&lt;&gt;"")*ROW(DYTH_输入!A:A))+1,ROW()-3,"")</f>
        <v/>
      </c>
      <c r="B32" s="16" t="str">
        <f>IF($A32="","",VALUE(INDEX(DYTH_输入!N:N,2*(ROW($A32)-2))))</f>
        <v/>
      </c>
      <c r="C32" s="16" t="str">
        <f>IF($A32="","",VALUE(MID(INDEX(DYTH_输入!K:K,2*(ROW($A32)-3)+1),8,2)))</f>
        <v/>
      </c>
      <c r="D32" s="6" t="str">
        <f>IF($A32="","",INDEX(DYTH_输入!AF:AF,2*(ROW($A32)-2)))</f>
        <v/>
      </c>
      <c r="E32" s="6" t="str">
        <f>IF($A32="","",INDEX(DYTH_输入!AH:AH,2*(ROW($A32)-2)))</f>
        <v/>
      </c>
      <c r="F32" s="16" t="str">
        <f>IF($A32="","",VALUE(INDEX(DYTH_输入!P:P,2*(ROW($A32)-2))))</f>
        <v/>
      </c>
      <c r="G32" s="6" t="str">
        <f>IF($A32="","",INDEX(DYTH_输入!R:R,2*(ROW($A32)-2)))</f>
        <v/>
      </c>
      <c r="H32" s="6" t="str">
        <f>IF($A32="","",INDEX(DYTH_输入!T:T,2*(ROW($A32)-2)))</f>
        <v/>
      </c>
      <c r="I32" s="6" t="str">
        <f>IF($A32="","",INDEX(DYTH_输入!V:V,2*(ROW($A32)-2)))</f>
        <v/>
      </c>
      <c r="J32" s="20" t="str">
        <f ca="1">IF($A32="","",IF($B$3-$B$4&gt;0,MATCH(MIN(OFFSET($F$3:F32,L32,,A32-L32+1,1)),OFFSET($F$3:F32,L32,,A32-L32+1,1),0)-1+L32,MATCH(MIN(OFFSET($F$3:F32,0,,C32+1,1)),OFFSET($F$3:F32,0,,C32+1,1),0)-1))</f>
        <v/>
      </c>
      <c r="K32" s="6" t="str">
        <f>IF($A32="","",INDEX(DYTH_输入!X:X,2*(ROW($A32)-2)))</f>
        <v/>
      </c>
      <c r="L32" s="20" t="str">
        <f>IF($A32="","",MATCH(MAX($F$3:F32),$F$3:F32,0)-1)</f>
        <v/>
      </c>
      <c r="M32" s="6" t="str">
        <f>IF($A32="","",INDEX(DYTH_输入!Z:Z,2*(ROW($A32)-2)))</f>
        <v/>
      </c>
      <c r="N32" s="20" t="str">
        <f ca="1">IF($A32="","",IF($B$3-$B$4&gt;0,MATCH(MIN(OFFSET($F$3:F32,0,,C32+1,1)),OFFSET($F$3:F32,0,,C32+1,1),0)-1,MATCH(MIN(OFFSET($F$3:F32,L32,,A32-L32+1,1)),OFFSET($F$3:F32,L32,,A32-L32+1,1),0)-1+L32))</f>
        <v/>
      </c>
      <c r="O32" s="6" t="str">
        <f>IF($A32="","",LEFT(INDEX(DYTH_输入!AB:AB,2*(ROW($A32)-2)),IF(MID(INDEX(DYTH_输入!AB:AB,2*(ROW($A32)-2)),LEN(INDEX(DYTH_输入!AB:AB,2*(ROW($A32)-2)))-2,1)="(",LEN(INDEX(DYTH_输入!AB:AB,2*(ROW($A32)-2)))-3,LEN(INDEX(DYTH_输入!AB:AB,2*(ROW($A32)-2)))-4)))</f>
        <v/>
      </c>
      <c r="P32" s="21" t="str">
        <f t="shared" si="5"/>
        <v/>
      </c>
      <c r="Q32" s="12" t="str">
        <f ca="1">IF($A32="","",MAX($F$3:F32)-MIN(MIN(OFFSET($F$3:F32,MAX($C$4:C32)+3,,,ROW(F32)-ROW(C32)+1)),MIN(OFFSET($F$3:F32,$C$3,,,IF($C$4=0,1,MAX($C$4:C32))))))</f>
        <v/>
      </c>
      <c r="R32" s="6" t="str">
        <f>IF($A32="","",MID(INDEX(DYTH_输入!AB:AB,2*(ROW($A32)-2)),IF(MID(INDEX(DYTH_输入!AB:AB,2*(ROW($A32)-2)),LEN(INDEX(DYTH_输入!AB:AB,2*(ROW($A32)-2)))-2,1)="(",LEN(INDEX(DYTH_输入!AB:AB,2*(ROW($A32)-2)))-1,LEN(INDEX(DYTH_输入!AB:AB,2*(ROW($A32)-2)))-2),IF(MID(INDEX(DYTH_输入!AB:AB,2*(ROW($A32)-2)),LEN(INDEX(DYTH_输入!AB:AB,2*(ROW($A32)-2)))-2,1)="(",1,2)))</f>
        <v/>
      </c>
      <c r="S32" s="16" t="str">
        <f t="shared" si="6"/>
        <v/>
      </c>
      <c r="T32" s="6" t="str">
        <f>IF($A32="","",LEFT(INDEX(DYTH_输入!AD:AD,2*(ROW($A32)-2)),LEN(INDEX(DYTH_输入!AD:AD,2*(ROW($A32)-2)))-4))</f>
        <v/>
      </c>
      <c r="U32" s="21" t="str">
        <f t="shared" si="7"/>
        <v/>
      </c>
      <c r="V32" s="12" t="str">
        <f ca="1">IF($A32="","",MAX($F$3:F32)-MAX(MIN(OFFSET($F$3:F32,MAX($C$4:C32)+3,,,ROW(F32)-ROW(C32)+1)),MIN(OFFSET($F$3:F32,$C$3,,,IF($C$4=0,1,MAX($C$4:C32))))))</f>
        <v/>
      </c>
      <c r="W32" s="6" t="str">
        <f>IF($A32="","",MID(INDEX(DYTH_输入!AD:AD,2*(ROW($A32)-2)),IF(MID(INDEX(DYTH_输入!AD:AD,2*(ROW($A32)-2)),LEN(INDEX(DYTH_输入!AD:AD,2*(ROW($A32)-2)))-2,1)="(",LEN(INDEX(DYTH_输入!AD:AD,2*(ROW($A32)-2)))-1,LEN(INDEX(DYTH_输入!AD:AD,2*(ROW($A32)-2)))-2),IF(MID(INDEX(DYTH_输入!AD:AD,2*(ROW($A32)-2)),LEN(INDEX(DYTH_输入!AD:AD,2*(ROW($A32)-2)))-2,1)="(",1,2)))</f>
        <v/>
      </c>
      <c r="X32" s="16" t="str">
        <f t="shared" si="8"/>
        <v/>
      </c>
      <c r="Y32" s="6" t="str">
        <f>IF($A32="","",MID(INDEX(DYTH_输入!M:M,2*(ROW($A32)-3)+1),10,2))</f>
        <v/>
      </c>
      <c r="Z32" s="20" t="str">
        <f t="shared" si="9"/>
        <v/>
      </c>
      <c r="AA32" s="6" t="str">
        <f>IF($A32="","",MID(INDEX(DYTH_输入!N:N,2*(ROW($A32)-3)+1),8,2))</f>
        <v/>
      </c>
      <c r="AB32" s="20" t="str">
        <f t="shared" si="0"/>
        <v/>
      </c>
      <c r="AC32" s="6" t="str">
        <f>IF($A32="","",MID(INDEX(DYTH_输入!O:O,2*(ROW($A32)-3)+1),8,2))</f>
        <v/>
      </c>
      <c r="AD32" s="20" t="str">
        <f t="shared" si="1"/>
        <v/>
      </c>
      <c r="AE32" s="6" t="str">
        <f>IF($A32="","",MID(INDEX(DYTH_输入!P:P,2*(ROW($A32)-3)+1),8,2))</f>
        <v/>
      </c>
      <c r="AF32" s="20" t="str">
        <f t="shared" si="2"/>
        <v/>
      </c>
      <c r="AG32" s="6" t="str">
        <f>IF($A32="","",MID(INDEX(DYTH_输入!Q:Q,2*(ROW($A32)-3)+1),12,2))</f>
        <v/>
      </c>
      <c r="AH32" s="20" t="str">
        <f t="shared" si="3"/>
        <v/>
      </c>
      <c r="AI32" s="6" t="str">
        <f>IF($A32="","",MID(INDEX(DYTH_输入!R:R,2*(ROW($A32)-3)+1),11,2))</f>
        <v/>
      </c>
      <c r="AJ32" s="20" t="str">
        <f t="shared" si="4"/>
        <v/>
      </c>
    </row>
    <row r="33" spans="1:36" x14ac:dyDescent="0.2">
      <c r="A33" s="7" t="str">
        <f t="array" ref="A33">IF(2*(ROW()-2)&lt;=MAX((DYTH_输入!A:A&lt;&gt;"")*ROW(DYTH_输入!A:A))+1,ROW()-3,"")</f>
        <v/>
      </c>
      <c r="B33" s="16" t="str">
        <f>IF($A33="","",VALUE(INDEX(DYTH_输入!N:N,2*(ROW($A33)-2))))</f>
        <v/>
      </c>
      <c r="C33" s="16" t="str">
        <f>IF($A33="","",VALUE(MID(INDEX(DYTH_输入!K:K,2*(ROW($A33)-3)+1),8,2)))</f>
        <v/>
      </c>
      <c r="D33" s="6" t="str">
        <f>IF($A33="","",INDEX(DYTH_输入!AF:AF,2*(ROW($A33)-2)))</f>
        <v/>
      </c>
      <c r="E33" s="6" t="str">
        <f>IF($A33="","",INDEX(DYTH_输入!AH:AH,2*(ROW($A33)-2)))</f>
        <v/>
      </c>
      <c r="F33" s="16" t="str">
        <f>IF($A33="","",VALUE(INDEX(DYTH_输入!P:P,2*(ROW($A33)-2))))</f>
        <v/>
      </c>
      <c r="G33" s="6" t="str">
        <f>IF($A33="","",INDEX(DYTH_输入!R:R,2*(ROW($A33)-2)))</f>
        <v/>
      </c>
      <c r="H33" s="6" t="str">
        <f>IF($A33="","",INDEX(DYTH_输入!T:T,2*(ROW($A33)-2)))</f>
        <v/>
      </c>
      <c r="I33" s="6" t="str">
        <f>IF($A33="","",INDEX(DYTH_输入!V:V,2*(ROW($A33)-2)))</f>
        <v/>
      </c>
      <c r="J33" s="20" t="str">
        <f ca="1">IF($A33="","",IF($B$3-$B$4&gt;0,MATCH(MIN(OFFSET($F$3:F33,L33,,A33-L33+1,1)),OFFSET($F$3:F33,L33,,A33-L33+1,1),0)-1+L33,MATCH(MIN(OFFSET($F$3:F33,0,,C33+1,1)),OFFSET($F$3:F33,0,,C33+1,1),0)-1))</f>
        <v/>
      </c>
      <c r="K33" s="6" t="str">
        <f>IF($A33="","",INDEX(DYTH_输入!X:X,2*(ROW($A33)-2)))</f>
        <v/>
      </c>
      <c r="L33" s="20" t="str">
        <f>IF($A33="","",MATCH(MAX($F$3:F33),$F$3:F33,0)-1)</f>
        <v/>
      </c>
      <c r="M33" s="6" t="str">
        <f>IF($A33="","",INDEX(DYTH_输入!Z:Z,2*(ROW($A33)-2)))</f>
        <v/>
      </c>
      <c r="N33" s="20" t="str">
        <f ca="1">IF($A33="","",IF($B$3-$B$4&gt;0,MATCH(MIN(OFFSET($F$3:F33,0,,C33+1,1)),OFFSET($F$3:F33,0,,C33+1,1),0)-1,MATCH(MIN(OFFSET($F$3:F33,L33,,A33-L33+1,1)),OFFSET($F$3:F33,L33,,A33-L33+1,1),0)-1+L33))</f>
        <v/>
      </c>
      <c r="O33" s="6" t="str">
        <f>IF($A33="","",LEFT(INDEX(DYTH_输入!AB:AB,2*(ROW($A33)-2)),IF(MID(INDEX(DYTH_输入!AB:AB,2*(ROW($A33)-2)),LEN(INDEX(DYTH_输入!AB:AB,2*(ROW($A33)-2)))-2,1)="(",LEN(INDEX(DYTH_输入!AB:AB,2*(ROW($A33)-2)))-3,LEN(INDEX(DYTH_输入!AB:AB,2*(ROW($A33)-2)))-4)))</f>
        <v/>
      </c>
      <c r="P33" s="21" t="str">
        <f t="shared" si="5"/>
        <v/>
      </c>
      <c r="Q33" s="12" t="str">
        <f ca="1">IF($A33="","",MAX($F$3:F33)-MIN(MIN(OFFSET($F$3:F33,MAX($C$4:C33)+3,,,ROW(F33)-ROW(C33)+1)),MIN(OFFSET($F$3:F33,$C$3,,,IF($C$4=0,1,MAX($C$4:C33))))))</f>
        <v/>
      </c>
      <c r="R33" s="6" t="str">
        <f>IF($A33="","",MID(INDEX(DYTH_输入!AB:AB,2*(ROW($A33)-2)),IF(MID(INDEX(DYTH_输入!AB:AB,2*(ROW($A33)-2)),LEN(INDEX(DYTH_输入!AB:AB,2*(ROW($A33)-2)))-2,1)="(",LEN(INDEX(DYTH_输入!AB:AB,2*(ROW($A33)-2)))-1,LEN(INDEX(DYTH_输入!AB:AB,2*(ROW($A33)-2)))-2),IF(MID(INDEX(DYTH_输入!AB:AB,2*(ROW($A33)-2)),LEN(INDEX(DYTH_输入!AB:AB,2*(ROW($A33)-2)))-2,1)="(",1,2)))</f>
        <v/>
      </c>
      <c r="S33" s="16" t="str">
        <f t="shared" si="6"/>
        <v/>
      </c>
      <c r="T33" s="6" t="str">
        <f>IF($A33="","",LEFT(INDEX(DYTH_输入!AD:AD,2*(ROW($A33)-2)),LEN(INDEX(DYTH_输入!AD:AD,2*(ROW($A33)-2)))-4))</f>
        <v/>
      </c>
      <c r="U33" s="21" t="str">
        <f t="shared" si="7"/>
        <v/>
      </c>
      <c r="V33" s="12" t="str">
        <f ca="1">IF($A33="","",MAX($F$3:F33)-MAX(MIN(OFFSET($F$3:F33,MAX($C$4:C33)+3,,,ROW(F33)-ROW(C33)+1)),MIN(OFFSET($F$3:F33,$C$3,,,IF($C$4=0,1,MAX($C$4:C33))))))</f>
        <v/>
      </c>
      <c r="W33" s="6" t="str">
        <f>IF($A33="","",MID(INDEX(DYTH_输入!AD:AD,2*(ROW($A33)-2)),IF(MID(INDEX(DYTH_输入!AD:AD,2*(ROW($A33)-2)),LEN(INDEX(DYTH_输入!AD:AD,2*(ROW($A33)-2)))-2,1)="(",LEN(INDEX(DYTH_输入!AD:AD,2*(ROW($A33)-2)))-1,LEN(INDEX(DYTH_输入!AD:AD,2*(ROW($A33)-2)))-2),IF(MID(INDEX(DYTH_输入!AD:AD,2*(ROW($A33)-2)),LEN(INDEX(DYTH_输入!AD:AD,2*(ROW($A33)-2)))-2,1)="(",1,2)))</f>
        <v/>
      </c>
      <c r="X33" s="16" t="str">
        <f t="shared" si="8"/>
        <v/>
      </c>
      <c r="Y33" s="6" t="str">
        <f>IF($A33="","",MID(INDEX(DYTH_输入!M:M,2*(ROW($A33)-3)+1),10,2))</f>
        <v/>
      </c>
      <c r="Z33" s="20" t="str">
        <f t="shared" si="9"/>
        <v/>
      </c>
      <c r="AA33" s="6" t="str">
        <f>IF($A33="","",MID(INDEX(DYTH_输入!N:N,2*(ROW($A33)-3)+1),8,2))</f>
        <v/>
      </c>
      <c r="AB33" s="20" t="str">
        <f t="shared" si="0"/>
        <v/>
      </c>
      <c r="AC33" s="6" t="str">
        <f>IF($A33="","",MID(INDEX(DYTH_输入!O:O,2*(ROW($A33)-3)+1),8,2))</f>
        <v/>
      </c>
      <c r="AD33" s="20" t="str">
        <f t="shared" si="1"/>
        <v/>
      </c>
      <c r="AE33" s="6" t="str">
        <f>IF($A33="","",MID(INDEX(DYTH_输入!P:P,2*(ROW($A33)-3)+1),8,2))</f>
        <v/>
      </c>
      <c r="AF33" s="20" t="str">
        <f t="shared" si="2"/>
        <v/>
      </c>
      <c r="AG33" s="6" t="str">
        <f>IF($A33="","",MID(INDEX(DYTH_输入!Q:Q,2*(ROW($A33)-3)+1),12,2))</f>
        <v/>
      </c>
      <c r="AH33" s="20" t="str">
        <f t="shared" si="3"/>
        <v/>
      </c>
      <c r="AI33" s="6" t="str">
        <f>IF($A33="","",MID(INDEX(DYTH_输入!R:R,2*(ROW($A33)-3)+1),11,2))</f>
        <v/>
      </c>
      <c r="AJ33" s="20" t="str">
        <f t="shared" si="4"/>
        <v/>
      </c>
    </row>
    <row r="34" spans="1:36" x14ac:dyDescent="0.2">
      <c r="A34" s="7" t="str">
        <f t="array" ref="A34">IF(2*(ROW()-2)&lt;=MAX((DYTH_输入!A:A&lt;&gt;"")*ROW(DYTH_输入!A:A))+1,ROW()-3,"")</f>
        <v/>
      </c>
      <c r="B34" s="16" t="str">
        <f>IF($A34="","",VALUE(INDEX(DYTH_输入!N:N,2*(ROW($A34)-2))))</f>
        <v/>
      </c>
      <c r="C34" s="16" t="str">
        <f>IF($A34="","",VALUE(MID(INDEX(DYTH_输入!K:K,2*(ROW($A34)-3)+1),8,2)))</f>
        <v/>
      </c>
      <c r="D34" s="6" t="str">
        <f>IF($A34="","",INDEX(DYTH_输入!AF:AF,2*(ROW($A34)-2)))</f>
        <v/>
      </c>
      <c r="E34" s="6" t="str">
        <f>IF($A34="","",INDEX(DYTH_输入!AH:AH,2*(ROW($A34)-2)))</f>
        <v/>
      </c>
      <c r="F34" s="16" t="str">
        <f>IF($A34="","",VALUE(INDEX(DYTH_输入!P:P,2*(ROW($A34)-2))))</f>
        <v/>
      </c>
      <c r="G34" s="6" t="str">
        <f>IF($A34="","",INDEX(DYTH_输入!R:R,2*(ROW($A34)-2)))</f>
        <v/>
      </c>
      <c r="H34" s="6" t="str">
        <f>IF($A34="","",INDEX(DYTH_输入!T:T,2*(ROW($A34)-2)))</f>
        <v/>
      </c>
      <c r="I34" s="6" t="str">
        <f>IF($A34="","",INDEX(DYTH_输入!V:V,2*(ROW($A34)-2)))</f>
        <v/>
      </c>
      <c r="J34" s="20" t="str">
        <f ca="1">IF($A34="","",IF($B$3-$B$4&gt;0,MATCH(MIN(OFFSET($F$3:F34,L34,,A34-L34+1,1)),OFFSET($F$3:F34,L34,,A34-L34+1,1),0)-1+L34,MATCH(MIN(OFFSET($F$3:F34,0,,C34+1,1)),OFFSET($F$3:F34,0,,C34+1,1),0)-1))</f>
        <v/>
      </c>
      <c r="K34" s="6" t="str">
        <f>IF($A34="","",INDEX(DYTH_输入!X:X,2*(ROW($A34)-2)))</f>
        <v/>
      </c>
      <c r="L34" s="20" t="str">
        <f>IF($A34="","",MATCH(MAX($F$3:F34),$F$3:F34,0)-1)</f>
        <v/>
      </c>
      <c r="M34" s="6" t="str">
        <f>IF($A34="","",INDEX(DYTH_输入!Z:Z,2*(ROW($A34)-2)))</f>
        <v/>
      </c>
      <c r="N34" s="20" t="str">
        <f ca="1">IF($A34="","",IF($B$3-$B$4&gt;0,MATCH(MIN(OFFSET($F$3:F34,0,,C34+1,1)),OFFSET($F$3:F34,0,,C34+1,1),0)-1,MATCH(MIN(OFFSET($F$3:F34,L34,,A34-L34+1,1)),OFFSET($F$3:F34,L34,,A34-L34+1,1),0)-1+L34))</f>
        <v/>
      </c>
      <c r="O34" s="6" t="str">
        <f>IF($A34="","",LEFT(INDEX(DYTH_输入!AB:AB,2*(ROW($A34)-2)),IF(MID(INDEX(DYTH_输入!AB:AB,2*(ROW($A34)-2)),LEN(INDEX(DYTH_输入!AB:AB,2*(ROW($A34)-2)))-2,1)="(",LEN(INDEX(DYTH_输入!AB:AB,2*(ROW($A34)-2)))-3,LEN(INDEX(DYTH_输入!AB:AB,2*(ROW($A34)-2)))-4)))</f>
        <v/>
      </c>
      <c r="P34" s="21" t="str">
        <f t="shared" si="5"/>
        <v/>
      </c>
      <c r="Q34" s="12" t="str">
        <f ca="1">IF($A34="","",MAX($F$3:F34)-MIN(MIN(OFFSET($F$3:F34,MAX($C$4:C34)+3,,,ROW(F34)-ROW(C34)+1)),MIN(OFFSET($F$3:F34,$C$3,,,IF($C$4=0,1,MAX($C$4:C34))))))</f>
        <v/>
      </c>
      <c r="R34" s="6" t="str">
        <f>IF($A34="","",MID(INDEX(DYTH_输入!AB:AB,2*(ROW($A34)-2)),IF(MID(INDEX(DYTH_输入!AB:AB,2*(ROW($A34)-2)),LEN(INDEX(DYTH_输入!AB:AB,2*(ROW($A34)-2)))-2,1)="(",LEN(INDEX(DYTH_输入!AB:AB,2*(ROW($A34)-2)))-1,LEN(INDEX(DYTH_输入!AB:AB,2*(ROW($A34)-2)))-2),IF(MID(INDEX(DYTH_输入!AB:AB,2*(ROW($A34)-2)),LEN(INDEX(DYTH_输入!AB:AB,2*(ROW($A34)-2)))-2,1)="(",1,2)))</f>
        <v/>
      </c>
      <c r="S34" s="16" t="str">
        <f t="shared" si="6"/>
        <v/>
      </c>
      <c r="T34" s="6" t="str">
        <f>IF($A34="","",LEFT(INDEX(DYTH_输入!AD:AD,2*(ROW($A34)-2)),LEN(INDEX(DYTH_输入!AD:AD,2*(ROW($A34)-2)))-4))</f>
        <v/>
      </c>
      <c r="U34" s="21" t="str">
        <f t="shared" si="7"/>
        <v/>
      </c>
      <c r="V34" s="12" t="str">
        <f ca="1">IF($A34="","",MAX($F$3:F34)-MAX(MIN(OFFSET($F$3:F34,MAX($C$4:C34)+3,,,ROW(F34)-ROW(C34)+1)),MIN(OFFSET($F$3:F34,$C$3,,,IF($C$4=0,1,MAX($C$4:C34))))))</f>
        <v/>
      </c>
      <c r="W34" s="6" t="str">
        <f>IF($A34="","",MID(INDEX(DYTH_输入!AD:AD,2*(ROW($A34)-2)),IF(MID(INDEX(DYTH_输入!AD:AD,2*(ROW($A34)-2)),LEN(INDEX(DYTH_输入!AD:AD,2*(ROW($A34)-2)))-2,1)="(",LEN(INDEX(DYTH_输入!AD:AD,2*(ROW($A34)-2)))-1,LEN(INDEX(DYTH_输入!AD:AD,2*(ROW($A34)-2)))-2),IF(MID(INDEX(DYTH_输入!AD:AD,2*(ROW($A34)-2)),LEN(INDEX(DYTH_输入!AD:AD,2*(ROW($A34)-2)))-2,1)="(",1,2)))</f>
        <v/>
      </c>
      <c r="X34" s="16" t="str">
        <f t="shared" si="8"/>
        <v/>
      </c>
      <c r="Y34" s="6" t="str">
        <f>IF($A34="","",MID(INDEX(DYTH_输入!M:M,2*(ROW($A34)-3)+1),10,2))</f>
        <v/>
      </c>
      <c r="Z34" s="20" t="str">
        <f t="shared" si="9"/>
        <v/>
      </c>
      <c r="AA34" s="6" t="str">
        <f>IF($A34="","",MID(INDEX(DYTH_输入!N:N,2*(ROW($A34)-3)+1),8,2))</f>
        <v/>
      </c>
      <c r="AB34" s="20" t="str">
        <f t="shared" si="0"/>
        <v/>
      </c>
      <c r="AC34" s="6" t="str">
        <f>IF($A34="","",MID(INDEX(DYTH_输入!O:O,2*(ROW($A34)-3)+1),8,2))</f>
        <v/>
      </c>
      <c r="AD34" s="20" t="str">
        <f t="shared" si="1"/>
        <v/>
      </c>
      <c r="AE34" s="6" t="str">
        <f>IF($A34="","",MID(INDEX(DYTH_输入!P:P,2*(ROW($A34)-3)+1),8,2))</f>
        <v/>
      </c>
      <c r="AF34" s="20" t="str">
        <f t="shared" si="2"/>
        <v/>
      </c>
      <c r="AG34" s="6" t="str">
        <f>IF($A34="","",MID(INDEX(DYTH_输入!Q:Q,2*(ROW($A34)-3)+1),12,2))</f>
        <v/>
      </c>
      <c r="AH34" s="20" t="str">
        <f t="shared" si="3"/>
        <v/>
      </c>
      <c r="AI34" s="6" t="str">
        <f>IF($A34="","",MID(INDEX(DYTH_输入!R:R,2*(ROW($A34)-3)+1),11,2))</f>
        <v/>
      </c>
      <c r="AJ34" s="20" t="str">
        <f t="shared" si="4"/>
        <v/>
      </c>
    </row>
    <row r="35" spans="1:36" x14ac:dyDescent="0.2">
      <c r="A35" s="7" t="str">
        <f t="array" ref="A35">IF(2*(ROW()-2)&lt;=MAX((DYTH_输入!A:A&lt;&gt;"")*ROW(DYTH_输入!A:A))+1,ROW()-3,"")</f>
        <v/>
      </c>
      <c r="B35" s="16" t="str">
        <f>IF($A35="","",VALUE(INDEX(DYTH_输入!N:N,2*(ROW($A35)-2))))</f>
        <v/>
      </c>
      <c r="C35" s="16" t="str">
        <f>IF($A35="","",VALUE(MID(INDEX(DYTH_输入!K:K,2*(ROW($A35)-3)+1),8,2)))</f>
        <v/>
      </c>
      <c r="D35" s="6" t="str">
        <f>IF($A35="","",INDEX(DYTH_输入!AF:AF,2*(ROW($A35)-2)))</f>
        <v/>
      </c>
      <c r="E35" s="6" t="str">
        <f>IF($A35="","",INDEX(DYTH_输入!AH:AH,2*(ROW($A35)-2)))</f>
        <v/>
      </c>
      <c r="F35" s="16" t="str">
        <f>IF($A35="","",VALUE(INDEX(DYTH_输入!P:P,2*(ROW($A35)-2))))</f>
        <v/>
      </c>
      <c r="G35" s="6" t="str">
        <f>IF($A35="","",INDEX(DYTH_输入!R:R,2*(ROW($A35)-2)))</f>
        <v/>
      </c>
      <c r="H35" s="6" t="str">
        <f>IF($A35="","",INDEX(DYTH_输入!T:T,2*(ROW($A35)-2)))</f>
        <v/>
      </c>
      <c r="I35" s="6" t="str">
        <f>IF($A35="","",INDEX(DYTH_输入!V:V,2*(ROW($A35)-2)))</f>
        <v/>
      </c>
      <c r="J35" s="20" t="str">
        <f ca="1">IF($A35="","",IF($B$3-$B$4&gt;0,MATCH(MIN(OFFSET($F$3:F35,L35,,A35-L35+1,1)),OFFSET($F$3:F35,L35,,A35-L35+1,1),0)-1+L35,MATCH(MIN(OFFSET($F$3:F35,0,,C35+1,1)),OFFSET($F$3:F35,0,,C35+1,1),0)-1))</f>
        <v/>
      </c>
      <c r="K35" s="6" t="str">
        <f>IF($A35="","",INDEX(DYTH_输入!X:X,2*(ROW($A35)-2)))</f>
        <v/>
      </c>
      <c r="L35" s="20" t="str">
        <f>IF($A35="","",MATCH(MAX($F$3:F35),$F$3:F35,0)-1)</f>
        <v/>
      </c>
      <c r="M35" s="6" t="str">
        <f>IF($A35="","",INDEX(DYTH_输入!Z:Z,2*(ROW($A35)-2)))</f>
        <v/>
      </c>
      <c r="N35" s="20" t="str">
        <f ca="1">IF($A35="","",IF($B$3-$B$4&gt;0,MATCH(MIN(OFFSET($F$3:F35,0,,C35+1,1)),OFFSET($F$3:F35,0,,C35+1,1),0)-1,MATCH(MIN(OFFSET($F$3:F35,L35,,A35-L35+1,1)),OFFSET($F$3:F35,L35,,A35-L35+1,1),0)-1+L35))</f>
        <v/>
      </c>
      <c r="O35" s="6" t="str">
        <f>IF($A35="","",LEFT(INDEX(DYTH_输入!AB:AB,2*(ROW($A35)-2)),IF(MID(INDEX(DYTH_输入!AB:AB,2*(ROW($A35)-2)),LEN(INDEX(DYTH_输入!AB:AB,2*(ROW($A35)-2)))-2,1)="(",LEN(INDEX(DYTH_输入!AB:AB,2*(ROW($A35)-2)))-3,LEN(INDEX(DYTH_输入!AB:AB,2*(ROW($A35)-2)))-4)))</f>
        <v/>
      </c>
      <c r="P35" s="21" t="str">
        <f t="shared" si="5"/>
        <v/>
      </c>
      <c r="Q35" s="12" t="str">
        <f ca="1">IF($A35="","",MAX($F$3:F35)-MIN(MIN(OFFSET($F$3:F35,MAX($C$4:C35)+3,,,ROW(F35)-ROW(C35)+1)),MIN(OFFSET($F$3:F35,$C$3,,,IF($C$4=0,1,MAX($C$4:C35))))))</f>
        <v/>
      </c>
      <c r="R35" s="6" t="str">
        <f>IF($A35="","",MID(INDEX(DYTH_输入!AB:AB,2*(ROW($A35)-2)),IF(MID(INDEX(DYTH_输入!AB:AB,2*(ROW($A35)-2)),LEN(INDEX(DYTH_输入!AB:AB,2*(ROW($A35)-2)))-2,1)="(",LEN(INDEX(DYTH_输入!AB:AB,2*(ROW($A35)-2)))-1,LEN(INDEX(DYTH_输入!AB:AB,2*(ROW($A35)-2)))-2),IF(MID(INDEX(DYTH_输入!AB:AB,2*(ROW($A35)-2)),LEN(INDEX(DYTH_输入!AB:AB,2*(ROW($A35)-2)))-2,1)="(",1,2)))</f>
        <v/>
      </c>
      <c r="S35" s="16" t="str">
        <f t="shared" si="6"/>
        <v/>
      </c>
      <c r="T35" s="6" t="str">
        <f>IF($A35="","",LEFT(INDEX(DYTH_输入!AD:AD,2*(ROW($A35)-2)),LEN(INDEX(DYTH_输入!AD:AD,2*(ROW($A35)-2)))-4))</f>
        <v/>
      </c>
      <c r="U35" s="21" t="str">
        <f t="shared" si="7"/>
        <v/>
      </c>
      <c r="V35" s="12" t="str">
        <f ca="1">IF($A35="","",MAX($F$3:F35)-MAX(MIN(OFFSET($F$3:F35,MAX($C$4:C35)+3,,,ROW(F35)-ROW(C35)+1)),MIN(OFFSET($F$3:F35,$C$3,,,IF($C$4=0,1,MAX($C$4:C35))))))</f>
        <v/>
      </c>
      <c r="W35" s="6" t="str">
        <f>IF($A35="","",MID(INDEX(DYTH_输入!AD:AD,2*(ROW($A35)-2)),IF(MID(INDEX(DYTH_输入!AD:AD,2*(ROW($A35)-2)),LEN(INDEX(DYTH_输入!AD:AD,2*(ROW($A35)-2)))-2,1)="(",LEN(INDEX(DYTH_输入!AD:AD,2*(ROW($A35)-2)))-1,LEN(INDEX(DYTH_输入!AD:AD,2*(ROW($A35)-2)))-2),IF(MID(INDEX(DYTH_输入!AD:AD,2*(ROW($A35)-2)),LEN(INDEX(DYTH_输入!AD:AD,2*(ROW($A35)-2)))-2,1)="(",1,2)))</f>
        <v/>
      </c>
      <c r="X35" s="16" t="str">
        <f t="shared" si="8"/>
        <v/>
      </c>
      <c r="Y35" s="6" t="str">
        <f>IF($A35="","",MID(INDEX(DYTH_输入!M:M,2*(ROW($A35)-3)+1),10,2))</f>
        <v/>
      </c>
      <c r="Z35" s="20" t="str">
        <f t="shared" si="9"/>
        <v/>
      </c>
      <c r="AA35" s="6" t="str">
        <f>IF($A35="","",MID(INDEX(DYTH_输入!N:N,2*(ROW($A35)-3)+1),8,2))</f>
        <v/>
      </c>
      <c r="AB35" s="20" t="str">
        <f t="shared" si="0"/>
        <v/>
      </c>
      <c r="AC35" s="6" t="str">
        <f>IF($A35="","",MID(INDEX(DYTH_输入!O:O,2*(ROW($A35)-3)+1),8,2))</f>
        <v/>
      </c>
      <c r="AD35" s="20" t="str">
        <f t="shared" si="1"/>
        <v/>
      </c>
      <c r="AE35" s="6" t="str">
        <f>IF($A35="","",MID(INDEX(DYTH_输入!P:P,2*(ROW($A35)-3)+1),8,2))</f>
        <v/>
      </c>
      <c r="AF35" s="20" t="str">
        <f t="shared" si="2"/>
        <v/>
      </c>
      <c r="AG35" s="6" t="str">
        <f>IF($A35="","",MID(INDEX(DYTH_输入!Q:Q,2*(ROW($A35)-3)+1),12,2))</f>
        <v/>
      </c>
      <c r="AH35" s="20" t="str">
        <f t="shared" si="3"/>
        <v/>
      </c>
      <c r="AI35" s="6" t="str">
        <f>IF($A35="","",MID(INDEX(DYTH_输入!R:R,2*(ROW($A35)-3)+1),11,2))</f>
        <v/>
      </c>
      <c r="AJ35" s="20" t="str">
        <f t="shared" si="4"/>
        <v/>
      </c>
    </row>
    <row r="36" spans="1:36" x14ac:dyDescent="0.2">
      <c r="A36" s="7" t="str">
        <f t="array" ref="A36">IF(2*(ROW()-2)&lt;=MAX((DYTH_输入!A:A&lt;&gt;"")*ROW(DYTH_输入!A:A))+1,ROW()-3,"")</f>
        <v/>
      </c>
      <c r="B36" s="16" t="str">
        <f>IF($A36="","",VALUE(INDEX(DYTH_输入!N:N,2*(ROW($A36)-2))))</f>
        <v/>
      </c>
      <c r="C36" s="16" t="str">
        <f>IF($A36="","",VALUE(MID(INDEX(DYTH_输入!K:K,2*(ROW($A36)-3)+1),8,2)))</f>
        <v/>
      </c>
      <c r="D36" s="6" t="str">
        <f>IF($A36="","",INDEX(DYTH_输入!AF:AF,2*(ROW($A36)-2)))</f>
        <v/>
      </c>
      <c r="E36" s="6" t="str">
        <f>IF($A36="","",INDEX(DYTH_输入!AH:AH,2*(ROW($A36)-2)))</f>
        <v/>
      </c>
      <c r="F36" s="16" t="str">
        <f>IF($A36="","",VALUE(INDEX(DYTH_输入!P:P,2*(ROW($A36)-2))))</f>
        <v/>
      </c>
      <c r="G36" s="6" t="str">
        <f>IF($A36="","",INDEX(DYTH_输入!R:R,2*(ROW($A36)-2)))</f>
        <v/>
      </c>
      <c r="H36" s="6" t="str">
        <f>IF($A36="","",INDEX(DYTH_输入!T:T,2*(ROW($A36)-2)))</f>
        <v/>
      </c>
      <c r="I36" s="6" t="str">
        <f>IF($A36="","",INDEX(DYTH_输入!V:V,2*(ROW($A36)-2)))</f>
        <v/>
      </c>
      <c r="J36" s="20" t="str">
        <f ca="1">IF($A36="","",IF($B$3-$B$4&gt;0,MATCH(MIN(OFFSET($F$3:F36,L36,,A36-L36+1,1)),OFFSET($F$3:F36,L36,,A36-L36+1,1),0)-1+L36,MATCH(MIN(OFFSET($F$3:F36,0,,C36+1,1)),OFFSET($F$3:F36,0,,C36+1,1),0)-1))</f>
        <v/>
      </c>
      <c r="K36" s="6" t="str">
        <f>IF($A36="","",INDEX(DYTH_输入!X:X,2*(ROW($A36)-2)))</f>
        <v/>
      </c>
      <c r="L36" s="20" t="str">
        <f>IF($A36="","",MATCH(MAX($F$3:F36),$F$3:F36,0)-1)</f>
        <v/>
      </c>
      <c r="M36" s="6" t="str">
        <f>IF($A36="","",INDEX(DYTH_输入!Z:Z,2*(ROW($A36)-2)))</f>
        <v/>
      </c>
      <c r="N36" s="20" t="str">
        <f ca="1">IF($A36="","",IF($B$3-$B$4&gt;0,MATCH(MIN(OFFSET($F$3:F36,0,,C36+1,1)),OFFSET($F$3:F36,0,,C36+1,1),0)-1,MATCH(MIN(OFFSET($F$3:F36,L36,,A36-L36+1,1)),OFFSET($F$3:F36,L36,,A36-L36+1,1),0)-1+L36))</f>
        <v/>
      </c>
      <c r="O36" s="6" t="str">
        <f>IF($A36="","",LEFT(INDEX(DYTH_输入!AB:AB,2*(ROW($A36)-2)),IF(MID(INDEX(DYTH_输入!AB:AB,2*(ROW($A36)-2)),LEN(INDEX(DYTH_输入!AB:AB,2*(ROW($A36)-2)))-2,1)="(",LEN(INDEX(DYTH_输入!AB:AB,2*(ROW($A36)-2)))-3,LEN(INDEX(DYTH_输入!AB:AB,2*(ROW($A36)-2)))-4)))</f>
        <v/>
      </c>
      <c r="P36" s="21" t="str">
        <f t="shared" si="5"/>
        <v/>
      </c>
      <c r="Q36" s="12" t="str">
        <f ca="1">IF($A36="","",MAX($F$3:F36)-MIN(MIN(OFFSET($F$3:F36,MAX($C$4:C36)+3,,,ROW(F36)-ROW(C36)+1)),MIN(OFFSET($F$3:F36,$C$3,,,IF($C$4=0,1,MAX($C$4:C36))))))</f>
        <v/>
      </c>
      <c r="R36" s="6" t="str">
        <f>IF($A36="","",MID(INDEX(DYTH_输入!AB:AB,2*(ROW($A36)-2)),IF(MID(INDEX(DYTH_输入!AB:AB,2*(ROW($A36)-2)),LEN(INDEX(DYTH_输入!AB:AB,2*(ROW($A36)-2)))-2,1)="(",LEN(INDEX(DYTH_输入!AB:AB,2*(ROW($A36)-2)))-1,LEN(INDEX(DYTH_输入!AB:AB,2*(ROW($A36)-2)))-2),IF(MID(INDEX(DYTH_输入!AB:AB,2*(ROW($A36)-2)),LEN(INDEX(DYTH_输入!AB:AB,2*(ROW($A36)-2)))-2,1)="(",1,2)))</f>
        <v/>
      </c>
      <c r="S36" s="16" t="str">
        <f t="shared" si="6"/>
        <v/>
      </c>
      <c r="T36" s="6" t="str">
        <f>IF($A36="","",LEFT(INDEX(DYTH_输入!AD:AD,2*(ROW($A36)-2)),LEN(INDEX(DYTH_输入!AD:AD,2*(ROW($A36)-2)))-4))</f>
        <v/>
      </c>
      <c r="U36" s="21" t="str">
        <f t="shared" si="7"/>
        <v/>
      </c>
      <c r="V36" s="12" t="str">
        <f ca="1">IF($A36="","",MAX($F$3:F36)-MAX(MIN(OFFSET($F$3:F36,MAX($C$4:C36)+3,,,ROW(F36)-ROW(C36)+1)),MIN(OFFSET($F$3:F36,$C$3,,,IF($C$4=0,1,MAX($C$4:C36))))))</f>
        <v/>
      </c>
      <c r="W36" s="6" t="str">
        <f>IF($A36="","",MID(INDEX(DYTH_输入!AD:AD,2*(ROW($A36)-2)),IF(MID(INDEX(DYTH_输入!AD:AD,2*(ROW($A36)-2)),LEN(INDEX(DYTH_输入!AD:AD,2*(ROW($A36)-2)))-2,1)="(",LEN(INDEX(DYTH_输入!AD:AD,2*(ROW($A36)-2)))-1,LEN(INDEX(DYTH_输入!AD:AD,2*(ROW($A36)-2)))-2),IF(MID(INDEX(DYTH_输入!AD:AD,2*(ROW($A36)-2)),LEN(INDEX(DYTH_输入!AD:AD,2*(ROW($A36)-2)))-2,1)="(",1,2)))</f>
        <v/>
      </c>
      <c r="X36" s="16" t="str">
        <f t="shared" si="8"/>
        <v/>
      </c>
      <c r="Y36" s="6" t="str">
        <f>IF($A36="","",MID(INDEX(DYTH_输入!M:M,2*(ROW($A36)-3)+1),10,2))</f>
        <v/>
      </c>
      <c r="Z36" s="20" t="str">
        <f t="shared" si="9"/>
        <v/>
      </c>
      <c r="AA36" s="6" t="str">
        <f>IF($A36="","",MID(INDEX(DYTH_输入!N:N,2*(ROW($A36)-3)+1),8,2))</f>
        <v/>
      </c>
      <c r="AB36" s="20" t="str">
        <f t="shared" si="0"/>
        <v/>
      </c>
      <c r="AC36" s="6" t="str">
        <f>IF($A36="","",MID(INDEX(DYTH_输入!O:O,2*(ROW($A36)-3)+1),8,2))</f>
        <v/>
      </c>
      <c r="AD36" s="20" t="str">
        <f t="shared" si="1"/>
        <v/>
      </c>
      <c r="AE36" s="6" t="str">
        <f>IF($A36="","",MID(INDEX(DYTH_输入!P:P,2*(ROW($A36)-3)+1),8,2))</f>
        <v/>
      </c>
      <c r="AF36" s="20" t="str">
        <f t="shared" si="2"/>
        <v/>
      </c>
      <c r="AG36" s="6" t="str">
        <f>IF($A36="","",MID(INDEX(DYTH_输入!Q:Q,2*(ROW($A36)-3)+1),12,2))</f>
        <v/>
      </c>
      <c r="AH36" s="20" t="str">
        <f t="shared" si="3"/>
        <v/>
      </c>
      <c r="AI36" s="6" t="str">
        <f>IF($A36="","",MID(INDEX(DYTH_输入!R:R,2*(ROW($A36)-3)+1),11,2))</f>
        <v/>
      </c>
      <c r="AJ36" s="20" t="str">
        <f t="shared" si="4"/>
        <v/>
      </c>
    </row>
    <row r="37" spans="1:36" x14ac:dyDescent="0.2">
      <c r="A37" s="7" t="str">
        <f t="array" ref="A37">IF(2*(ROW()-2)&lt;=MAX((DYTH_输入!A:A&lt;&gt;"")*ROW(DYTH_输入!A:A))+1,ROW()-3,"")</f>
        <v/>
      </c>
      <c r="B37" s="16" t="str">
        <f>IF($A37="","",VALUE(INDEX(DYTH_输入!N:N,2*(ROW($A37)-2))))</f>
        <v/>
      </c>
      <c r="C37" s="16" t="str">
        <f>IF($A37="","",VALUE(MID(INDEX(DYTH_输入!K:K,2*(ROW($A37)-3)+1),8,2)))</f>
        <v/>
      </c>
      <c r="D37" s="6" t="str">
        <f>IF($A37="","",INDEX(DYTH_输入!AF:AF,2*(ROW($A37)-2)))</f>
        <v/>
      </c>
      <c r="E37" s="6" t="str">
        <f>IF($A37="","",INDEX(DYTH_输入!AH:AH,2*(ROW($A37)-2)))</f>
        <v/>
      </c>
      <c r="F37" s="16" t="str">
        <f>IF($A37="","",VALUE(INDEX(DYTH_输入!P:P,2*(ROW($A37)-2))))</f>
        <v/>
      </c>
      <c r="G37" s="6" t="str">
        <f>IF($A37="","",INDEX(DYTH_输入!R:R,2*(ROW($A37)-2)))</f>
        <v/>
      </c>
      <c r="H37" s="6" t="str">
        <f>IF($A37="","",INDEX(DYTH_输入!T:T,2*(ROW($A37)-2)))</f>
        <v/>
      </c>
      <c r="I37" s="6" t="str">
        <f>IF($A37="","",INDEX(DYTH_输入!V:V,2*(ROW($A37)-2)))</f>
        <v/>
      </c>
      <c r="J37" s="20" t="str">
        <f ca="1">IF($A37="","",IF($B$3-$B$4&gt;0,MATCH(MIN(OFFSET($F$3:F37,L37,,A37-L37+1,1)),OFFSET($F$3:F37,L37,,A37-L37+1,1),0)-1+L37,MATCH(MIN(OFFSET($F$3:F37,0,,C37+1,1)),OFFSET($F$3:F37,0,,C37+1,1),0)-1))</f>
        <v/>
      </c>
      <c r="K37" s="6" t="str">
        <f>IF($A37="","",INDEX(DYTH_输入!X:X,2*(ROW($A37)-2)))</f>
        <v/>
      </c>
      <c r="L37" s="20" t="str">
        <f>IF($A37="","",MATCH(MAX($F$3:F37),$F$3:F37,0)-1)</f>
        <v/>
      </c>
      <c r="M37" s="6" t="str">
        <f>IF($A37="","",INDEX(DYTH_输入!Z:Z,2*(ROW($A37)-2)))</f>
        <v/>
      </c>
      <c r="N37" s="20" t="str">
        <f ca="1">IF($A37="","",IF($B$3-$B$4&gt;0,MATCH(MIN(OFFSET($F$3:F37,0,,C37+1,1)),OFFSET($F$3:F37,0,,C37+1,1),0)-1,MATCH(MIN(OFFSET($F$3:F37,L37,,A37-L37+1,1)),OFFSET($F$3:F37,L37,,A37-L37+1,1),0)-1+L37))</f>
        <v/>
      </c>
      <c r="O37" s="6" t="str">
        <f>IF($A37="","",LEFT(INDEX(DYTH_输入!AB:AB,2*(ROW($A37)-2)),IF(MID(INDEX(DYTH_输入!AB:AB,2*(ROW($A37)-2)),LEN(INDEX(DYTH_输入!AB:AB,2*(ROW($A37)-2)))-2,1)="(",LEN(INDEX(DYTH_输入!AB:AB,2*(ROW($A37)-2)))-3,LEN(INDEX(DYTH_输入!AB:AB,2*(ROW($A37)-2)))-4)))</f>
        <v/>
      </c>
      <c r="P37" s="21" t="str">
        <f t="shared" si="5"/>
        <v/>
      </c>
      <c r="Q37" s="12" t="str">
        <f ca="1">IF($A37="","",MAX($F$3:F37)-MIN(MIN(OFFSET($F$3:F37,MAX($C$4:C37)+3,,,ROW(F37)-ROW(C37)+1)),MIN(OFFSET($F$3:F37,$C$3,,,IF($C$4=0,1,MAX($C$4:C37))))))</f>
        <v/>
      </c>
      <c r="R37" s="6" t="str">
        <f>IF($A37="","",MID(INDEX(DYTH_输入!AB:AB,2*(ROW($A37)-2)),IF(MID(INDEX(DYTH_输入!AB:AB,2*(ROW($A37)-2)),LEN(INDEX(DYTH_输入!AB:AB,2*(ROW($A37)-2)))-2,1)="(",LEN(INDEX(DYTH_输入!AB:AB,2*(ROW($A37)-2)))-1,LEN(INDEX(DYTH_输入!AB:AB,2*(ROW($A37)-2)))-2),IF(MID(INDEX(DYTH_输入!AB:AB,2*(ROW($A37)-2)),LEN(INDEX(DYTH_输入!AB:AB,2*(ROW($A37)-2)))-2,1)="(",1,2)))</f>
        <v/>
      </c>
      <c r="S37" s="16" t="str">
        <f t="shared" si="6"/>
        <v/>
      </c>
      <c r="T37" s="6" t="str">
        <f>IF($A37="","",LEFT(INDEX(DYTH_输入!AD:AD,2*(ROW($A37)-2)),LEN(INDEX(DYTH_输入!AD:AD,2*(ROW($A37)-2)))-4))</f>
        <v/>
      </c>
      <c r="U37" s="21" t="str">
        <f t="shared" si="7"/>
        <v/>
      </c>
      <c r="V37" s="12" t="str">
        <f ca="1">IF($A37="","",MAX($F$3:F37)-MAX(MIN(OFFSET($F$3:F37,MAX($C$4:C37)+3,,,ROW(F37)-ROW(C37)+1)),MIN(OFFSET($F$3:F37,$C$3,,,IF($C$4=0,1,MAX($C$4:C37))))))</f>
        <v/>
      </c>
      <c r="W37" s="6" t="str">
        <f>IF($A37="","",MID(INDEX(DYTH_输入!AD:AD,2*(ROW($A37)-2)),IF(MID(INDEX(DYTH_输入!AD:AD,2*(ROW($A37)-2)),LEN(INDEX(DYTH_输入!AD:AD,2*(ROW($A37)-2)))-2,1)="(",LEN(INDEX(DYTH_输入!AD:AD,2*(ROW($A37)-2)))-1,LEN(INDEX(DYTH_输入!AD:AD,2*(ROW($A37)-2)))-2),IF(MID(INDEX(DYTH_输入!AD:AD,2*(ROW($A37)-2)),LEN(INDEX(DYTH_输入!AD:AD,2*(ROW($A37)-2)))-2,1)="(",1,2)))</f>
        <v/>
      </c>
      <c r="X37" s="16" t="str">
        <f t="shared" si="8"/>
        <v/>
      </c>
      <c r="Y37" s="6" t="str">
        <f>IF($A37="","",MID(INDEX(DYTH_输入!M:M,2*(ROW($A37)-3)+1),10,2))</f>
        <v/>
      </c>
      <c r="Z37" s="20" t="str">
        <f t="shared" si="9"/>
        <v/>
      </c>
      <c r="AA37" s="6" t="str">
        <f>IF($A37="","",MID(INDEX(DYTH_输入!N:N,2*(ROW($A37)-3)+1),8,2))</f>
        <v/>
      </c>
      <c r="AB37" s="20" t="str">
        <f t="shared" si="0"/>
        <v/>
      </c>
      <c r="AC37" s="6" t="str">
        <f>IF($A37="","",MID(INDEX(DYTH_输入!O:O,2*(ROW($A37)-3)+1),8,2))</f>
        <v/>
      </c>
      <c r="AD37" s="20" t="str">
        <f t="shared" si="1"/>
        <v/>
      </c>
      <c r="AE37" s="6" t="str">
        <f>IF($A37="","",MID(INDEX(DYTH_输入!P:P,2*(ROW($A37)-3)+1),8,2))</f>
        <v/>
      </c>
      <c r="AF37" s="20" t="str">
        <f t="shared" si="2"/>
        <v/>
      </c>
      <c r="AG37" s="6" t="str">
        <f>IF($A37="","",MID(INDEX(DYTH_输入!Q:Q,2*(ROW($A37)-3)+1),12,2))</f>
        <v/>
      </c>
      <c r="AH37" s="20" t="str">
        <f t="shared" si="3"/>
        <v/>
      </c>
      <c r="AI37" s="6" t="str">
        <f>IF($A37="","",MID(INDEX(DYTH_输入!R:R,2*(ROW($A37)-3)+1),11,2))</f>
        <v/>
      </c>
      <c r="AJ37" s="20" t="str">
        <f t="shared" si="4"/>
        <v/>
      </c>
    </row>
    <row r="38" spans="1:36" x14ac:dyDescent="0.2">
      <c r="A38" s="7" t="str">
        <f t="array" ref="A38">IF(2*(ROW()-2)&lt;=MAX((DYTH_输入!A:A&lt;&gt;"")*ROW(DYTH_输入!A:A))+1,ROW()-3,"")</f>
        <v/>
      </c>
      <c r="B38" s="16" t="str">
        <f>IF($A38="","",VALUE(INDEX(DYTH_输入!N:N,2*(ROW($A38)-2))))</f>
        <v/>
      </c>
      <c r="C38" s="16" t="str">
        <f>IF($A38="","",VALUE(MID(INDEX(DYTH_输入!K:K,2*(ROW($A38)-3)+1),8,2)))</f>
        <v/>
      </c>
      <c r="D38" s="6" t="str">
        <f>IF($A38="","",INDEX(DYTH_输入!AF:AF,2*(ROW($A38)-2)))</f>
        <v/>
      </c>
      <c r="E38" s="6" t="str">
        <f>IF($A38="","",INDEX(DYTH_输入!AH:AH,2*(ROW($A38)-2)))</f>
        <v/>
      </c>
      <c r="F38" s="16" t="str">
        <f>IF($A38="","",VALUE(INDEX(DYTH_输入!P:P,2*(ROW($A38)-2))))</f>
        <v/>
      </c>
      <c r="G38" s="6" t="str">
        <f>IF($A38="","",INDEX(DYTH_输入!R:R,2*(ROW($A38)-2)))</f>
        <v/>
      </c>
      <c r="H38" s="6" t="str">
        <f>IF($A38="","",INDEX(DYTH_输入!T:T,2*(ROW($A38)-2)))</f>
        <v/>
      </c>
      <c r="I38" s="6" t="str">
        <f>IF($A38="","",INDEX(DYTH_输入!V:V,2*(ROW($A38)-2)))</f>
        <v/>
      </c>
      <c r="J38" s="20" t="str">
        <f ca="1">IF($A38="","",IF($B$3-$B$4&gt;0,MATCH(MIN(OFFSET($F$3:F38,L38,,A38-L38+1,1)),OFFSET($F$3:F38,L38,,A38-L38+1,1),0)-1+L38,MATCH(MIN(OFFSET($F$3:F38,0,,C38+1,1)),OFFSET($F$3:F38,0,,C38+1,1),0)-1))</f>
        <v/>
      </c>
      <c r="K38" s="6" t="str">
        <f>IF($A38="","",INDEX(DYTH_输入!X:X,2*(ROW($A38)-2)))</f>
        <v/>
      </c>
      <c r="L38" s="20" t="str">
        <f>IF($A38="","",MATCH(MAX($F$3:F38),$F$3:F38,0)-1)</f>
        <v/>
      </c>
      <c r="M38" s="6" t="str">
        <f>IF($A38="","",INDEX(DYTH_输入!Z:Z,2*(ROW($A38)-2)))</f>
        <v/>
      </c>
      <c r="N38" s="20" t="str">
        <f ca="1">IF($A38="","",IF($B$3-$B$4&gt;0,MATCH(MIN(OFFSET($F$3:F38,0,,C38+1,1)),OFFSET($F$3:F38,0,,C38+1,1),0)-1,MATCH(MIN(OFFSET($F$3:F38,L38,,A38-L38+1,1)),OFFSET($F$3:F38,L38,,A38-L38+1,1),0)-1+L38))</f>
        <v/>
      </c>
      <c r="O38" s="6" t="str">
        <f>IF($A38="","",LEFT(INDEX(DYTH_输入!AB:AB,2*(ROW($A38)-2)),IF(MID(INDEX(DYTH_输入!AB:AB,2*(ROW($A38)-2)),LEN(INDEX(DYTH_输入!AB:AB,2*(ROW($A38)-2)))-2,1)="(",LEN(INDEX(DYTH_输入!AB:AB,2*(ROW($A38)-2)))-3,LEN(INDEX(DYTH_输入!AB:AB,2*(ROW($A38)-2)))-4)))</f>
        <v/>
      </c>
      <c r="P38" s="21" t="str">
        <f t="shared" si="5"/>
        <v/>
      </c>
      <c r="Q38" s="12" t="str">
        <f ca="1">IF($A38="","",MAX($F$3:F38)-MIN(MIN(OFFSET($F$3:F38,MAX($C$4:C38)+3,,,ROW(F38)-ROW(C38)+1)),MIN(OFFSET($F$3:F38,$C$3,,,IF($C$4=0,1,MAX($C$4:C38))))))</f>
        <v/>
      </c>
      <c r="R38" s="6" t="str">
        <f>IF($A38="","",MID(INDEX(DYTH_输入!AB:AB,2*(ROW($A38)-2)),IF(MID(INDEX(DYTH_输入!AB:AB,2*(ROW($A38)-2)),LEN(INDEX(DYTH_输入!AB:AB,2*(ROW($A38)-2)))-2,1)="(",LEN(INDEX(DYTH_输入!AB:AB,2*(ROW($A38)-2)))-1,LEN(INDEX(DYTH_输入!AB:AB,2*(ROW($A38)-2)))-2),IF(MID(INDEX(DYTH_输入!AB:AB,2*(ROW($A38)-2)),LEN(INDEX(DYTH_输入!AB:AB,2*(ROW($A38)-2)))-2,1)="(",1,2)))</f>
        <v/>
      </c>
      <c r="S38" s="16" t="str">
        <f t="shared" si="6"/>
        <v/>
      </c>
      <c r="T38" s="6" t="str">
        <f>IF($A38="","",LEFT(INDEX(DYTH_输入!AD:AD,2*(ROW($A38)-2)),LEN(INDEX(DYTH_输入!AD:AD,2*(ROW($A38)-2)))-4))</f>
        <v/>
      </c>
      <c r="U38" s="21" t="str">
        <f t="shared" si="7"/>
        <v/>
      </c>
      <c r="V38" s="12" t="str">
        <f ca="1">IF($A38="","",MAX($F$3:F38)-MAX(MIN(OFFSET($F$3:F38,MAX($C$4:C38)+3,,,ROW(F38)-ROW(C38)+1)),MIN(OFFSET($F$3:F38,$C$3,,,IF($C$4=0,1,MAX($C$4:C38))))))</f>
        <v/>
      </c>
      <c r="W38" s="6" t="str">
        <f>IF($A38="","",MID(INDEX(DYTH_输入!AD:AD,2*(ROW($A38)-2)),IF(MID(INDEX(DYTH_输入!AD:AD,2*(ROW($A38)-2)),LEN(INDEX(DYTH_输入!AD:AD,2*(ROW($A38)-2)))-2,1)="(",LEN(INDEX(DYTH_输入!AD:AD,2*(ROW($A38)-2)))-1,LEN(INDEX(DYTH_输入!AD:AD,2*(ROW($A38)-2)))-2),IF(MID(INDEX(DYTH_输入!AD:AD,2*(ROW($A38)-2)),LEN(INDEX(DYTH_输入!AD:AD,2*(ROW($A38)-2)))-2,1)="(",1,2)))</f>
        <v/>
      </c>
      <c r="X38" s="16" t="str">
        <f t="shared" si="8"/>
        <v/>
      </c>
      <c r="Y38" s="6" t="str">
        <f>IF($A38="","",MID(INDEX(DYTH_输入!M:M,2*(ROW($A38)-3)+1),10,2))</f>
        <v/>
      </c>
      <c r="Z38" s="20" t="str">
        <f t="shared" si="9"/>
        <v/>
      </c>
      <c r="AA38" s="6" t="str">
        <f>IF($A38="","",MID(INDEX(DYTH_输入!N:N,2*(ROW($A38)-3)+1),8,2))</f>
        <v/>
      </c>
      <c r="AB38" s="20" t="str">
        <f t="shared" si="0"/>
        <v/>
      </c>
      <c r="AC38" s="6" t="str">
        <f>IF($A38="","",MID(INDEX(DYTH_输入!O:O,2*(ROW($A38)-3)+1),8,2))</f>
        <v/>
      </c>
      <c r="AD38" s="20" t="str">
        <f t="shared" si="1"/>
        <v/>
      </c>
      <c r="AE38" s="6" t="str">
        <f>IF($A38="","",MID(INDEX(DYTH_输入!P:P,2*(ROW($A38)-3)+1),8,2))</f>
        <v/>
      </c>
      <c r="AF38" s="20" t="str">
        <f t="shared" si="2"/>
        <v/>
      </c>
      <c r="AG38" s="6" t="str">
        <f>IF($A38="","",MID(INDEX(DYTH_输入!Q:Q,2*(ROW($A38)-3)+1),12,2))</f>
        <v/>
      </c>
      <c r="AH38" s="20" t="str">
        <f t="shared" si="3"/>
        <v/>
      </c>
      <c r="AI38" s="6" t="str">
        <f>IF($A38="","",MID(INDEX(DYTH_输入!R:R,2*(ROW($A38)-3)+1),11,2))</f>
        <v/>
      </c>
      <c r="AJ38" s="20" t="str">
        <f t="shared" si="4"/>
        <v/>
      </c>
    </row>
    <row r="39" spans="1:36" x14ac:dyDescent="0.2">
      <c r="A39" s="7" t="str">
        <f t="array" ref="A39">IF(2*(ROW()-2)&lt;=MAX((DYTH_输入!A:A&lt;&gt;"")*ROW(DYTH_输入!A:A))+1,ROW()-3,"")</f>
        <v/>
      </c>
      <c r="B39" s="16" t="str">
        <f>IF($A39="","",VALUE(INDEX(DYTH_输入!N:N,2*(ROW($A39)-2))))</f>
        <v/>
      </c>
      <c r="C39" s="16" t="str">
        <f>IF($A39="","",VALUE(MID(INDEX(DYTH_输入!K:K,2*(ROW($A39)-3)+1),8,2)))</f>
        <v/>
      </c>
      <c r="D39" s="6" t="str">
        <f>IF($A39="","",INDEX(DYTH_输入!AF:AF,2*(ROW($A39)-2)))</f>
        <v/>
      </c>
      <c r="E39" s="6" t="str">
        <f>IF($A39="","",INDEX(DYTH_输入!AH:AH,2*(ROW($A39)-2)))</f>
        <v/>
      </c>
      <c r="F39" s="16" t="str">
        <f>IF($A39="","",VALUE(INDEX(DYTH_输入!P:P,2*(ROW($A39)-2))))</f>
        <v/>
      </c>
      <c r="G39" s="6" t="str">
        <f>IF($A39="","",INDEX(DYTH_输入!R:R,2*(ROW($A39)-2)))</f>
        <v/>
      </c>
      <c r="H39" s="6" t="str">
        <f>IF($A39="","",INDEX(DYTH_输入!T:T,2*(ROW($A39)-2)))</f>
        <v/>
      </c>
      <c r="I39" s="6"/>
      <c r="J39" s="20" t="str">
        <f ca="1">IF($A39="","",IF($B$3-$B$4&gt;0,MATCH(MIN(OFFSET($F$3:F39,L39,,A39-L39+1,1)),OFFSET($F$3:F39,L39,,A39-L39+1,1),0)-1+L39,MATCH(MIN(OFFSET($F$3:F39,0,,C39+1,1)),OFFSET($F$3:F39,0,,C39+1,1),0)-1))</f>
        <v/>
      </c>
      <c r="K39" s="6" t="str">
        <f>IF($A39="","",INDEX(DYTH_输入!X:X,2*(ROW($A39)-2)))</f>
        <v/>
      </c>
      <c r="L39" s="20" t="str">
        <f>IF($A39="","",MATCH(MAX($F$3:F39),$F$3:F39,0)-1)</f>
        <v/>
      </c>
      <c r="M39" s="6" t="str">
        <f>IF($A39="","",INDEX(DYTH_输入!Z:Z,2*(ROW($A39)-2)))</f>
        <v/>
      </c>
      <c r="N39" s="20" t="str">
        <f ca="1">IF($A39="","",IF($B$3-$B$4&gt;0,MATCH(MIN(OFFSET($F$3:F39,0,,C39+1,1)),OFFSET($F$3:F39,0,,C39+1,1),0)-1,MATCH(MIN(OFFSET($F$3:F39,L39,,A39-L39+1,1)),OFFSET($F$3:F39,L39,,A39-L39+1,1),0)-1+L39))</f>
        <v/>
      </c>
      <c r="O39" s="6" t="str">
        <f>IF($A39="","",LEFT(INDEX(DYTH_输入!AB:AB,2*(ROW($A39)-2)),IF(MID(INDEX(DYTH_输入!AB:AB,2*(ROW($A39)-2)),LEN(INDEX(DYTH_输入!AB:AB,2*(ROW($A39)-2)))-2,1)="(",LEN(INDEX(DYTH_输入!AB:AB,2*(ROW($A39)-2)))-3,LEN(INDEX(DYTH_输入!AB:AB,2*(ROW($A39)-2)))-4)))</f>
        <v/>
      </c>
      <c r="P39" s="21" t="str">
        <f t="shared" si="5"/>
        <v/>
      </c>
      <c r="Q39" s="12" t="str">
        <f ca="1">IF($A39="","",MAX($F$3:F39)-MIN(MIN(OFFSET($F$3:F39,MAX($C$4:C39)+3,,,ROW(F39)-ROW(C39)+1)),MIN(OFFSET($F$3:F39,$C$3,,,IF($C$4=0,1,MAX($C$4:C39))))))</f>
        <v/>
      </c>
      <c r="R39" s="6" t="str">
        <f>IF($A39="","",MID(INDEX(DYTH_输入!AB:AB,2*(ROW($A39)-2)),IF(MID(INDEX(DYTH_输入!AB:AB,2*(ROW($A39)-2)),LEN(INDEX(DYTH_输入!AB:AB,2*(ROW($A39)-2)))-2,1)="(",LEN(INDEX(DYTH_输入!AB:AB,2*(ROW($A39)-2)))-1,LEN(INDEX(DYTH_输入!AB:AB,2*(ROW($A39)-2)))-2),IF(MID(INDEX(DYTH_输入!AB:AB,2*(ROW($A39)-2)),LEN(INDEX(DYTH_输入!AB:AB,2*(ROW($A39)-2)))-2,1)="(",1,2)))</f>
        <v/>
      </c>
      <c r="S39" s="16" t="str">
        <f t="shared" si="6"/>
        <v/>
      </c>
      <c r="T39" s="6" t="str">
        <f>IF($A39="","",LEFT(INDEX(DYTH_输入!AD:AD,2*(ROW($A39)-2)),LEN(INDEX(DYTH_输入!AD:AD,2*(ROW($A39)-2)))-4))</f>
        <v/>
      </c>
      <c r="U39" s="21" t="str">
        <f t="shared" si="7"/>
        <v/>
      </c>
      <c r="V39" s="12" t="str">
        <f ca="1">IF($A39="","",MAX($F$3:F39)-MAX(MIN(OFFSET($F$3:F39,MAX($C$4:C39)+3,,,ROW(F39)-ROW(C39)+1)),MIN(OFFSET($F$3:F39,$C$3,,,IF($C$4=0,1,MAX($C$4:C39))))))</f>
        <v/>
      </c>
      <c r="W39" s="6" t="str">
        <f>IF($A39="","",MID(INDEX(DYTH_输入!AD:AD,2*(ROW($A39)-2)),IF(MID(INDEX(DYTH_输入!AD:AD,2*(ROW($A39)-2)),LEN(INDEX(DYTH_输入!AD:AD,2*(ROW($A39)-2)))-2,1)="(",LEN(INDEX(DYTH_输入!AD:AD,2*(ROW($A39)-2)))-1,LEN(INDEX(DYTH_输入!AD:AD,2*(ROW($A39)-2)))-2),IF(MID(INDEX(DYTH_输入!AD:AD,2*(ROW($A39)-2)),LEN(INDEX(DYTH_输入!AD:AD,2*(ROW($A39)-2)))-2,1)="(",1,2)))</f>
        <v/>
      </c>
      <c r="X39" s="16" t="str">
        <f t="shared" si="8"/>
        <v/>
      </c>
      <c r="Y39" s="6" t="str">
        <f>IF($A39="","",MID(INDEX(DYTH_输入!M:M,2*(ROW($A39)-3)+1),10,2))</f>
        <v/>
      </c>
      <c r="Z39" s="20" t="str">
        <f t="shared" si="9"/>
        <v/>
      </c>
      <c r="AA39" s="6" t="str">
        <f>IF($A39="","",MID(INDEX(DYTH_输入!N:N,2*(ROW($A39)-3)+1),8,2))</f>
        <v/>
      </c>
      <c r="AB39" s="20" t="str">
        <f t="shared" si="0"/>
        <v/>
      </c>
      <c r="AC39" s="6" t="str">
        <f>IF($A39="","",MID(INDEX(DYTH_输入!O:O,2*(ROW($A39)-3)+1),8,2))</f>
        <v/>
      </c>
      <c r="AD39" s="20" t="str">
        <f t="shared" si="1"/>
        <v/>
      </c>
      <c r="AE39" s="6" t="str">
        <f>IF($A39="","",MID(INDEX(DYTH_输入!P:P,2*(ROW($A39)-3)+1),8,2))</f>
        <v/>
      </c>
      <c r="AF39" s="20" t="str">
        <f t="shared" si="2"/>
        <v/>
      </c>
      <c r="AG39" s="6" t="str">
        <f>IF($A39="","",MID(INDEX(DYTH_输入!Q:Q,2*(ROW($A39)-3)+1),12,2))</f>
        <v/>
      </c>
      <c r="AH39" s="20" t="str">
        <f t="shared" si="3"/>
        <v/>
      </c>
      <c r="AI39" s="6" t="str">
        <f>IF($A39="","",MID(INDEX(DYTH_输入!R:R,2*(ROW($A39)-3)+1),11,2))</f>
        <v/>
      </c>
      <c r="AJ39" s="20" t="str">
        <f t="shared" si="4"/>
        <v/>
      </c>
    </row>
    <row r="40" spans="1:36" x14ac:dyDescent="0.2">
      <c r="A40" s="5"/>
    </row>
    <row r="41" spans="1:36" x14ac:dyDescent="0.2">
      <c r="A41" s="5"/>
    </row>
    <row r="42" spans="1:36" x14ac:dyDescent="0.2">
      <c r="A42" s="5"/>
    </row>
    <row r="43" spans="1:36" x14ac:dyDescent="0.2">
      <c r="A43" s="5"/>
    </row>
  </sheetData>
  <phoneticPr fontId="1" type="noConversion"/>
  <conditionalFormatting sqref="A3:A39">
    <cfRule type="expression" dxfId="59" priority="31">
      <formula>A3&lt;&gt;""</formula>
    </cfRule>
  </conditionalFormatting>
  <conditionalFormatting sqref="Y4:Z39">
    <cfRule type="expression" dxfId="58" priority="25" stopIfTrue="1">
      <formula>ABS($Y4-$Z4)=0</formula>
    </cfRule>
    <cfRule type="expression" dxfId="57" priority="26" stopIfTrue="1">
      <formula>ABS($Y4-$Z4)&lt;&gt;0</formula>
    </cfRule>
  </conditionalFormatting>
  <conditionalFormatting sqref="AA4:AB39">
    <cfRule type="expression" dxfId="56" priority="23" stopIfTrue="1">
      <formula>ABS($AA4-$AB4)=0</formula>
    </cfRule>
    <cfRule type="expression" dxfId="55" priority="24" stopIfTrue="1">
      <formula>ABS($AA4-$AB4)&lt;&gt;0</formula>
    </cfRule>
  </conditionalFormatting>
  <conditionalFormatting sqref="B3:B39 A4:C39">
    <cfRule type="expression" dxfId="54" priority="22">
      <formula>INDEX($A3,1)=MAX($C$4:$C$39)</formula>
    </cfRule>
  </conditionalFormatting>
  <conditionalFormatting sqref="AC4:AD39">
    <cfRule type="expression" dxfId="53" priority="20" stopIfTrue="1">
      <formula>ABS($AC4-$AD4)=0</formula>
    </cfRule>
    <cfRule type="expression" dxfId="52" priority="21" stopIfTrue="1">
      <formula>ABS($AC4-$AD4)&lt;&gt;0</formula>
    </cfRule>
  </conditionalFormatting>
  <conditionalFormatting sqref="AE4:AF39">
    <cfRule type="expression" dxfId="51" priority="18" stopIfTrue="1">
      <formula>ABS($AE4-$AF4)=0</formula>
    </cfRule>
    <cfRule type="expression" dxfId="50" priority="19" stopIfTrue="1">
      <formula>ABS($AE4-$AF4)&lt;&gt;0</formula>
    </cfRule>
  </conditionalFormatting>
  <conditionalFormatting sqref="AG4:AH39">
    <cfRule type="expression" dxfId="49" priority="16" stopIfTrue="1">
      <formula>ABS($AG4-$AH4)=0</formula>
    </cfRule>
    <cfRule type="expression" dxfId="48" priority="17" stopIfTrue="1">
      <formula>ABS($AG4-$AH4)&lt;&gt;0</formula>
    </cfRule>
  </conditionalFormatting>
  <conditionalFormatting sqref="AI4:AJ39">
    <cfRule type="expression" dxfId="47" priority="14" stopIfTrue="1">
      <formula>ABS($AI4-$AJ4)=0</formula>
    </cfRule>
    <cfRule type="expression" dxfId="46" priority="15" stopIfTrue="1">
      <formula>ABS($AI4-$AJ4)&lt;&gt;0</formula>
    </cfRule>
  </conditionalFormatting>
  <conditionalFormatting sqref="O3:P39">
    <cfRule type="expression" dxfId="45" priority="29" stopIfTrue="1">
      <formula>ABS($P3-$O3)&lt;3</formula>
    </cfRule>
    <cfRule type="expression" dxfId="44" priority="30" stopIfTrue="1">
      <formula>ABS($O3-$P3)&gt;5</formula>
    </cfRule>
  </conditionalFormatting>
  <conditionalFormatting sqref="T3:U39">
    <cfRule type="expression" dxfId="43" priority="27" stopIfTrue="1">
      <formula>ABS($T3-$U3)&lt;3</formula>
    </cfRule>
    <cfRule type="expression" dxfId="42" priority="28" stopIfTrue="1">
      <formula>ABS($T3-$U3)&gt;5</formula>
    </cfRule>
  </conditionalFormatting>
  <conditionalFormatting sqref="Q4:Q39">
    <cfRule type="expression" dxfId="41" priority="9">
      <formula>Q4-P4&gt;=0</formula>
    </cfRule>
  </conditionalFormatting>
  <conditionalFormatting sqref="V4:V39">
    <cfRule type="expression" dxfId="40" priority="8">
      <formula>V4-U4&gt;=0</formula>
    </cfRule>
  </conditionalFormatting>
  <conditionalFormatting sqref="I3:J39">
    <cfRule type="expression" dxfId="39" priority="5" stopIfTrue="1">
      <formula>ABS($I3-$J3)=0</formula>
    </cfRule>
    <cfRule type="expression" dxfId="38" priority="6" stopIfTrue="1">
      <formula>ABS($I3-$J3)&lt;&gt;0</formula>
    </cfRule>
  </conditionalFormatting>
  <conditionalFormatting sqref="K3:L39">
    <cfRule type="expression" dxfId="37" priority="3" stopIfTrue="1">
      <formula>ABS($K3-$L3)=0</formula>
    </cfRule>
    <cfRule type="expression" dxfId="36" priority="4" stopIfTrue="1">
      <formula>ABS($K3-$L3)&lt;&gt;0</formula>
    </cfRule>
  </conditionalFormatting>
  <conditionalFormatting sqref="M3:N39">
    <cfRule type="expression" dxfId="35" priority="1" stopIfTrue="1">
      <formula>ABS($M3-$N3)=0</formula>
    </cfRule>
    <cfRule type="expression" dxfId="34" priority="2" stopIfTrue="1">
      <formula>ABS($M3-$N3)&lt;&gt;0</formula>
    </cfRule>
  </conditionalFormatting>
  <conditionalFormatting sqref="R3:S39">
    <cfRule type="expression" dxfId="33" priority="13" stopIfTrue="1">
      <formula>ABS($R3-$S3)&lt;&gt;0</formula>
    </cfRule>
    <cfRule type="expression" dxfId="32" priority="12" stopIfTrue="1">
      <formula>ABS($R3-$S3)=0</formula>
    </cfRule>
  </conditionalFormatting>
  <conditionalFormatting sqref="W3:X39">
    <cfRule type="expression" dxfId="31" priority="10" stopIfTrue="1">
      <formula>ABS($W3-$X3)=0</formula>
    </cfRule>
    <cfRule type="expression" dxfId="30" priority="11" stopIfTrue="1">
      <formula>ABS($W3-$X3)&lt;&gt;0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D99F8-C0A3-4CBD-BB36-3AE4AA323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DYTH_输入</vt:lpstr>
      <vt:lpstr>DYTH_分析</vt:lpstr>
      <vt:lpstr>DYTH_输入!DYTH_AF_1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guojun zhong</dc:creator>
  <cp:lastModifiedBy>guojun zhong</cp:lastModifiedBy>
  <dcterms:created xsi:type="dcterms:W3CDTF">2015-06-05T18:19:34Z</dcterms:created>
  <dcterms:modified xsi:type="dcterms:W3CDTF">2021-03-24T12:00:38Z</dcterms:modified>
</cp:coreProperties>
</file>