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12" windowWidth="29040" windowHeight="15840" firstSheet="1" activeTab="1"/>
  </bookViews>
  <sheets>
    <sheet name="Input" sheetId="5" r:id="rId1"/>
    <sheet name="CCM" sheetId="6" r:id="rId2"/>
    <sheet name="Output" sheetId="8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6" l="1"/>
  <c r="Q6" i="6"/>
  <c r="Q9" i="6"/>
  <c r="Q10" i="6"/>
  <c r="Q11" i="6"/>
  <c r="Q14" i="6"/>
  <c r="Q15" i="6"/>
  <c r="Q16" i="6"/>
  <c r="Q19" i="6"/>
  <c r="Q20" i="6"/>
  <c r="Q21" i="6"/>
  <c r="Q24" i="6"/>
  <c r="Q25" i="6"/>
  <c r="Q26" i="6"/>
  <c r="Q4" i="6"/>
  <c r="T26" i="6"/>
  <c r="S26" i="6"/>
  <c r="R26" i="6"/>
  <c r="T25" i="6"/>
  <c r="S25" i="6"/>
  <c r="R25" i="6"/>
  <c r="T24" i="6"/>
  <c r="S24" i="6"/>
  <c r="R24" i="6"/>
  <c r="T21" i="6"/>
  <c r="S21" i="6"/>
  <c r="R21" i="6"/>
  <c r="T20" i="6"/>
  <c r="S20" i="6"/>
  <c r="R20" i="6"/>
  <c r="T19" i="6"/>
  <c r="S19" i="6"/>
  <c r="R19" i="6"/>
  <c r="T16" i="6"/>
  <c r="S16" i="6"/>
  <c r="R16" i="6"/>
  <c r="T15" i="6"/>
  <c r="S15" i="6"/>
  <c r="R15" i="6"/>
  <c r="T14" i="6"/>
  <c r="S14" i="6"/>
  <c r="R14" i="6"/>
  <c r="T11" i="6"/>
  <c r="S11" i="6"/>
  <c r="R11" i="6"/>
  <c r="T10" i="6"/>
  <c r="S10" i="6"/>
  <c r="R10" i="6"/>
  <c r="T9" i="6"/>
  <c r="S9" i="6"/>
  <c r="R9" i="6"/>
  <c r="A11" i="8" s="1"/>
  <c r="R5" i="6"/>
  <c r="S5" i="6"/>
  <c r="T5" i="6"/>
  <c r="R6" i="6"/>
  <c r="S6" i="6"/>
  <c r="T6" i="6"/>
  <c r="S4" i="6"/>
  <c r="T4" i="6"/>
  <c r="R4" i="6"/>
  <c r="A235" i="8" l="1"/>
  <c r="A233" i="8"/>
  <c r="A231" i="8"/>
  <c r="A229" i="8"/>
  <c r="A227" i="8"/>
  <c r="A215" i="8"/>
  <c r="A213" i="8"/>
  <c r="A211" i="8"/>
  <c r="A209" i="8"/>
  <c r="A207" i="8"/>
  <c r="A195" i="8"/>
  <c r="A193" i="8"/>
  <c r="A191" i="8"/>
  <c r="A189" i="8"/>
  <c r="A187" i="8"/>
  <c r="A109" i="8"/>
  <c r="A115" i="8"/>
  <c r="A9" i="8"/>
  <c r="A47" i="8"/>
  <c r="J24" i="6"/>
  <c r="C26" i="6"/>
  <c r="C25" i="6"/>
  <c r="C24" i="6"/>
  <c r="B26" i="6"/>
  <c r="B25" i="6"/>
  <c r="B24" i="6"/>
  <c r="A26" i="6"/>
  <c r="H26" i="6" s="1"/>
  <c r="A25" i="6"/>
  <c r="A24" i="6"/>
  <c r="H24" i="6" s="1"/>
  <c r="J19" i="6"/>
  <c r="C21" i="6"/>
  <c r="C20" i="6"/>
  <c r="C19" i="6"/>
  <c r="B21" i="6"/>
  <c r="B20" i="6"/>
  <c r="B19" i="6"/>
  <c r="A21" i="6"/>
  <c r="A20" i="6"/>
  <c r="H20" i="6" s="1"/>
  <c r="A19" i="6"/>
  <c r="J14" i="6"/>
  <c r="C16" i="6"/>
  <c r="C15" i="6"/>
  <c r="C14" i="6"/>
  <c r="B16" i="6"/>
  <c r="B15" i="6"/>
  <c r="B14" i="6"/>
  <c r="A16" i="6"/>
  <c r="H16" i="6" s="1"/>
  <c r="A15" i="6"/>
  <c r="A14" i="6"/>
  <c r="H14" i="6" s="1"/>
  <c r="J9" i="6"/>
  <c r="C11" i="6"/>
  <c r="C10" i="6"/>
  <c r="C9" i="6"/>
  <c r="B11" i="6"/>
  <c r="B10" i="6"/>
  <c r="B9" i="6"/>
  <c r="A11" i="6"/>
  <c r="A10" i="6"/>
  <c r="H10" i="6" s="1"/>
  <c r="A9" i="6"/>
  <c r="J4" i="6"/>
  <c r="C6" i="6"/>
  <c r="C5" i="6"/>
  <c r="C4" i="6"/>
  <c r="B6" i="6"/>
  <c r="B5" i="6"/>
  <c r="B4" i="6"/>
  <c r="A6" i="6"/>
  <c r="H6" i="6" s="1"/>
  <c r="A5" i="6"/>
  <c r="A4" i="6"/>
  <c r="A7" i="8" l="1"/>
  <c r="H4" i="6"/>
  <c r="H5" i="6"/>
  <c r="H15" i="6"/>
  <c r="H25" i="6"/>
  <c r="H9" i="6"/>
  <c r="H19" i="6"/>
  <c r="H11" i="6"/>
  <c r="H21" i="6"/>
  <c r="A23" i="8"/>
  <c r="A69" i="8"/>
  <c r="A175" i="8"/>
  <c r="A55" i="8"/>
  <c r="A77" i="8"/>
  <c r="A73" i="8"/>
  <c r="A127" i="8"/>
  <c r="A169" i="8"/>
  <c r="A85" i="8"/>
  <c r="A171" i="8"/>
  <c r="A167" i="8"/>
  <c r="A143" i="8"/>
  <c r="A25" i="8"/>
  <c r="A15" i="8"/>
  <c r="A13" i="8"/>
  <c r="A107" i="8"/>
  <c r="A141" i="8"/>
  <c r="A139" i="8"/>
  <c r="A137" i="8"/>
  <c r="A75" i="8"/>
  <c r="A113" i="8"/>
  <c r="A79" i="8"/>
  <c r="A53" i="8"/>
  <c r="A21" i="8"/>
  <c r="A135" i="8"/>
  <c r="A51" i="8"/>
  <c r="A133" i="8"/>
  <c r="A71" i="8"/>
  <c r="A145" i="8"/>
  <c r="A83" i="8"/>
  <c r="A173" i="8"/>
  <c r="A81" i="8"/>
  <c r="A19" i="8"/>
  <c r="A111" i="8"/>
  <c r="A17" i="8"/>
  <c r="A131" i="8"/>
  <c r="A49" i="8"/>
  <c r="A129" i="8"/>
  <c r="A67" i="8"/>
</calcChain>
</file>

<file path=xl/sharedStrings.xml><?xml version="1.0" encoding="utf-8"?>
<sst xmlns="http://schemas.openxmlformats.org/spreadsheetml/2006/main" count="456" uniqueCount="260">
  <si>
    <t>/* CCM_CNV0_01 */ '7807',</t>
  </si>
  <si>
    <t>/* CCM_CT_VALID_NUM */ '5',</t>
  </si>
  <si>
    <t>/* CCM_STRUCT_rsv_16 */ '0',</t>
  </si>
  <si>
    <t>/* CCM_COEF1 */ '1',</t>
  </si>
  <si>
    <t>/* CCM_COEF2 */ '2',</t>
  </si>
  <si>
    <t>/* CCM_COEF3 */ '2',</t>
  </si>
  <si>
    <t>/* CCM_COEF_rsv_30 */ '0',</t>
  </si>
  <si>
    <t>/* CCM_CNV0_00 */ '967',</t>
  </si>
  <si>
    <t>/* CCM_CNV0_00_01_rsv_13 */ '0',</t>
  </si>
  <si>
    <t>/* CCM_CNV0_00_01_rsv_29 */ '0',</t>
  </si>
  <si>
    <t>/* CCM_CNV1_00 */ '967',</t>
  </si>
  <si>
    <t>/* CCM_CNV1_00_01_rsv_13 */ '0',</t>
  </si>
  <si>
    <t>/* CCM_CNV1_01 */ '7807',</t>
  </si>
  <si>
    <t>/* CCM_CNV1_00_01_rsv_29 */ '0',</t>
  </si>
  <si>
    <t>/* CCM_CNV2_00 */ '784',</t>
  </si>
  <si>
    <t>/* CCM_CNV2_00_01_rsv_13 */ '0',</t>
  </si>
  <si>
    <t>/* CCM_CNV2_01 */ '7927',</t>
  </si>
  <si>
    <t>/* CCM_CNV2_00_01_rsv_29 */ '0',</t>
  </si>
  <si>
    <t>/* CCM_CNV3_00 */ '1139',</t>
  </si>
  <si>
    <t>/* CCM_CNV3_00_01_rsv_13 */ '0',</t>
  </si>
  <si>
    <t>/* CCM_CNV3_01 */ '7741',</t>
  </si>
  <si>
    <t>/* CCM_CNV3_00_01_rsv_29 */ '0',</t>
  </si>
  <si>
    <t>/* CCM_CNV4_00 */ '968',</t>
  </si>
  <si>
    <t>/* CCM_CNV4_00_01_rsv_13 */ '0',</t>
  </si>
  <si>
    <t>/* CCM_CNV4_01 */ '7834',</t>
  </si>
  <si>
    <t>/* CCM_CNV4_00_01_rsv_29 */ '0',</t>
  </si>
  <si>
    <t>/* CCM_CNV5_00 */ '512',</t>
  </si>
  <si>
    <t>/* CCM_CNV5_00_01_rsv_13 */ '0',</t>
  </si>
  <si>
    <t>/* CCM_CNV5_01 */ '0',</t>
  </si>
  <si>
    <t>/* CCM_CNV5_00_01_rsv_29 */ '0',</t>
  </si>
  <si>
    <t>/* CCM_CNV6_00 */ '512',</t>
  </si>
  <si>
    <t>/* CCM_CNV6_00_01_rsv_13 */ '0',</t>
  </si>
  <si>
    <t>/* CCM_CNV6_01 */ '0',</t>
  </si>
  <si>
    <t>/* CCM_CNV6_00_01_rsv_29 */ '0',</t>
  </si>
  <si>
    <t>/* CCM_CNV7_00 */ '512',</t>
  </si>
  <si>
    <t>/* CCM_CNV7_00_01_rsv_13 */ '0',</t>
  </si>
  <si>
    <t>/* CCM_CNV7_01 */ '0',</t>
  </si>
  <si>
    <t>/* CCM_CNV7_00_01_rsv_29 */ '0',</t>
  </si>
  <si>
    <t>/* CCM_CNV8_00 */ '512',</t>
  </si>
  <si>
    <t>/* CCM_CNV8_00_01_rsv_13 */ '0',</t>
  </si>
  <si>
    <t>/* CCM_CNV8_01 */ '0',</t>
  </si>
  <si>
    <t>/* CCM_CNV8_00_01_rsv_29 */ '0',</t>
  </si>
  <si>
    <t>/* CCM_CNV9_00 */ '512',</t>
  </si>
  <si>
    <t>/* CCM_CNV9_00_01_rsv_13 */ '0',</t>
  </si>
  <si>
    <t>/* CCM_CNV9_01 */ '0',</t>
  </si>
  <si>
    <t>/* CCM_CNV9_00_01_rsv_29 */ '0',</t>
  </si>
  <si>
    <t>/* CCM_CNV0_02 */ '8122',</t>
  </si>
  <si>
    <t>/* CCM_CNV0_02_rsv_13 */ '0',</t>
  </si>
  <si>
    <t>/* CCM_CNV1_02 */ '8122',</t>
  </si>
  <si>
    <t>/* CCM_CNV1_02_rsv_13 */ '0',</t>
  </si>
  <si>
    <t>/* CCM_CNV2_02 */ '8185',</t>
  </si>
  <si>
    <t>/* CCM_CNV2_02_rsv_13 */ '0',</t>
  </si>
  <si>
    <t>/* CCM_CNV3_02 */ '8016',</t>
  </si>
  <si>
    <t>/* CCM_CNV3_02_rsv_13 */ '0',</t>
  </si>
  <si>
    <t>/* CCM_CNV4_02 */ '8094',</t>
  </si>
  <si>
    <t>/* CCM_CNV4_02_rsv_13 */ '0',</t>
  </si>
  <si>
    <t>/* CCM_CNV5_02 */ '0',</t>
  </si>
  <si>
    <t>/* CCM_CNV5_02_rsv_13 */ '0',</t>
  </si>
  <si>
    <t>/* CCM_CNV6_02 */ '0',</t>
  </si>
  <si>
    <t>/* CCM_CNV6_02_rsv_13 */ '0',</t>
  </si>
  <si>
    <t>/* CCM_CNV7_02 */ '0',</t>
  </si>
  <si>
    <t>/* CCM_CNV7_02_rsv_13 */ '0',</t>
  </si>
  <si>
    <t>/* CCM_CNV8_02 */ '0',</t>
  </si>
  <si>
    <t>/* CCM_CNV8_02_rsv_13 */ '0',</t>
  </si>
  <si>
    <t>/* CCM_CNV9_02 */ '0',</t>
  </si>
  <si>
    <t>/* CCM_CNV9_02_rsv_13 */ '0',</t>
  </si>
  <si>
    <t>/* CCM_CNV0_10 */ '8006',</t>
  </si>
  <si>
    <t>/* CCM_CNV0_10_11_rsv_13 */ '0',</t>
  </si>
  <si>
    <t>/* CCM_CNV0_11 */ '892',</t>
  </si>
  <si>
    <t>/* CCM_CNV0_10_11_rsv_29 */ '0',</t>
  </si>
  <si>
    <t>/* CCM_CNV1_10 */ '8006',</t>
  </si>
  <si>
    <t>/* CCM_CNV1_10_11_rsv_13 */ '0',</t>
  </si>
  <si>
    <t>/* CCM_CNV1_11 */ '892',</t>
  </si>
  <si>
    <t>/* CCM_CNV1_10_11_rsv_29 */ '0',</t>
  </si>
  <si>
    <t>/* CCM_CNV2_10 */ '8015',</t>
  </si>
  <si>
    <t>/* CCM_CNV2_10_11_rsv_13 */ '0',</t>
  </si>
  <si>
    <t>/* CCM_CNV2_11 */ '704',</t>
  </si>
  <si>
    <t>/* CCM_CNV2_10_11_rsv_29 */ '0',</t>
  </si>
  <si>
    <t>/* CCM_CNV3_10 */ '8017',</t>
  </si>
  <si>
    <t>/* CCM_CNV3_10_11_rsv_13 */ '0',</t>
  </si>
  <si>
    <t>/* CCM_CNV3_11 */ '824',</t>
  </si>
  <si>
    <t>/* CCM_CNV3_10_11_rsv_29 */ '0',</t>
  </si>
  <si>
    <t>/* CCM_CNV4_10 */ '8051',</t>
  </si>
  <si>
    <t>/* CCM_CNV4_10_11_rsv_13 */ '0',</t>
  </si>
  <si>
    <t>/* CCM_CNV4_11 */ '854',</t>
  </si>
  <si>
    <t>/* CCM_CNV4_10_11_rsv_29 */ '0',</t>
  </si>
  <si>
    <t>/* CCM_CNV5_10 */ '0',</t>
  </si>
  <si>
    <t>/* CCM_CNV5_10_11_rsv_13 */ '0',</t>
  </si>
  <si>
    <t>/* CCM_CNV5_11 */ '512',</t>
  </si>
  <si>
    <t>/* CCM_CNV5_10_11_rsv_29 */ '0',</t>
  </si>
  <si>
    <t>/* CCM_CNV6_10 */ '0',</t>
  </si>
  <si>
    <t>/* CCM_CNV6_10_11_rsv_13 */ '0',</t>
  </si>
  <si>
    <t>/* CCM_CNV6_11 */ '512',</t>
  </si>
  <si>
    <t>/* CCM_CNV6_10_11_rsv_29 */ '0',</t>
  </si>
  <si>
    <t>/* CCM_CNV7_10 */ '0',</t>
  </si>
  <si>
    <t>/* CCM_CNV7_10_11_rsv_13 */ '0',</t>
  </si>
  <si>
    <t>/* CCM_CNV7_11 */ '512',</t>
  </si>
  <si>
    <t>/* CCM_CNV7_10_11_rsv_29 */ '0',</t>
  </si>
  <si>
    <t>/* CCM_CNV8_10 */ '0',</t>
  </si>
  <si>
    <t>/* CCM_CNV8_10_11_rsv_13 */ '0',</t>
  </si>
  <si>
    <t>/* CCM_CNV8_11 */ '512',</t>
  </si>
  <si>
    <t>/* CCM_CNV8_10_11_rsv_29 */ '0',</t>
  </si>
  <si>
    <t>/* CCM_CNV9_10 */ '0',</t>
  </si>
  <si>
    <t>/* CCM_CNV9_10_11_rsv_13 */ '0',</t>
  </si>
  <si>
    <t>/* CCM_CNV9_11 */ '512',</t>
  </si>
  <si>
    <t>/* CCM_CNV9_10_11_rsv_29 */ '0',</t>
  </si>
  <si>
    <t>/* CCM_CNV0_12 */ '7998',</t>
  </si>
  <si>
    <t>/* CCM_CNV0_12_rsv_13 */ '0',</t>
  </si>
  <si>
    <t>/* CCM_CNV1_12 */ '7998',</t>
  </si>
  <si>
    <t>/* CCM_CNV1_12_rsv_13 */ '0',</t>
  </si>
  <si>
    <t>/* CCM_CNV2_12 */ '8177',</t>
  </si>
  <si>
    <t>/* CCM_CNV2_12_rsv_13 */ '0',</t>
  </si>
  <si>
    <t>/* CCM_CNV3_12 */ '8055',</t>
  </si>
  <si>
    <t>/* CCM_CNV3_12_rsv_13 */ '0',</t>
  </si>
  <si>
    <t>/* CCM_CNV4_12 */ '7991',</t>
  </si>
  <si>
    <t>/* CCM_CNV4_12_rsv_13 */ '0',</t>
  </si>
  <si>
    <t>/* CCM_CNV5_12 */ '0',</t>
  </si>
  <si>
    <t>/* CCM_CNV5_12_rsv_13 */ '0',</t>
  </si>
  <si>
    <t>/* CCM_CNV6_12 */ '0',</t>
  </si>
  <si>
    <t>/* CCM_CNV6_12_rsv_13 */ '0',</t>
  </si>
  <si>
    <t>/* CCM_CNV7_12 */ '0',</t>
  </si>
  <si>
    <t>/* CCM_CNV7_12_rsv_13 */ '0',</t>
  </si>
  <si>
    <t>/* CCM_CNV8_12 */ '0',</t>
  </si>
  <si>
    <t>/* CCM_CNV8_12_rsv_13 */ '0',</t>
  </si>
  <si>
    <t>/* CCM_CNV9_12 */ '0',</t>
  </si>
  <si>
    <t>/* CCM_CNV9_12_rsv_13 */ '0',</t>
  </si>
  <si>
    <t>/* CCM_CNV0_20 */ '22',</t>
  </si>
  <si>
    <t>/* CCM_CNV0_20_21_rsv_13 */ '0',</t>
  </si>
  <si>
    <t>/* CCM_CNV0_21 */ '7617',</t>
  </si>
  <si>
    <t>/* CCM_CNV0_20_21_rsv_29 */ '0',</t>
  </si>
  <si>
    <t>/* CCM_CNV1_20 */ '22',</t>
  </si>
  <si>
    <t>/* CCM_CNV1_20_21_rsv_13 */ '0',</t>
  </si>
  <si>
    <t>/* CCM_CNV1_21 */ '7617',</t>
  </si>
  <si>
    <t>/* CCM_CNV1_20_21_rsv_29 */ '0',</t>
  </si>
  <si>
    <t>/* CCM_CNV2_20 */ '8174',</t>
  </si>
  <si>
    <t>/* CCM_CNV2_20_21_rsv_13 */ '0',</t>
  </si>
  <si>
    <t>/* CCM_CNV2_21 */ '7681',</t>
  </si>
  <si>
    <t>/* CCM_CNV2_20_21_rsv_29 */ '0',</t>
  </si>
  <si>
    <t>/* CCM_CNV3_20 */ '31',</t>
  </si>
  <si>
    <t>/* CCM_CNV3_20_21_rsv_13 */ '0',</t>
  </si>
  <si>
    <t>/* CCM_CNV3_21 */ '7613',</t>
  </si>
  <si>
    <t>/* CCM_CNV3_20_21_rsv_29 */ '0',</t>
  </si>
  <si>
    <t>/* CCM_CNV4_20 */ '8',</t>
  </si>
  <si>
    <t>/* CCM_CNV4_20_21_rsv_13 */ '0',</t>
  </si>
  <si>
    <t>/* CCM_CNV4_21 */ '7692',</t>
  </si>
  <si>
    <t>/* CCM_CNV4_20_21_rsv_29 */ '0',</t>
  </si>
  <si>
    <t>/* CCM_CNV5_20 */ '0',</t>
  </si>
  <si>
    <t>/* CCM_CNV5_20_21_rsv_13 */ '0',</t>
  </si>
  <si>
    <t>/* CCM_CNV5_21 */ '0',</t>
  </si>
  <si>
    <t>/* CCM_CNV5_20_21_rsv_29 */ '0',</t>
  </si>
  <si>
    <t>/* CCM_CNV6_20 */ '0',</t>
  </si>
  <si>
    <t>/* CCM_CNV6_20_21_rsv_13 */ '0',</t>
  </si>
  <si>
    <t>/* CCM_CNV6_21 */ '0',</t>
  </si>
  <si>
    <t>/* CCM_CNV6_20_21_rsv_29 */ '0',</t>
  </si>
  <si>
    <t>/* CCM_CNV7_20 */ '0',</t>
  </si>
  <si>
    <t>/* CCM_CNV7_20_21_rsv_13 */ '0',</t>
  </si>
  <si>
    <t>/* CCM_CNV7_21 */ '0',</t>
  </si>
  <si>
    <t>/* CCM_CNV7_20_21_rsv_29 */ '0',</t>
  </si>
  <si>
    <t>/* CCM_CNV8_20 */ '0',</t>
  </si>
  <si>
    <t>/* CCM_CNV8_20_21_rsv_13 */ '0',</t>
  </si>
  <si>
    <t>/* CCM_CNV8_21 */ '0',</t>
  </si>
  <si>
    <t>/* CCM_CNV8_20_21_rsv_29 */ '0',</t>
  </si>
  <si>
    <t>/* CCM_CNV9_20 */ '0',</t>
  </si>
  <si>
    <t>/* CCM_CNV9_20_21_rsv_13 */ '0',</t>
  </si>
  <si>
    <t>/* CCM_CNV9_21 */ '0',</t>
  </si>
  <si>
    <t>/* CCM_CNV9_20_21_rsv_29 */ '0',</t>
  </si>
  <si>
    <t>/* CCM_CNV0_22 */ '1065',</t>
  </si>
  <si>
    <t>/* CCM_CNV0_22_rsv_13 */ '0',</t>
  </si>
  <si>
    <t>/* CCM_CNV1_22 */ '1065',</t>
  </si>
  <si>
    <t>/* CCM_CNV1_22_rsv_13 */ '0',</t>
  </si>
  <si>
    <t>/* CCM_CNV2_22 */ '1041',</t>
  </si>
  <si>
    <t>/* CCM_CNV2_22_rsv_13 */ '0',</t>
  </si>
  <si>
    <t>/* CCM_CNV3_22 */ '1060',</t>
  </si>
  <si>
    <t>/* CCM_CNV3_22_rsv_13 */ '0',</t>
  </si>
  <si>
    <t>/* CCM_CNV4_22 */ '1004',</t>
  </si>
  <si>
    <t>/* CCM_CNV4_22_rsv_13 */ '0',</t>
  </si>
  <si>
    <t>/* CCM_CNV5_22 */ '512',</t>
  </si>
  <si>
    <t>/* CCM_CNV5_22_rsv_13 */ '0',</t>
  </si>
  <si>
    <t>/* CCM_CNV6_22 */ '512',</t>
  </si>
  <si>
    <t>/* CCM_CNV6_22_rsv_13 */ '0',</t>
  </si>
  <si>
    <t>/* CCM_CNV7_22 */ '512',</t>
  </si>
  <si>
    <t>/* CCM_CNV7_22_rsv_13 */ '0',</t>
  </si>
  <si>
    <t>/* CCM_CNV8_22 */ '512',</t>
  </si>
  <si>
    <t>/* CCM_CNV8_22_rsv_13 */ '0',</t>
  </si>
  <si>
    <t>/* CCM_CNV9_22 */ '512',</t>
  </si>
  <si>
    <t>/* CCM_CNV9_22_rsv_13 */ '0',</t>
  </si>
  <si>
    <t>/* CCM_AWB0_R */ '550',</t>
  </si>
  <si>
    <t>/* CCM_AWB0_R_rsv_13 */ '0',</t>
  </si>
  <si>
    <t>/* CCM_AWB1_R */ '645',</t>
  </si>
  <si>
    <t>/* CCM_AWB1_R_rsv_13 */ '0',</t>
  </si>
  <si>
    <t>/* CCM_AWB2_R */ '895',</t>
  </si>
  <si>
    <t>/* CCM_AWB2_R_rsv_13 */ '0',</t>
  </si>
  <si>
    <t>/* CCM_AWB3_R */ '1014',</t>
  </si>
  <si>
    <t>/* CCM_AWB3_R_rsv_13 */ '0',</t>
  </si>
  <si>
    <t>/* CCM_AWB4_R */ '1110',</t>
  </si>
  <si>
    <t>/* CCM_AWB4_R_rsv_13 */ '0',</t>
  </si>
  <si>
    <t>/* CCM_AWB5_R */ '512',</t>
  </si>
  <si>
    <t>/* CCM_AWB5_R_rsv_13 */ '0',</t>
  </si>
  <si>
    <t>/* CCM_AWB6_R */ '512',</t>
  </si>
  <si>
    <t>/* CCM_AWB6_R_rsv_13 */ '0',</t>
  </si>
  <si>
    <t>/* CCM_AWB7_R */ '512',</t>
  </si>
  <si>
    <t>/* CCM_AWB7_R_rsv_13 */ '0',</t>
  </si>
  <si>
    <t>/* CCM_AWB8_R */ '512',</t>
  </si>
  <si>
    <t>/* CCM_AWB8_R_rsv_13 */ '0',</t>
  </si>
  <si>
    <t>/* CCM_AWB9_R */ '512',</t>
  </si>
  <si>
    <t>/* CCM_AWB9_R_rsv_13 */ '0',</t>
  </si>
  <si>
    <t>/* CCM_AWB0_G */ '512',</t>
  </si>
  <si>
    <t>/* CCM_AWB0_G_rsv_13 */ '0',</t>
  </si>
  <si>
    <t>/* CCM_AWB1_G */ '512',</t>
  </si>
  <si>
    <t>/* CCM_AWB1_G_rsv_13 */ '0',</t>
  </si>
  <si>
    <t>/* CCM_AWB2_G */ '512',</t>
  </si>
  <si>
    <t>/* CCM_AWB2_G_rsv_13 */ '0',</t>
  </si>
  <si>
    <t>/* CCM_AWB3_G */ '512',</t>
  </si>
  <si>
    <t>/* CCM_AWB3_G_rsv_13 */ '0',</t>
  </si>
  <si>
    <t>/* CCM_AWB4_G */ '512',</t>
  </si>
  <si>
    <t>/* CCM_AWB4_G_rsv_13 */ '0',</t>
  </si>
  <si>
    <t>/* CCM_AWB5_G */ '512',</t>
  </si>
  <si>
    <t>/* CCM_AWB5_G_rsv_13 */ '0',</t>
  </si>
  <si>
    <t>/* CCM_AWB6_G */ '512',</t>
  </si>
  <si>
    <t>/* CCM_AWB6_G_rsv_13 */ '0',</t>
  </si>
  <si>
    <t>/* CCM_AWB7_G */ '512',</t>
  </si>
  <si>
    <t>/* CCM_AWB7_G_rsv_13 */ '0',</t>
  </si>
  <si>
    <t>/* CCM_AWB8_G */ '512',</t>
  </si>
  <si>
    <t>/* CCM_AWB8_G_rsv_13 */ '0',</t>
  </si>
  <si>
    <t>/* CCM_AWB9_G */ '512',</t>
  </si>
  <si>
    <t>/* CCM_AWB9_G_rsv_13 */ '0',</t>
  </si>
  <si>
    <t>/* CCM_AWB0_B */ '1567',</t>
  </si>
  <si>
    <t>/* CCM_AWB0_B_rsv_13 */ '0',</t>
  </si>
  <si>
    <t>/* CCM_AWB1_B */ '1296',</t>
  </si>
  <si>
    <t>/* CCM_AWB1_B_rsv_13 */ '0',</t>
  </si>
  <si>
    <t>/* CCM_AWB2_B */ '1090',</t>
  </si>
  <si>
    <t>/* CCM_AWB2_B_rsv_13 */ '0',</t>
  </si>
  <si>
    <t>/* CCM_AWB3_B */ '1138',</t>
  </si>
  <si>
    <t>/* CCM_AWB3_B_rsv_13 */ '0',</t>
  </si>
  <si>
    <t>/* CCM_AWB4_B */ '770',</t>
  </si>
  <si>
    <t>/* CCM_AWB4_B_rsv_13 */ '0',</t>
  </si>
  <si>
    <t>/* CCM_AWB5_B */ '512',</t>
  </si>
  <si>
    <t>/* CCM_AWB5_B_rsv_13 */ '0',</t>
  </si>
  <si>
    <t>/* CCM_AWB6_B */ '512',</t>
  </si>
  <si>
    <t>/* CCM_AWB6_B_rsv_13 */ '0',</t>
  </si>
  <si>
    <t>/* CCM_AWB7_B */ '512',</t>
  </si>
  <si>
    <t>/* CCM_AWB7_B_rsv_13 */ '0',</t>
  </si>
  <si>
    <t>/* CCM_AWB8_B */ '512',</t>
  </si>
  <si>
    <t>/* CCM_AWB8_B_rsv_13 */ '0',</t>
  </si>
  <si>
    <t>/* CCM_AWB9_B */ '512',</t>
  </si>
  <si>
    <t>/* CCM_AWB9_B_rsv_13 */ '0',</t>
  </si>
  <si>
    <t>/* FW_SCCM_PARAM_VER */ '21100920',</t>
  </si>
  <si>
    <t>/* CCM_PARAM_rsv_31 */ '0'</t>
  </si>
  <si>
    <t>H</t>
  </si>
  <si>
    <t>A</t>
  </si>
  <si>
    <t>TL84</t>
  </si>
  <si>
    <t>CWF</t>
  </si>
  <si>
    <t>D65</t>
  </si>
  <si>
    <t>R Gain</t>
  </si>
  <si>
    <t>G Gain</t>
  </si>
  <si>
    <t>B Gain</t>
  </si>
  <si>
    <t>Input</t>
  </si>
  <si>
    <t>Output</t>
  </si>
  <si>
    <t>/* FW_SCCM_PARAM_VER */ '0',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</si>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</sst>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sz val="12"/>
      <color theme="0" tint="-0.249977111117893"/>
      <name val="宋体"/>
      <family val="2"/>
      <scheme val="minor"/>
    </font>
    <font>
      <sz val="12"/>
      <color theme="0" tint="-0.34998626667073579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1" fontId="1" fillId="0" borderId="0" xfId="0" applyNumberFormat="1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 applyBorder="1"/>
    <xf numFmtId="0" fontId="0" fillId="0" borderId="0" xfId="0" applyBorder="1"/>
    <xf numFmtId="0" fontId="0" fillId="0" borderId="5" xfId="0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0" fontId="2" fillId="0" borderId="0" xfId="0" applyFont="1" applyBorder="1"/>
    <xf numFmtId="0" fontId="0" fillId="2" borderId="0" xfId="0" applyFill="1" applyAlignment="1">
      <alignment horizontal="center"/>
    </xf>
  </cellXfs>
  <cellStyles count="1">
    <cellStyle name="常规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workbookViewId="0">
      <selection activeCell="H12" sqref="H12"/>
    </sheetView>
  </sheetViews>
  <sheetFormatPr defaultRowHeight="15.6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0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J7" workbookViewId="0">
      <selection activeCell="AA14" sqref="AA14"/>
    </sheetView>
  </sheetViews>
  <sheetFormatPr defaultRowHeight="15.6" x14ac:dyDescent="0.25"/>
  <sheetData>
    <row r="1" spans="1:25" ht="16.2" thickBot="1" x14ac:dyDescent="0.3">
      <c r="A1" s="27" t="s">
        <v>256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10"/>
      <c r="M1" s="8"/>
      <c r="N1" s="27" t="s">
        <v>257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8"/>
    </row>
    <row r="2" spans="1:25" x14ac:dyDescent="0.25">
      <c r="M2" s="11"/>
      <c r="N2" s="12"/>
      <c r="O2" s="12"/>
      <c r="P2" s="12"/>
      <c r="Q2" s="13"/>
      <c r="U2" s="11"/>
      <c r="V2" s="12"/>
      <c r="W2" s="12"/>
      <c r="X2" s="12"/>
      <c r="Y2" s="13"/>
    </row>
    <row r="3" spans="1:25" x14ac:dyDescent="0.25">
      <c r="A3" s="1" t="s">
        <v>248</v>
      </c>
      <c r="H3" s="26" t="s">
        <v>259</v>
      </c>
      <c r="I3" t="s">
        <v>253</v>
      </c>
      <c r="J3" t="s">
        <v>254</v>
      </c>
      <c r="K3" t="s">
        <v>255</v>
      </c>
      <c r="M3" s="14"/>
      <c r="N3" s="15" t="s">
        <v>248</v>
      </c>
      <c r="O3" s="16"/>
      <c r="P3" s="16"/>
      <c r="Q3" s="25" t="s">
        <v>259</v>
      </c>
      <c r="U3" s="14"/>
      <c r="V3" s="16" t="s">
        <v>253</v>
      </c>
      <c r="W3" s="16" t="s">
        <v>254</v>
      </c>
      <c r="X3" s="16" t="s">
        <v>255</v>
      </c>
      <c r="Y3" s="17"/>
    </row>
    <row r="4" spans="1:25" x14ac:dyDescent="0.25">
      <c r="A4" s="7">
        <f>_xlfn.NUMBERVALUE(MID(SUBSTITUTE(Input!A7,"',",""),20,4))</f>
        <v>967</v>
      </c>
      <c r="B4" s="7">
        <f>_xlfn.NUMBERVALUE((MID(SUBSTITUTE(Input!A9,"',",""),20,4)))</f>
        <v>7807</v>
      </c>
      <c r="C4" s="7">
        <f>_xlfn.NUMBERVALUE(MID(SUBSTITUTE(Input!A47,"',",""),20,4))</f>
        <v>8122</v>
      </c>
      <c r="E4">
        <v>739</v>
      </c>
      <c r="F4">
        <v>-37</v>
      </c>
      <c r="G4">
        <v>-190</v>
      </c>
      <c r="H4" s="26">
        <f>SUM(E4:G4)</f>
        <v>512</v>
      </c>
      <c r="I4">
        <v>495</v>
      </c>
      <c r="J4">
        <f>_xlfn.NUMBERVALUE(MID(SUBSTITUTE(Input!A207,"',",""),19,4))</f>
        <v>512</v>
      </c>
      <c r="K4">
        <v>1283</v>
      </c>
      <c r="M4" s="14"/>
      <c r="N4">
        <v>805</v>
      </c>
      <c r="O4">
        <v>-218</v>
      </c>
      <c r="P4">
        <v>-75</v>
      </c>
      <c r="Q4" s="25">
        <f>SUM(N4:P4)</f>
        <v>512</v>
      </c>
      <c r="R4" s="6">
        <f>IF(N4&gt;0, N4, N4+8192)</f>
        <v>805</v>
      </c>
      <c r="S4" s="6">
        <f t="shared" ref="S4:T4" si="0">IF(O4&gt;0, O4, O4+8192)</f>
        <v>7974</v>
      </c>
      <c r="T4" s="6">
        <f t="shared" si="0"/>
        <v>8117</v>
      </c>
      <c r="U4" s="14"/>
      <c r="V4">
        <v>505</v>
      </c>
      <c r="W4">
        <v>512</v>
      </c>
      <c r="X4">
        <v>1417</v>
      </c>
      <c r="Y4" s="17"/>
    </row>
    <row r="5" spans="1:25" x14ac:dyDescent="0.25">
      <c r="A5" s="7">
        <f>_xlfn.NUMBERVALUE(MID(SUBSTITUTE(Input!A67,"',",""),20,4))</f>
        <v>8006</v>
      </c>
      <c r="B5" s="7">
        <f>_xlfn.NUMBERVALUE(MID(SUBSTITUTE(Input!A69,"',",""),20,4))</f>
        <v>892</v>
      </c>
      <c r="C5" s="7">
        <f>_xlfn.NUMBERVALUE(MID(SUBSTITUTE(Input!A107,"',",""),20,4))</f>
        <v>7998</v>
      </c>
      <c r="E5">
        <v>-267</v>
      </c>
      <c r="F5">
        <v>1067</v>
      </c>
      <c r="G5">
        <v>-288</v>
      </c>
      <c r="H5" s="26">
        <f t="shared" ref="H5:H26" si="1">SUM(E5:G5)</f>
        <v>512</v>
      </c>
      <c r="M5" s="14"/>
      <c r="N5">
        <v>-169</v>
      </c>
      <c r="O5">
        <v>844</v>
      </c>
      <c r="P5">
        <v>-163</v>
      </c>
      <c r="Q5" s="25">
        <f t="shared" ref="Q5:Q26" si="2">SUM(N5:P5)</f>
        <v>512</v>
      </c>
      <c r="R5" s="6">
        <f t="shared" ref="R5:R6" si="3">IF(N5&gt;0, N5, N5+8192)</f>
        <v>8023</v>
      </c>
      <c r="S5" s="6">
        <f t="shared" ref="S5:S6" si="4">IF(O5&gt;0, O5, O5+8192)</f>
        <v>844</v>
      </c>
      <c r="T5" s="6">
        <f t="shared" ref="T5:T6" si="5">IF(P5&gt;0, P5, P5+8192)</f>
        <v>8029</v>
      </c>
      <c r="U5" s="14"/>
      <c r="V5" s="16"/>
      <c r="W5" s="16"/>
      <c r="X5" s="16"/>
      <c r="Y5" s="17"/>
    </row>
    <row r="6" spans="1:25" x14ac:dyDescent="0.25">
      <c r="A6" s="7">
        <f>_xlfn.NUMBERVALUE((MID(SUBSTITUTE(Input!A127,"',",""),20,4)))</f>
        <v>22</v>
      </c>
      <c r="B6" s="7">
        <f>_xlfn.NUMBERVALUE(MID(SUBSTITUTE(Input!A129,"',",""),20,4))</f>
        <v>7617</v>
      </c>
      <c r="C6" s="7">
        <f>_xlfn.NUMBERVALUE(MID(SUBSTITUTE(Input!A167,"',",""),20,4))</f>
        <v>1065</v>
      </c>
      <c r="E6">
        <v>-182</v>
      </c>
      <c r="F6">
        <v>-638</v>
      </c>
      <c r="G6">
        <v>1332</v>
      </c>
      <c r="H6" s="26">
        <f t="shared" si="1"/>
        <v>512</v>
      </c>
      <c r="M6" s="14"/>
      <c r="N6">
        <v>-46</v>
      </c>
      <c r="O6">
        <v>-579</v>
      </c>
      <c r="P6">
        <v>1137</v>
      </c>
      <c r="Q6" s="25">
        <f t="shared" si="2"/>
        <v>512</v>
      </c>
      <c r="R6" s="6">
        <f t="shared" si="3"/>
        <v>8146</v>
      </c>
      <c r="S6" s="6">
        <f t="shared" si="4"/>
        <v>7613</v>
      </c>
      <c r="T6" s="6">
        <f t="shared" si="5"/>
        <v>1137</v>
      </c>
      <c r="U6" s="14"/>
      <c r="V6" s="16"/>
      <c r="W6" s="16"/>
      <c r="X6" s="16"/>
      <c r="Y6" s="17"/>
    </row>
    <row r="7" spans="1:25" x14ac:dyDescent="0.25">
      <c r="H7" s="26"/>
      <c r="M7" s="14"/>
      <c r="N7" s="16"/>
      <c r="O7" s="16"/>
      <c r="P7" s="16"/>
      <c r="Q7" s="25"/>
      <c r="R7" s="6"/>
      <c r="S7" s="6"/>
      <c r="T7" s="6"/>
      <c r="U7" s="14"/>
      <c r="V7" s="16"/>
      <c r="W7" s="16"/>
      <c r="X7" s="16"/>
      <c r="Y7" s="17"/>
    </row>
    <row r="8" spans="1:25" x14ac:dyDescent="0.25">
      <c r="A8" s="2" t="s">
        <v>249</v>
      </c>
      <c r="H8" s="26"/>
      <c r="M8" s="14"/>
      <c r="N8" s="18" t="s">
        <v>249</v>
      </c>
      <c r="O8" s="16"/>
      <c r="P8" s="16"/>
      <c r="Q8" s="25"/>
      <c r="R8" s="6"/>
      <c r="S8" s="6"/>
      <c r="T8" s="6"/>
      <c r="U8" s="14"/>
      <c r="V8" s="16"/>
      <c r="W8" s="16"/>
      <c r="X8" s="16"/>
      <c r="Y8" s="17"/>
    </row>
    <row r="9" spans="1:25" x14ac:dyDescent="0.25">
      <c r="A9" s="7">
        <f>_xlfn.NUMBERVALUE(MID(SUBSTITUTE(Input!A11,"',",""),20,4))</f>
        <v>967</v>
      </c>
      <c r="B9" s="7">
        <f>_xlfn.NUMBERVALUE(MID(SUBSTITUTE(Input!A13,"',",""),20,4))</f>
        <v>7807</v>
      </c>
      <c r="C9" s="7">
        <f>_xlfn.NUMBERVALUE(MID(SUBSTITUTE(Input!A49,"',",""),20,4))</f>
        <v>8122</v>
      </c>
      <c r="E9">
        <v>759</v>
      </c>
      <c r="F9">
        <v>-153</v>
      </c>
      <c r="G9">
        <v>-94</v>
      </c>
      <c r="H9" s="26">
        <f t="shared" si="1"/>
        <v>512</v>
      </c>
      <c r="I9">
        <v>624</v>
      </c>
      <c r="J9">
        <f>_xlfn.NUMBERVALUE(MID(SUBSTITUTE(Input!A209,"',",""),19,4))</f>
        <v>512</v>
      </c>
      <c r="K9">
        <v>1134</v>
      </c>
      <c r="M9" s="14"/>
      <c r="N9">
        <v>805</v>
      </c>
      <c r="O9">
        <v>-218</v>
      </c>
      <c r="P9">
        <v>-75</v>
      </c>
      <c r="Q9" s="25">
        <f t="shared" si="2"/>
        <v>512</v>
      </c>
      <c r="R9" s="6">
        <f>IF(N9&gt;0, N9, N9+8192)</f>
        <v>805</v>
      </c>
      <c r="S9" s="6">
        <f t="shared" ref="S9:S11" si="6">IF(O9&gt;0, O9, O9+8192)</f>
        <v>7974</v>
      </c>
      <c r="T9" s="6">
        <f t="shared" ref="T9:T11" si="7">IF(P9&gt;0, P9, P9+8192)</f>
        <v>8117</v>
      </c>
      <c r="U9" s="14"/>
      <c r="V9">
        <v>629</v>
      </c>
      <c r="W9">
        <v>512</v>
      </c>
      <c r="X9">
        <v>1187</v>
      </c>
      <c r="Y9" s="17"/>
    </row>
    <row r="10" spans="1:25" x14ac:dyDescent="0.25">
      <c r="A10" s="7">
        <f>_xlfn.NUMBERVALUE(MID(SUBSTITUTE(Input!A71,"',",""),20,4))</f>
        <v>8006</v>
      </c>
      <c r="B10" s="7">
        <f>_xlfn.NUMBERVALUE(MID(SUBSTITUTE(Input!A73,"',",""),20,4))</f>
        <v>892</v>
      </c>
      <c r="C10" s="7">
        <f>_xlfn.NUMBERVALUE(MID(SUBSTITUTE(Input!A109,"',",""),20,4))</f>
        <v>7998</v>
      </c>
      <c r="E10">
        <v>-215</v>
      </c>
      <c r="F10">
        <v>954</v>
      </c>
      <c r="G10">
        <v>-227</v>
      </c>
      <c r="H10" s="26">
        <f t="shared" si="1"/>
        <v>512</v>
      </c>
      <c r="M10" s="14"/>
      <c r="N10">
        <v>-169</v>
      </c>
      <c r="O10">
        <v>844</v>
      </c>
      <c r="P10">
        <v>-163</v>
      </c>
      <c r="Q10" s="25">
        <f t="shared" si="2"/>
        <v>512</v>
      </c>
      <c r="R10" s="6">
        <f t="shared" ref="R10:R11" si="8">IF(N10&gt;0, N10, N10+8192)</f>
        <v>8023</v>
      </c>
      <c r="S10" s="6">
        <f t="shared" si="6"/>
        <v>844</v>
      </c>
      <c r="T10" s="6">
        <f t="shared" si="7"/>
        <v>8029</v>
      </c>
      <c r="U10" s="14"/>
      <c r="V10" s="16"/>
      <c r="W10" s="16"/>
      <c r="X10" s="16"/>
      <c r="Y10" s="17"/>
    </row>
    <row r="11" spans="1:25" x14ac:dyDescent="0.25">
      <c r="A11" s="7">
        <f>_xlfn.NUMBERVALUE(MID(SUBSTITUTE(Input!A131,"',",""),20,4))</f>
        <v>22</v>
      </c>
      <c r="B11" s="7">
        <f>_xlfn.NUMBERVALUE(MID(SUBSTITUTE(Input!A133,"',",""),20,4))</f>
        <v>7617</v>
      </c>
      <c r="C11" s="7">
        <f>_xlfn.NUMBERVALUE(MID(SUBSTITUTE(Input!A169,"',",""),20,4))</f>
        <v>1065</v>
      </c>
      <c r="E11">
        <v>-83</v>
      </c>
      <c r="F11">
        <v>-544</v>
      </c>
      <c r="G11">
        <v>1139</v>
      </c>
      <c r="H11" s="26">
        <f t="shared" si="1"/>
        <v>512</v>
      </c>
      <c r="M11" s="14"/>
      <c r="N11">
        <v>-46</v>
      </c>
      <c r="O11">
        <v>-579</v>
      </c>
      <c r="P11">
        <v>1137</v>
      </c>
      <c r="Q11" s="25">
        <f t="shared" si="2"/>
        <v>512</v>
      </c>
      <c r="R11" s="6">
        <f t="shared" si="8"/>
        <v>8146</v>
      </c>
      <c r="S11" s="6">
        <f t="shared" si="6"/>
        <v>7613</v>
      </c>
      <c r="T11" s="6">
        <f t="shared" si="7"/>
        <v>1137</v>
      </c>
      <c r="U11" s="14"/>
      <c r="V11" s="16"/>
      <c r="W11" s="16"/>
      <c r="X11" s="16"/>
      <c r="Y11" s="17"/>
    </row>
    <row r="12" spans="1:25" x14ac:dyDescent="0.25">
      <c r="H12" s="26"/>
      <c r="M12" s="14"/>
      <c r="N12" s="16"/>
      <c r="O12" s="16"/>
      <c r="P12" s="16"/>
      <c r="Q12" s="25"/>
      <c r="R12" s="6"/>
      <c r="S12" s="6"/>
      <c r="T12" s="6"/>
      <c r="U12" s="14"/>
      <c r="V12" s="16"/>
      <c r="W12" s="16"/>
      <c r="X12" s="16"/>
      <c r="Y12" s="17"/>
    </row>
    <row r="13" spans="1:25" x14ac:dyDescent="0.25">
      <c r="A13" s="3" t="s">
        <v>250</v>
      </c>
      <c r="H13" s="26"/>
      <c r="M13" s="14"/>
      <c r="N13" s="19" t="s">
        <v>250</v>
      </c>
      <c r="O13" s="16"/>
      <c r="P13" s="16"/>
      <c r="Q13" s="25"/>
      <c r="R13" s="6"/>
      <c r="S13" s="6"/>
      <c r="T13" s="6"/>
      <c r="U13" s="14"/>
      <c r="V13" s="16"/>
      <c r="W13" s="16"/>
      <c r="X13" s="16"/>
      <c r="Y13" s="17"/>
    </row>
    <row r="14" spans="1:25" x14ac:dyDescent="0.25">
      <c r="A14" s="7">
        <f>_xlfn.NUMBERVALUE(MID(SUBSTITUTE(Input!A15,"',",""),20,4))</f>
        <v>784</v>
      </c>
      <c r="B14" s="7">
        <f>_xlfn.NUMBERVALUE(MID(SUBSTITUTE(Input!A17,"',",""),20,4))</f>
        <v>7927</v>
      </c>
      <c r="C14" s="7">
        <f>_xlfn.NUMBERVALUE(MID(SUBSTITUTE(Input!A51,"',",""),20,4))</f>
        <v>8185</v>
      </c>
      <c r="E14">
        <v>864</v>
      </c>
      <c r="F14">
        <v>-285</v>
      </c>
      <c r="G14">
        <v>-67</v>
      </c>
      <c r="H14" s="26">
        <f t="shared" si="1"/>
        <v>512</v>
      </c>
      <c r="I14">
        <v>821</v>
      </c>
      <c r="J14">
        <f>_xlfn.NUMBERVALUE(MID(SUBSTITUTE(Input!A211,"',",""),19,4))</f>
        <v>512</v>
      </c>
      <c r="K14">
        <v>977</v>
      </c>
      <c r="M14" s="14"/>
      <c r="N14">
        <v>865</v>
      </c>
      <c r="O14">
        <v>-338</v>
      </c>
      <c r="P14">
        <v>-15</v>
      </c>
      <c r="Q14" s="25">
        <f t="shared" si="2"/>
        <v>512</v>
      </c>
      <c r="R14" s="6">
        <f>IF(N14&gt;0, N14, N14+8192)</f>
        <v>865</v>
      </c>
      <c r="S14" s="6">
        <f t="shared" ref="S14:S16" si="9">IF(O14&gt;0, O14, O14+8192)</f>
        <v>7854</v>
      </c>
      <c r="T14" s="6">
        <f t="shared" ref="T14:T16" si="10">IF(P14&gt;0, P14, P14+8192)</f>
        <v>8177</v>
      </c>
      <c r="U14" s="14"/>
      <c r="V14">
        <v>842</v>
      </c>
      <c r="W14">
        <v>512</v>
      </c>
      <c r="X14">
        <v>1036</v>
      </c>
      <c r="Y14" s="17"/>
    </row>
    <row r="15" spans="1:25" x14ac:dyDescent="0.25">
      <c r="A15" s="7">
        <f>_xlfn.NUMBERVALUE(MID(SUBSTITUTE(Input!A75,"',",""),20,4))</f>
        <v>8015</v>
      </c>
      <c r="B15" s="7">
        <f>_xlfn.NUMBERVALUE(MID(SUBSTITUTE(Input!A77,"',",""),20,4))</f>
        <v>704</v>
      </c>
      <c r="C15" s="7">
        <f>_xlfn.NUMBERVALUE(MID(SUBSTITUTE(Input!A111,"',",""),20,4))</f>
        <v>8177</v>
      </c>
      <c r="E15">
        <v>-208</v>
      </c>
      <c r="F15">
        <v>917</v>
      </c>
      <c r="G15">
        <v>-197</v>
      </c>
      <c r="H15" s="26">
        <f t="shared" si="1"/>
        <v>512</v>
      </c>
      <c r="M15" s="14"/>
      <c r="N15">
        <v>-147</v>
      </c>
      <c r="O15">
        <v>793</v>
      </c>
      <c r="P15">
        <v>-134</v>
      </c>
      <c r="Q15" s="25">
        <f t="shared" si="2"/>
        <v>512</v>
      </c>
      <c r="R15" s="6">
        <f t="shared" ref="R15:R16" si="11">IF(N15&gt;0, N15, N15+8192)</f>
        <v>8045</v>
      </c>
      <c r="S15" s="6">
        <f t="shared" si="9"/>
        <v>793</v>
      </c>
      <c r="T15" s="6">
        <f t="shared" si="10"/>
        <v>8058</v>
      </c>
      <c r="U15" s="14"/>
      <c r="V15" s="16"/>
      <c r="W15" s="16"/>
      <c r="X15" s="16"/>
      <c r="Y15" s="17"/>
    </row>
    <row r="16" spans="1:25" x14ac:dyDescent="0.25">
      <c r="A16" s="7">
        <f>_xlfn.NUMBERVALUE(MID(SUBSTITUTE(Input!A135,"',",""),20,4))</f>
        <v>8174</v>
      </c>
      <c r="B16" s="7">
        <f>_xlfn.NUMBERVALUE(MID(SUBSTITUTE(Input!A137,"',",""),20,4))</f>
        <v>7681</v>
      </c>
      <c r="C16" s="7">
        <f>_xlfn.NUMBERVALUE(MID(SUBSTITUTE(Input!A171,"',",""),20,4))</f>
        <v>1041</v>
      </c>
      <c r="E16">
        <v>-46</v>
      </c>
      <c r="F16">
        <v>-331</v>
      </c>
      <c r="G16">
        <v>889</v>
      </c>
      <c r="H16" s="26">
        <f t="shared" si="1"/>
        <v>512</v>
      </c>
      <c r="M16" s="14"/>
      <c r="N16">
        <v>-24</v>
      </c>
      <c r="O16">
        <v>-340</v>
      </c>
      <c r="P16">
        <v>876</v>
      </c>
      <c r="Q16" s="25">
        <f t="shared" si="2"/>
        <v>512</v>
      </c>
      <c r="R16" s="6">
        <f t="shared" si="11"/>
        <v>8168</v>
      </c>
      <c r="S16" s="6">
        <f t="shared" si="9"/>
        <v>7852</v>
      </c>
      <c r="T16" s="6">
        <f t="shared" si="10"/>
        <v>876</v>
      </c>
      <c r="U16" s="14"/>
      <c r="V16" s="16"/>
      <c r="W16" s="16"/>
      <c r="X16" s="16"/>
      <c r="Y16" s="17"/>
    </row>
    <row r="17" spans="1:25" x14ac:dyDescent="0.25">
      <c r="H17" s="26"/>
      <c r="M17" s="14"/>
      <c r="N17" s="16"/>
      <c r="O17" s="16"/>
      <c r="P17" s="16"/>
      <c r="Q17" s="25"/>
      <c r="R17" s="6"/>
      <c r="S17" s="6"/>
      <c r="T17" s="6"/>
      <c r="U17" s="14"/>
      <c r="V17" s="16"/>
      <c r="W17" s="16"/>
      <c r="X17" s="16"/>
      <c r="Y17" s="17"/>
    </row>
    <row r="18" spans="1:25" x14ac:dyDescent="0.25">
      <c r="A18" s="4" t="s">
        <v>251</v>
      </c>
      <c r="H18" s="26"/>
      <c r="M18" s="14"/>
      <c r="N18" s="20" t="s">
        <v>251</v>
      </c>
      <c r="O18" s="16"/>
      <c r="P18" s="16"/>
      <c r="Q18" s="25"/>
      <c r="R18" s="6"/>
      <c r="S18" s="6"/>
      <c r="T18" s="6"/>
      <c r="U18" s="14"/>
      <c r="V18" s="16"/>
      <c r="W18" s="16"/>
      <c r="X18" s="16"/>
      <c r="Y18" s="17"/>
    </row>
    <row r="19" spans="1:25" x14ac:dyDescent="0.25">
      <c r="A19" s="7">
        <f>_xlfn.NUMBERVALUE(MID(SUBSTITUTE(Input!A19,"',",""),20,4))</f>
        <v>1139</v>
      </c>
      <c r="B19" s="7">
        <f>_xlfn.NUMBERVALUE(MID(SUBSTITUTE(Input!A21,"',",""),20,4))</f>
        <v>7741</v>
      </c>
      <c r="C19" s="7">
        <f>_xlfn.NUMBERVALUE(MID(SUBSTITUTE(Input!A53,"',",""),20,4))</f>
        <v>8016</v>
      </c>
      <c r="E19">
        <v>1062</v>
      </c>
      <c r="F19">
        <v>-532</v>
      </c>
      <c r="G19">
        <v>-18</v>
      </c>
      <c r="H19" s="26">
        <f t="shared" si="1"/>
        <v>512</v>
      </c>
      <c r="I19">
        <v>893</v>
      </c>
      <c r="J19">
        <f>_xlfn.NUMBERVALUE(MID(SUBSTITUTE(Input!A213,"',",""),19,4))</f>
        <v>512</v>
      </c>
      <c r="K19">
        <v>986</v>
      </c>
      <c r="M19" s="14"/>
      <c r="N19">
        <v>1013</v>
      </c>
      <c r="O19">
        <v>-501</v>
      </c>
      <c r="P19">
        <v>0</v>
      </c>
      <c r="Q19" s="25">
        <f>SUM(N19:P19)</f>
        <v>512</v>
      </c>
      <c r="R19" s="6">
        <f t="shared" ref="R19:T21" si="12">IF(N19&gt;0, N19, N19+8192)</f>
        <v>1013</v>
      </c>
      <c r="S19" s="6">
        <f t="shared" si="12"/>
        <v>7691</v>
      </c>
      <c r="T19" s="6">
        <f t="shared" si="12"/>
        <v>8192</v>
      </c>
      <c r="U19" s="14"/>
      <c r="V19">
        <v>905</v>
      </c>
      <c r="W19">
        <v>512</v>
      </c>
      <c r="X19">
        <v>1004</v>
      </c>
      <c r="Y19" s="17"/>
    </row>
    <row r="20" spans="1:25" x14ac:dyDescent="0.25">
      <c r="A20" s="7">
        <f>_xlfn.NUMBERVALUE(MID(SUBSTITUTE(Input!A79,"',",""),20,4))</f>
        <v>8017</v>
      </c>
      <c r="B20" s="7">
        <f>_xlfn.NUMBERVALUE(MID(SUBSTITUTE(Input!A81,"',",""),20,4))</f>
        <v>824</v>
      </c>
      <c r="C20" s="7">
        <f>_xlfn.NUMBERVALUE(MID(SUBSTITUTE(Input!A113,"',",""),20,4))</f>
        <v>8055</v>
      </c>
      <c r="E20">
        <v>-215</v>
      </c>
      <c r="F20">
        <v>853</v>
      </c>
      <c r="G20">
        <v>-126</v>
      </c>
      <c r="H20" s="26">
        <f t="shared" si="1"/>
        <v>512</v>
      </c>
      <c r="M20" s="14"/>
      <c r="N20">
        <v>-172</v>
      </c>
      <c r="O20">
        <v>775</v>
      </c>
      <c r="P20">
        <v>-91</v>
      </c>
      <c r="Q20" s="25">
        <f>SUM(N20:P20)</f>
        <v>512</v>
      </c>
      <c r="R20" s="6">
        <f t="shared" si="12"/>
        <v>8020</v>
      </c>
      <c r="S20" s="6">
        <f t="shared" si="12"/>
        <v>775</v>
      </c>
      <c r="T20" s="6">
        <f t="shared" si="12"/>
        <v>8101</v>
      </c>
      <c r="U20" s="14"/>
      <c r="V20" s="16"/>
      <c r="W20" s="16"/>
      <c r="X20" s="16"/>
      <c r="Y20" s="17"/>
    </row>
    <row r="21" spans="1:25" x14ac:dyDescent="0.25">
      <c r="A21" s="7">
        <f>_xlfn.NUMBERVALUE(MID(SUBSTITUTE(Input!A139,"',",""),20,4))</f>
        <v>31</v>
      </c>
      <c r="B21" s="7">
        <f>_xlfn.NUMBERVALUE(MID(SUBSTITUTE(Input!A141,"',",""),20,4))</f>
        <v>7613</v>
      </c>
      <c r="C21" s="7">
        <f>_xlfn.NUMBERVALUE(MID(SUBSTITUTE(Input!A173,"',",""),20,4))</f>
        <v>1060</v>
      </c>
      <c r="E21">
        <v>-33</v>
      </c>
      <c r="F21">
        <v>-346</v>
      </c>
      <c r="G21">
        <v>891</v>
      </c>
      <c r="H21" s="26">
        <f t="shared" si="1"/>
        <v>512</v>
      </c>
      <c r="M21" s="14"/>
      <c r="N21">
        <v>-12</v>
      </c>
      <c r="O21">
        <v>-320</v>
      </c>
      <c r="P21">
        <v>844</v>
      </c>
      <c r="Q21" s="25">
        <f>SUM(N21:P21)</f>
        <v>512</v>
      </c>
      <c r="R21" s="6">
        <f t="shared" si="12"/>
        <v>8180</v>
      </c>
      <c r="S21" s="6">
        <f t="shared" si="12"/>
        <v>7872</v>
      </c>
      <c r="T21" s="6">
        <f t="shared" si="12"/>
        <v>844</v>
      </c>
      <c r="U21" s="14"/>
      <c r="V21" s="16"/>
      <c r="W21" s="16"/>
      <c r="X21" s="16"/>
      <c r="Y21" s="17"/>
    </row>
    <row r="22" spans="1:25" x14ac:dyDescent="0.25">
      <c r="H22" s="26"/>
      <c r="M22" s="14"/>
      <c r="N22" s="16"/>
      <c r="O22" s="16"/>
      <c r="P22" s="16"/>
      <c r="Q22" s="25"/>
      <c r="R22" s="6"/>
      <c r="S22" s="6"/>
      <c r="T22" s="6"/>
      <c r="U22" s="14"/>
      <c r="V22" s="16"/>
      <c r="W22" s="16"/>
      <c r="X22" s="16"/>
      <c r="Y22" s="17"/>
    </row>
    <row r="23" spans="1:25" x14ac:dyDescent="0.25">
      <c r="A23" s="5" t="s">
        <v>252</v>
      </c>
      <c r="H23" s="26"/>
      <c r="M23" s="14"/>
      <c r="N23" s="21" t="s">
        <v>252</v>
      </c>
      <c r="O23" s="16"/>
      <c r="P23" s="16"/>
      <c r="Q23" s="25"/>
      <c r="R23" s="6"/>
      <c r="S23" s="6"/>
      <c r="T23" s="6"/>
      <c r="U23" s="14"/>
      <c r="V23" s="16"/>
      <c r="W23" s="16"/>
      <c r="X23" s="16"/>
      <c r="Y23" s="17"/>
    </row>
    <row r="24" spans="1:25" x14ac:dyDescent="0.25">
      <c r="A24" s="7">
        <f>_xlfn.NUMBERVALUE(MID(SUBSTITUTE(Input!A23,"',",""),20,4))</f>
        <v>968</v>
      </c>
      <c r="B24" s="7">
        <f>_xlfn.NUMBERVALUE(MID(SUBSTITUTE(Input!A25,"',",""),20,4))</f>
        <v>7834</v>
      </c>
      <c r="C24" s="7">
        <f>_xlfn.NUMBERVALUE(MID(SUBSTITUTE(Input!A55,"',",""),20,4))</f>
        <v>8094</v>
      </c>
      <c r="E24">
        <v>982</v>
      </c>
      <c r="F24">
        <v>-423</v>
      </c>
      <c r="G24">
        <v>-47</v>
      </c>
      <c r="H24" s="26">
        <f t="shared" si="1"/>
        <v>512</v>
      </c>
      <c r="I24">
        <v>1080</v>
      </c>
      <c r="J24">
        <f>_xlfn.NUMBERVALUE(MID(SUBSTITUTE(Input!A215,"',",""),19,4))</f>
        <v>512</v>
      </c>
      <c r="K24">
        <v>653</v>
      </c>
      <c r="M24" s="14"/>
      <c r="N24">
        <v>1039</v>
      </c>
      <c r="O24">
        <v>-516</v>
      </c>
      <c r="P24">
        <v>-11</v>
      </c>
      <c r="Q24" s="25">
        <f t="shared" si="2"/>
        <v>512</v>
      </c>
      <c r="R24" s="6">
        <f>IF(N24&gt;0, N24, N24+8192)</f>
        <v>1039</v>
      </c>
      <c r="S24" s="6">
        <f t="shared" ref="S24:S26" si="13">IF(O24&gt;0, O24, O24+8192)</f>
        <v>7676</v>
      </c>
      <c r="T24" s="6">
        <f t="shared" ref="T24:T26" si="14">IF(P24&gt;0, P24, P24+8192)</f>
        <v>8181</v>
      </c>
      <c r="U24" s="14"/>
      <c r="V24">
        <v>1125</v>
      </c>
      <c r="W24">
        <v>512</v>
      </c>
      <c r="X24">
        <v>678</v>
      </c>
      <c r="Y24" s="17"/>
    </row>
    <row r="25" spans="1:25" x14ac:dyDescent="0.25">
      <c r="A25" s="7">
        <f>_xlfn.NUMBERVALUE(MID(SUBSTITUTE(Input!A83,"',",""),20,4))</f>
        <v>8051</v>
      </c>
      <c r="B25" s="7">
        <f>_xlfn.NUMBERVALUE(MID(SUBSTITUTE(Input!A85,"',",""),20,4))</f>
        <v>854</v>
      </c>
      <c r="C25" s="7">
        <f>_xlfn.NUMBERVALUE(MID(SUBSTITUTE(Input!A115,"',",""),20,4))</f>
        <v>7991</v>
      </c>
      <c r="E25">
        <v>-156</v>
      </c>
      <c r="F25">
        <v>918</v>
      </c>
      <c r="G25">
        <v>-250</v>
      </c>
      <c r="H25" s="26">
        <f t="shared" si="1"/>
        <v>512</v>
      </c>
      <c r="M25" s="14"/>
      <c r="N25">
        <v>-130</v>
      </c>
      <c r="O25">
        <v>881</v>
      </c>
      <c r="P25">
        <v>-239</v>
      </c>
      <c r="Q25" s="25">
        <f t="shared" si="2"/>
        <v>512</v>
      </c>
      <c r="R25" s="6">
        <f t="shared" ref="R25:R26" si="15">IF(N25&gt;0, N25, N25+8192)</f>
        <v>8062</v>
      </c>
      <c r="S25" s="6">
        <f t="shared" si="13"/>
        <v>881</v>
      </c>
      <c r="T25" s="6">
        <f t="shared" si="14"/>
        <v>7953</v>
      </c>
      <c r="U25" s="14"/>
      <c r="V25" s="16"/>
      <c r="W25" s="16"/>
      <c r="X25" s="16"/>
      <c r="Y25" s="17"/>
    </row>
    <row r="26" spans="1:25" ht="16.2" thickBot="1" x14ac:dyDescent="0.3">
      <c r="A26" s="7">
        <f>_xlfn.NUMBERVALUE(MID(SUBSTITUTE(Input!A143,"',",""),20,4))</f>
        <v>8</v>
      </c>
      <c r="B26" s="7">
        <f>_xlfn.NUMBERVALUE(MID(SUBSTITUTE(Input!A145,"',",""),20,4))</f>
        <v>7692</v>
      </c>
      <c r="C26" s="7">
        <f>_xlfn.NUMBERVALUE(MID(SUBSTITUTE(Input!A175,"',",""),20,4))</f>
        <v>1004</v>
      </c>
      <c r="E26">
        <v>-25</v>
      </c>
      <c r="F26">
        <v>-318</v>
      </c>
      <c r="G26">
        <v>855</v>
      </c>
      <c r="H26" s="26">
        <f t="shared" si="1"/>
        <v>512</v>
      </c>
      <c r="M26" s="14"/>
      <c r="N26">
        <v>-8</v>
      </c>
      <c r="O26">
        <v>-363</v>
      </c>
      <c r="P26">
        <v>883</v>
      </c>
      <c r="Q26" s="25">
        <f t="shared" si="2"/>
        <v>512</v>
      </c>
      <c r="R26" s="6">
        <f t="shared" si="15"/>
        <v>8184</v>
      </c>
      <c r="S26" s="6">
        <f t="shared" si="13"/>
        <v>7829</v>
      </c>
      <c r="T26" s="6">
        <f t="shared" si="14"/>
        <v>883</v>
      </c>
      <c r="U26" s="22"/>
      <c r="V26" s="23"/>
      <c r="W26" s="23"/>
      <c r="X26" s="23"/>
      <c r="Y26" s="24"/>
    </row>
    <row r="27" spans="1:25" ht="16.2" thickBot="1" x14ac:dyDescent="0.3">
      <c r="M27" s="22"/>
      <c r="N27" s="23"/>
      <c r="O27" s="23"/>
      <c r="P27" s="23"/>
      <c r="Q27" s="24"/>
    </row>
  </sheetData>
  <mergeCells count="2">
    <mergeCell ref="A1:K1"/>
    <mergeCell ref="N1:X1"/>
  </mergeCells>
  <phoneticPr fontId="3" type="noConversion"/>
  <conditionalFormatting sqref="Q4:Q6 Q9:Q11 Q14:Q16 Q19:Q21 Q24:Q26">
    <cfRule type="cellIs" dxfId="1" priority="2" operator="notEqual">
      <formula>512</formula>
    </cfRule>
  </conditionalFormatting>
  <conditionalFormatting sqref="H4:H6 H9:H11 H14:H16 H19:H21 H24:H26">
    <cfRule type="cellIs" dxfId="0" priority="1" operator="notEqual">
      <formula>512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opLeftCell="A226" workbookViewId="0">
      <selection sqref="A1:D248"/>
    </sheetView>
  </sheetViews>
  <sheetFormatPr defaultRowHeight="15.6" x14ac:dyDescent="0.25"/>
  <sheetData>
    <row r="1" spans="1:3" x14ac:dyDescent="0.25">
      <c r="A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s="8" customFormat="1" x14ac:dyDescent="0.25">
      <c r="A7" s="8" t="str">
        <f>CONCATENATE("/* CCM_CNV0_00 */ '", CCM!R4,"',")</f>
        <v>/* CCM_CNV0_00 */ '805',</v>
      </c>
    </row>
    <row r="8" spans="1:3" s="9" customFormat="1" x14ac:dyDescent="0.25">
      <c r="A8" s="9" t="s">
        <v>8</v>
      </c>
    </row>
    <row r="9" spans="1:3" s="8" customFormat="1" x14ac:dyDescent="0.25">
      <c r="A9" s="8" t="str">
        <f>CONCATENATE("/* CCM_CNV0_01 */ '", CCM!S4,"',")</f>
        <v>/* CCM_CNV0_01 */ '7974',</v>
      </c>
    </row>
    <row r="10" spans="1:3" s="9" customFormat="1" x14ac:dyDescent="0.25">
      <c r="A10" s="9" t="s">
        <v>9</v>
      </c>
    </row>
    <row r="11" spans="1:3" s="8" customFormat="1" x14ac:dyDescent="0.25">
      <c r="A11" s="1" t="str">
        <f>CONCATENATE("/* CCM_CNV1_00 */ '", CCM!R9,"',")</f>
        <v>/* CCM_CNV1_00 */ '805',</v>
      </c>
      <c r="B11" s="1"/>
      <c r="C11" s="1"/>
    </row>
    <row r="12" spans="1:3" s="9" customFormat="1" x14ac:dyDescent="0.25">
      <c r="A12" s="9" t="s">
        <v>11</v>
      </c>
    </row>
    <row r="13" spans="1:3" s="8" customFormat="1" x14ac:dyDescent="0.25">
      <c r="A13" s="8" t="str">
        <f>CONCATENATE("/* CCM_CNV1_01 */ '", CCM!S9,"',")</f>
        <v>/* CCM_CNV1_01 */ '7974',</v>
      </c>
    </row>
    <row r="14" spans="1:3" s="9" customFormat="1" x14ac:dyDescent="0.25">
      <c r="A14" s="9" t="s">
        <v>13</v>
      </c>
    </row>
    <row r="15" spans="1:3" s="8" customFormat="1" x14ac:dyDescent="0.25">
      <c r="A15" s="8" t="str">
        <f>CONCATENATE("/* CCM_CNV2_00 */ '", CCM!R14,"',")</f>
        <v>/* CCM_CNV2_00 */ '865',</v>
      </c>
    </row>
    <row r="16" spans="1:3" s="9" customFormat="1" x14ac:dyDescent="0.25">
      <c r="A16" s="9" t="s">
        <v>15</v>
      </c>
    </row>
    <row r="17" spans="1:1" s="8" customFormat="1" x14ac:dyDescent="0.25">
      <c r="A17" s="8" t="str">
        <f>CONCATENATE("/* CCM_CNV2_01 */ '", CCM!S14,"',")</f>
        <v>/* CCM_CNV2_01 */ '7854',</v>
      </c>
    </row>
    <row r="18" spans="1:1" x14ac:dyDescent="0.25">
      <c r="A18" t="s">
        <v>17</v>
      </c>
    </row>
    <row r="19" spans="1:1" s="8" customFormat="1" x14ac:dyDescent="0.25">
      <c r="A19" s="8" t="str">
        <f>CONCATENATE("/* CCM_CNV3_00 */ '", CCM!R19,"',")</f>
        <v>/* CCM_CNV3_00 */ '1013',</v>
      </c>
    </row>
    <row r="20" spans="1:1" x14ac:dyDescent="0.25">
      <c r="A20" t="s">
        <v>19</v>
      </c>
    </row>
    <row r="21" spans="1:1" s="8" customFormat="1" x14ac:dyDescent="0.25">
      <c r="A21" s="8" t="str">
        <f>CONCATENATE("/* CCM_CNV3_01 */ '", CCM!S19,"',")</f>
        <v>/* CCM_CNV3_01 */ '7691',</v>
      </c>
    </row>
    <row r="22" spans="1:1" x14ac:dyDescent="0.25">
      <c r="A22" t="s">
        <v>21</v>
      </c>
    </row>
    <row r="23" spans="1:1" s="8" customFormat="1" x14ac:dyDescent="0.25">
      <c r="A23" s="8" t="str">
        <f>CONCATENATE("/* CCM_CNV4_00 */ '", CCM!R24,"',")</f>
        <v>/* CCM_CNV4_00 */ '1039',</v>
      </c>
    </row>
    <row r="24" spans="1:1" x14ac:dyDescent="0.25">
      <c r="A24" t="s">
        <v>23</v>
      </c>
    </row>
    <row r="25" spans="1:1" s="8" customFormat="1" x14ac:dyDescent="0.25">
      <c r="A25" s="8" t="str">
        <f>CONCATENATE("/* CCM_CNV4_01 */ '", CCM!S24,"',")</f>
        <v>/* CCM_CNV4_01 */ '7676',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s="8" customFormat="1" x14ac:dyDescent="0.25">
      <c r="A47" s="8" t="str">
        <f>CONCATENATE("/* CCM_CNV0_02 */ '", CCM!T4,"',")</f>
        <v>/* CCM_CNV0_02 */ '8117',</v>
      </c>
    </row>
    <row r="48" spans="1:1" x14ac:dyDescent="0.25">
      <c r="A48" t="s">
        <v>47</v>
      </c>
    </row>
    <row r="49" spans="1:1" s="8" customFormat="1" x14ac:dyDescent="0.25">
      <c r="A49" s="8" t="str">
        <f>CONCATENATE("/* CCM_CNV1_02 */ '", CCM!T9,"',")</f>
        <v>/* CCM_CNV1_02 */ '8117',</v>
      </c>
    </row>
    <row r="50" spans="1:1" x14ac:dyDescent="0.25">
      <c r="A50" t="s">
        <v>49</v>
      </c>
    </row>
    <row r="51" spans="1:1" s="8" customFormat="1" x14ac:dyDescent="0.25">
      <c r="A51" s="8" t="str">
        <f>CONCATENATE("/* CCM_CNV2_02 */ '", CCM!T14,"',")</f>
        <v>/* CCM_CNV2_02 */ '8177',</v>
      </c>
    </row>
    <row r="52" spans="1:1" x14ac:dyDescent="0.25">
      <c r="A52" t="s">
        <v>51</v>
      </c>
    </row>
    <row r="53" spans="1:1" s="8" customFormat="1" x14ac:dyDescent="0.25">
      <c r="A53" s="8" t="str">
        <f>CONCATENATE("/* CCM_CNV3_02 */ '", CCM!T19,"',")</f>
        <v>/* CCM_CNV3_02 */ '8192',</v>
      </c>
    </row>
    <row r="54" spans="1:1" x14ac:dyDescent="0.25">
      <c r="A54" t="s">
        <v>53</v>
      </c>
    </row>
    <row r="55" spans="1:1" s="8" customFormat="1" x14ac:dyDescent="0.25">
      <c r="A55" s="8" t="str">
        <f>CONCATENATE("/* CCM_CNV4_02 */ '", CCM!T24,"',")</f>
        <v>/* CCM_CNV4_02 */ '8181',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s="8" customFormat="1" x14ac:dyDescent="0.25">
      <c r="A67" s="8" t="str">
        <f>CONCATENATE("/* CCM_CNV0_10 */ '", CCM!R5,"',")</f>
        <v>/* CCM_CNV0_10 */ '8023',</v>
      </c>
    </row>
    <row r="68" spans="1:1" x14ac:dyDescent="0.25">
      <c r="A68" t="s">
        <v>67</v>
      </c>
    </row>
    <row r="69" spans="1:1" s="8" customFormat="1" x14ac:dyDescent="0.25">
      <c r="A69" s="8" t="str">
        <f>CONCATENATE("/* CCM_CNV0_11 */ '", CCM!S5,"',")</f>
        <v>/* CCM_CNV0_11 */ '844',</v>
      </c>
    </row>
    <row r="70" spans="1:1" x14ac:dyDescent="0.25">
      <c r="A70" t="s">
        <v>69</v>
      </c>
    </row>
    <row r="71" spans="1:1" s="8" customFormat="1" x14ac:dyDescent="0.25">
      <c r="A71" s="8" t="str">
        <f>CONCATENATE("/* CCM_CNV1_10 */ '", CCM!R10,"',")</f>
        <v>/* CCM_CNV1_10 */ '8023',</v>
      </c>
    </row>
    <row r="72" spans="1:1" x14ac:dyDescent="0.25">
      <c r="A72" t="s">
        <v>71</v>
      </c>
    </row>
    <row r="73" spans="1:1" s="8" customFormat="1" x14ac:dyDescent="0.25">
      <c r="A73" s="8" t="str">
        <f>CONCATENATE("/* CCM_CNV1_11 */ '", CCM!S10,"',")</f>
        <v>/* CCM_CNV1_11 */ '844',</v>
      </c>
    </row>
    <row r="74" spans="1:1" x14ac:dyDescent="0.25">
      <c r="A74" t="s">
        <v>73</v>
      </c>
    </row>
    <row r="75" spans="1:1" s="8" customFormat="1" x14ac:dyDescent="0.25">
      <c r="A75" s="8" t="str">
        <f>CONCATENATE("/* CCM_CNV2_10 */ '", CCM!R15,"',")</f>
        <v>/* CCM_CNV2_10 */ '8045',</v>
      </c>
    </row>
    <row r="76" spans="1:1" x14ac:dyDescent="0.25">
      <c r="A76" t="s">
        <v>75</v>
      </c>
    </row>
    <row r="77" spans="1:1" s="8" customFormat="1" x14ac:dyDescent="0.25">
      <c r="A77" s="8" t="str">
        <f>CONCATENATE("/* CCM_CNV2_11 */ '", CCM!S15,"',")</f>
        <v>/* CCM_CNV2_11 */ '793',</v>
      </c>
    </row>
    <row r="78" spans="1:1" x14ac:dyDescent="0.25">
      <c r="A78" t="s">
        <v>77</v>
      </c>
    </row>
    <row r="79" spans="1:1" s="8" customFormat="1" x14ac:dyDescent="0.25">
      <c r="A79" s="8" t="str">
        <f>CONCATENATE("/* CCM_CNV3_10 */ '", CCM!R20,"',")</f>
        <v>/* CCM_CNV3_10 */ '8020',</v>
      </c>
    </row>
    <row r="80" spans="1:1" x14ac:dyDescent="0.25">
      <c r="A80" t="s">
        <v>79</v>
      </c>
    </row>
    <row r="81" spans="1:1" s="8" customFormat="1" x14ac:dyDescent="0.25">
      <c r="A81" s="8" t="str">
        <f>CONCATENATE("/* CCM_CNV3_11 */ '", CCM!S20,"',")</f>
        <v>/* CCM_CNV3_11 */ '775',</v>
      </c>
    </row>
    <row r="82" spans="1:1" x14ac:dyDescent="0.25">
      <c r="A82" t="s">
        <v>81</v>
      </c>
    </row>
    <row r="83" spans="1:1" s="8" customFormat="1" x14ac:dyDescent="0.25">
      <c r="A83" s="8" t="str">
        <f>CONCATENATE("/* CCM_CNV4_10 */ '", CCM!R25,"',")</f>
        <v>/* CCM_CNV4_10 */ '8062',</v>
      </c>
    </row>
    <row r="84" spans="1:1" x14ac:dyDescent="0.25">
      <c r="A84" t="s">
        <v>83</v>
      </c>
    </row>
    <row r="85" spans="1:1" s="8" customFormat="1" x14ac:dyDescent="0.25">
      <c r="A85" s="8" t="str">
        <f>CONCATENATE("/* CCM_CNV4_11 */ '", CCM!S25,"',")</f>
        <v>/* CCM_CNV4_11 */ '881',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s="8" customFormat="1" x14ac:dyDescent="0.25">
      <c r="A107" s="8" t="str">
        <f>CONCATENATE("/* CCM_CNV0_12 */ '", CCM!T5,"',")</f>
        <v>/* CCM_CNV0_12 */ '8029',</v>
      </c>
    </row>
    <row r="108" spans="1:1" x14ac:dyDescent="0.25">
      <c r="A108" t="s">
        <v>107</v>
      </c>
    </row>
    <row r="109" spans="1:1" s="8" customFormat="1" x14ac:dyDescent="0.25">
      <c r="A109" s="8" t="str">
        <f>CONCATENATE("/* CCM_CNV1_12 */ '", CCM!T10,"',")</f>
        <v>/* CCM_CNV1_12 */ '8029',</v>
      </c>
    </row>
    <row r="110" spans="1:1" x14ac:dyDescent="0.25">
      <c r="A110" t="s">
        <v>109</v>
      </c>
    </row>
    <row r="111" spans="1:1" s="8" customFormat="1" x14ac:dyDescent="0.25">
      <c r="A111" s="8" t="str">
        <f>CONCATENATE("/* CCM_CNV2_12 */ '", CCM!T15,"',")</f>
        <v>/* CCM_CNV2_12 */ '8058',</v>
      </c>
    </row>
    <row r="112" spans="1:1" x14ac:dyDescent="0.25">
      <c r="A112" t="s">
        <v>111</v>
      </c>
    </row>
    <row r="113" spans="1:1" s="8" customFormat="1" x14ac:dyDescent="0.25">
      <c r="A113" s="8" t="str">
        <f>CONCATENATE("/* CCM_CNV3_12 */ '", CCM!T20,"',")</f>
        <v>/* CCM_CNV3_12 */ '8101',</v>
      </c>
    </row>
    <row r="114" spans="1:1" x14ac:dyDescent="0.25">
      <c r="A114" t="s">
        <v>113</v>
      </c>
    </row>
    <row r="115" spans="1:1" s="8" customFormat="1" x14ac:dyDescent="0.25">
      <c r="A115" s="8" t="str">
        <f>CONCATENATE("/* CCM_CNV4_12 */ '", CCM!T25,"',")</f>
        <v>/* CCM_CNV4_12 */ '7953',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s="8" customFormat="1" x14ac:dyDescent="0.25">
      <c r="A127" s="8" t="str">
        <f>CONCATENATE("/* CCM_CNV0_20 */ '", CCM!R6,"',")</f>
        <v>/* CCM_CNV0_20 */ '8146',</v>
      </c>
    </row>
    <row r="128" spans="1:1" x14ac:dyDescent="0.25">
      <c r="A128" t="s">
        <v>127</v>
      </c>
    </row>
    <row r="129" spans="1:1" s="8" customFormat="1" x14ac:dyDescent="0.25">
      <c r="A129" s="8" t="str">
        <f>CONCATENATE("/* CCM_CNV0_21 */ '", CCM!S6,"',")</f>
        <v>/* CCM_CNV0_21 */ '7613',</v>
      </c>
    </row>
    <row r="130" spans="1:1" x14ac:dyDescent="0.25">
      <c r="A130" t="s">
        <v>129</v>
      </c>
    </row>
    <row r="131" spans="1:1" s="8" customFormat="1" x14ac:dyDescent="0.25">
      <c r="A131" s="8" t="str">
        <f>CONCATENATE("/* CCM_CNV1_20 */ '", CCM!R11,"',")</f>
        <v>/* CCM_CNV1_20 */ '8146',</v>
      </c>
    </row>
    <row r="132" spans="1:1" x14ac:dyDescent="0.25">
      <c r="A132" t="s">
        <v>131</v>
      </c>
    </row>
    <row r="133" spans="1:1" s="8" customFormat="1" x14ac:dyDescent="0.25">
      <c r="A133" s="8" t="str">
        <f>CONCATENATE("/* CCM_CNV1_21 */ '", CCM!S11,"',")</f>
        <v>/* CCM_CNV1_21 */ '7613',</v>
      </c>
    </row>
    <row r="134" spans="1:1" x14ac:dyDescent="0.25">
      <c r="A134" t="s">
        <v>133</v>
      </c>
    </row>
    <row r="135" spans="1:1" s="8" customFormat="1" x14ac:dyDescent="0.25">
      <c r="A135" s="8" t="str">
        <f>CONCATENATE("/* CCM_CNV2_20 */ '", CCM!R16,"',")</f>
        <v>/* CCM_CNV2_20 */ '8168',</v>
      </c>
    </row>
    <row r="136" spans="1:1" x14ac:dyDescent="0.25">
      <c r="A136" t="s">
        <v>135</v>
      </c>
    </row>
    <row r="137" spans="1:1" s="8" customFormat="1" x14ac:dyDescent="0.25">
      <c r="A137" s="8" t="str">
        <f>CONCATENATE("/* CCM_CNV2_21 */ '", CCM!S16,"',")</f>
        <v>/* CCM_CNV2_21 */ '7852',</v>
      </c>
    </row>
    <row r="138" spans="1:1" x14ac:dyDescent="0.25">
      <c r="A138" t="s">
        <v>137</v>
      </c>
    </row>
    <row r="139" spans="1:1" s="8" customFormat="1" x14ac:dyDescent="0.25">
      <c r="A139" s="8" t="str">
        <f>CONCATENATE("/* CCM_CNV3_20 */ '", CCM!R21,"',")</f>
        <v>/* CCM_CNV3_20 */ '8180',</v>
      </c>
    </row>
    <row r="140" spans="1:1" x14ac:dyDescent="0.25">
      <c r="A140" t="s">
        <v>139</v>
      </c>
    </row>
    <row r="141" spans="1:1" s="8" customFormat="1" x14ac:dyDescent="0.25">
      <c r="A141" s="8" t="str">
        <f>CONCATENATE("/* CCM_CNV3_21 */ '", CCM!S21,"',")</f>
        <v>/* CCM_CNV3_21 */ '7872',</v>
      </c>
    </row>
    <row r="142" spans="1:1" x14ac:dyDescent="0.25">
      <c r="A142" t="s">
        <v>141</v>
      </c>
    </row>
    <row r="143" spans="1:1" s="8" customFormat="1" x14ac:dyDescent="0.25">
      <c r="A143" s="8" t="str">
        <f>CONCATENATE("/* CCM_CNV4_20 */ '", CCM!R26,"',")</f>
        <v>/* CCM_CNV4_20 */ '8184',</v>
      </c>
    </row>
    <row r="144" spans="1:1" x14ac:dyDescent="0.25">
      <c r="A144" t="s">
        <v>143</v>
      </c>
    </row>
    <row r="145" spans="1:1" s="8" customFormat="1" x14ac:dyDescent="0.25">
      <c r="A145" s="8" t="str">
        <f>CONCATENATE("/* CCM_CNV4_21 */ '", CCM!S26,"',")</f>
        <v>/* CCM_CNV4_21 */ '7829',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s="8" customFormat="1" x14ac:dyDescent="0.25">
      <c r="A167" s="8" t="str">
        <f>CONCATENATE("/* CCM_CNV0_22 */ '", CCM!T6,"',")</f>
        <v>/* CCM_CNV0_22 */ '1137',</v>
      </c>
    </row>
    <row r="168" spans="1:1" x14ac:dyDescent="0.25">
      <c r="A168" t="s">
        <v>167</v>
      </c>
    </row>
    <row r="169" spans="1:1" s="8" customFormat="1" x14ac:dyDescent="0.25">
      <c r="A169" s="8" t="str">
        <f>CONCATENATE("/* CCM_CNV1_22 */ '", CCM!T11,"',")</f>
        <v>/* CCM_CNV1_22 */ '1137',</v>
      </c>
    </row>
    <row r="170" spans="1:1" x14ac:dyDescent="0.25">
      <c r="A170" t="s">
        <v>169</v>
      </c>
    </row>
    <row r="171" spans="1:1" s="8" customFormat="1" x14ac:dyDescent="0.25">
      <c r="A171" s="8" t="str">
        <f>CONCATENATE("/* CCM_CNV2_22 */ '", CCM!T16,"',")</f>
        <v>/* CCM_CNV2_22 */ '876',</v>
      </c>
    </row>
    <row r="172" spans="1:1" x14ac:dyDescent="0.25">
      <c r="A172" t="s">
        <v>171</v>
      </c>
    </row>
    <row r="173" spans="1:1" s="8" customFormat="1" x14ac:dyDescent="0.25">
      <c r="A173" s="8" t="str">
        <f>CONCATENATE("/* CCM_CNV3_22 */ '", CCM!T21,"',")</f>
        <v>/* CCM_CNV3_22 */ '844',</v>
      </c>
    </row>
    <row r="174" spans="1:1" x14ac:dyDescent="0.25">
      <c r="A174" t="s">
        <v>173</v>
      </c>
    </row>
    <row r="175" spans="1:1" s="8" customFormat="1" x14ac:dyDescent="0.25">
      <c r="A175" s="8" t="str">
        <f>CONCATENATE("/* CCM_CNV4_22 */ '", CCM!T26,"',")</f>
        <v>/* CCM_CNV4_22 */ '883',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s="8" customFormat="1" x14ac:dyDescent="0.25">
      <c r="A187" s="8" t="str">
        <f>CONCATENATE("/* CCM_AWB0_R */ '", CCM!V4,"',")</f>
        <v>/* CCM_AWB0_R */ '505',</v>
      </c>
    </row>
    <row r="188" spans="1:1" x14ac:dyDescent="0.25">
      <c r="A188" t="s">
        <v>187</v>
      </c>
    </row>
    <row r="189" spans="1:1" s="8" customFormat="1" x14ac:dyDescent="0.25">
      <c r="A189" s="8" t="str">
        <f>CONCATENATE("/* CCM_AWB1_R */ '", CCM!V9,"',")</f>
        <v>/* CCM_AWB1_R */ '629',</v>
      </c>
    </row>
    <row r="190" spans="1:1" x14ac:dyDescent="0.25">
      <c r="A190" t="s">
        <v>189</v>
      </c>
    </row>
    <row r="191" spans="1:1" s="8" customFormat="1" x14ac:dyDescent="0.25">
      <c r="A191" s="8" t="str">
        <f>CONCATENATE("/* CCM_AWB2_R */ '", CCM!V14,"',")</f>
        <v>/* CCM_AWB2_R */ '842',</v>
      </c>
    </row>
    <row r="192" spans="1:1" x14ac:dyDescent="0.25">
      <c r="A192" t="s">
        <v>191</v>
      </c>
    </row>
    <row r="193" spans="1:1" s="8" customFormat="1" x14ac:dyDescent="0.25">
      <c r="A193" s="8" t="str">
        <f>CONCATENATE("/* CCM_AWB3_R */ '", CCM!V19,"',")</f>
        <v>/* CCM_AWB3_R */ '905',</v>
      </c>
    </row>
    <row r="194" spans="1:1" x14ac:dyDescent="0.25">
      <c r="A194" t="s">
        <v>193</v>
      </c>
    </row>
    <row r="195" spans="1:1" s="8" customFormat="1" x14ac:dyDescent="0.25">
      <c r="A195" s="8" t="str">
        <f>CONCATENATE("/* CCM_AWB4_R */ '", CCM!V24,"',")</f>
        <v>/* CCM_AWB4_R */ '1125',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s="8" customFormat="1" x14ac:dyDescent="0.25">
      <c r="A207" s="8" t="str">
        <f>CONCATENATE("/* CCM_AWB0_G */ '", CCM!W4,"',")</f>
        <v>/* CCM_AWB0_G */ '512',</v>
      </c>
    </row>
    <row r="208" spans="1:1" x14ac:dyDescent="0.25">
      <c r="A208" t="s">
        <v>207</v>
      </c>
    </row>
    <row r="209" spans="1:1" s="8" customFormat="1" x14ac:dyDescent="0.25">
      <c r="A209" s="8" t="str">
        <f>CONCATENATE("/* CCM_AWB1_G */ '", CCM!W9,"',")</f>
        <v>/* CCM_AWB1_G */ '512',</v>
      </c>
    </row>
    <row r="210" spans="1:1" x14ac:dyDescent="0.25">
      <c r="A210" t="s">
        <v>209</v>
      </c>
    </row>
    <row r="211" spans="1:1" s="8" customFormat="1" x14ac:dyDescent="0.25">
      <c r="A211" s="8" t="str">
        <f>CONCATENATE("/* CCM_AWB2_G */ '", CCM!W14,"',")</f>
        <v>/* CCM_AWB2_G */ '512',</v>
      </c>
    </row>
    <row r="212" spans="1:1" x14ac:dyDescent="0.25">
      <c r="A212" t="s">
        <v>211</v>
      </c>
    </row>
    <row r="213" spans="1:1" s="8" customFormat="1" x14ac:dyDescent="0.25">
      <c r="A213" s="8" t="str">
        <f>CONCATENATE("/* CCM_AWB3_G */ '", CCM!W19,"',")</f>
        <v>/* CCM_AWB3_G */ '512',</v>
      </c>
    </row>
    <row r="214" spans="1:1" x14ac:dyDescent="0.25">
      <c r="A214" t="s">
        <v>213</v>
      </c>
    </row>
    <row r="215" spans="1:1" s="8" customFormat="1" x14ac:dyDescent="0.25">
      <c r="A215" s="8" t="str">
        <f>CONCATENATE("/* CCM_AWB4_G */ '", CCM!W24,"',")</f>
        <v>/* CCM_AWB4_G */ '512',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s="8" customFormat="1" x14ac:dyDescent="0.25">
      <c r="A227" s="8" t="str">
        <f>CONCATENATE("/* CCM_AWB0_B */ '", CCM!X4,"',")</f>
        <v>/* CCM_AWB0_B */ '1417',</v>
      </c>
    </row>
    <row r="228" spans="1:1" x14ac:dyDescent="0.25">
      <c r="A228" t="s">
        <v>227</v>
      </c>
    </row>
    <row r="229" spans="1:1" s="8" customFormat="1" x14ac:dyDescent="0.25">
      <c r="A229" s="8" t="str">
        <f>CONCATENATE("/* CCM_AWB1_B */ '", CCM!X9,"',")</f>
        <v>/* CCM_AWB1_B */ '1187',</v>
      </c>
    </row>
    <row r="230" spans="1:1" x14ac:dyDescent="0.25">
      <c r="A230" t="s">
        <v>229</v>
      </c>
    </row>
    <row r="231" spans="1:1" s="8" customFormat="1" x14ac:dyDescent="0.25">
      <c r="A231" s="8" t="str">
        <f>CONCATENATE("/* CCM_AWB2_B */ '", CCM!X14,"',")</f>
        <v>/* CCM_AWB2_B */ '1036',</v>
      </c>
    </row>
    <row r="232" spans="1:1" x14ac:dyDescent="0.25">
      <c r="A232" t="s">
        <v>231</v>
      </c>
    </row>
    <row r="233" spans="1:1" s="8" customFormat="1" x14ac:dyDescent="0.25">
      <c r="A233" s="8" t="str">
        <f>CONCATENATE("/* CCM_AWB3_B */ '", CCM!X19,"',")</f>
        <v>/* CCM_AWB3_B */ '1004',</v>
      </c>
    </row>
    <row r="234" spans="1:1" x14ac:dyDescent="0.25">
      <c r="A234" t="s">
        <v>233</v>
      </c>
    </row>
    <row r="235" spans="1:1" s="8" customFormat="1" x14ac:dyDescent="0.25">
      <c r="A235" s="8" t="str">
        <f>CONCATENATE("/* CCM_AWB4_B */ '", CCM!X24,"',")</f>
        <v>/* CCM_AWB4_B */ '678',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258</v>
      </c>
    </row>
    <row r="248" spans="1:1" x14ac:dyDescent="0.25">
      <c r="A248" t="s">
        <v>247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CCM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64f1b22d59d47ca88462d33497aedae">
    <vt:lpwstr>CWM3er2hh1IuQimPGinFe1a4aulE0YlZcSPK+umqJPkFH851S9fnJ2STcYC0xu9YSxBLNc3zcSMcPJMQSMyCoHW9g==</vt:lpwstr>
  </property>
  <property fmtid="{D5CDD505-2E9C-101B-9397-08002B2CF9AE}" pid="3" name="CWMb80bbe0edf2b4d139775631af7669d7f">
    <vt:lpwstr>CWMhw6dfSDdHm0//TjwxLCKDBC0e9nVCCRpiZnjKnK+FOqFSDme03uU1J2U74ldWZai36rwWy2WeGRb8PhiDR1U0Q==</vt:lpwstr>
  </property>
</Properties>
</file>