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3"/>
  <workbookPr defaultThemeVersion="166925"/>
  <mc:AlternateContent xmlns:mc="http://schemas.openxmlformats.org/markup-compatibility/2006">
    <mc:Choice Requires="x15">
      <x15ac:absPath xmlns:x15ac="http://schemas.microsoft.com/office/spreadsheetml/2010/11/ac" url="P:\Group6\Projects\Traveler project\Manuscript preparation _2019\"/>
    </mc:Choice>
  </mc:AlternateContent>
  <xr:revisionPtr revIDLastSave="0" documentId="13_ncr:1_{14BFD3E7-6E8A-4B41-826B-4A09F5EF2924}" xr6:coauthVersionLast="47" xr6:coauthVersionMax="47" xr10:uidLastSave="{00000000-0000-0000-0000-000000000000}"/>
  <bookViews>
    <workbookView xWindow="0" yWindow="0" windowWidth="19200" windowHeight="11385" tabRatio="701" xr2:uid="{00000000-000D-0000-FFFF-FFFF00000000}"/>
  </bookViews>
  <sheets>
    <sheet name="meta data" sheetId="8" r:id="rId1"/>
    <sheet name="ESBL" sheetId="2" r:id="rId2"/>
    <sheet name="prevalence gene" sheetId="4" r:id="rId3"/>
    <sheet name="qPCR dCt express" sheetId="28" r:id="rId4"/>
    <sheet name="AST" sheetId="7" r:id="rId5"/>
    <sheet name="ddCT" sheetId="19" r:id="rId6"/>
    <sheet name="ddCT Mainland" sheetId="21" r:id="rId7"/>
    <sheet name="ddCT E-Asia" sheetId="22" r:id="rId8"/>
    <sheet name="ddCT SEA" sheetId="23" r:id="rId9"/>
    <sheet name="ddCT EU&amp;NA" sheetId="26" r:id="rId10"/>
    <sheet name="ddCT S-Asia" sheetId="24" r:id="rId11"/>
    <sheet name="ddCT Africa" sheetId="25" r:id="rId12"/>
    <sheet name="ddCT Australia" sheetId="27" r:id="rId13"/>
    <sheet name="Sheet10" sheetId="18" r:id="rId14"/>
    <sheet name="log2ddCT" sheetId="6" r:id="rId15"/>
    <sheet name="log2ddCT Mainland" sheetId="10" r:id="rId16"/>
    <sheet name="log2ddCT E-Asia" sheetId="11" r:id="rId17"/>
    <sheet name="log2ddCT SEA" sheetId="12" r:id="rId18"/>
    <sheet name="log2ddCT EU&amp;NA" sheetId="14" r:id="rId19"/>
    <sheet name="log2ddCT S-Asia" sheetId="13" r:id="rId20"/>
    <sheet name="log2ddCT Africa" sheetId="15" r:id="rId21"/>
    <sheet name="log2ddCT Australia" sheetId="16" r:id="rId22"/>
    <sheet name="Sheet2" sheetId="20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6" l="1"/>
  <c r="I6" i="15"/>
  <c r="I9" i="13"/>
  <c r="I19" i="14"/>
  <c r="I23" i="12"/>
  <c r="I37" i="11"/>
  <c r="I18" i="10"/>
  <c r="O93" i="6"/>
  <c r="N93" i="6"/>
  <c r="M93" i="6"/>
  <c r="L93" i="6"/>
  <c r="K93" i="6"/>
  <c r="J93" i="6"/>
  <c r="I93" i="6"/>
  <c r="I7" i="27"/>
  <c r="I7" i="25"/>
  <c r="I10" i="24"/>
  <c r="I20" i="26"/>
  <c r="AZ24" i="23"/>
  <c r="AY24" i="23"/>
  <c r="AX24" i="23"/>
  <c r="AX25" i="23" s="1"/>
  <c r="AW24" i="23"/>
  <c r="AW25" i="23" s="1"/>
  <c r="AV24" i="23"/>
  <c r="AU24" i="23"/>
  <c r="AU25" i="23" s="1"/>
  <c r="AT24" i="23"/>
  <c r="AT25" i="23" s="1"/>
  <c r="AS24" i="23"/>
  <c r="AR24" i="23"/>
  <c r="AR25" i="23" s="1"/>
  <c r="AQ24" i="23"/>
  <c r="AQ25" i="23" s="1"/>
  <c r="AP24" i="23"/>
  <c r="AO24" i="23"/>
  <c r="AO25" i="23" s="1"/>
  <c r="AN24" i="23"/>
  <c r="AN25" i="23" s="1"/>
  <c r="AM24" i="23"/>
  <c r="AM25" i="23" s="1"/>
  <c r="AL24" i="23"/>
  <c r="AL25" i="23" s="1"/>
  <c r="AK24" i="23"/>
  <c r="AK25" i="23" s="1"/>
  <c r="AJ24" i="23"/>
  <c r="AI24" i="23"/>
  <c r="AI25" i="23" s="1"/>
  <c r="AH24" i="23"/>
  <c r="AG24" i="23"/>
  <c r="AG25" i="23" s="1"/>
  <c r="AF24" i="23"/>
  <c r="AE24" i="23"/>
  <c r="AD24" i="23"/>
  <c r="AD25" i="23" s="1"/>
  <c r="AC24" i="23"/>
  <c r="AB24" i="23"/>
  <c r="AB25" i="23" s="1"/>
  <c r="AA24" i="23"/>
  <c r="Z24" i="23"/>
  <c r="Y24" i="23"/>
  <c r="X24" i="23"/>
  <c r="W24" i="23"/>
  <c r="V24" i="23"/>
  <c r="U24" i="23"/>
  <c r="T24" i="23"/>
  <c r="T25" i="23" s="1"/>
  <c r="S24" i="23"/>
  <c r="R24" i="23"/>
  <c r="Q24" i="23"/>
  <c r="P24" i="23"/>
  <c r="O24" i="23"/>
  <c r="N24" i="23"/>
  <c r="M24" i="23"/>
  <c r="M25" i="23" s="1"/>
  <c r="L24" i="23"/>
  <c r="L25" i="23" s="1"/>
  <c r="K24" i="23"/>
  <c r="K25" i="23" s="1"/>
  <c r="I24" i="23"/>
  <c r="I38" i="22"/>
  <c r="AZ19" i="21"/>
  <c r="AY19" i="21"/>
  <c r="AX19" i="21"/>
  <c r="AX20" i="21" s="1"/>
  <c r="AW19" i="21"/>
  <c r="AW20" i="21" s="1"/>
  <c r="AV19" i="21"/>
  <c r="AU19" i="21"/>
  <c r="AU20" i="21" s="1"/>
  <c r="AT19" i="21"/>
  <c r="AT20" i="21" s="1"/>
  <c r="AS19" i="21"/>
  <c r="AR19" i="21"/>
  <c r="AR20" i="21" s="1"/>
  <c r="AQ19" i="21"/>
  <c r="AQ20" i="21" s="1"/>
  <c r="AP19" i="21"/>
  <c r="AO19" i="21"/>
  <c r="AO20" i="21" s="1"/>
  <c r="AN19" i="21"/>
  <c r="AM19" i="21"/>
  <c r="AL19" i="21"/>
  <c r="AK19" i="21"/>
  <c r="AK20" i="21" s="1"/>
  <c r="AJ19" i="21"/>
  <c r="AI19" i="21"/>
  <c r="AI20" i="21" s="1"/>
  <c r="AH19" i="21"/>
  <c r="AH20" i="21" s="1"/>
  <c r="AG19" i="21"/>
  <c r="AG20" i="21" s="1"/>
  <c r="AF19" i="21"/>
  <c r="AF20" i="21" s="1"/>
  <c r="AE19" i="21"/>
  <c r="AE20" i="21" s="1"/>
  <c r="AD19" i="21"/>
  <c r="AC19" i="21"/>
  <c r="AB19" i="21"/>
  <c r="AB20" i="21" s="1"/>
  <c r="AA19" i="21"/>
  <c r="Z19" i="21"/>
  <c r="Y19" i="21"/>
  <c r="X19" i="21"/>
  <c r="W19" i="21"/>
  <c r="V19" i="21"/>
  <c r="U19" i="21"/>
  <c r="T19" i="21"/>
  <c r="T20" i="21" s="1"/>
  <c r="S19" i="21"/>
  <c r="R19" i="21"/>
  <c r="Q19" i="21"/>
  <c r="P19" i="21"/>
  <c r="O19" i="21"/>
  <c r="N19" i="21"/>
  <c r="M19" i="21"/>
  <c r="L19" i="21"/>
  <c r="L20" i="21" s="1"/>
  <c r="K19" i="21"/>
  <c r="K20" i="21" s="1"/>
  <c r="I19" i="21"/>
  <c r="I20" i="21" s="1"/>
  <c r="O94" i="19"/>
  <c r="N94" i="19"/>
  <c r="M94" i="19"/>
  <c r="L94" i="19"/>
  <c r="K94" i="19"/>
  <c r="J94" i="19"/>
  <c r="I94" i="19"/>
  <c r="F293" i="7"/>
  <c r="O274" i="7"/>
  <c r="O277" i="7" s="1"/>
  <c r="N274" i="7"/>
  <c r="N277" i="7" s="1"/>
  <c r="M274" i="7"/>
  <c r="M277" i="7" s="1"/>
  <c r="L274" i="7"/>
  <c r="L277" i="7" s="1"/>
  <c r="K274" i="7"/>
  <c r="K277" i="7" s="1"/>
  <c r="J274" i="7"/>
  <c r="J277" i="7" s="1"/>
  <c r="I274" i="7"/>
  <c r="I277" i="7" s="1"/>
  <c r="H274" i="7"/>
  <c r="H277" i="7" s="1"/>
  <c r="G274" i="7"/>
  <c r="G277" i="7" s="1"/>
  <c r="F274" i="7"/>
  <c r="F277" i="7" s="1"/>
  <c r="E274" i="7"/>
  <c r="E277" i="7" s="1"/>
  <c r="D274" i="7"/>
  <c r="D277" i="7" s="1"/>
  <c r="O273" i="7"/>
  <c r="O278" i="7" s="1"/>
  <c r="N273" i="7"/>
  <c r="N278" i="7" s="1"/>
  <c r="M273" i="7"/>
  <c r="M278" i="7" s="1"/>
  <c r="L273" i="7"/>
  <c r="L278" i="7" s="1"/>
  <c r="K273" i="7"/>
  <c r="K278" i="7" s="1"/>
  <c r="J273" i="7"/>
  <c r="J278" i="7" s="1"/>
  <c r="I273" i="7"/>
  <c r="I278" i="7" s="1"/>
  <c r="H273" i="7"/>
  <c r="H278" i="7" s="1"/>
  <c r="G273" i="7"/>
  <c r="G278" i="7" s="1"/>
  <c r="F273" i="7"/>
  <c r="F278" i="7" s="1"/>
  <c r="E273" i="7"/>
  <c r="E278" i="7" s="1"/>
  <c r="D273" i="7"/>
  <c r="D278" i="7" s="1"/>
  <c r="O272" i="7"/>
  <c r="O279" i="7" s="1"/>
  <c r="N272" i="7"/>
  <c r="N279" i="7" s="1"/>
  <c r="M272" i="7"/>
  <c r="M279" i="7" s="1"/>
  <c r="L272" i="7"/>
  <c r="L279" i="7" s="1"/>
  <c r="K272" i="7"/>
  <c r="K279" i="7" s="1"/>
  <c r="J272" i="7"/>
  <c r="J279" i="7" s="1"/>
  <c r="I272" i="7"/>
  <c r="I279" i="7" s="1"/>
  <c r="H272" i="7"/>
  <c r="H279" i="7" s="1"/>
  <c r="G272" i="7"/>
  <c r="G279" i="7" s="1"/>
  <c r="F272" i="7"/>
  <c r="F279" i="7" s="1"/>
  <c r="E272" i="7"/>
  <c r="E279" i="7" s="1"/>
  <c r="D272" i="7"/>
  <c r="D279" i="7" s="1"/>
  <c r="R269" i="7"/>
  <c r="Q269" i="7"/>
  <c r="S269" i="7" s="1"/>
  <c r="R268" i="7"/>
  <c r="Q268" i="7"/>
  <c r="S268" i="7" s="1"/>
  <c r="U268" i="7" s="1"/>
  <c r="R267" i="7"/>
  <c r="Q267" i="7"/>
  <c r="R266" i="7"/>
  <c r="Q266" i="7"/>
  <c r="S266" i="7" s="1"/>
  <c r="R265" i="7"/>
  <c r="Q265" i="7"/>
  <c r="R264" i="7"/>
  <c r="Q264" i="7"/>
  <c r="S264" i="7" s="1"/>
  <c r="R263" i="7"/>
  <c r="Q263" i="7"/>
  <c r="S263" i="7" s="1"/>
  <c r="R262" i="7"/>
  <c r="Q262" i="7"/>
  <c r="S262" i="7" s="1"/>
  <c r="R261" i="7"/>
  <c r="Q261" i="7"/>
  <c r="S261" i="7" s="1"/>
  <c r="R260" i="7"/>
  <c r="Q260" i="7"/>
  <c r="S260" i="7" s="1"/>
  <c r="U260" i="7" s="1"/>
  <c r="R259" i="7"/>
  <c r="Q259" i="7"/>
  <c r="R258" i="7"/>
  <c r="Q258" i="7"/>
  <c r="R257" i="7"/>
  <c r="Q257" i="7"/>
  <c r="R256" i="7"/>
  <c r="Q256" i="7"/>
  <c r="S256" i="7" s="1"/>
  <c r="R255" i="7"/>
  <c r="Q255" i="7"/>
  <c r="S255" i="7" s="1"/>
  <c r="R254" i="7"/>
  <c r="Q254" i="7"/>
  <c r="S254" i="7" s="1"/>
  <c r="R253" i="7"/>
  <c r="Q253" i="7"/>
  <c r="S253" i="7" s="1"/>
  <c r="R252" i="7"/>
  <c r="Q252" i="7"/>
  <c r="S252" i="7" s="1"/>
  <c r="U252" i="7" s="1"/>
  <c r="R251" i="7"/>
  <c r="Q251" i="7"/>
  <c r="R250" i="7"/>
  <c r="Q250" i="7"/>
  <c r="R249" i="7"/>
  <c r="Q249" i="7"/>
  <c r="R248" i="7"/>
  <c r="Q248" i="7"/>
  <c r="S248" i="7" s="1"/>
  <c r="R247" i="7"/>
  <c r="Q247" i="7"/>
  <c r="S247" i="7" s="1"/>
  <c r="R246" i="7"/>
  <c r="Q246" i="7"/>
  <c r="S246" i="7" s="1"/>
  <c r="R245" i="7"/>
  <c r="Q245" i="7"/>
  <c r="S245" i="7" s="1"/>
  <c r="R244" i="7"/>
  <c r="Q244" i="7"/>
  <c r="S244" i="7" s="1"/>
  <c r="U244" i="7" s="1"/>
  <c r="R243" i="7"/>
  <c r="Q243" i="7"/>
  <c r="R242" i="7"/>
  <c r="Q242" i="7"/>
  <c r="R241" i="7"/>
  <c r="Q241" i="7"/>
  <c r="R240" i="7"/>
  <c r="Q240" i="7"/>
  <c r="S240" i="7" s="1"/>
  <c r="R239" i="7"/>
  <c r="Q239" i="7"/>
  <c r="S239" i="7" s="1"/>
  <c r="R238" i="7"/>
  <c r="Q238" i="7"/>
  <c r="S238" i="7" s="1"/>
  <c r="R237" i="7"/>
  <c r="Q237" i="7"/>
  <c r="S237" i="7" s="1"/>
  <c r="R236" i="7"/>
  <c r="Q236" i="7"/>
  <c r="S236" i="7" s="1"/>
  <c r="U236" i="7" s="1"/>
  <c r="R235" i="7"/>
  <c r="Q235" i="7"/>
  <c r="R234" i="7"/>
  <c r="Q234" i="7"/>
  <c r="S234" i="7" s="1"/>
  <c r="R233" i="7"/>
  <c r="Q233" i="7"/>
  <c r="R232" i="7"/>
  <c r="Q232" i="7"/>
  <c r="S232" i="7" s="1"/>
  <c r="R231" i="7"/>
  <c r="Q231" i="7"/>
  <c r="S231" i="7" s="1"/>
  <c r="R230" i="7"/>
  <c r="Q230" i="7"/>
  <c r="S230" i="7" s="1"/>
  <c r="R229" i="7"/>
  <c r="Q229" i="7"/>
  <c r="S229" i="7" s="1"/>
  <c r="R228" i="7"/>
  <c r="Q228" i="7"/>
  <c r="S228" i="7" s="1"/>
  <c r="U228" i="7" s="1"/>
  <c r="R227" i="7"/>
  <c r="Q227" i="7"/>
  <c r="R226" i="7"/>
  <c r="Q226" i="7"/>
  <c r="S226" i="7" s="1"/>
  <c r="R225" i="7"/>
  <c r="Q225" i="7"/>
  <c r="R224" i="7"/>
  <c r="Q224" i="7"/>
  <c r="S224" i="7" s="1"/>
  <c r="R223" i="7"/>
  <c r="Q223" i="7"/>
  <c r="S223" i="7" s="1"/>
  <c r="R222" i="7"/>
  <c r="Q222" i="7"/>
  <c r="S222" i="7" s="1"/>
  <c r="R221" i="7"/>
  <c r="Q221" i="7"/>
  <c r="S221" i="7" s="1"/>
  <c r="R220" i="7"/>
  <c r="Q220" i="7"/>
  <c r="S220" i="7" s="1"/>
  <c r="U220" i="7" s="1"/>
  <c r="R219" i="7"/>
  <c r="Q219" i="7"/>
  <c r="R218" i="7"/>
  <c r="Q218" i="7"/>
  <c r="R217" i="7"/>
  <c r="Q217" i="7"/>
  <c r="R216" i="7"/>
  <c r="Q216" i="7"/>
  <c r="S216" i="7" s="1"/>
  <c r="R215" i="7"/>
  <c r="Q215" i="7"/>
  <c r="S215" i="7" s="1"/>
  <c r="R214" i="7"/>
  <c r="Q214" i="7"/>
  <c r="S214" i="7" s="1"/>
  <c r="R213" i="7"/>
  <c r="Q213" i="7"/>
  <c r="S213" i="7" s="1"/>
  <c r="R212" i="7"/>
  <c r="Q212" i="7"/>
  <c r="S212" i="7" s="1"/>
  <c r="U212" i="7" s="1"/>
  <c r="R211" i="7"/>
  <c r="Q211" i="7"/>
  <c r="R210" i="7"/>
  <c r="Q210" i="7"/>
  <c r="R209" i="7"/>
  <c r="Q209" i="7"/>
  <c r="R208" i="7"/>
  <c r="Q208" i="7"/>
  <c r="S208" i="7" s="1"/>
  <c r="R207" i="7"/>
  <c r="Q207" i="7"/>
  <c r="S207" i="7" s="1"/>
  <c r="R206" i="7"/>
  <c r="Q206" i="7"/>
  <c r="S206" i="7" s="1"/>
  <c r="R205" i="7"/>
  <c r="Q205" i="7"/>
  <c r="S205" i="7" s="1"/>
  <c r="R204" i="7"/>
  <c r="Q204" i="7"/>
  <c r="S204" i="7" s="1"/>
  <c r="U204" i="7" s="1"/>
  <c r="R203" i="7"/>
  <c r="Q203" i="7"/>
  <c r="R202" i="7"/>
  <c r="Q202" i="7"/>
  <c r="S202" i="7" s="1"/>
  <c r="R201" i="7"/>
  <c r="Q201" i="7"/>
  <c r="R200" i="7"/>
  <c r="Q200" i="7"/>
  <c r="S200" i="7" s="1"/>
  <c r="R199" i="7"/>
  <c r="Q199" i="7"/>
  <c r="S199" i="7" s="1"/>
  <c r="R198" i="7"/>
  <c r="Q198" i="7"/>
  <c r="S198" i="7" s="1"/>
  <c r="R197" i="7"/>
  <c r="Q197" i="7"/>
  <c r="S197" i="7" s="1"/>
  <c r="R196" i="7"/>
  <c r="Q196" i="7"/>
  <c r="S196" i="7" s="1"/>
  <c r="U196" i="7" s="1"/>
  <c r="R195" i="7"/>
  <c r="Q195" i="7"/>
  <c r="R194" i="7"/>
  <c r="Q194" i="7"/>
  <c r="R193" i="7"/>
  <c r="Q193" i="7"/>
  <c r="R192" i="7"/>
  <c r="Q192" i="7"/>
  <c r="S192" i="7" s="1"/>
  <c r="R191" i="7"/>
  <c r="Q191" i="7"/>
  <c r="S191" i="7" s="1"/>
  <c r="R190" i="7"/>
  <c r="Q190" i="7"/>
  <c r="S190" i="7" s="1"/>
  <c r="R189" i="7"/>
  <c r="Q189" i="7"/>
  <c r="S189" i="7" s="1"/>
  <c r="R188" i="7"/>
  <c r="Q188" i="7"/>
  <c r="S188" i="7" s="1"/>
  <c r="U188" i="7" s="1"/>
  <c r="R187" i="7"/>
  <c r="Q187" i="7"/>
  <c r="R186" i="7"/>
  <c r="Q186" i="7"/>
  <c r="R185" i="7"/>
  <c r="Q185" i="7"/>
  <c r="R184" i="7"/>
  <c r="Q184" i="7"/>
  <c r="S184" i="7" s="1"/>
  <c r="R183" i="7"/>
  <c r="Q183" i="7"/>
  <c r="S183" i="7" s="1"/>
  <c r="R182" i="7"/>
  <c r="Q182" i="7"/>
  <c r="S182" i="7" s="1"/>
  <c r="R181" i="7"/>
  <c r="Q181" i="7"/>
  <c r="S181" i="7" s="1"/>
  <c r="R180" i="7"/>
  <c r="Q180" i="7"/>
  <c r="S180" i="7" s="1"/>
  <c r="U180" i="7" s="1"/>
  <c r="R179" i="7"/>
  <c r="Q179" i="7"/>
  <c r="R178" i="7"/>
  <c r="Q178" i="7"/>
  <c r="R177" i="7"/>
  <c r="Q177" i="7"/>
  <c r="R176" i="7"/>
  <c r="Q176" i="7"/>
  <c r="S176" i="7" s="1"/>
  <c r="R175" i="7"/>
  <c r="Q175" i="7"/>
  <c r="S175" i="7" s="1"/>
  <c r="R174" i="7"/>
  <c r="Q174" i="7"/>
  <c r="S174" i="7" s="1"/>
  <c r="R173" i="7"/>
  <c r="Q173" i="7"/>
  <c r="S173" i="7" s="1"/>
  <c r="R172" i="7"/>
  <c r="Q172" i="7"/>
  <c r="S172" i="7" s="1"/>
  <c r="U172" i="7" s="1"/>
  <c r="R171" i="7"/>
  <c r="Q171" i="7"/>
  <c r="R170" i="7"/>
  <c r="Q170" i="7"/>
  <c r="S170" i="7" s="1"/>
  <c r="R169" i="7"/>
  <c r="Q169" i="7"/>
  <c r="R168" i="7"/>
  <c r="Q168" i="7"/>
  <c r="S168" i="7" s="1"/>
  <c r="R167" i="7"/>
  <c r="Q167" i="7"/>
  <c r="S167" i="7" s="1"/>
  <c r="R166" i="7"/>
  <c r="Q166" i="7"/>
  <c r="S166" i="7" s="1"/>
  <c r="R165" i="7"/>
  <c r="Q165" i="7"/>
  <c r="S165" i="7" s="1"/>
  <c r="R164" i="7"/>
  <c r="Q164" i="7"/>
  <c r="S164" i="7" s="1"/>
  <c r="U164" i="7" s="1"/>
  <c r="R163" i="7"/>
  <c r="Q163" i="7"/>
  <c r="R162" i="7"/>
  <c r="Q162" i="7"/>
  <c r="S162" i="7" s="1"/>
  <c r="R161" i="7"/>
  <c r="Q161" i="7"/>
  <c r="R160" i="7"/>
  <c r="Q160" i="7"/>
  <c r="S160" i="7" s="1"/>
  <c r="R159" i="7"/>
  <c r="Q159" i="7"/>
  <c r="S159" i="7" s="1"/>
  <c r="R158" i="7"/>
  <c r="Q158" i="7"/>
  <c r="S158" i="7" s="1"/>
  <c r="R157" i="7"/>
  <c r="Q157" i="7"/>
  <c r="S157" i="7" s="1"/>
  <c r="R156" i="7"/>
  <c r="Q156" i="7"/>
  <c r="S156" i="7" s="1"/>
  <c r="U156" i="7" s="1"/>
  <c r="R155" i="7"/>
  <c r="Q155" i="7"/>
  <c r="R154" i="7"/>
  <c r="Q154" i="7"/>
  <c r="R153" i="7"/>
  <c r="Q153" i="7"/>
  <c r="R152" i="7"/>
  <c r="Q152" i="7"/>
  <c r="S152" i="7" s="1"/>
  <c r="R151" i="7"/>
  <c r="Q151" i="7"/>
  <c r="S151" i="7" s="1"/>
  <c r="R150" i="7"/>
  <c r="Q150" i="7"/>
  <c r="S150" i="7" s="1"/>
  <c r="R149" i="7"/>
  <c r="Q149" i="7"/>
  <c r="S149" i="7" s="1"/>
  <c r="R148" i="7"/>
  <c r="Q148" i="7"/>
  <c r="S148" i="7" s="1"/>
  <c r="U148" i="7" s="1"/>
  <c r="R147" i="7"/>
  <c r="Q147" i="7"/>
  <c r="R146" i="7"/>
  <c r="Q146" i="7"/>
  <c r="S146" i="7" s="1"/>
  <c r="R145" i="7"/>
  <c r="Q145" i="7"/>
  <c r="R144" i="7"/>
  <c r="Q144" i="7"/>
  <c r="S144" i="7" s="1"/>
  <c r="R143" i="7"/>
  <c r="Q143" i="7"/>
  <c r="S143" i="7" s="1"/>
  <c r="R142" i="7"/>
  <c r="Q142" i="7"/>
  <c r="S142" i="7" s="1"/>
  <c r="R141" i="7"/>
  <c r="Q141" i="7"/>
  <c r="S141" i="7" s="1"/>
  <c r="R140" i="7"/>
  <c r="Q140" i="7"/>
  <c r="S140" i="7" s="1"/>
  <c r="U140" i="7" s="1"/>
  <c r="R139" i="7"/>
  <c r="Q139" i="7"/>
  <c r="R138" i="7"/>
  <c r="Q138" i="7"/>
  <c r="S138" i="7" s="1"/>
  <c r="R137" i="7"/>
  <c r="Q137" i="7"/>
  <c r="R136" i="7"/>
  <c r="Q136" i="7"/>
  <c r="S136" i="7" s="1"/>
  <c r="R135" i="7"/>
  <c r="Q135" i="7"/>
  <c r="S135" i="7" s="1"/>
  <c r="R134" i="7"/>
  <c r="Q134" i="7"/>
  <c r="S134" i="7" s="1"/>
  <c r="R133" i="7"/>
  <c r="Q133" i="7"/>
  <c r="S133" i="7" s="1"/>
  <c r="R132" i="7"/>
  <c r="Q132" i="7"/>
  <c r="S132" i="7" s="1"/>
  <c r="U132" i="7" s="1"/>
  <c r="R131" i="7"/>
  <c r="Q131" i="7"/>
  <c r="R130" i="7"/>
  <c r="Q130" i="7"/>
  <c r="R129" i="7"/>
  <c r="Q129" i="7"/>
  <c r="R128" i="7"/>
  <c r="Q128" i="7"/>
  <c r="S128" i="7" s="1"/>
  <c r="R127" i="7"/>
  <c r="Q127" i="7"/>
  <c r="S127" i="7" s="1"/>
  <c r="R126" i="7"/>
  <c r="Q126" i="7"/>
  <c r="S126" i="7" s="1"/>
  <c r="R125" i="7"/>
  <c r="Q125" i="7"/>
  <c r="S125" i="7" s="1"/>
  <c r="R124" i="7"/>
  <c r="Q124" i="7"/>
  <c r="S124" i="7" s="1"/>
  <c r="U124" i="7" s="1"/>
  <c r="R123" i="7"/>
  <c r="Q123" i="7"/>
  <c r="R122" i="7"/>
  <c r="Q122" i="7"/>
  <c r="R121" i="7"/>
  <c r="Q121" i="7"/>
  <c r="R120" i="7"/>
  <c r="Q120" i="7"/>
  <c r="S120" i="7" s="1"/>
  <c r="R119" i="7"/>
  <c r="Q119" i="7"/>
  <c r="S119" i="7" s="1"/>
  <c r="R118" i="7"/>
  <c r="Q118" i="7"/>
  <c r="S118" i="7" s="1"/>
  <c r="R117" i="7"/>
  <c r="Q117" i="7"/>
  <c r="R116" i="7"/>
  <c r="Q116" i="7"/>
  <c r="S116" i="7" s="1"/>
  <c r="R115" i="7"/>
  <c r="Q115" i="7"/>
  <c r="S115" i="7" s="1"/>
  <c r="U115" i="7" s="1"/>
  <c r="R114" i="7"/>
  <c r="Q114" i="7"/>
  <c r="S114" i="7" s="1"/>
  <c r="R113" i="7"/>
  <c r="Q113" i="7"/>
  <c r="R112" i="7"/>
  <c r="Q112" i="7"/>
  <c r="S112" i="7" s="1"/>
  <c r="R111" i="7"/>
  <c r="Q111" i="7"/>
  <c r="S111" i="7" s="1"/>
  <c r="U111" i="7" s="1"/>
  <c r="R110" i="7"/>
  <c r="Q110" i="7"/>
  <c r="S110" i="7" s="1"/>
  <c r="R109" i="7"/>
  <c r="Q109" i="7"/>
  <c r="R108" i="7"/>
  <c r="Q108" i="7"/>
  <c r="S108" i="7" s="1"/>
  <c r="R107" i="7"/>
  <c r="Q107" i="7"/>
  <c r="S107" i="7" s="1"/>
  <c r="U107" i="7" s="1"/>
  <c r="R106" i="7"/>
  <c r="Q106" i="7"/>
  <c r="S106" i="7" s="1"/>
  <c r="T106" i="7" s="1"/>
  <c r="R105" i="7"/>
  <c r="Q105" i="7"/>
  <c r="R104" i="7"/>
  <c r="Q104" i="7"/>
  <c r="S104" i="7" s="1"/>
  <c r="U104" i="7" s="1"/>
  <c r="R103" i="7"/>
  <c r="Q103" i="7"/>
  <c r="S103" i="7" s="1"/>
  <c r="R102" i="7"/>
  <c r="Q102" i="7"/>
  <c r="S102" i="7" s="1"/>
  <c r="T102" i="7" s="1"/>
  <c r="R101" i="7"/>
  <c r="Q101" i="7"/>
  <c r="S101" i="7" s="1"/>
  <c r="R100" i="7"/>
  <c r="Q100" i="7"/>
  <c r="S100" i="7" s="1"/>
  <c r="R99" i="7"/>
  <c r="Q99" i="7"/>
  <c r="R98" i="7"/>
  <c r="Q98" i="7"/>
  <c r="R97" i="7"/>
  <c r="Q97" i="7"/>
  <c r="R96" i="7"/>
  <c r="Q96" i="7"/>
  <c r="S96" i="7" s="1"/>
  <c r="U96" i="7" s="1"/>
  <c r="R95" i="7"/>
  <c r="Q95" i="7"/>
  <c r="S95" i="7" s="1"/>
  <c r="R94" i="7"/>
  <c r="Q94" i="7"/>
  <c r="S94" i="7" s="1"/>
  <c r="T94" i="7" s="1"/>
  <c r="R93" i="7"/>
  <c r="Q93" i="7"/>
  <c r="R92" i="7"/>
  <c r="Q92" i="7"/>
  <c r="S92" i="7" s="1"/>
  <c r="R91" i="7"/>
  <c r="Q91" i="7"/>
  <c r="R90" i="7"/>
  <c r="Q90" i="7"/>
  <c r="S90" i="7" s="1"/>
  <c r="T90" i="7" s="1"/>
  <c r="R89" i="7"/>
  <c r="Q89" i="7"/>
  <c r="R88" i="7"/>
  <c r="Q88" i="7"/>
  <c r="S88" i="7" s="1"/>
  <c r="R87" i="7"/>
  <c r="Q87" i="7"/>
  <c r="S87" i="7" s="1"/>
  <c r="R86" i="7"/>
  <c r="Q86" i="7"/>
  <c r="S86" i="7" s="1"/>
  <c r="R85" i="7"/>
  <c r="Q85" i="7"/>
  <c r="S85" i="7" s="1"/>
  <c r="R84" i="7"/>
  <c r="Q84" i="7"/>
  <c r="S84" i="7" s="1"/>
  <c r="R83" i="7"/>
  <c r="Q83" i="7"/>
  <c r="R82" i="7"/>
  <c r="Q82" i="7"/>
  <c r="S82" i="7" s="1"/>
  <c r="T82" i="7" s="1"/>
  <c r="R81" i="7"/>
  <c r="Q81" i="7"/>
  <c r="R80" i="7"/>
  <c r="Q80" i="7"/>
  <c r="S80" i="7" s="1"/>
  <c r="R79" i="7"/>
  <c r="Q79" i="7"/>
  <c r="S79" i="7" s="1"/>
  <c r="U79" i="7" s="1"/>
  <c r="R78" i="7"/>
  <c r="Q78" i="7"/>
  <c r="S78" i="7" s="1"/>
  <c r="U78" i="7" s="1"/>
  <c r="R77" i="7"/>
  <c r="Q77" i="7"/>
  <c r="R76" i="7"/>
  <c r="Q76" i="7"/>
  <c r="S76" i="7" s="1"/>
  <c r="R75" i="7"/>
  <c r="Q75" i="7"/>
  <c r="S75" i="7" s="1"/>
  <c r="R74" i="7"/>
  <c r="Q74" i="7"/>
  <c r="S74" i="7" s="1"/>
  <c r="U74" i="7" s="1"/>
  <c r="R73" i="7"/>
  <c r="Q73" i="7"/>
  <c r="S73" i="7" s="1"/>
  <c r="U73" i="7" s="1"/>
  <c r="R72" i="7"/>
  <c r="Q72" i="7"/>
  <c r="S72" i="7" s="1"/>
  <c r="R71" i="7"/>
  <c r="Q71" i="7"/>
  <c r="R70" i="7"/>
  <c r="Q70" i="7"/>
  <c r="R69" i="7"/>
  <c r="Q69" i="7"/>
  <c r="S69" i="7" s="1"/>
  <c r="R68" i="7"/>
  <c r="Q68" i="7"/>
  <c r="S68" i="7" s="1"/>
  <c r="R67" i="7"/>
  <c r="Q67" i="7"/>
  <c r="S67" i="7" s="1"/>
  <c r="R66" i="7"/>
  <c r="Q66" i="7"/>
  <c r="S66" i="7" s="1"/>
  <c r="U66" i="7" s="1"/>
  <c r="R65" i="7"/>
  <c r="Q65" i="7"/>
  <c r="S65" i="7" s="1"/>
  <c r="U65" i="7" s="1"/>
  <c r="R64" i="7"/>
  <c r="Q64" i="7"/>
  <c r="S64" i="7" s="1"/>
  <c r="R63" i="7"/>
  <c r="Q63" i="7"/>
  <c r="R62" i="7"/>
  <c r="Q62" i="7"/>
  <c r="R61" i="7"/>
  <c r="Q61" i="7"/>
  <c r="S61" i="7" s="1"/>
  <c r="R60" i="7"/>
  <c r="Q60" i="7"/>
  <c r="S60" i="7" s="1"/>
  <c r="R59" i="7"/>
  <c r="Q59" i="7"/>
  <c r="S59" i="7" s="1"/>
  <c r="R58" i="7"/>
  <c r="Q58" i="7"/>
  <c r="S58" i="7" s="1"/>
  <c r="U58" i="7" s="1"/>
  <c r="R57" i="7"/>
  <c r="Q57" i="7"/>
  <c r="S57" i="7" s="1"/>
  <c r="U57" i="7" s="1"/>
  <c r="R56" i="7"/>
  <c r="Q56" i="7"/>
  <c r="S56" i="7" s="1"/>
  <c r="R55" i="7"/>
  <c r="Q55" i="7"/>
  <c r="R54" i="7"/>
  <c r="Q54" i="7"/>
  <c r="R53" i="7"/>
  <c r="Q53" i="7"/>
  <c r="S53" i="7" s="1"/>
  <c r="R52" i="7"/>
  <c r="Q52" i="7"/>
  <c r="S52" i="7" s="1"/>
  <c r="R51" i="7"/>
  <c r="Q51" i="7"/>
  <c r="S51" i="7" s="1"/>
  <c r="R50" i="7"/>
  <c r="Q50" i="7"/>
  <c r="S50" i="7" s="1"/>
  <c r="U50" i="7" s="1"/>
  <c r="R49" i="7"/>
  <c r="Q49" i="7"/>
  <c r="S49" i="7" s="1"/>
  <c r="U49" i="7" s="1"/>
  <c r="R48" i="7"/>
  <c r="Q48" i="7"/>
  <c r="S48" i="7" s="1"/>
  <c r="R47" i="7"/>
  <c r="Q47" i="7"/>
  <c r="R46" i="7"/>
  <c r="Q46" i="7"/>
  <c r="R45" i="7"/>
  <c r="Q45" i="7"/>
  <c r="S45" i="7" s="1"/>
  <c r="R44" i="7"/>
  <c r="Q44" i="7"/>
  <c r="S44" i="7" s="1"/>
  <c r="R43" i="7"/>
  <c r="Q43" i="7"/>
  <c r="S43" i="7" s="1"/>
  <c r="R42" i="7"/>
  <c r="Q42" i="7"/>
  <c r="S42" i="7" s="1"/>
  <c r="U42" i="7" s="1"/>
  <c r="R41" i="7"/>
  <c r="Q41" i="7"/>
  <c r="S41" i="7" s="1"/>
  <c r="U41" i="7" s="1"/>
  <c r="R40" i="7"/>
  <c r="Q40" i="7"/>
  <c r="S40" i="7" s="1"/>
  <c r="R39" i="7"/>
  <c r="Q39" i="7"/>
  <c r="R38" i="7"/>
  <c r="Q38" i="7"/>
  <c r="R37" i="7"/>
  <c r="Q37" i="7"/>
  <c r="S37" i="7" s="1"/>
  <c r="R36" i="7"/>
  <c r="Q36" i="7"/>
  <c r="S36" i="7" s="1"/>
  <c r="R35" i="7"/>
  <c r="Q35" i="7"/>
  <c r="S35" i="7" s="1"/>
  <c r="R34" i="7"/>
  <c r="Q34" i="7"/>
  <c r="S34" i="7" s="1"/>
  <c r="U34" i="7" s="1"/>
  <c r="R33" i="7"/>
  <c r="Q33" i="7"/>
  <c r="S33" i="7" s="1"/>
  <c r="U33" i="7" s="1"/>
  <c r="R32" i="7"/>
  <c r="Q32" i="7"/>
  <c r="S32" i="7" s="1"/>
  <c r="R31" i="7"/>
  <c r="Q31" i="7"/>
  <c r="R30" i="7"/>
  <c r="Q30" i="7"/>
  <c r="R29" i="7"/>
  <c r="Q29" i="7"/>
  <c r="S29" i="7" s="1"/>
  <c r="R28" i="7"/>
  <c r="Q28" i="7"/>
  <c r="S28" i="7" s="1"/>
  <c r="R27" i="7"/>
  <c r="Q27" i="7"/>
  <c r="S27" i="7" s="1"/>
  <c r="R26" i="7"/>
  <c r="Q26" i="7"/>
  <c r="S26" i="7" s="1"/>
  <c r="U26" i="7" s="1"/>
  <c r="R25" i="7"/>
  <c r="Q25" i="7"/>
  <c r="S25" i="7" s="1"/>
  <c r="U25" i="7" s="1"/>
  <c r="R24" i="7"/>
  <c r="Q24" i="7"/>
  <c r="S24" i="7" s="1"/>
  <c r="R23" i="7"/>
  <c r="Q23" i="7"/>
  <c r="R22" i="7"/>
  <c r="Q22" i="7"/>
  <c r="R21" i="7"/>
  <c r="Q21" i="7"/>
  <c r="S21" i="7" s="1"/>
  <c r="R20" i="7"/>
  <c r="Q20" i="7"/>
  <c r="S20" i="7" s="1"/>
  <c r="R19" i="7"/>
  <c r="Q19" i="7"/>
  <c r="S19" i="7" s="1"/>
  <c r="R18" i="7"/>
  <c r="Q18" i="7"/>
  <c r="S18" i="7" s="1"/>
  <c r="U18" i="7" s="1"/>
  <c r="R17" i="7"/>
  <c r="Q17" i="7"/>
  <c r="S17" i="7" s="1"/>
  <c r="U17" i="7" s="1"/>
  <c r="R16" i="7"/>
  <c r="Q16" i="7"/>
  <c r="S16" i="7" s="1"/>
  <c r="R15" i="7"/>
  <c r="Q15" i="7"/>
  <c r="R14" i="7"/>
  <c r="Q14" i="7"/>
  <c r="R13" i="7"/>
  <c r="Q13" i="7"/>
  <c r="S13" i="7" s="1"/>
  <c r="R12" i="7"/>
  <c r="Q12" i="7"/>
  <c r="S12" i="7" s="1"/>
  <c r="R11" i="7"/>
  <c r="Q11" i="7"/>
  <c r="S11" i="7" s="1"/>
  <c r="R10" i="7"/>
  <c r="Q10" i="7"/>
  <c r="S10" i="7" s="1"/>
  <c r="U10" i="7" s="1"/>
  <c r="R9" i="7"/>
  <c r="Q9" i="7"/>
  <c r="S9" i="7" s="1"/>
  <c r="U9" i="7" s="1"/>
  <c r="R8" i="7"/>
  <c r="Q8" i="7"/>
  <c r="S8" i="7" s="1"/>
  <c r="R7" i="7"/>
  <c r="Q7" i="7"/>
  <c r="R6" i="7"/>
  <c r="Q6" i="7"/>
  <c r="R5" i="7"/>
  <c r="Q5" i="7"/>
  <c r="S5" i="7" s="1"/>
  <c r="R4" i="7"/>
  <c r="Q4" i="7"/>
  <c r="S4" i="7" s="1"/>
  <c r="R3" i="7"/>
  <c r="Q3" i="7"/>
  <c r="S3" i="7" s="1"/>
  <c r="AD93" i="4"/>
  <c r="AD99" i="4" s="1"/>
  <c r="AC93" i="4"/>
  <c r="AC99" i="4" s="1"/>
  <c r="AB93" i="4"/>
  <c r="AB99" i="4" s="1"/>
  <c r="AA93" i="4"/>
  <c r="AA99" i="4" s="1"/>
  <c r="Z93" i="4"/>
  <c r="Z99" i="4" s="1"/>
  <c r="Y93" i="4"/>
  <c r="Y99" i="4" s="1"/>
  <c r="X93" i="4"/>
  <c r="X99" i="4" s="1"/>
  <c r="W93" i="4"/>
  <c r="W99" i="4" s="1"/>
  <c r="V93" i="4"/>
  <c r="V99" i="4" s="1"/>
  <c r="U93" i="4"/>
  <c r="U99" i="4" s="1"/>
  <c r="T93" i="4"/>
  <c r="T99" i="4" s="1"/>
  <c r="S93" i="4"/>
  <c r="S99" i="4" s="1"/>
  <c r="R93" i="4"/>
  <c r="R99" i="4" s="1"/>
  <c r="Q93" i="4"/>
  <c r="Q99" i="4" s="1"/>
  <c r="P93" i="4"/>
  <c r="P99" i="4" s="1"/>
  <c r="O93" i="4"/>
  <c r="O99" i="4" s="1"/>
  <c r="N93" i="4"/>
  <c r="N99" i="4" s="1"/>
  <c r="M93" i="4"/>
  <c r="M99" i="4" s="1"/>
  <c r="L93" i="4"/>
  <c r="L99" i="4" s="1"/>
  <c r="K93" i="4"/>
  <c r="K99" i="4" s="1"/>
  <c r="J93" i="4"/>
  <c r="J99" i="4" s="1"/>
  <c r="I93" i="4"/>
  <c r="I99" i="4" s="1"/>
  <c r="H93" i="4"/>
  <c r="H99" i="4" s="1"/>
  <c r="G93" i="4"/>
  <c r="G99" i="4" s="1"/>
  <c r="F93" i="4"/>
  <c r="F99" i="4" s="1"/>
  <c r="E93" i="4"/>
  <c r="E99" i="4" s="1"/>
  <c r="D93" i="4"/>
  <c r="D99" i="4" s="1"/>
  <c r="C93" i="4"/>
  <c r="C99" i="4" s="1"/>
  <c r="D93" i="2"/>
  <c r="D94" i="2" s="1"/>
  <c r="C93" i="2"/>
  <c r="C94" i="2" s="1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O9" i="2"/>
  <c r="P9" i="2" s="1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N5" i="2"/>
  <c r="M5" i="2"/>
  <c r="L5" i="2"/>
  <c r="K5" i="2"/>
  <c r="H5" i="2"/>
  <c r="G5" i="2"/>
  <c r="F5" i="2"/>
  <c r="E5" i="2"/>
  <c r="H4" i="2"/>
  <c r="H93" i="2" s="1"/>
  <c r="G4" i="2"/>
  <c r="G93" i="2" s="1"/>
  <c r="F4" i="2"/>
  <c r="F93" i="2" s="1"/>
  <c r="E4" i="2"/>
  <c r="E93" i="2" s="1"/>
  <c r="L96" i="8"/>
  <c r="L95" i="8"/>
  <c r="J95" i="8"/>
  <c r="AY93" i="8"/>
  <c r="AY94" i="8" s="1"/>
  <c r="AX93" i="8"/>
  <c r="AX94" i="8" s="1"/>
  <c r="AW93" i="8"/>
  <c r="AW94" i="8" s="1"/>
  <c r="AV93" i="8"/>
  <c r="AV94" i="8" s="1"/>
  <c r="AU93" i="8"/>
  <c r="AU94" i="8" s="1"/>
  <c r="AT93" i="8"/>
  <c r="AT94" i="8" s="1"/>
  <c r="AS93" i="8"/>
  <c r="AS94" i="8" s="1"/>
  <c r="AR93" i="8"/>
  <c r="AR94" i="8" s="1"/>
  <c r="AQ93" i="8"/>
  <c r="AQ94" i="8" s="1"/>
  <c r="AP93" i="8"/>
  <c r="AP94" i="8" s="1"/>
  <c r="AO93" i="8"/>
  <c r="AO94" i="8" s="1"/>
  <c r="AN93" i="8"/>
  <c r="AN94" i="8" s="1"/>
  <c r="AM93" i="8"/>
  <c r="AM94" i="8" s="1"/>
  <c r="AL93" i="8"/>
  <c r="AL94" i="8" s="1"/>
  <c r="AK93" i="8"/>
  <c r="AK94" i="8" s="1"/>
  <c r="AJ93" i="8"/>
  <c r="AJ94" i="8" s="1"/>
  <c r="AI93" i="8"/>
  <c r="AI94" i="8" s="1"/>
  <c r="AH93" i="8"/>
  <c r="AH94" i="8" s="1"/>
  <c r="AG93" i="8"/>
  <c r="AG94" i="8" s="1"/>
  <c r="AF93" i="8"/>
  <c r="AF94" i="8" s="1"/>
  <c r="AE93" i="8"/>
  <c r="AE94" i="8" s="1"/>
  <c r="AD93" i="8"/>
  <c r="AD94" i="8" s="1"/>
  <c r="AC93" i="8"/>
  <c r="AC94" i="8" s="1"/>
  <c r="AB93" i="8"/>
  <c r="AB94" i="8" s="1"/>
  <c r="AA93" i="8"/>
  <c r="AA94" i="8" s="1"/>
  <c r="Z93" i="8"/>
  <c r="Z94" i="8" s="1"/>
  <c r="Y93" i="8"/>
  <c r="Y94" i="8" s="1"/>
  <c r="X93" i="8"/>
  <c r="X94" i="8" s="1"/>
  <c r="W93" i="8"/>
  <c r="W94" i="8" s="1"/>
  <c r="V93" i="8"/>
  <c r="V94" i="8" s="1"/>
  <c r="U93" i="8"/>
  <c r="U94" i="8" s="1"/>
  <c r="T93" i="8"/>
  <c r="T94" i="8" s="1"/>
  <c r="S93" i="8"/>
  <c r="S94" i="8" s="1"/>
  <c r="R93" i="8"/>
  <c r="R94" i="8" s="1"/>
  <c r="Q93" i="8"/>
  <c r="Q94" i="8" s="1"/>
  <c r="P93" i="8"/>
  <c r="O93" i="8"/>
  <c r="O94" i="8" s="1"/>
  <c r="N93" i="8"/>
  <c r="M93" i="8"/>
  <c r="L93" i="8"/>
  <c r="L94" i="8" s="1"/>
  <c r="J93" i="8"/>
  <c r="J96" i="8" s="1"/>
  <c r="I93" i="8"/>
  <c r="I94" i="8" s="1"/>
  <c r="H93" i="8"/>
  <c r="H94" i="8" s="1"/>
  <c r="G93" i="8"/>
  <c r="G94" i="8" s="1"/>
  <c r="F93" i="8"/>
  <c r="F94" i="8" s="1"/>
  <c r="E93" i="8"/>
  <c r="E94" i="8" s="1"/>
  <c r="D93" i="8"/>
  <c r="D94" i="8" s="1"/>
  <c r="C93" i="8"/>
  <c r="C94" i="8" s="1"/>
  <c r="O5" i="2" l="1"/>
  <c r="S6" i="7"/>
  <c r="S7" i="7"/>
  <c r="S14" i="7"/>
  <c r="S15" i="7"/>
  <c r="S22" i="7"/>
  <c r="S23" i="7"/>
  <c r="S30" i="7"/>
  <c r="S31" i="7"/>
  <c r="S38" i="7"/>
  <c r="S39" i="7"/>
  <c r="S46" i="7"/>
  <c r="S47" i="7"/>
  <c r="S54" i="7"/>
  <c r="S55" i="7"/>
  <c r="S62" i="7"/>
  <c r="S63" i="7"/>
  <c r="S70" i="7"/>
  <c r="S71" i="7"/>
  <c r="S77" i="7"/>
  <c r="S81" i="7"/>
  <c r="S83" i="7"/>
  <c r="T84" i="7"/>
  <c r="U84" i="7"/>
  <c r="U87" i="7"/>
  <c r="T87" i="7"/>
  <c r="U88" i="7"/>
  <c r="T88" i="7"/>
  <c r="S89" i="7"/>
  <c r="T92" i="7"/>
  <c r="U92" i="7"/>
  <c r="S93" i="7"/>
  <c r="U95" i="7"/>
  <c r="T95" i="7"/>
  <c r="S97" i="7"/>
  <c r="S99" i="7"/>
  <c r="U99" i="7" s="1"/>
  <c r="U103" i="7"/>
  <c r="T103" i="7"/>
  <c r="S105" i="7"/>
  <c r="S109" i="7"/>
  <c r="T110" i="7"/>
  <c r="U110" i="7"/>
  <c r="U112" i="7"/>
  <c r="T112" i="7"/>
  <c r="S113" i="7"/>
  <c r="T114" i="7"/>
  <c r="U114" i="7"/>
  <c r="S117" i="7"/>
  <c r="T118" i="7"/>
  <c r="U118" i="7"/>
  <c r="U119" i="7"/>
  <c r="T119" i="7"/>
  <c r="U120" i="7"/>
  <c r="T120" i="7"/>
  <c r="S121" i="7"/>
  <c r="S123" i="7"/>
  <c r="U128" i="7"/>
  <c r="T128" i="7"/>
  <c r="S129" i="7"/>
  <c r="S131" i="7"/>
  <c r="U136" i="7"/>
  <c r="T136" i="7"/>
  <c r="S137" i="7"/>
  <c r="S139" i="7"/>
  <c r="U144" i="7"/>
  <c r="T144" i="7"/>
  <c r="S145" i="7"/>
  <c r="S147" i="7"/>
  <c r="T147" i="7" s="1"/>
  <c r="U152" i="7"/>
  <c r="T152" i="7"/>
  <c r="S153" i="7"/>
  <c r="S155" i="7"/>
  <c r="T155" i="7" s="1"/>
  <c r="U160" i="7"/>
  <c r="T160" i="7"/>
  <c r="S161" i="7"/>
  <c r="S163" i="7"/>
  <c r="U168" i="7"/>
  <c r="T168" i="7"/>
  <c r="S169" i="7"/>
  <c r="S171" i="7"/>
  <c r="T171" i="7" s="1"/>
  <c r="U176" i="7"/>
  <c r="T176" i="7"/>
  <c r="S177" i="7"/>
  <c r="S179" i="7"/>
  <c r="T179" i="7" s="1"/>
  <c r="U184" i="7"/>
  <c r="T184" i="7"/>
  <c r="S185" i="7"/>
  <c r="S187" i="7"/>
  <c r="U192" i="7"/>
  <c r="T192" i="7"/>
  <c r="S193" i="7"/>
  <c r="S195" i="7"/>
  <c r="U200" i="7"/>
  <c r="T200" i="7"/>
  <c r="S201" i="7"/>
  <c r="S203" i="7"/>
  <c r="U208" i="7"/>
  <c r="T208" i="7"/>
  <c r="S209" i="7"/>
  <c r="S211" i="7"/>
  <c r="T211" i="7" s="1"/>
  <c r="U216" i="7"/>
  <c r="T216" i="7"/>
  <c r="S217" i="7"/>
  <c r="S219" i="7"/>
  <c r="T219" i="7" s="1"/>
  <c r="U224" i="7"/>
  <c r="T224" i="7"/>
  <c r="S225" i="7"/>
  <c r="S227" i="7"/>
  <c r="U232" i="7"/>
  <c r="T232" i="7"/>
  <c r="S233" i="7"/>
  <c r="S235" i="7"/>
  <c r="T235" i="7" s="1"/>
  <c r="U240" i="7"/>
  <c r="T240" i="7"/>
  <c r="S241" i="7"/>
  <c r="S243" i="7"/>
  <c r="T243" i="7" s="1"/>
  <c r="U248" i="7"/>
  <c r="T248" i="7"/>
  <c r="S249" i="7"/>
  <c r="S251" i="7"/>
  <c r="U256" i="7"/>
  <c r="T256" i="7"/>
  <c r="S257" i="7"/>
  <c r="S259" i="7"/>
  <c r="U264" i="7"/>
  <c r="T264" i="7"/>
  <c r="S265" i="7"/>
  <c r="S267" i="7"/>
  <c r="K281" i="7"/>
  <c r="G281" i="7"/>
  <c r="G280" i="7"/>
  <c r="O281" i="7"/>
  <c r="T77" i="7"/>
  <c r="U77" i="7"/>
  <c r="U3" i="7"/>
  <c r="T3" i="7"/>
  <c r="T21" i="7"/>
  <c r="U21" i="7"/>
  <c r="U28" i="7"/>
  <c r="T28" i="7"/>
  <c r="T32" i="7"/>
  <c r="U32" i="7"/>
  <c r="U35" i="7"/>
  <c r="T35" i="7"/>
  <c r="T53" i="7"/>
  <c r="U53" i="7"/>
  <c r="U60" i="7"/>
  <c r="T60" i="7"/>
  <c r="T64" i="7"/>
  <c r="U64" i="7"/>
  <c r="U67" i="7"/>
  <c r="T67" i="7"/>
  <c r="U117" i="7"/>
  <c r="T117" i="7"/>
  <c r="J93" i="2"/>
  <c r="U7" i="7"/>
  <c r="T7" i="7"/>
  <c r="U14" i="7"/>
  <c r="T14" i="7"/>
  <c r="U39" i="7"/>
  <c r="T39" i="7"/>
  <c r="U46" i="7"/>
  <c r="T46" i="7"/>
  <c r="U71" i="7"/>
  <c r="T71" i="7"/>
  <c r="U81" i="7"/>
  <c r="T81" i="7"/>
  <c r="U70" i="7"/>
  <c r="T70" i="7"/>
  <c r="U4" i="7"/>
  <c r="T4" i="7"/>
  <c r="T8" i="7"/>
  <c r="U8" i="7"/>
  <c r="U11" i="7"/>
  <c r="T11" i="7"/>
  <c r="T29" i="7"/>
  <c r="U29" i="7"/>
  <c r="U36" i="7"/>
  <c r="T36" i="7"/>
  <c r="T40" i="7"/>
  <c r="U40" i="7"/>
  <c r="U43" i="7"/>
  <c r="T43" i="7"/>
  <c r="T61" i="7"/>
  <c r="U61" i="7"/>
  <c r="U68" i="7"/>
  <c r="T68" i="7"/>
  <c r="T72" i="7"/>
  <c r="U72" i="7"/>
  <c r="U75" i="7"/>
  <c r="T75" i="7"/>
  <c r="U63" i="7"/>
  <c r="T63" i="7"/>
  <c r="U15" i="7"/>
  <c r="T15" i="7"/>
  <c r="U22" i="7"/>
  <c r="T22" i="7"/>
  <c r="U47" i="7"/>
  <c r="T47" i="7"/>
  <c r="U54" i="7"/>
  <c r="T54" i="7"/>
  <c r="U93" i="7"/>
  <c r="T93" i="7"/>
  <c r="U109" i="7"/>
  <c r="T109" i="7"/>
  <c r="U31" i="7"/>
  <c r="T31" i="7"/>
  <c r="T5" i="7"/>
  <c r="U5" i="7"/>
  <c r="U12" i="7"/>
  <c r="T12" i="7"/>
  <c r="T16" i="7"/>
  <c r="U16" i="7"/>
  <c r="U19" i="7"/>
  <c r="T19" i="7"/>
  <c r="T37" i="7"/>
  <c r="U37" i="7"/>
  <c r="U44" i="7"/>
  <c r="T44" i="7"/>
  <c r="T48" i="7"/>
  <c r="U48" i="7"/>
  <c r="U51" i="7"/>
  <c r="T51" i="7"/>
  <c r="T69" i="7"/>
  <c r="U69" i="7"/>
  <c r="U76" i="7"/>
  <c r="T76" i="7"/>
  <c r="U6" i="7"/>
  <c r="T6" i="7"/>
  <c r="U38" i="7"/>
  <c r="T38" i="7"/>
  <c r="U23" i="7"/>
  <c r="T23" i="7"/>
  <c r="U30" i="7"/>
  <c r="T30" i="7"/>
  <c r="U55" i="7"/>
  <c r="T55" i="7"/>
  <c r="U62" i="7"/>
  <c r="T62" i="7"/>
  <c r="U83" i="7"/>
  <c r="T83" i="7"/>
  <c r="T86" i="7"/>
  <c r="U86" i="7"/>
  <c r="T13" i="7"/>
  <c r="U13" i="7"/>
  <c r="U20" i="7"/>
  <c r="T20" i="7"/>
  <c r="T24" i="7"/>
  <c r="U24" i="7"/>
  <c r="U27" i="7"/>
  <c r="T27" i="7"/>
  <c r="T45" i="7"/>
  <c r="U45" i="7"/>
  <c r="U52" i="7"/>
  <c r="T52" i="7"/>
  <c r="T56" i="7"/>
  <c r="U56" i="7"/>
  <c r="U59" i="7"/>
  <c r="T59" i="7"/>
  <c r="U80" i="7"/>
  <c r="T80" i="7"/>
  <c r="U113" i="7"/>
  <c r="T113" i="7"/>
  <c r="T182" i="7"/>
  <c r="U182" i="7"/>
  <c r="U209" i="7"/>
  <c r="T209" i="7"/>
  <c r="U231" i="7"/>
  <c r="T231" i="7"/>
  <c r="T246" i="7"/>
  <c r="U246" i="7"/>
  <c r="D280" i="7"/>
  <c r="D281" i="7"/>
  <c r="T10" i="7"/>
  <c r="T18" i="7"/>
  <c r="T26" i="7"/>
  <c r="T34" i="7"/>
  <c r="T42" i="7"/>
  <c r="T50" i="7"/>
  <c r="T58" i="7"/>
  <c r="T66" i="7"/>
  <c r="T74" i="7"/>
  <c r="T79" i="7"/>
  <c r="U108" i="7"/>
  <c r="T108" i="7"/>
  <c r="U121" i="7"/>
  <c r="T121" i="7"/>
  <c r="U133" i="7"/>
  <c r="T133" i="7"/>
  <c r="U143" i="7"/>
  <c r="T143" i="7"/>
  <c r="U146" i="7"/>
  <c r="T146" i="7"/>
  <c r="T158" i="7"/>
  <c r="U158" i="7"/>
  <c r="U179" i="7"/>
  <c r="U185" i="7"/>
  <c r="T185" i="7"/>
  <c r="U197" i="7"/>
  <c r="T197" i="7"/>
  <c r="U207" i="7"/>
  <c r="T207" i="7"/>
  <c r="S210" i="7"/>
  <c r="T222" i="7"/>
  <c r="U222" i="7"/>
  <c r="U243" i="7"/>
  <c r="U249" i="7"/>
  <c r="T249" i="7"/>
  <c r="U261" i="7"/>
  <c r="T261" i="7"/>
  <c r="E280" i="7"/>
  <c r="E281" i="7"/>
  <c r="M280" i="7"/>
  <c r="M281" i="7"/>
  <c r="O280" i="7"/>
  <c r="U100" i="7"/>
  <c r="T100" i="7"/>
  <c r="U145" i="7"/>
  <c r="T145" i="7"/>
  <c r="U170" i="7"/>
  <c r="T170" i="7"/>
  <c r="U221" i="7"/>
  <c r="T221" i="7"/>
  <c r="L280" i="7"/>
  <c r="L281" i="7"/>
  <c r="U106" i="7"/>
  <c r="T111" i="7"/>
  <c r="U116" i="7"/>
  <c r="T116" i="7"/>
  <c r="S122" i="7"/>
  <c r="T134" i="7"/>
  <c r="U134" i="7"/>
  <c r="U155" i="7"/>
  <c r="U161" i="7"/>
  <c r="T161" i="7"/>
  <c r="U173" i="7"/>
  <c r="T173" i="7"/>
  <c r="U183" i="7"/>
  <c r="T183" i="7"/>
  <c r="S186" i="7"/>
  <c r="T198" i="7"/>
  <c r="U198" i="7"/>
  <c r="U219" i="7"/>
  <c r="U225" i="7"/>
  <c r="T225" i="7"/>
  <c r="U237" i="7"/>
  <c r="T237" i="7"/>
  <c r="U247" i="7"/>
  <c r="T247" i="7"/>
  <c r="S250" i="7"/>
  <c r="T262" i="7"/>
  <c r="U262" i="7"/>
  <c r="F281" i="7"/>
  <c r="F280" i="7"/>
  <c r="N281" i="7"/>
  <c r="N280" i="7"/>
  <c r="U234" i="7"/>
  <c r="T234" i="7"/>
  <c r="U85" i="7"/>
  <c r="T85" i="7"/>
  <c r="U101" i="7"/>
  <c r="T101" i="7"/>
  <c r="U137" i="7"/>
  <c r="T137" i="7"/>
  <c r="U149" i="7"/>
  <c r="T149" i="7"/>
  <c r="U159" i="7"/>
  <c r="T159" i="7"/>
  <c r="U162" i="7"/>
  <c r="T162" i="7"/>
  <c r="T174" i="7"/>
  <c r="U174" i="7"/>
  <c r="U201" i="7"/>
  <c r="T201" i="7"/>
  <c r="U213" i="7"/>
  <c r="T213" i="7"/>
  <c r="U223" i="7"/>
  <c r="T223" i="7"/>
  <c r="U226" i="7"/>
  <c r="T226" i="7"/>
  <c r="T238" i="7"/>
  <c r="U238" i="7"/>
  <c r="U265" i="7"/>
  <c r="T265" i="7"/>
  <c r="T9" i="7"/>
  <c r="T17" i="7"/>
  <c r="T25" i="7"/>
  <c r="T33" i="7"/>
  <c r="T41" i="7"/>
  <c r="T49" i="7"/>
  <c r="T57" i="7"/>
  <c r="T65" i="7"/>
  <c r="T73" i="7"/>
  <c r="T78" i="7"/>
  <c r="T96" i="7"/>
  <c r="T99" i="7"/>
  <c r="U125" i="7"/>
  <c r="T125" i="7"/>
  <c r="U135" i="7"/>
  <c r="T135" i="7"/>
  <c r="U138" i="7"/>
  <c r="T138" i="7"/>
  <c r="T150" i="7"/>
  <c r="U150" i="7"/>
  <c r="U171" i="7"/>
  <c r="U177" i="7"/>
  <c r="T177" i="7"/>
  <c r="U189" i="7"/>
  <c r="T189" i="7"/>
  <c r="U199" i="7"/>
  <c r="T199" i="7"/>
  <c r="U202" i="7"/>
  <c r="T202" i="7"/>
  <c r="T214" i="7"/>
  <c r="U214" i="7"/>
  <c r="U235" i="7"/>
  <c r="U241" i="7"/>
  <c r="T241" i="7"/>
  <c r="U253" i="7"/>
  <c r="T253" i="7"/>
  <c r="U263" i="7"/>
  <c r="T263" i="7"/>
  <c r="U266" i="7"/>
  <c r="T266" i="7"/>
  <c r="H281" i="7"/>
  <c r="H280" i="7"/>
  <c r="K280" i="7"/>
  <c r="U167" i="7"/>
  <c r="T167" i="7"/>
  <c r="J94" i="8"/>
  <c r="U94" i="7"/>
  <c r="T104" i="7"/>
  <c r="T107" i="7"/>
  <c r="T126" i="7"/>
  <c r="U126" i="7"/>
  <c r="U147" i="7"/>
  <c r="U153" i="7"/>
  <c r="T153" i="7"/>
  <c r="U165" i="7"/>
  <c r="T165" i="7"/>
  <c r="U175" i="7"/>
  <c r="T175" i="7"/>
  <c r="S178" i="7"/>
  <c r="T190" i="7"/>
  <c r="U190" i="7"/>
  <c r="U211" i="7"/>
  <c r="U217" i="7"/>
  <c r="T217" i="7"/>
  <c r="U229" i="7"/>
  <c r="T229" i="7"/>
  <c r="U239" i="7"/>
  <c r="T239" i="7"/>
  <c r="S242" i="7"/>
  <c r="T254" i="7"/>
  <c r="U254" i="7"/>
  <c r="I281" i="7"/>
  <c r="I280" i="7"/>
  <c r="U82" i="7"/>
  <c r="U90" i="7"/>
  <c r="U97" i="7"/>
  <c r="T97" i="7"/>
  <c r="U102" i="7"/>
  <c r="T115" i="7"/>
  <c r="U129" i="7"/>
  <c r="T129" i="7"/>
  <c r="U141" i="7"/>
  <c r="T141" i="7"/>
  <c r="U151" i="7"/>
  <c r="T151" i="7"/>
  <c r="S154" i="7"/>
  <c r="T166" i="7"/>
  <c r="U166" i="7"/>
  <c r="U193" i="7"/>
  <c r="T193" i="7"/>
  <c r="U205" i="7"/>
  <c r="T205" i="7"/>
  <c r="U215" i="7"/>
  <c r="T215" i="7"/>
  <c r="S218" i="7"/>
  <c r="T230" i="7"/>
  <c r="U230" i="7"/>
  <c r="U257" i="7"/>
  <c r="T257" i="7"/>
  <c r="U269" i="7"/>
  <c r="T269" i="7"/>
  <c r="J280" i="7"/>
  <c r="J281" i="7"/>
  <c r="U157" i="7"/>
  <c r="T157" i="7"/>
  <c r="S91" i="7"/>
  <c r="S98" i="7"/>
  <c r="U105" i="7"/>
  <c r="T105" i="7"/>
  <c r="U127" i="7"/>
  <c r="T127" i="7"/>
  <c r="S130" i="7"/>
  <c r="T142" i="7"/>
  <c r="U142" i="7"/>
  <c r="U169" i="7"/>
  <c r="T169" i="7"/>
  <c r="U181" i="7"/>
  <c r="T181" i="7"/>
  <c r="U191" i="7"/>
  <c r="T191" i="7"/>
  <c r="S194" i="7"/>
  <c r="T206" i="7"/>
  <c r="U206" i="7"/>
  <c r="U233" i="7"/>
  <c r="T233" i="7"/>
  <c r="U245" i="7"/>
  <c r="T245" i="7"/>
  <c r="U255" i="7"/>
  <c r="T255" i="7"/>
  <c r="S258" i="7"/>
  <c r="T124" i="7"/>
  <c r="T132" i="7"/>
  <c r="T140" i="7"/>
  <c r="T148" i="7"/>
  <c r="T156" i="7"/>
  <c r="T164" i="7"/>
  <c r="T172" i="7"/>
  <c r="T180" i="7"/>
  <c r="T188" i="7"/>
  <c r="T196" i="7"/>
  <c r="T204" i="7"/>
  <c r="T212" i="7"/>
  <c r="T220" i="7"/>
  <c r="T228" i="7"/>
  <c r="T236" i="7"/>
  <c r="T244" i="7"/>
  <c r="T252" i="7"/>
  <c r="T260" i="7"/>
  <c r="T268" i="7"/>
  <c r="T267" i="7" l="1"/>
  <c r="U267" i="7"/>
  <c r="T259" i="7"/>
  <c r="U259" i="7"/>
  <c r="T251" i="7"/>
  <c r="U251" i="7"/>
  <c r="T227" i="7"/>
  <c r="U227" i="7"/>
  <c r="T203" i="7"/>
  <c r="U203" i="7"/>
  <c r="T195" i="7"/>
  <c r="U195" i="7"/>
  <c r="T187" i="7"/>
  <c r="U187" i="7"/>
  <c r="T163" i="7"/>
  <c r="U163" i="7"/>
  <c r="T139" i="7"/>
  <c r="U139" i="7"/>
  <c r="T131" i="7"/>
  <c r="U131" i="7"/>
  <c r="T123" i="7"/>
  <c r="U123" i="7"/>
  <c r="U89" i="7"/>
  <c r="T89" i="7"/>
  <c r="U122" i="7"/>
  <c r="T122" i="7"/>
  <c r="U258" i="7"/>
  <c r="T258" i="7"/>
  <c r="U91" i="7"/>
  <c r="T91" i="7"/>
  <c r="U194" i="7"/>
  <c r="T194" i="7"/>
  <c r="T98" i="7"/>
  <c r="U98" i="7"/>
  <c r="U178" i="7"/>
  <c r="T178" i="7"/>
  <c r="U130" i="7"/>
  <c r="T130" i="7"/>
  <c r="U210" i="7"/>
  <c r="T210" i="7"/>
  <c r="U186" i="7"/>
  <c r="T186" i="7"/>
  <c r="U154" i="7"/>
  <c r="T154" i="7"/>
  <c r="U250" i="7"/>
  <c r="T250" i="7"/>
  <c r="U218" i="7"/>
  <c r="T218" i="7"/>
  <c r="U242" i="7"/>
  <c r="T242" i="7"/>
  <c r="T272" i="7" l="1"/>
  <c r="D285" i="7" s="1"/>
  <c r="D288" i="7" s="1"/>
  <c r="U272" i="7"/>
  <c r="D286" i="7" s="1"/>
  <c r="D289" i="7" s="1"/>
</calcChain>
</file>

<file path=xl/sharedStrings.xml><?xml version="1.0" encoding="utf-8"?>
<sst xmlns="http://schemas.openxmlformats.org/spreadsheetml/2006/main" count="1135" uniqueCount="412">
  <si>
    <t>Participant ID</t>
  </si>
  <si>
    <t>male</t>
  </si>
  <si>
    <t>female</t>
  </si>
  <si>
    <t>university_education</t>
  </si>
  <si>
    <t>education lower than university</t>
  </si>
  <si>
    <t>education up to university</t>
  </si>
  <si>
    <t>Postgraduate education</t>
  </si>
  <si>
    <t>no education information</t>
  </si>
  <si>
    <t>age</t>
  </si>
  <si>
    <t>BMI</t>
  </si>
  <si>
    <t>Duration_of_travel</t>
  </si>
  <si>
    <t>ESBL_negative_preandpost</t>
  </si>
  <si>
    <t>ESBL_positive_pre</t>
  </si>
  <si>
    <t>ESBL_positive_post</t>
  </si>
  <si>
    <t>ESBL_positive_preandpost</t>
  </si>
  <si>
    <t>mainland_China</t>
  </si>
  <si>
    <t>East_Asia</t>
  </si>
  <si>
    <t>SEA</t>
  </si>
  <si>
    <t>EU_and_NA</t>
  </si>
  <si>
    <t>South_Asia</t>
  </si>
  <si>
    <t>Africa</t>
  </si>
  <si>
    <t>Australia</t>
  </si>
  <si>
    <t>normal_diet</t>
  </si>
  <si>
    <t>probiotic_used</t>
  </si>
  <si>
    <t>drink_alcohol</t>
  </si>
  <si>
    <t>ABO_tx_in_3_months</t>
  </si>
  <si>
    <t>health_problem</t>
  </si>
  <si>
    <t>vacation</t>
  </si>
  <si>
    <t>non_vacation</t>
  </si>
  <si>
    <t>visit_friends_and_relatives</t>
  </si>
  <si>
    <t>Business</t>
  </si>
  <si>
    <t>other</t>
  </si>
  <si>
    <t>hotel</t>
  </si>
  <si>
    <t>visit_local_market</t>
  </si>
  <si>
    <t>swam</t>
  </si>
  <si>
    <t>trek</t>
  </si>
  <si>
    <t>contact_animal</t>
  </si>
  <si>
    <t>street_food</t>
  </si>
  <si>
    <t>tab_water</t>
  </si>
  <si>
    <t>Juice</t>
  </si>
  <si>
    <t>ice</t>
  </si>
  <si>
    <t>raw_meat</t>
  </si>
  <si>
    <t>raw_vegetable</t>
  </si>
  <si>
    <t>fruit_prepared_by_other</t>
  </si>
  <si>
    <t>raw_seafood</t>
  </si>
  <si>
    <t>raw_egg</t>
  </si>
  <si>
    <t>diarrhea_during_travel</t>
  </si>
  <si>
    <t>attend_hospital</t>
  </si>
  <si>
    <t>antibiotics_use</t>
  </si>
  <si>
    <t>ND</t>
  </si>
  <si>
    <t>nd</t>
  </si>
  <si>
    <t>Participant_ID</t>
  </si>
  <si>
    <t>ESBL_acquisition</t>
  </si>
  <si>
    <t>ID</t>
  </si>
  <si>
    <t>ESBL isolate</t>
  </si>
  <si>
    <t>ESBL change</t>
  </si>
  <si>
    <t>pre</t>
  </si>
  <si>
    <t>post</t>
  </si>
  <si>
    <t>-ve,-ve</t>
  </si>
  <si>
    <t>-ve,+ve</t>
  </si>
  <si>
    <t>+ve,-ve</t>
  </si>
  <si>
    <t>+ve,+ve</t>
  </si>
  <si>
    <t>Participant contain ESBL at least 1 time point</t>
  </si>
  <si>
    <t>cross check</t>
  </si>
  <si>
    <t>Tetracyclines</t>
  </si>
  <si>
    <t>AMGs</t>
  </si>
  <si>
    <t>MLs</t>
  </si>
  <si>
    <t xml:space="preserve">Betalactams </t>
  </si>
  <si>
    <t>Colistin</t>
  </si>
  <si>
    <t>QLs</t>
  </si>
  <si>
    <t>tetM*</t>
  </si>
  <si>
    <t>tetQ*</t>
  </si>
  <si>
    <t>aac6-aph2*</t>
  </si>
  <si>
    <t>ermB*</t>
  </si>
  <si>
    <t>cfxA*</t>
  </si>
  <si>
    <t>CTX-M1</t>
  </si>
  <si>
    <t>CTX-M9</t>
  </si>
  <si>
    <t>CTX-M2, 8, 25</t>
  </si>
  <si>
    <t>mcr1</t>
  </si>
  <si>
    <t>mcr2</t>
  </si>
  <si>
    <t>mcr3</t>
  </si>
  <si>
    <t>qnrA</t>
  </si>
  <si>
    <t>qnrB</t>
  </si>
  <si>
    <t>qnrS</t>
  </si>
  <si>
    <t>Total</t>
  </si>
  <si>
    <t>%</t>
  </si>
  <si>
    <t>dCt</t>
  </si>
  <si>
    <t>AST</t>
  </si>
  <si>
    <t>strain ID</t>
  </si>
  <si>
    <t>Species</t>
  </si>
  <si>
    <t>AMC</t>
  </si>
  <si>
    <t>CAZ</t>
  </si>
  <si>
    <t>FEP</t>
  </si>
  <si>
    <t>MEM</t>
  </si>
  <si>
    <t>GEN</t>
  </si>
  <si>
    <t>TOB</t>
  </si>
  <si>
    <t>AZM</t>
  </si>
  <si>
    <t>TET</t>
  </si>
  <si>
    <t>CIP</t>
  </si>
  <si>
    <t>NOR</t>
  </si>
  <si>
    <t>SUL/TRI</t>
  </si>
  <si>
    <t>CHP</t>
  </si>
  <si>
    <t>full Resist</t>
  </si>
  <si>
    <t>intermediate resist</t>
  </si>
  <si>
    <t>number od ABO resistance</t>
  </si>
  <si>
    <t>Resist at least 1</t>
  </si>
  <si>
    <t>MDR</t>
  </si>
  <si>
    <t>TH1-0-E1</t>
  </si>
  <si>
    <t>E.coli</t>
  </si>
  <si>
    <t>TH1-0-E2</t>
  </si>
  <si>
    <t>TH1-0-E3</t>
  </si>
  <si>
    <t>TH16-0-E1</t>
  </si>
  <si>
    <t>TH16-0-E2</t>
  </si>
  <si>
    <t>TH16-0-E3</t>
  </si>
  <si>
    <t>TH3-1-E1</t>
  </si>
  <si>
    <t>Citrobacter freundii</t>
  </si>
  <si>
    <t>TH3-1-E2</t>
  </si>
  <si>
    <t>TH3-1-E3</t>
  </si>
  <si>
    <t>TH8-0-E1</t>
  </si>
  <si>
    <t>TH8-0-E2</t>
  </si>
  <si>
    <t>TH8-0-E3</t>
  </si>
  <si>
    <t>TH8-1-E1</t>
  </si>
  <si>
    <t>TH8-1-E2</t>
  </si>
  <si>
    <t>TH8-1-E3</t>
  </si>
  <si>
    <t>TH15-0-E1</t>
  </si>
  <si>
    <t>TH15-0-E2</t>
  </si>
  <si>
    <t>TH15-0-E3</t>
  </si>
  <si>
    <t>TH15-1-E1</t>
  </si>
  <si>
    <t>TH15-1-E2</t>
  </si>
  <si>
    <t>TH15-1-E3</t>
  </si>
  <si>
    <t>TH21-0-E1</t>
  </si>
  <si>
    <t>TH21-0-E2</t>
  </si>
  <si>
    <t>TH21-0-E3</t>
  </si>
  <si>
    <t>TH21-1-E1</t>
  </si>
  <si>
    <t>TH21-1-E2</t>
  </si>
  <si>
    <t>TH21-1-E3</t>
  </si>
  <si>
    <t>TH12-0-E1</t>
  </si>
  <si>
    <t>TH23-0-E1</t>
  </si>
  <si>
    <t>TH23-0-E2</t>
  </si>
  <si>
    <t>TH23-0-E3</t>
  </si>
  <si>
    <t>TH6-1-E1</t>
  </si>
  <si>
    <t>TH6-1-E2</t>
  </si>
  <si>
    <t>TH6-1-E3</t>
  </si>
  <si>
    <t>TH12-1-E1</t>
  </si>
  <si>
    <t>TH12-1-E2</t>
  </si>
  <si>
    <t>TH12-1-E3</t>
  </si>
  <si>
    <t>TH18-1-E1</t>
  </si>
  <si>
    <t>TH18-1-E2</t>
  </si>
  <si>
    <t>TH18-1-E3</t>
  </si>
  <si>
    <t>TH28-0-E1</t>
  </si>
  <si>
    <t>TH28-0-E2</t>
  </si>
  <si>
    <t>TH28-0-E3</t>
  </si>
  <si>
    <t>TH20-1-E1</t>
  </si>
  <si>
    <t>TH20-1-E2</t>
  </si>
  <si>
    <t>TH20-1-E3</t>
  </si>
  <si>
    <t>TH25-1-E1</t>
  </si>
  <si>
    <t>TH25-1-E2</t>
  </si>
  <si>
    <t>TH25-1-E3</t>
  </si>
  <si>
    <t>TH34-0-E1</t>
  </si>
  <si>
    <t>TH34-0-E2</t>
  </si>
  <si>
    <t>TH34-0-E3</t>
  </si>
  <si>
    <t>TH45-0-E1</t>
  </si>
  <si>
    <t>TH45-0-E2</t>
  </si>
  <si>
    <t>TH45-0-E3</t>
  </si>
  <si>
    <t>TH23-1-E1</t>
  </si>
  <si>
    <t>TH23-1-E2</t>
  </si>
  <si>
    <t>TH23-1-E3</t>
  </si>
  <si>
    <t>TH32-1-E1</t>
  </si>
  <si>
    <t>TH32-1-E2</t>
  </si>
  <si>
    <t>TH32-1-E3</t>
  </si>
  <si>
    <t>TH33-0-E1</t>
  </si>
  <si>
    <t>TH33-0-E2</t>
  </si>
  <si>
    <t>TH33-0-E3</t>
  </si>
  <si>
    <t>TH33-1-E1</t>
  </si>
  <si>
    <t>TH33-1-E2</t>
  </si>
  <si>
    <t>TH33-1-E3</t>
  </si>
  <si>
    <t>TH34-1-E1</t>
  </si>
  <si>
    <t>TH34-1-E2</t>
  </si>
  <si>
    <t>TH34-1-E3</t>
  </si>
  <si>
    <t>TH37-0-E1</t>
  </si>
  <si>
    <t>TH37-0-E2</t>
  </si>
  <si>
    <t>TH37-0-E3</t>
  </si>
  <si>
    <t>TH39-0-E1</t>
  </si>
  <si>
    <t>TH39-0-E2</t>
  </si>
  <si>
    <t>TH39-0-E3</t>
  </si>
  <si>
    <t>TH39-1-E1</t>
  </si>
  <si>
    <t>TH39-1-E2</t>
  </si>
  <si>
    <t>TH39-1-E3</t>
  </si>
  <si>
    <t>TH47-0-E1</t>
  </si>
  <si>
    <t>TH47-0-E2</t>
  </si>
  <si>
    <t>TH47-0-E3</t>
  </si>
  <si>
    <t>TH47-1-E1</t>
  </si>
  <si>
    <t>TH47-1-E2</t>
  </si>
  <si>
    <t>TH47-1-E3</t>
  </si>
  <si>
    <t>TH54-0-E1</t>
  </si>
  <si>
    <t>Klebsiella pneumoniae</t>
  </si>
  <si>
    <t>TH54-0-E2</t>
  </si>
  <si>
    <t>TH54-0-E3</t>
  </si>
  <si>
    <t>TH57-0-E1</t>
  </si>
  <si>
    <t>TH57-0-E2</t>
  </si>
  <si>
    <t>TH57-0-E3</t>
  </si>
  <si>
    <t>TH60-0-E1</t>
  </si>
  <si>
    <t>TH60-0-E2</t>
  </si>
  <si>
    <t>TH60-0-E3</t>
  </si>
  <si>
    <t>TH35-1-E1</t>
  </si>
  <si>
    <t>TH35-1-E2</t>
  </si>
  <si>
    <t>TH35-1-E3</t>
  </si>
  <si>
    <t>TH59-0-E1</t>
  </si>
  <si>
    <t>TH59-0-E2</t>
  </si>
  <si>
    <t>TH59-0-E3</t>
  </si>
  <si>
    <t>TH54-1-E1</t>
  </si>
  <si>
    <t>TH54-1-E2</t>
  </si>
  <si>
    <t>TH54-1-E3</t>
  </si>
  <si>
    <t>TH60-1-E1</t>
  </si>
  <si>
    <t>TH60-1-E2</t>
  </si>
  <si>
    <t>TH60-1-E3</t>
  </si>
  <si>
    <t>TH55-1-E1</t>
  </si>
  <si>
    <t>TH55-1-E2</t>
  </si>
  <si>
    <t>TH55-1-E3</t>
  </si>
  <si>
    <t>TH64-1-E1</t>
  </si>
  <si>
    <t>TH64-1-E2</t>
  </si>
  <si>
    <t>TH64-1-E3</t>
  </si>
  <si>
    <t>TH67-0-E1</t>
  </si>
  <si>
    <t>TH67-0-E2</t>
  </si>
  <si>
    <t>TH67-0-E3</t>
  </si>
  <si>
    <t>TH68-0-E1</t>
  </si>
  <si>
    <t>TH68-0-E2</t>
  </si>
  <si>
    <t>TH68-0-E3</t>
  </si>
  <si>
    <t>TH71-0-E1</t>
  </si>
  <si>
    <t>TH71-0-E2</t>
  </si>
  <si>
    <t>TH71-0-E3</t>
  </si>
  <si>
    <t>TH72-0-E1</t>
  </si>
  <si>
    <t>TH72-0-E2</t>
  </si>
  <si>
    <t>TH72-0-E3</t>
  </si>
  <si>
    <t>TH73-0-E1</t>
  </si>
  <si>
    <t>TH73-0-E2</t>
  </si>
  <si>
    <t>TH73-0-E3</t>
  </si>
  <si>
    <t>TH68-1-E1</t>
  </si>
  <si>
    <t>TH68-1-E2</t>
  </si>
  <si>
    <t>TH68-1-E3</t>
  </si>
  <si>
    <t>TH76-0-E1</t>
  </si>
  <si>
    <t>TH76-0-E2</t>
  </si>
  <si>
    <t>TH67-1-E1</t>
  </si>
  <si>
    <t>TH67-1-E2</t>
  </si>
  <si>
    <t>TH67-1-E3</t>
  </si>
  <si>
    <t>TH70-0-E1</t>
  </si>
  <si>
    <t>TH70-0-E2</t>
  </si>
  <si>
    <t>TH70-0-E3</t>
  </si>
  <si>
    <t>TH72-1-E1</t>
  </si>
  <si>
    <t>TH72-1-E2</t>
  </si>
  <si>
    <t>TH72-1-E3</t>
  </si>
  <si>
    <t>TH73-1-E1</t>
  </si>
  <si>
    <t>TH73-1-E2</t>
  </si>
  <si>
    <t>TH73-1-E3</t>
  </si>
  <si>
    <t>TH82-1-E1</t>
  </si>
  <si>
    <t>TH82-1-E2</t>
  </si>
  <si>
    <t>Klebsiella variicola</t>
  </si>
  <si>
    <t>TH82-1-E3</t>
  </si>
  <si>
    <t>TH83-1-E1</t>
  </si>
  <si>
    <t>TH83-1-E2</t>
  </si>
  <si>
    <t>TH83-1-E3</t>
  </si>
  <si>
    <t>TH86-0-E1</t>
  </si>
  <si>
    <t>TH86-0-E2</t>
  </si>
  <si>
    <t>TH86-0-E3</t>
  </si>
  <si>
    <t>TH87-1-E1</t>
  </si>
  <si>
    <t>TH87-1-E2</t>
  </si>
  <si>
    <t>TH87-1-E3</t>
  </si>
  <si>
    <t>TH90-1-E1</t>
  </si>
  <si>
    <t>TH90-1-E2</t>
  </si>
  <si>
    <t>TH90-1-E3</t>
  </si>
  <si>
    <t>Klebsiella varicola</t>
  </si>
  <si>
    <t>TH93-1-E1</t>
  </si>
  <si>
    <t>TH93-1-E2</t>
  </si>
  <si>
    <t>TH93-1-E3</t>
  </si>
  <si>
    <t>TH88-1-E1</t>
  </si>
  <si>
    <t>TH88-1-E2</t>
  </si>
  <si>
    <t>TH88-1-E3</t>
  </si>
  <si>
    <t>TH89-1-E1</t>
  </si>
  <si>
    <t>TH89-1-E2</t>
  </si>
  <si>
    <t>TH89-1-E3</t>
  </si>
  <si>
    <t>TH70-1-E1</t>
  </si>
  <si>
    <t>TH70-1-E2</t>
  </si>
  <si>
    <t>TH70-1-E3</t>
  </si>
  <si>
    <t>TH86-1-E1</t>
  </si>
  <si>
    <t>TH86-1-E2</t>
  </si>
  <si>
    <t>TH86-1-E3</t>
  </si>
  <si>
    <t>TH92-0-E1</t>
  </si>
  <si>
    <t>TH92-0-E2</t>
  </si>
  <si>
    <t>TH92-0-E3</t>
  </si>
  <si>
    <t>TH92-1-E1</t>
  </si>
  <si>
    <t>TH92-1-E2</t>
  </si>
  <si>
    <t>TH92-1-E3</t>
  </si>
  <si>
    <t>TH74-0-E1</t>
  </si>
  <si>
    <t>TH74-0-E2</t>
  </si>
  <si>
    <t>TH74-0-E3</t>
  </si>
  <si>
    <t>TH74-1-E1</t>
  </si>
  <si>
    <t>TH74-1-E2</t>
  </si>
  <si>
    <t>TH74-1-E3</t>
  </si>
  <si>
    <t>TH97-1-E1</t>
  </si>
  <si>
    <t>TH97-1-E2</t>
  </si>
  <si>
    <t>TH97-1-E3</t>
  </si>
  <si>
    <t>TH98-0-E1</t>
  </si>
  <si>
    <t>TH98-0-E2</t>
  </si>
  <si>
    <t>TH98-0-E3</t>
  </si>
  <si>
    <t>TH98-1-E1</t>
  </si>
  <si>
    <t>TH98-1-E2</t>
  </si>
  <si>
    <t>TH98-1-E3</t>
  </si>
  <si>
    <t>TH99-1-E1</t>
  </si>
  <si>
    <t>TH99-1-E2</t>
  </si>
  <si>
    <t>TH99-1-E3</t>
  </si>
  <si>
    <t>TH100-0-E1</t>
  </si>
  <si>
    <t>TH100-0-E2</t>
  </si>
  <si>
    <t>TH100-0-E3</t>
  </si>
  <si>
    <t>TH100-1-E1</t>
  </si>
  <si>
    <t>TH100-1-E2</t>
  </si>
  <si>
    <t>TH100-1-E3</t>
  </si>
  <si>
    <t>TH102-0-E1</t>
  </si>
  <si>
    <t>TH102-0-E2</t>
  </si>
  <si>
    <t>TH102-0-E3</t>
  </si>
  <si>
    <t>TH102-1-E1</t>
  </si>
  <si>
    <t>TH102-1-E2</t>
  </si>
  <si>
    <t>TH102-1-E3</t>
  </si>
  <si>
    <t>TH104-0-E1</t>
  </si>
  <si>
    <t>TH104-0-E2</t>
  </si>
  <si>
    <t>TH104-0-E3</t>
  </si>
  <si>
    <t>TH105-0-E1</t>
  </si>
  <si>
    <t>TH105-0-E2</t>
  </si>
  <si>
    <t>TH105-0-E3</t>
  </si>
  <si>
    <t>TH105-1-E1</t>
  </si>
  <si>
    <t>TH105-1-E2</t>
  </si>
  <si>
    <t>TH105-1-E3</t>
  </si>
  <si>
    <t>TH106-1-E1</t>
  </si>
  <si>
    <t>TH106-1-E2</t>
  </si>
  <si>
    <t>TH106-1-E3</t>
  </si>
  <si>
    <t>TH107-1-E1</t>
  </si>
  <si>
    <t>TH107-1-E2</t>
  </si>
  <si>
    <t>TH107-1-E3</t>
  </si>
  <si>
    <t>TH109-0-E1</t>
  </si>
  <si>
    <t>TH109-0-E2</t>
  </si>
  <si>
    <t>TH109-0-E3</t>
  </si>
  <si>
    <t>TH109-1-E1</t>
  </si>
  <si>
    <t>TH109-1-E2</t>
  </si>
  <si>
    <t>TH109-1-E3</t>
  </si>
  <si>
    <t>TH111-0-E1</t>
  </si>
  <si>
    <t>TH111-0-E2</t>
  </si>
  <si>
    <t>TH111-0-E3</t>
  </si>
  <si>
    <t>TH111-1-E1</t>
  </si>
  <si>
    <t>TH111-1-E2</t>
  </si>
  <si>
    <t>TH111-1-E3</t>
  </si>
  <si>
    <t>TH116-0-E1</t>
  </si>
  <si>
    <t>TH116-0-E2</t>
  </si>
  <si>
    <t>TH116-0-E3</t>
  </si>
  <si>
    <t>TH119-0-E1</t>
  </si>
  <si>
    <t>TH119-0-E2</t>
  </si>
  <si>
    <t>TH119-0-E3</t>
  </si>
  <si>
    <t>TH120-0-E1</t>
  </si>
  <si>
    <t>TH120-0-E2</t>
  </si>
  <si>
    <t>TH120-0-E3</t>
  </si>
  <si>
    <t>TH123-0-E1</t>
  </si>
  <si>
    <t>TH123-0-E2</t>
  </si>
  <si>
    <t>TH123-0-E3</t>
  </si>
  <si>
    <t>TH116-1-E1</t>
  </si>
  <si>
    <t>TH116-1-E2</t>
  </si>
  <si>
    <t>TH116-1-E3</t>
  </si>
  <si>
    <t>TH118-0-E1</t>
  </si>
  <si>
    <t>TH118-0-E2</t>
  </si>
  <si>
    <t>Enterobacter aerogenes</t>
  </si>
  <si>
    <t>TH118-0-E3</t>
  </si>
  <si>
    <t>TH104-1-E1</t>
  </si>
  <si>
    <t>TH104-1-E2</t>
  </si>
  <si>
    <t>TH104-1-E3</t>
  </si>
  <si>
    <t>TH119-1-E1</t>
  </si>
  <si>
    <t>TH119-1-E2</t>
  </si>
  <si>
    <t>TH119-1-E3</t>
  </si>
  <si>
    <t>TH120-1-E1</t>
  </si>
  <si>
    <t>TH120-1-E2</t>
  </si>
  <si>
    <t>TH120-1-E3</t>
  </si>
  <si>
    <t>TH123-1-E1</t>
  </si>
  <si>
    <t>TH123-1-E2</t>
  </si>
  <si>
    <t>TH123-1-E3</t>
  </si>
  <si>
    <t>sensitive</t>
  </si>
  <si>
    <t>Intermediate</t>
  </si>
  <si>
    <t>Resistant</t>
  </si>
  <si>
    <t>%Resistant</t>
  </si>
  <si>
    <t>%Intermediate</t>
  </si>
  <si>
    <t>%Sensitive</t>
  </si>
  <si>
    <t>Total Resistant+intermediate</t>
  </si>
  <si>
    <t>Resistant to at least 1 antimicrobials</t>
  </si>
  <si>
    <t>%Resistant to at least 1 antimicrobials</t>
  </si>
  <si>
    <t>%MDR</t>
  </si>
  <si>
    <t>Number of participant contain MDR-ESBL</t>
  </si>
  <si>
    <t>ΔΔCt</t>
  </si>
  <si>
    <t>Expression fold change</t>
  </si>
  <si>
    <t>ddCT plot</t>
  </si>
  <si>
    <t>tetM</t>
  </si>
  <si>
    <t>tetQ</t>
  </si>
  <si>
    <t>aac6-aph2</t>
  </si>
  <si>
    <t>ermB</t>
  </si>
  <si>
    <t>cfxA</t>
  </si>
  <si>
    <t>Mainland</t>
  </si>
  <si>
    <t>E-Asia</t>
  </si>
  <si>
    <t>EU&amp;NA</t>
  </si>
  <si>
    <t>S-Asia</t>
  </si>
  <si>
    <t>Neg pre</t>
  </si>
  <si>
    <t>others</t>
  </si>
  <si>
    <t>na</t>
  </si>
  <si>
    <t>2^ΔΔCt</t>
  </si>
  <si>
    <t>Mainland china</t>
  </si>
  <si>
    <t>East Asia</t>
  </si>
  <si>
    <t>Southeast Asia</t>
  </si>
  <si>
    <t>South Asia</t>
  </si>
  <si>
    <t>Europe and 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</si>
</sst>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39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13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2" fillId="0" borderId="8" xfId="0" applyFont="1" applyBorder="1"/>
    <xf numFmtId="0" fontId="2" fillId="0" borderId="3" xfId="0" applyFont="1" applyBorder="1"/>
    <xf numFmtId="0" fontId="0" fillId="0" borderId="12" xfId="0" applyBorder="1"/>
    <xf numFmtId="0" fontId="2" fillId="0" borderId="12" xfId="0" applyFont="1" applyBorder="1"/>
    <xf numFmtId="0" fontId="3" fillId="2" borderId="6" xfId="0" applyFont="1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vertical="center" wrapText="1"/>
    </xf>
    <xf numFmtId="0" fontId="9" fillId="0" borderId="9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7" fillId="0" borderId="0" xfId="0" applyFont="1"/>
    <xf numFmtId="0" fontId="7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7" fillId="0" borderId="10" xfId="0" applyFont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6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7" borderId="10" xfId="0" applyFill="1" applyBorder="1"/>
    <xf numFmtId="0" fontId="0" fillId="7" borderId="11" xfId="0" applyFill="1" applyBorder="1"/>
    <xf numFmtId="0" fontId="0" fillId="2" borderId="10" xfId="0" applyFill="1" applyBorder="1"/>
    <xf numFmtId="0" fontId="0" fillId="2" borderId="11" xfId="0" applyFill="1" applyBorder="1"/>
    <xf numFmtId="0" fontId="0" fillId="8" borderId="10" xfId="0" applyFill="1" applyBorder="1" applyAlignment="1">
      <alignment wrapText="1"/>
    </xf>
    <xf numFmtId="0" fontId="0" fillId="8" borderId="0" xfId="0" applyFill="1"/>
    <xf numFmtId="0" fontId="0" fillId="8" borderId="11" xfId="0" applyFill="1" applyBorder="1" applyAlignment="1">
      <alignment wrapText="1"/>
    </xf>
    <xf numFmtId="0" fontId="0" fillId="5" borderId="7" xfId="0" applyFill="1" applyBorder="1"/>
    <xf numFmtId="0" fontId="0" fillId="9" borderId="10" xfId="0" applyFill="1" applyBorder="1"/>
    <xf numFmtId="0" fontId="0" fillId="9" borderId="0" xfId="0" applyFill="1"/>
    <xf numFmtId="0" fontId="0" fillId="9" borderId="11" xfId="0" applyFill="1" applyBorder="1"/>
    <xf numFmtId="0" fontId="0" fillId="10" borderId="10" xfId="0" applyFill="1" applyBorder="1" applyAlignment="1">
      <alignment wrapText="1"/>
    </xf>
    <xf numFmtId="0" fontId="0" fillId="10" borderId="0" xfId="0" applyFill="1" applyAlignment="1">
      <alignment horizontal="center" wrapText="1"/>
    </xf>
    <xf numFmtId="0" fontId="0" fillId="10" borderId="11" xfId="0" applyFill="1" applyBorder="1" applyAlignment="1">
      <alignment horizont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/>
    </xf>
    <xf numFmtId="0" fontId="7" fillId="6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1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11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1" xfId="0" applyFill="1" applyBorder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 wrapText="1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8" fillId="11" borderId="8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/>
    </xf>
    <xf numFmtId="0" fontId="9" fillId="11" borderId="15" xfId="0" applyFont="1" applyFill="1" applyBorder="1" applyAlignment="1">
      <alignment horizontal="center"/>
    </xf>
    <xf numFmtId="0" fontId="9" fillId="11" borderId="8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  <xf numFmtId="10" fontId="0" fillId="0" borderId="0" xfId="1" applyNumberFormat="1" applyFont="1"/>
    <xf numFmtId="0" fontId="7" fillId="0" borderId="0" xfId="0" applyFont="1" applyAlignment="1">
      <alignment wrapText="1"/>
    </xf>
    <xf numFmtId="10" fontId="0" fillId="0" borderId="0" xfId="1" applyNumberFormat="1" applyFont="1" applyAlignment="1">
      <alignment horizontal="center"/>
    </xf>
    <xf numFmtId="2" fontId="12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12" borderId="0" xfId="0" applyFont="1" applyFill="1" applyAlignment="1">
      <alignment vertical="center" wrapText="1"/>
    </xf>
    <xf numFmtId="0" fontId="0" fillId="12" borderId="0" xfId="0" applyFill="1"/>
    <xf numFmtId="0" fontId="7" fillId="12" borderId="0" xfId="0" applyFont="1" applyFill="1" applyAlignment="1">
      <alignment horizontal="center" wrapText="1"/>
    </xf>
    <xf numFmtId="0" fontId="0" fillId="12" borderId="0" xfId="0" applyFill="1" applyAlignment="1">
      <alignment horizontal="center"/>
    </xf>
    <xf numFmtId="0" fontId="2" fillId="12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4" fillId="3" borderId="0" xfId="0" applyFont="1" applyFill="1" applyAlignment="1">
      <alignment vertical="center" wrapText="1"/>
    </xf>
    <xf numFmtId="0" fontId="0" fillId="3" borderId="0" xfId="0" applyFill="1"/>
    <xf numFmtId="0" fontId="7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2" fontId="11" fillId="8" borderId="0" xfId="0" applyNumberFormat="1" applyFont="1" applyFill="1" applyAlignment="1">
      <alignment horizontal="center" vertical="center"/>
    </xf>
    <xf numFmtId="0" fontId="0" fillId="13" borderId="0" xfId="0" applyFill="1"/>
    <xf numFmtId="0" fontId="0" fillId="13" borderId="0" xfId="0" applyFill="1" applyAlignment="1">
      <alignment horizontal="center"/>
    </xf>
    <xf numFmtId="1" fontId="0" fillId="13" borderId="0" xfId="0" applyNumberFormat="1" applyFill="1" applyAlignment="1">
      <alignment horizontal="center"/>
    </xf>
    <xf numFmtId="2" fontId="0" fillId="13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9" fontId="0" fillId="0" borderId="0" xfId="1" applyFont="1"/>
    <xf numFmtId="9" fontId="0" fillId="15" borderId="0" xfId="1" applyFont="1" applyFill="1"/>
    <xf numFmtId="9" fontId="0" fillId="14" borderId="0" xfId="1" applyFont="1" applyFill="1"/>
    <xf numFmtId="9" fontId="0" fillId="13" borderId="0" xfId="1" applyFont="1" applyFill="1"/>
    <xf numFmtId="9" fontId="0" fillId="16" borderId="0" xfId="1" applyFont="1" applyFill="1"/>
    <xf numFmtId="0" fontId="0" fillId="18" borderId="0" xfId="0" applyFill="1"/>
    <xf numFmtId="0" fontId="0" fillId="18" borderId="0" xfId="0" applyFill="1" applyAlignment="1">
      <alignment horizontal="center"/>
    </xf>
    <xf numFmtId="0" fontId="0" fillId="7" borderId="15" xfId="0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11" xfId="0" applyFill="1" applyBorder="1" applyAlignment="1">
      <alignment horizontal="center"/>
    </xf>
    <xf numFmtId="0" fontId="0" fillId="7" borderId="0" xfId="0" applyFill="1"/>
    <xf numFmtId="0" fontId="0" fillId="2" borderId="0" xfId="0" applyFill="1"/>
    <xf numFmtId="0" fontId="0" fillId="7" borderId="0" xfId="0" applyFill="1" applyAlignment="1">
      <alignment wrapText="1"/>
    </xf>
    <xf numFmtId="10" fontId="0" fillId="0" borderId="0" xfId="1" applyNumberFormat="1" applyFont="1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0" fillId="6" borderId="15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9" fillId="17" borderId="8" xfId="0" applyFont="1" applyFill="1" applyBorder="1" applyAlignment="1">
      <alignment horizontal="center"/>
    </xf>
    <xf numFmtId="0" fontId="9" fillId="17" borderId="9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2" fontId="0" fillId="11" borderId="10" xfId="0" applyNumberFormat="1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2" xfId="0" applyNumberFormat="1" applyFill="1" applyBorder="1" applyAlignment="1">
      <alignment horizontal="center"/>
    </xf>
    <xf numFmtId="2" fontId="0" fillId="11" borderId="0" xfId="0" applyNumberFormat="1" applyFill="1" applyAlignment="1">
      <alignment horizontal="center"/>
    </xf>
    <xf numFmtId="2" fontId="2" fillId="11" borderId="8" xfId="0" applyNumberFormat="1" applyFont="1" applyFill="1" applyBorder="1" applyAlignment="1">
      <alignment horizontal="center"/>
    </xf>
    <xf numFmtId="2" fontId="0" fillId="11" borderId="11" xfId="0" applyNumberFormat="1" applyFill="1" applyBorder="1" applyAlignment="1">
      <alignment horizontal="center"/>
    </xf>
    <xf numFmtId="2" fontId="0" fillId="11" borderId="9" xfId="0" applyNumberFormat="1" applyFill="1" applyBorder="1" applyAlignment="1">
      <alignment horizontal="center"/>
    </xf>
    <xf numFmtId="2" fontId="0" fillId="11" borderId="4" xfId="0" applyNumberFormat="1" applyFill="1" applyBorder="1" applyAlignment="1">
      <alignment horizontal="center"/>
    </xf>
    <xf numFmtId="2" fontId="0" fillId="11" borderId="15" xfId="0" applyNumberForma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ESBL status of travelers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E0-43DE-9676-2ABF7A1C79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E0-43DE-9676-2ABF7A1C79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E0-43DE-9676-2ABF7A1C79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E0-43DE-9676-2ABF7A1C79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ESBL!$K$3:$N$3</c:f>
              <c:strCache>
                <c:ptCount val="4"/>
                <c:pt idx="0">
                  <c:v>-ve,-ve</c:v>
                </c:pt>
                <c:pt idx="1">
                  <c:v>-ve,+ve</c:v>
                </c:pt>
                <c:pt idx="2">
                  <c:v>+ve,-ve</c:v>
                </c:pt>
                <c:pt idx="3">
                  <c:v>+ve,+ve</c:v>
                </c:pt>
              </c:strCache>
            </c:strRef>
          </c:cat>
          <c:val>
            <c:numRef>
              <c:f>ESBL!$K$4:$N$4</c:f>
              <c:numCache>
                <c:formatCode>General</c:formatCode>
                <c:ptCount val="4"/>
                <c:pt idx="0">
                  <c:v>29</c:v>
                </c:pt>
                <c:pt idx="1">
                  <c:v>20</c:v>
                </c:pt>
                <c:pt idx="2">
                  <c:v>10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C-4AF4-8B96-85F9EEC60DE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Prevalence of uncommon resistance genes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ED7-4336-B06B-BE74C32685B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ED7-4336-B06B-BE74C32685B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ED7-4336-B06B-BE74C32685B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ED7-4336-B06B-BE74C32685B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ED7-4336-B06B-BE74C32685B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ED7-4336-B06B-BE74C32685B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ED7-4336-B06B-BE74C32685B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ED7-4336-B06B-BE74C32685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'prevalence gene'!$M$97:$AD$98</c:f>
              <c:multiLvlStrCache>
                <c:ptCount val="18"/>
                <c:lvl>
                  <c:pt idx="0">
                    <c:v>pre</c:v>
                  </c:pt>
                  <c:pt idx="1">
                    <c:v>post</c:v>
                  </c:pt>
                  <c:pt idx="2">
                    <c:v>pre</c:v>
                  </c:pt>
                  <c:pt idx="3">
                    <c:v>post</c:v>
                  </c:pt>
                  <c:pt idx="4">
                    <c:v>pre</c:v>
                  </c:pt>
                  <c:pt idx="5">
                    <c:v>post</c:v>
                  </c:pt>
                  <c:pt idx="6">
                    <c:v>pre</c:v>
                  </c:pt>
                  <c:pt idx="7">
                    <c:v>post</c:v>
                  </c:pt>
                  <c:pt idx="8">
                    <c:v>pre</c:v>
                  </c:pt>
                  <c:pt idx="9">
                    <c:v>post</c:v>
                  </c:pt>
                  <c:pt idx="10">
                    <c:v>pre</c:v>
                  </c:pt>
                  <c:pt idx="11">
                    <c:v>post</c:v>
                  </c:pt>
                  <c:pt idx="12">
                    <c:v>pre</c:v>
                  </c:pt>
                  <c:pt idx="13">
                    <c:v>post</c:v>
                  </c:pt>
                  <c:pt idx="14">
                    <c:v>pre</c:v>
                  </c:pt>
                  <c:pt idx="15">
                    <c:v>post</c:v>
                  </c:pt>
                  <c:pt idx="16">
                    <c:v>pre</c:v>
                  </c:pt>
                  <c:pt idx="17">
                    <c:v>post</c:v>
                  </c:pt>
                </c:lvl>
                <c:lvl>
                  <c:pt idx="0">
                    <c:v>CTX-M1</c:v>
                  </c:pt>
                  <c:pt idx="2">
                    <c:v>CTX-M9</c:v>
                  </c:pt>
                  <c:pt idx="4">
                    <c:v>CTX-M2, 8, 25</c:v>
                  </c:pt>
                  <c:pt idx="6">
                    <c:v>mcr1</c:v>
                  </c:pt>
                  <c:pt idx="8">
                    <c:v>mcr2</c:v>
                  </c:pt>
                  <c:pt idx="10">
                    <c:v>mcr3</c:v>
                  </c:pt>
                  <c:pt idx="12">
                    <c:v>qnrA</c:v>
                  </c:pt>
                  <c:pt idx="14">
                    <c:v>qnrB</c:v>
                  </c:pt>
                  <c:pt idx="16">
                    <c:v>qnrS</c:v>
                  </c:pt>
                </c:lvl>
              </c:multiLvlStrCache>
            </c:multiLvlStrRef>
          </c:cat>
          <c:val>
            <c:numRef>
              <c:f>'prevalence gene'!$M$99:$AD$99</c:f>
              <c:numCache>
                <c:formatCode>0.00</c:formatCode>
                <c:ptCount val="18"/>
                <c:pt idx="0">
                  <c:v>10.112359550561798</c:v>
                </c:pt>
                <c:pt idx="1">
                  <c:v>10.112359550561798</c:v>
                </c:pt>
                <c:pt idx="2">
                  <c:v>16.853932584269664</c:v>
                </c:pt>
                <c:pt idx="3">
                  <c:v>26.966292134831459</c:v>
                </c:pt>
                <c:pt idx="4">
                  <c:v>19.101123595505619</c:v>
                </c:pt>
                <c:pt idx="5">
                  <c:v>20.224719101123597</c:v>
                </c:pt>
                <c:pt idx="6">
                  <c:v>3.3707865168539324</c:v>
                </c:pt>
                <c:pt idx="7">
                  <c:v>11.235955056179776</c:v>
                </c:pt>
                <c:pt idx="8">
                  <c:v>0</c:v>
                </c:pt>
                <c:pt idx="9">
                  <c:v>0</c:v>
                </c:pt>
                <c:pt idx="10">
                  <c:v>1.1235955056179776</c:v>
                </c:pt>
                <c:pt idx="11">
                  <c:v>2.2471910112359552</c:v>
                </c:pt>
                <c:pt idx="12">
                  <c:v>8.9887640449438209</c:v>
                </c:pt>
                <c:pt idx="13">
                  <c:v>4.4943820224719104</c:v>
                </c:pt>
                <c:pt idx="14">
                  <c:v>35.955056179775283</c:v>
                </c:pt>
                <c:pt idx="15">
                  <c:v>38.202247191011239</c:v>
                </c:pt>
                <c:pt idx="16">
                  <c:v>67.415730337078656</c:v>
                </c:pt>
                <c:pt idx="17">
                  <c:v>68.539325842696627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7-4336-B06B-BE74C326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026384"/>
        <c:axId val="539025072"/>
      </c:barChart>
      <c:catAx>
        <c:axId val="5390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25072"/>
        <c:crosses val="autoZero"/>
        <c:auto val="1"/>
        <c:lblAlgn val="ctr"/>
        <c:lblOffset val="100"/>
        <c:noMultiLvlLbl val="0"/>
      </c:catAx>
      <c:valAx>
        <c:axId val="5390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Percentage of resistant of ESBL isolate (N=267)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AST!$C$277</c:f>
              <c:strCache>
                <c:ptCount val="1"/>
                <c:pt idx="0">
                  <c:v>%Resistant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AST!$D$276:$O$276</c:f>
              <c:strCache>
                <c:ptCount val="12"/>
                <c:pt idx="0">
                  <c:v>AMC</c:v>
                </c:pt>
                <c:pt idx="1">
                  <c:v>CAZ</c:v>
                </c:pt>
                <c:pt idx="2">
                  <c:v>FEP</c:v>
                </c:pt>
                <c:pt idx="3">
                  <c:v>MEM</c:v>
                </c:pt>
                <c:pt idx="4">
                  <c:v>GEN</c:v>
                </c:pt>
                <c:pt idx="5">
                  <c:v>TOB</c:v>
                </c:pt>
                <c:pt idx="6">
                  <c:v>AZM</c:v>
                </c:pt>
                <c:pt idx="7">
                  <c:v>TET</c:v>
                </c:pt>
                <c:pt idx="8">
                  <c:v>CIP</c:v>
                </c:pt>
                <c:pt idx="9">
                  <c:v>NOR</c:v>
                </c:pt>
                <c:pt idx="10">
                  <c:v>SUL/TRI</c:v>
                </c:pt>
                <c:pt idx="11">
                  <c:v>CHP</c:v>
                </c:pt>
              </c:strCache>
            </c:strRef>
          </c:cat>
          <c:val>
            <c:numRef>
              <c:f>AST!$D$277:$O$277</c:f>
              <c:numCache>
                <c:formatCode>0.00%</c:formatCode>
                <c:ptCount val="12"/>
                <c:pt idx="0">
                  <c:v>5.9925093632958802E-2</c:v>
                </c:pt>
                <c:pt idx="1">
                  <c:v>0.15730337078651685</c:v>
                </c:pt>
                <c:pt idx="2">
                  <c:v>0.32209737827715357</c:v>
                </c:pt>
                <c:pt idx="3">
                  <c:v>2.6217228464419477E-2</c:v>
                </c:pt>
                <c:pt idx="4">
                  <c:v>0.26217228464419473</c:v>
                </c:pt>
                <c:pt idx="5">
                  <c:v>0.1198501872659176</c:v>
                </c:pt>
                <c:pt idx="6">
                  <c:v>0.48689138576779029</c:v>
                </c:pt>
                <c:pt idx="7">
                  <c:v>0.6741573033707865</c:v>
                </c:pt>
                <c:pt idx="8">
                  <c:v>0.34831460674157305</c:v>
                </c:pt>
                <c:pt idx="9">
                  <c:v>0.33707865168539325</c:v>
                </c:pt>
                <c:pt idx="10">
                  <c:v>0.6966292134831461</c:v>
                </c:pt>
                <c:pt idx="11">
                  <c:v>0.35205992509363299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7-49CF-AF36-6FA3E2F3C591}"/>
            </c:ext>
          </c:extLst>
        </c:ser>
        <c:ser>
          <c:idx val="1"/>
          <c:order val="1"/>
          <c:tx>
            <c:strRef>
              <c:f>AST!$C$278</c:f>
              <c:strCache>
                <c:ptCount val="1"/>
                <c:pt idx="0">
                  <c:v>%Intermediate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AST!$D$276:$O$276</c:f>
              <c:strCache>
                <c:ptCount val="12"/>
                <c:pt idx="0">
                  <c:v>AMC</c:v>
                </c:pt>
                <c:pt idx="1">
                  <c:v>CAZ</c:v>
                </c:pt>
                <c:pt idx="2">
                  <c:v>FEP</c:v>
                </c:pt>
                <c:pt idx="3">
                  <c:v>MEM</c:v>
                </c:pt>
                <c:pt idx="4">
                  <c:v>GEN</c:v>
                </c:pt>
                <c:pt idx="5">
                  <c:v>TOB</c:v>
                </c:pt>
                <c:pt idx="6">
                  <c:v>AZM</c:v>
                </c:pt>
                <c:pt idx="7">
                  <c:v>TET</c:v>
                </c:pt>
                <c:pt idx="8">
                  <c:v>CIP</c:v>
                </c:pt>
                <c:pt idx="9">
                  <c:v>NOR</c:v>
                </c:pt>
                <c:pt idx="10">
                  <c:v>SUL/TRI</c:v>
                </c:pt>
                <c:pt idx="11">
                  <c:v>CHP</c:v>
                </c:pt>
              </c:strCache>
            </c:strRef>
          </c:cat>
          <c:val>
            <c:numRef>
              <c:f>AST!$D$278:$O$278</c:f>
              <c:numCache>
                <c:formatCode>0.00%</c:formatCode>
                <c:ptCount val="12"/>
                <c:pt idx="0">
                  <c:v>0.48689138576779029</c:v>
                </c:pt>
                <c:pt idx="1">
                  <c:v>0.42322097378277151</c:v>
                </c:pt>
                <c:pt idx="2">
                  <c:v>0.5730337078651685</c:v>
                </c:pt>
                <c:pt idx="3">
                  <c:v>3.3707865168539325E-2</c:v>
                </c:pt>
                <c:pt idx="4">
                  <c:v>1.8726591760299626E-2</c:v>
                </c:pt>
                <c:pt idx="5">
                  <c:v>0.21722846441947566</c:v>
                </c:pt>
                <c:pt idx="6">
                  <c:v>0.1348314606741573</c:v>
                </c:pt>
                <c:pt idx="7">
                  <c:v>1.1235955056179775E-2</c:v>
                </c:pt>
                <c:pt idx="8">
                  <c:v>0.13108614232209737</c:v>
                </c:pt>
                <c:pt idx="9">
                  <c:v>5.6179775280898875E-2</c:v>
                </c:pt>
                <c:pt idx="10">
                  <c:v>2.9962546816479401E-2</c:v>
                </c:pt>
                <c:pt idx="11">
                  <c:v>5.2434456928838954E-2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7-49CF-AF36-6FA3E2F3C591}"/>
            </c:ext>
          </c:extLst>
        </c:ser>
        <c:ser>
          <c:idx val="2"/>
          <c:order val="2"/>
          <c:tx>
            <c:strRef>
              <c:f>AST!$C$279</c:f>
              <c:strCache>
                <c:ptCount val="1"/>
                <c:pt idx="0">
                  <c:v>%Sensitive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AST!$D$276:$O$276</c:f>
              <c:strCache>
                <c:ptCount val="12"/>
                <c:pt idx="0">
                  <c:v>AMC</c:v>
                </c:pt>
                <c:pt idx="1">
                  <c:v>CAZ</c:v>
                </c:pt>
                <c:pt idx="2">
                  <c:v>FEP</c:v>
                </c:pt>
                <c:pt idx="3">
                  <c:v>MEM</c:v>
                </c:pt>
                <c:pt idx="4">
                  <c:v>GEN</c:v>
                </c:pt>
                <c:pt idx="5">
                  <c:v>TOB</c:v>
                </c:pt>
                <c:pt idx="6">
                  <c:v>AZM</c:v>
                </c:pt>
                <c:pt idx="7">
                  <c:v>TET</c:v>
                </c:pt>
                <c:pt idx="8">
                  <c:v>CIP</c:v>
                </c:pt>
                <c:pt idx="9">
                  <c:v>NOR</c:v>
                </c:pt>
                <c:pt idx="10">
                  <c:v>SUL/TRI</c:v>
                </c:pt>
                <c:pt idx="11">
                  <c:v>CHP</c:v>
                </c:pt>
              </c:strCache>
            </c:strRef>
          </c:cat>
          <c:val>
            <c:numRef>
              <c:f>AST!$D$279:$O$279</c:f>
              <c:numCache>
                <c:formatCode>0.00%</c:formatCode>
                <c:ptCount val="12"/>
                <c:pt idx="0">
                  <c:v>0.45318352059925093</c:v>
                </c:pt>
                <c:pt idx="1">
                  <c:v>0.41947565543071164</c:v>
                </c:pt>
                <c:pt idx="2">
                  <c:v>0.10486891385767791</c:v>
                </c:pt>
                <c:pt idx="3">
                  <c:v>0.94007490636704116</c:v>
                </c:pt>
                <c:pt idx="4">
                  <c:v>0.7191011235955056</c:v>
                </c:pt>
                <c:pt idx="5">
                  <c:v>0.6629213483146067</c:v>
                </c:pt>
                <c:pt idx="6">
                  <c:v>0.37827715355805241</c:v>
                </c:pt>
                <c:pt idx="7">
                  <c:v>0.3146067415730337</c:v>
                </c:pt>
                <c:pt idx="8">
                  <c:v>0.52059925093632964</c:v>
                </c:pt>
                <c:pt idx="9">
                  <c:v>0.6067415730337079</c:v>
                </c:pt>
                <c:pt idx="10">
                  <c:v>0.27340823970037453</c:v>
                </c:pt>
                <c:pt idx="11">
                  <c:v>0.5955056179775281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D7-49CF-AF36-6FA3E2F3C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613295776"/>
        <c:axId val="613302992"/>
      </c:barChart>
      <c:lineChart>
        <c:grouping val="standard"/>
        <c:varyColors val="0"/>
        <c:ser>
          <c:idx val="3"/>
          <c:order val="3"/>
          <c:tx>
            <c:strRef>
              <c:f>AST!$C$280</c:f>
              <c:strCache>
                <c:ptCount val="1"/>
                <c:pt idx="0">
                  <c:v>Total Resistant+intermediate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AST!$D$276:$O$276</c:f>
              <c:strCache>
                <c:ptCount val="12"/>
                <c:pt idx="0">
                  <c:v>AMC</c:v>
                </c:pt>
                <c:pt idx="1">
                  <c:v>CAZ</c:v>
                </c:pt>
                <c:pt idx="2">
                  <c:v>FEP</c:v>
                </c:pt>
                <c:pt idx="3">
                  <c:v>MEM</c:v>
                </c:pt>
                <c:pt idx="4">
                  <c:v>GEN</c:v>
                </c:pt>
                <c:pt idx="5">
                  <c:v>TOB</c:v>
                </c:pt>
                <c:pt idx="6">
                  <c:v>AZM</c:v>
                </c:pt>
                <c:pt idx="7">
                  <c:v>TET</c:v>
                </c:pt>
                <c:pt idx="8">
                  <c:v>CIP</c:v>
                </c:pt>
                <c:pt idx="9">
                  <c:v>NOR</c:v>
                </c:pt>
                <c:pt idx="10">
                  <c:v>SUL/TRI</c:v>
                </c:pt>
                <c:pt idx="11">
                  <c:v>CHP</c:v>
                </c:pt>
              </c:strCache>
            </c:strRef>
          </c:cat>
          <c:val>
            <c:numRef>
              <c:f>AST!$D$280:$O$280</c:f>
              <c:numCache>
                <c:formatCode>0.00%</c:formatCode>
                <c:ptCount val="12"/>
                <c:pt idx="0">
                  <c:v>0.54681647940074907</c:v>
                </c:pt>
                <c:pt idx="1">
                  <c:v>0.58052434456928836</c:v>
                </c:pt>
                <c:pt idx="2">
                  <c:v>0.89513108614232206</c:v>
                </c:pt>
                <c:pt idx="3">
                  <c:v>5.9925093632958802E-2</c:v>
                </c:pt>
                <c:pt idx="4">
                  <c:v>0.28089887640449435</c:v>
                </c:pt>
                <c:pt idx="5">
                  <c:v>0.33707865168539325</c:v>
                </c:pt>
                <c:pt idx="6">
                  <c:v>0.62172284644194753</c:v>
                </c:pt>
                <c:pt idx="7">
                  <c:v>0.6853932584269663</c:v>
                </c:pt>
                <c:pt idx="8">
                  <c:v>0.47940074906367042</c:v>
                </c:pt>
                <c:pt idx="9">
                  <c:v>0.3932584269662921</c:v>
                </c:pt>
                <c:pt idx="10">
                  <c:v>0.72659176029962547</c:v>
                </c:pt>
                <c:pt idx="11">
                  <c:v>0.40449438202247195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D7-49CF-AF36-6FA3E2F3C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295776"/>
        <c:axId val="613302992"/>
      </c:lineChart>
      <c:catAx>
        <c:axId val="6132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02992"/>
        <c:crosses val="autoZero"/>
        <c:auto val="1"/>
        <c:lblAlgn val="ctr"/>
        <c:lblOffset val="100"/>
        <c:noMultiLvlLbl val="0"/>
      </c:catAx>
      <c:valAx>
        <c:axId val="6133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95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ddCT!$S$4</c:f>
              <c:strCache>
                <c:ptCount val="1"/>
                <c:pt idx="0">
                  <c:v>Mainland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ddCT!$S$5:$S$93</c:f>
              <c:numCache>
                <c:formatCode>0.00</c:formatCode>
                <c:ptCount val="89"/>
                <c:pt idx="0">
                  <c:v>-0.44</c:v>
                </c:pt>
                <c:pt idx="1">
                  <c:v>1.93</c:v>
                </c:pt>
                <c:pt idx="2">
                  <c:v>-2.0299999999999998</c:v>
                </c:pt>
                <c:pt idx="3">
                  <c:v>1.4</c:v>
                </c:pt>
                <c:pt idx="4">
                  <c:v>12.58</c:v>
                </c:pt>
                <c:pt idx="5">
                  <c:v>-0.18</c:v>
                </c:pt>
                <c:pt idx="6">
                  <c:v>0.04</c:v>
                </c:pt>
                <c:pt idx="7">
                  <c:v>-1.44</c:v>
                </c:pt>
                <c:pt idx="8">
                  <c:v>-0.57999999999999996</c:v>
                </c:pt>
                <c:pt idx="9">
                  <c:v>1.65</c:v>
                </c:pt>
                <c:pt idx="10">
                  <c:v>-1.44</c:v>
                </c:pt>
                <c:pt idx="11">
                  <c:v>-2.46</c:v>
                </c:pt>
                <c:pt idx="12">
                  <c:v>-0.11</c:v>
                </c:pt>
                <c:pt idx="13">
                  <c:v>-0.4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F-4D39-9B6C-A4FBB01818C5}"/>
            </c:ext>
          </c:extLst>
        </c:ser>
        <c:ser>
          <c:idx val="1"/>
          <c:order val="1"/>
          <c:tx>
            <c:strRef>
              <c:f>ddCT!$T$4</c:f>
              <c:strCache>
                <c:ptCount val="1"/>
                <c:pt idx="0">
                  <c:v>E-Asia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ddCT!$T$5:$T$93</c:f>
              <c:numCache>
                <c:formatCode>General</c:formatCode>
                <c:ptCount val="89"/>
                <c:pt idx="14" formatCode="0.00">
                  <c:v>-5.16</c:v>
                </c:pt>
                <c:pt idx="15" formatCode="0.00">
                  <c:v>3.19</c:v>
                </c:pt>
                <c:pt idx="16" formatCode="0.00">
                  <c:v>-5.86</c:v>
                </c:pt>
                <c:pt idx="17" formatCode="0.00">
                  <c:v>1.41</c:v>
                </c:pt>
                <c:pt idx="18" formatCode="0.00">
                  <c:v>-1.34</c:v>
                </c:pt>
                <c:pt idx="19" formatCode="0.00">
                  <c:v>0.37</c:v>
                </c:pt>
                <c:pt idx="20" formatCode="0.00">
                  <c:v>-2.4700000000000002</c:v>
                </c:pt>
                <c:pt idx="21" formatCode="0.00">
                  <c:v>0.28000000000000003</c:v>
                </c:pt>
                <c:pt idx="22" formatCode="0.00">
                  <c:v>-0.28000000000000003</c:v>
                </c:pt>
                <c:pt idx="23" formatCode="0.00">
                  <c:v>0.4</c:v>
                </c:pt>
                <c:pt idx="24" formatCode="0.00">
                  <c:v>1.65</c:v>
                </c:pt>
                <c:pt idx="25" formatCode="0.00">
                  <c:v>-0.03</c:v>
                </c:pt>
                <c:pt idx="26" formatCode="0.00">
                  <c:v>0.36</c:v>
                </c:pt>
                <c:pt idx="27" formatCode="0.00">
                  <c:v>-0.92</c:v>
                </c:pt>
                <c:pt idx="28" formatCode="0.00">
                  <c:v>-1.72</c:v>
                </c:pt>
                <c:pt idx="29" formatCode="0.00">
                  <c:v>-0.45</c:v>
                </c:pt>
                <c:pt idx="30" formatCode="0.00">
                  <c:v>0.4</c:v>
                </c:pt>
                <c:pt idx="31" formatCode="0.00">
                  <c:v>0.92</c:v>
                </c:pt>
                <c:pt idx="32" formatCode="0.00">
                  <c:v>-0.39</c:v>
                </c:pt>
                <c:pt idx="33" formatCode="0.00">
                  <c:v>0.71</c:v>
                </c:pt>
                <c:pt idx="34" formatCode="0.00">
                  <c:v>1.06</c:v>
                </c:pt>
                <c:pt idx="35" formatCode="0.00">
                  <c:v>-0.22</c:v>
                </c:pt>
                <c:pt idx="36" formatCode="0.00">
                  <c:v>1.22</c:v>
                </c:pt>
                <c:pt idx="37" formatCode="0.00">
                  <c:v>-2.02</c:v>
                </c:pt>
                <c:pt idx="38" formatCode="0.00">
                  <c:v>-0.38</c:v>
                </c:pt>
                <c:pt idx="39" formatCode="0.00">
                  <c:v>0.87</c:v>
                </c:pt>
                <c:pt idx="40" formatCode="0.00">
                  <c:v>1.9</c:v>
                </c:pt>
                <c:pt idx="41" formatCode="0.00">
                  <c:v>-1</c:v>
                </c:pt>
                <c:pt idx="42" formatCode="0.00">
                  <c:v>1.38</c:v>
                </c:pt>
                <c:pt idx="43" formatCode="0.00">
                  <c:v>2.4</c:v>
                </c:pt>
                <c:pt idx="44" formatCode="0.00">
                  <c:v>0.95</c:v>
                </c:pt>
                <c:pt idx="45" formatCode="0.00">
                  <c:v>-1.86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F-4D39-9B6C-A4FBB01818C5}"/>
            </c:ext>
          </c:extLst>
        </c:ser>
        <c:ser>
          <c:idx val="2"/>
          <c:order val="2"/>
          <c:tx>
            <c:strRef>
              <c:f>ddCT!$U$4</c:f>
              <c:strCache>
                <c:ptCount val="1"/>
                <c:pt idx="0">
                  <c:v>SEA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ddCT!$U$5:$U$93</c:f>
              <c:numCache>
                <c:formatCode>General</c:formatCode>
                <c:ptCount val="89"/>
                <c:pt idx="46" formatCode="0.00">
                  <c:v>4</c:v>
                </c:pt>
                <c:pt idx="47" formatCode="0.00">
                  <c:v>7.49</c:v>
                </c:pt>
                <c:pt idx="48" formatCode="0.00">
                  <c:v>-6.23</c:v>
                </c:pt>
                <c:pt idx="49" formatCode="0.00">
                  <c:v>1.37</c:v>
                </c:pt>
                <c:pt idx="50" formatCode="0.00">
                  <c:v>1.45</c:v>
                </c:pt>
                <c:pt idx="51" formatCode="0.00">
                  <c:v>0.44</c:v>
                </c:pt>
                <c:pt idx="52" formatCode="0.00">
                  <c:v>0.03</c:v>
                </c:pt>
                <c:pt idx="53" formatCode="0.00">
                  <c:v>-2.04</c:v>
                </c:pt>
                <c:pt idx="54" formatCode="0.00">
                  <c:v>2.0299999999999998</c:v>
                </c:pt>
                <c:pt idx="55" formatCode="0.00">
                  <c:v>-2.31</c:v>
                </c:pt>
                <c:pt idx="56" formatCode="0.00">
                  <c:v>0.22</c:v>
                </c:pt>
                <c:pt idx="57" formatCode="0.00">
                  <c:v>3.95</c:v>
                </c:pt>
                <c:pt idx="58" formatCode="0.00">
                  <c:v>-0.28000000000000003</c:v>
                </c:pt>
                <c:pt idx="59" formatCode="0.00">
                  <c:v>0.12</c:v>
                </c:pt>
                <c:pt idx="60" formatCode="0.00">
                  <c:v>-1.05</c:v>
                </c:pt>
                <c:pt idx="61" formatCode="0.00">
                  <c:v>-2.31</c:v>
                </c:pt>
                <c:pt idx="62" formatCode="0.00">
                  <c:v>1.07</c:v>
                </c:pt>
                <c:pt idx="63" formatCode="0.00">
                  <c:v>-0.4</c:v>
                </c:pt>
                <c:pt idx="64" formatCode="0.00">
                  <c:v>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FF-4D39-9B6C-A4FBB01818C5}"/>
            </c:ext>
          </c:extLst>
        </c:ser>
        <c:ser>
          <c:idx val="3"/>
          <c:order val="3"/>
          <c:tx>
            <c:strRef>
              <c:f>ddCT!$V$4</c:f>
              <c:strCache>
                <c:ptCount val="1"/>
                <c:pt idx="0">
                  <c:v>EU&amp;NA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ddCT!$V$5:$V$93</c:f>
              <c:numCache>
                <c:formatCode>General</c:formatCode>
                <c:ptCount val="89"/>
                <c:pt idx="65" formatCode="0.00">
                  <c:v>1.79</c:v>
                </c:pt>
                <c:pt idx="66" formatCode="0.00">
                  <c:v>0.28000000000000003</c:v>
                </c:pt>
                <c:pt idx="67" formatCode="0.00">
                  <c:v>2.94</c:v>
                </c:pt>
                <c:pt idx="68" formatCode="0.00">
                  <c:v>2.96</c:v>
                </c:pt>
                <c:pt idx="69" formatCode="0.00">
                  <c:v>-1.41</c:v>
                </c:pt>
                <c:pt idx="70" formatCode="0.00">
                  <c:v>-0.17</c:v>
                </c:pt>
                <c:pt idx="71" formatCode="0.00">
                  <c:v>-3.67</c:v>
                </c:pt>
                <c:pt idx="72" formatCode="0.00">
                  <c:v>-0.92</c:v>
                </c:pt>
                <c:pt idx="73" formatCode="0.00">
                  <c:v>-0.83</c:v>
                </c:pt>
                <c:pt idx="74" formatCode="0.00">
                  <c:v>-0.92</c:v>
                </c:pt>
                <c:pt idx="75" formatCode="0.00">
                  <c:v>-0.42</c:v>
                </c:pt>
                <c:pt idx="76" formatCode="0.00">
                  <c:v>-8.4600000000000009</c:v>
                </c:pt>
                <c:pt idx="77" formatCode="0.00">
                  <c:v>-0.61</c:v>
                </c:pt>
                <c:pt idx="78" formatCode="0.00">
                  <c:v>1.76</c:v>
                </c:pt>
                <c:pt idx="79" formatCode="0.00">
                  <c:v>-0.75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FF-4D39-9B6C-A4FBB01818C5}"/>
            </c:ext>
          </c:extLst>
        </c:ser>
        <c:ser>
          <c:idx val="4"/>
          <c:order val="4"/>
          <c:tx>
            <c:strRef>
              <c:f>ddCT!$W$4</c:f>
              <c:strCache>
                <c:ptCount val="1"/>
                <c:pt idx="0">
                  <c:v>S-Asia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ddCT!$W$5:$W$93</c:f>
              <c:numCache>
                <c:formatCode>General</c:formatCode>
                <c:ptCount val="89"/>
                <c:pt idx="80" formatCode="0.00">
                  <c:v>4.25</c:v>
                </c:pt>
                <c:pt idx="81" formatCode="0.00">
                  <c:v>1.83</c:v>
                </c:pt>
                <c:pt idx="82" formatCode="0.00">
                  <c:v>0.52</c:v>
                </c:pt>
                <c:pt idx="83" formatCode="0.00">
                  <c:v>0.03</c:v>
                </c:pt>
                <c:pt idx="84" formatCode="0.00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FF-4D39-9B6C-A4FBB01818C5}"/>
            </c:ext>
          </c:extLst>
        </c:ser>
        <c:ser>
          <c:idx val="5"/>
          <c:order val="5"/>
          <c:tx>
            <c:strRef>
              <c:f>ddCT!$X$4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ddCT!$X$5:$X$93</c:f>
              <c:numCache>
                <c:formatCode>General</c:formatCode>
                <c:ptCount val="89"/>
                <c:pt idx="85" formatCode="0.00">
                  <c:v>-8.34</c:v>
                </c:pt>
                <c:pt idx="86" formatCode="0.00">
                  <c:v>-1.65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FF-4D39-9B6C-A4FBB01818C5}"/>
            </c:ext>
          </c:extLst>
        </c:ser>
        <c:ser>
          <c:idx val="6"/>
          <c:order val="6"/>
          <c:tx>
            <c:strRef>
              <c:f>ddCT!$Y$4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ddCT!$Y$5:$Y$93</c:f>
              <c:numCache>
                <c:formatCode>General</c:formatCode>
                <c:ptCount val="89"/>
                <c:pt idx="87" formatCode="0.00">
                  <c:v>-0.22</c:v>
                </c:pt>
                <c:pt idx="88" formatCode="0.0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FF-4D39-9B6C-A4FBB0181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597504"/>
        <c:axId val="649599472"/>
      </c:barChart>
      <c:catAx>
        <c:axId val="64959750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99472"/>
        <c:crosses val="autoZero"/>
        <c:auto val="1"/>
        <c:lblAlgn val="ctr"/>
        <c:lblOffset val="100"/>
        <c:noMultiLvlLbl val="0"/>
      </c:catAx>
      <c:valAx>
        <c:axId val="6495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Expression fold change of tetQ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ddCT!$AB$4</c:f>
              <c:strCache>
                <c:ptCount val="1"/>
                <c:pt idx="0">
                  <c:v>Mainland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ddCT!$AB$5:$AB$94</c:f>
              <c:numCache>
                <c:formatCode>0.00</c:formatCode>
                <c:ptCount val="90"/>
                <c:pt idx="0">
                  <c:v>-1.23</c:v>
                </c:pt>
                <c:pt idx="1">
                  <c:v>1.56</c:v>
                </c:pt>
                <c:pt idx="2">
                  <c:v>2.74</c:v>
                </c:pt>
                <c:pt idx="3">
                  <c:v>-1.26</c:v>
                </c:pt>
                <c:pt idx="4">
                  <c:v>6.85</c:v>
                </c:pt>
                <c:pt idx="5">
                  <c:v>-0.3</c:v>
                </c:pt>
                <c:pt idx="6">
                  <c:v>-3.24</c:v>
                </c:pt>
                <c:pt idx="7">
                  <c:v>-1.21</c:v>
                </c:pt>
                <c:pt idx="8">
                  <c:v>-1.58</c:v>
                </c:pt>
                <c:pt idx="9">
                  <c:v>0.79</c:v>
                </c:pt>
                <c:pt idx="10">
                  <c:v>-6.54</c:v>
                </c:pt>
                <c:pt idx="11">
                  <c:v>0.61</c:v>
                </c:pt>
                <c:pt idx="12">
                  <c:v>-2.2999999999999998</c:v>
                </c:pt>
                <c:pt idx="13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E-47E6-B535-44A3DC7F5197}"/>
            </c:ext>
          </c:extLst>
        </c:ser>
        <c:ser>
          <c:idx val="1"/>
          <c:order val="1"/>
          <c:tx>
            <c:strRef>
              <c:f>ddCT!$AC$4</c:f>
              <c:strCache>
                <c:ptCount val="1"/>
                <c:pt idx="0">
                  <c:v>E-Asia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ddCT!$AC$5:$AC$94</c:f>
              <c:numCache>
                <c:formatCode>General</c:formatCode>
                <c:ptCount val="90"/>
                <c:pt idx="14" formatCode="0.00">
                  <c:v>-1.03</c:v>
                </c:pt>
                <c:pt idx="15" formatCode="0.00">
                  <c:v>5.91</c:v>
                </c:pt>
                <c:pt idx="16" formatCode="0.00">
                  <c:v>-6</c:v>
                </c:pt>
                <c:pt idx="17" formatCode="0.00">
                  <c:v>0.9</c:v>
                </c:pt>
                <c:pt idx="18" formatCode="0.00">
                  <c:v>1.0900000000000001</c:v>
                </c:pt>
                <c:pt idx="19" formatCode="0.00">
                  <c:v>0</c:v>
                </c:pt>
                <c:pt idx="20" formatCode="0.00">
                  <c:v>-1.1000000000000001</c:v>
                </c:pt>
                <c:pt idx="21" formatCode="0.00">
                  <c:v>1.84</c:v>
                </c:pt>
                <c:pt idx="22" formatCode="0.00">
                  <c:v>-0.37</c:v>
                </c:pt>
                <c:pt idx="23" formatCode="0.00">
                  <c:v>-1.23</c:v>
                </c:pt>
                <c:pt idx="24" formatCode="0.00">
                  <c:v>0.04</c:v>
                </c:pt>
                <c:pt idx="25" formatCode="0.00">
                  <c:v>-0.22</c:v>
                </c:pt>
                <c:pt idx="26" formatCode="0.00">
                  <c:v>-6.53</c:v>
                </c:pt>
                <c:pt idx="27" formatCode="0.00">
                  <c:v>-2.6</c:v>
                </c:pt>
                <c:pt idx="28" formatCode="0.00">
                  <c:v>8.76</c:v>
                </c:pt>
                <c:pt idx="29" formatCode="0.00">
                  <c:v>2.2400000000000002</c:v>
                </c:pt>
                <c:pt idx="30" formatCode="0.00">
                  <c:v>1.95</c:v>
                </c:pt>
                <c:pt idx="31" formatCode="0.00">
                  <c:v>-1.83</c:v>
                </c:pt>
                <c:pt idx="32" formatCode="0.00">
                  <c:v>0.92</c:v>
                </c:pt>
                <c:pt idx="33" formatCode="0.00">
                  <c:v>-0.63</c:v>
                </c:pt>
                <c:pt idx="34" formatCode="0.00">
                  <c:v>-0.72</c:v>
                </c:pt>
                <c:pt idx="35" formatCode="0.00">
                  <c:v>-5.34</c:v>
                </c:pt>
                <c:pt idx="36" formatCode="0.00">
                  <c:v>18.28</c:v>
                </c:pt>
                <c:pt idx="37" formatCode="0.00">
                  <c:v>0.47</c:v>
                </c:pt>
                <c:pt idx="38" formatCode="0.00">
                  <c:v>-8.2799999999999994</c:v>
                </c:pt>
                <c:pt idx="39" formatCode="0.00">
                  <c:v>8.4499999999999993</c:v>
                </c:pt>
                <c:pt idx="40" formatCode="0.00">
                  <c:v>0.54</c:v>
                </c:pt>
                <c:pt idx="41" formatCode="0.00">
                  <c:v>0.67</c:v>
                </c:pt>
                <c:pt idx="42" formatCode="0.00">
                  <c:v>1.79</c:v>
                </c:pt>
                <c:pt idx="43" formatCode="0.00">
                  <c:v>-0.65</c:v>
                </c:pt>
                <c:pt idx="44" formatCode="0.00">
                  <c:v>1.24</c:v>
                </c:pt>
                <c:pt idx="45" formatCode="0.00">
                  <c:v>4.38</c:v>
                </c:pt>
                <c:pt idx="46" formatCode="0.00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E-47E6-B535-44A3DC7F5197}"/>
            </c:ext>
          </c:extLst>
        </c:ser>
        <c:ser>
          <c:idx val="2"/>
          <c:order val="2"/>
          <c:tx>
            <c:strRef>
              <c:f>ddCT!$AD$4</c:f>
              <c:strCache>
                <c:ptCount val="1"/>
                <c:pt idx="0">
                  <c:v>SEA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ddCT!$AD$5:$AD$94</c:f>
              <c:numCache>
                <c:formatCode>General</c:formatCode>
                <c:ptCount val="90"/>
                <c:pt idx="47" formatCode="0.00">
                  <c:v>2.21</c:v>
                </c:pt>
                <c:pt idx="48" formatCode="0.00">
                  <c:v>12.58</c:v>
                </c:pt>
                <c:pt idx="49" formatCode="0.00">
                  <c:v>-11.2</c:v>
                </c:pt>
                <c:pt idx="50" formatCode="0.00">
                  <c:v>-0.3</c:v>
                </c:pt>
                <c:pt idx="51" formatCode="0.00">
                  <c:v>-0.59</c:v>
                </c:pt>
                <c:pt idx="52" formatCode="0.00">
                  <c:v>-1.81</c:v>
                </c:pt>
                <c:pt idx="53" formatCode="0.00">
                  <c:v>-2.99</c:v>
                </c:pt>
                <c:pt idx="54" formatCode="0.00">
                  <c:v>0.1</c:v>
                </c:pt>
                <c:pt idx="55" formatCode="0.00">
                  <c:v>1.43</c:v>
                </c:pt>
                <c:pt idx="56" formatCode="0.00">
                  <c:v>-5.28</c:v>
                </c:pt>
                <c:pt idx="57" formatCode="0.00">
                  <c:v>2.92</c:v>
                </c:pt>
                <c:pt idx="58" formatCode="0.00">
                  <c:v>6.74</c:v>
                </c:pt>
                <c:pt idx="59" formatCode="0.00">
                  <c:v>0.26</c:v>
                </c:pt>
                <c:pt idx="60" formatCode="0.00">
                  <c:v>19.32</c:v>
                </c:pt>
                <c:pt idx="61" formatCode="0.00">
                  <c:v>1.25</c:v>
                </c:pt>
                <c:pt idx="62" formatCode="0.00">
                  <c:v>-0.52</c:v>
                </c:pt>
                <c:pt idx="63" formatCode="0.00">
                  <c:v>1.42</c:v>
                </c:pt>
                <c:pt idx="64" formatCode="0.00">
                  <c:v>0.72</c:v>
                </c:pt>
                <c:pt idx="65" formatCode="0.00">
                  <c:v>-3.49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0E-47E6-B535-44A3DC7F5197}"/>
            </c:ext>
          </c:extLst>
        </c:ser>
        <c:ser>
          <c:idx val="3"/>
          <c:order val="3"/>
          <c:tx>
            <c:strRef>
              <c:f>ddCT!$AE$4</c:f>
              <c:strCache>
                <c:ptCount val="1"/>
                <c:pt idx="0">
                  <c:v>EU&amp;NA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ddCT!$AE$5:$AE$94</c:f>
              <c:numCache>
                <c:formatCode>General</c:formatCode>
                <c:ptCount val="90"/>
                <c:pt idx="66" formatCode="0.00">
                  <c:v>-1.95</c:v>
                </c:pt>
                <c:pt idx="67" formatCode="0.00">
                  <c:v>0.73</c:v>
                </c:pt>
                <c:pt idx="68" formatCode="0.00">
                  <c:v>2.64</c:v>
                </c:pt>
                <c:pt idx="69" formatCode="0.00">
                  <c:v>4.4400000000000004</c:v>
                </c:pt>
                <c:pt idx="70" formatCode="0.00">
                  <c:v>1.06</c:v>
                </c:pt>
                <c:pt idx="71" formatCode="0.00">
                  <c:v>-0.4</c:v>
                </c:pt>
                <c:pt idx="72" formatCode="0.00">
                  <c:v>-0.06</c:v>
                </c:pt>
                <c:pt idx="73" formatCode="0.00">
                  <c:v>-0.53</c:v>
                </c:pt>
                <c:pt idx="74" formatCode="0.00">
                  <c:v>-1.95</c:v>
                </c:pt>
                <c:pt idx="75" formatCode="0.00">
                  <c:v>-0.08</c:v>
                </c:pt>
                <c:pt idx="76" formatCode="0.00">
                  <c:v>2.46</c:v>
                </c:pt>
                <c:pt idx="77" formatCode="0.00">
                  <c:v>-8.59</c:v>
                </c:pt>
                <c:pt idx="78" formatCode="0.00">
                  <c:v>0.76</c:v>
                </c:pt>
                <c:pt idx="79" formatCode="0.00">
                  <c:v>-0.54</c:v>
                </c:pt>
                <c:pt idx="80" formatCode="0.00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0E-47E6-B535-44A3DC7F5197}"/>
            </c:ext>
          </c:extLst>
        </c:ser>
        <c:ser>
          <c:idx val="4"/>
          <c:order val="4"/>
          <c:tx>
            <c:strRef>
              <c:f>ddCT!$AF$4</c:f>
              <c:strCache>
                <c:ptCount val="1"/>
                <c:pt idx="0">
                  <c:v>S-Asia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ddCT!$AF$5:$AF$94</c:f>
              <c:numCache>
                <c:formatCode>General</c:formatCode>
                <c:ptCount val="90"/>
                <c:pt idx="81" formatCode="0.00">
                  <c:v>3.97</c:v>
                </c:pt>
                <c:pt idx="82" formatCode="0.00">
                  <c:v>3.64</c:v>
                </c:pt>
                <c:pt idx="83" formatCode="0.00">
                  <c:v>10.56</c:v>
                </c:pt>
                <c:pt idx="84" formatCode="0.00">
                  <c:v>-0.3</c:v>
                </c:pt>
                <c:pt idx="85" formatCode="0.00">
                  <c:v>-6.19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0E-47E6-B535-44A3DC7F5197}"/>
            </c:ext>
          </c:extLst>
        </c:ser>
        <c:ser>
          <c:idx val="5"/>
          <c:order val="5"/>
          <c:tx>
            <c:strRef>
              <c:f>ddCT!$AG$4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ddCT!$AG$5:$AG$94</c:f>
              <c:numCache>
                <c:formatCode>General</c:formatCode>
                <c:ptCount val="90"/>
                <c:pt idx="86" formatCode="0.00">
                  <c:v>-1.04</c:v>
                </c:pt>
                <c:pt idx="87" formatCode="0.00">
                  <c:v>-2.33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0E-47E6-B535-44A3DC7F5197}"/>
            </c:ext>
          </c:extLst>
        </c:ser>
        <c:ser>
          <c:idx val="6"/>
          <c:order val="6"/>
          <c:tx>
            <c:strRef>
              <c:f>ddCT!$AH$4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ddCT!$AH$5:$AH$94</c:f>
              <c:numCache>
                <c:formatCode>General</c:formatCode>
                <c:ptCount val="90"/>
                <c:pt idx="88" formatCode="0.00">
                  <c:v>-1.19</c:v>
                </c:pt>
                <c:pt idx="89" formatCode="0.0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0E-47E6-B535-44A3DC7F5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5734272"/>
        <c:axId val="745737552"/>
      </c:barChart>
      <c:catAx>
        <c:axId val="74573427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37552"/>
        <c:crosses val="autoZero"/>
        <c:auto val="1"/>
        <c:lblAlgn val="ctr"/>
        <c:lblOffset val="100"/>
        <c:noMultiLvlLbl val="0"/>
      </c:catAx>
      <c:valAx>
        <c:axId val="7457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∆∆Ct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3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Expression fold change of aac6-aph2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ddCT!$AK$4</c:f>
              <c:strCache>
                <c:ptCount val="1"/>
                <c:pt idx="0">
                  <c:v>Mainland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ddCT!$AK$5:$AK$94</c:f>
              <c:numCache>
                <c:formatCode>0.00</c:formatCode>
                <c:ptCount val="90"/>
                <c:pt idx="0">
                  <c:v>1.41</c:v>
                </c:pt>
                <c:pt idx="1">
                  <c:v>1.08</c:v>
                </c:pt>
                <c:pt idx="2">
                  <c:v>-0.82</c:v>
                </c:pt>
                <c:pt idx="3">
                  <c:v>0.39</c:v>
                </c:pt>
                <c:pt idx="4">
                  <c:v>4.9400000000000004</c:v>
                </c:pt>
                <c:pt idx="5">
                  <c:v>0.03</c:v>
                </c:pt>
                <c:pt idx="6">
                  <c:v>-4.84</c:v>
                </c:pt>
                <c:pt idx="7">
                  <c:v>2.14</c:v>
                </c:pt>
                <c:pt idx="8">
                  <c:v>-0.72</c:v>
                </c:pt>
                <c:pt idx="9">
                  <c:v>2.37</c:v>
                </c:pt>
                <c:pt idx="10">
                  <c:v>-0.31</c:v>
                </c:pt>
                <c:pt idx="11">
                  <c:v>-2.35</c:v>
                </c:pt>
                <c:pt idx="12">
                  <c:v>-0.43</c:v>
                </c:pt>
                <c:pt idx="13">
                  <c:v>-1.1499999999999999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3-415C-ABA5-369B2F87E291}"/>
            </c:ext>
          </c:extLst>
        </c:ser>
        <c:ser>
          <c:idx val="1"/>
          <c:order val="1"/>
          <c:tx>
            <c:strRef>
              <c:f>ddCT!$AL$4</c:f>
              <c:strCache>
                <c:ptCount val="1"/>
                <c:pt idx="0">
                  <c:v>E-Asia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ddCT!$AL$5:$AL$94</c:f>
              <c:numCache>
                <c:formatCode>General</c:formatCode>
                <c:ptCount val="90"/>
                <c:pt idx="14" formatCode="0.00">
                  <c:v>3.16</c:v>
                </c:pt>
                <c:pt idx="15" formatCode="0.00">
                  <c:v>7.36</c:v>
                </c:pt>
                <c:pt idx="16" formatCode="0.00">
                  <c:v>-5.56</c:v>
                </c:pt>
                <c:pt idx="17" formatCode="0.00">
                  <c:v>4.05</c:v>
                </c:pt>
                <c:pt idx="18" formatCode="0.00">
                  <c:v>0.43</c:v>
                </c:pt>
                <c:pt idx="19" formatCode="0.00">
                  <c:v>0.55000000000000004</c:v>
                </c:pt>
                <c:pt idx="20" formatCode="0.00">
                  <c:v>-0.89</c:v>
                </c:pt>
                <c:pt idx="21" formatCode="0.00">
                  <c:v>5.04</c:v>
                </c:pt>
                <c:pt idx="22" formatCode="0.00">
                  <c:v>0.53</c:v>
                </c:pt>
                <c:pt idx="23" formatCode="0.00">
                  <c:v>-0.2</c:v>
                </c:pt>
                <c:pt idx="24" formatCode="0.00">
                  <c:v>1.34</c:v>
                </c:pt>
                <c:pt idx="25" formatCode="0.00">
                  <c:v>0.26</c:v>
                </c:pt>
                <c:pt idx="26" formatCode="0.00">
                  <c:v>0.54</c:v>
                </c:pt>
                <c:pt idx="27" formatCode="0.00">
                  <c:v>0.38</c:v>
                </c:pt>
                <c:pt idx="28" formatCode="0.00">
                  <c:v>0.98</c:v>
                </c:pt>
                <c:pt idx="29" formatCode="0.00">
                  <c:v>-0.18</c:v>
                </c:pt>
                <c:pt idx="30" formatCode="0.00">
                  <c:v>0.25</c:v>
                </c:pt>
                <c:pt idx="31" formatCode="0.00">
                  <c:v>-0.33</c:v>
                </c:pt>
                <c:pt idx="32" formatCode="0.00">
                  <c:v>-8.27</c:v>
                </c:pt>
                <c:pt idx="33" formatCode="0.00">
                  <c:v>-2.77</c:v>
                </c:pt>
                <c:pt idx="34" formatCode="0.00">
                  <c:v>-2.16</c:v>
                </c:pt>
                <c:pt idx="35" formatCode="0.00">
                  <c:v>-3.03</c:v>
                </c:pt>
                <c:pt idx="36" formatCode="0.00">
                  <c:v>2.0499999999999998</c:v>
                </c:pt>
                <c:pt idx="37" formatCode="0.00">
                  <c:v>0.56000000000000005</c:v>
                </c:pt>
                <c:pt idx="38" formatCode="0.00">
                  <c:v>-1.1299999999999999</c:v>
                </c:pt>
                <c:pt idx="39" formatCode="0.00">
                  <c:v>-2.83</c:v>
                </c:pt>
                <c:pt idx="40" formatCode="0.00">
                  <c:v>-8.52</c:v>
                </c:pt>
                <c:pt idx="41" formatCode="0.00">
                  <c:v>0.28999999999999998</c:v>
                </c:pt>
                <c:pt idx="42" formatCode="0.00">
                  <c:v>-0.75</c:v>
                </c:pt>
                <c:pt idx="43" formatCode="0.00">
                  <c:v>2.2000000000000002</c:v>
                </c:pt>
                <c:pt idx="44" formatCode="0.00">
                  <c:v>2.0499999999999998</c:v>
                </c:pt>
                <c:pt idx="45" formatCode="0.00">
                  <c:v>-4.7300000000000004</c:v>
                </c:pt>
                <c:pt idx="46" formatCode="0.00">
                  <c:v>-0.34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3-415C-ABA5-369B2F87E291}"/>
            </c:ext>
          </c:extLst>
        </c:ser>
        <c:ser>
          <c:idx val="2"/>
          <c:order val="2"/>
          <c:tx>
            <c:strRef>
              <c:f>ddCT!$AM$4</c:f>
              <c:strCache>
                <c:ptCount val="1"/>
                <c:pt idx="0">
                  <c:v>SEA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ddCT!$AM$5:$AM$94</c:f>
              <c:numCache>
                <c:formatCode>General</c:formatCode>
                <c:ptCount val="90"/>
                <c:pt idx="47" formatCode="0.00">
                  <c:v>4.49</c:v>
                </c:pt>
                <c:pt idx="48" formatCode="0.00">
                  <c:v>11.18</c:v>
                </c:pt>
                <c:pt idx="49" formatCode="0.00">
                  <c:v>-3.49</c:v>
                </c:pt>
                <c:pt idx="50" formatCode="0.00">
                  <c:v>-9.74</c:v>
                </c:pt>
                <c:pt idx="51" formatCode="0.00">
                  <c:v>2.85</c:v>
                </c:pt>
                <c:pt idx="52" formatCode="0.00">
                  <c:v>0.31</c:v>
                </c:pt>
                <c:pt idx="53" formatCode="0.00">
                  <c:v>-1.01</c:v>
                </c:pt>
                <c:pt idx="54" formatCode="0.00">
                  <c:v>-0.46</c:v>
                </c:pt>
                <c:pt idx="55" formatCode="0.00">
                  <c:v>1.41</c:v>
                </c:pt>
                <c:pt idx="56" formatCode="0.00">
                  <c:v>2.63</c:v>
                </c:pt>
                <c:pt idx="57" formatCode="0.00">
                  <c:v>2.5499999999999998</c:v>
                </c:pt>
                <c:pt idx="58" formatCode="0.00">
                  <c:v>-2.39</c:v>
                </c:pt>
                <c:pt idx="59" formatCode="0.00">
                  <c:v>3.83</c:v>
                </c:pt>
                <c:pt idx="60" formatCode="0.00">
                  <c:v>0.13</c:v>
                </c:pt>
                <c:pt idx="61" formatCode="0.00">
                  <c:v>0.55000000000000004</c:v>
                </c:pt>
                <c:pt idx="62" formatCode="0.00">
                  <c:v>-2.21</c:v>
                </c:pt>
                <c:pt idx="63" formatCode="0.00">
                  <c:v>-0.08</c:v>
                </c:pt>
                <c:pt idx="64" formatCode="0.00">
                  <c:v>-1.1499999999999999</c:v>
                </c:pt>
                <c:pt idx="65" formatCode="0.00">
                  <c:v>-1.4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73-415C-ABA5-369B2F87E291}"/>
            </c:ext>
          </c:extLst>
        </c:ser>
        <c:ser>
          <c:idx val="3"/>
          <c:order val="3"/>
          <c:tx>
            <c:strRef>
              <c:f>ddCT!$AN$4</c:f>
              <c:strCache>
                <c:ptCount val="1"/>
                <c:pt idx="0">
                  <c:v>EU&amp;NA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ddCT!$AN$5:$AN$94</c:f>
              <c:numCache>
                <c:formatCode>General</c:formatCode>
                <c:ptCount val="90"/>
                <c:pt idx="66" formatCode="0.00">
                  <c:v>0.81</c:v>
                </c:pt>
                <c:pt idx="67" formatCode="0.00">
                  <c:v>-0.85</c:v>
                </c:pt>
                <c:pt idx="68" formatCode="0.00">
                  <c:v>0.66</c:v>
                </c:pt>
                <c:pt idx="69" formatCode="0.00">
                  <c:v>3.01</c:v>
                </c:pt>
                <c:pt idx="70" formatCode="0.00">
                  <c:v>-3.15</c:v>
                </c:pt>
                <c:pt idx="71" formatCode="0.00">
                  <c:v>-1.9</c:v>
                </c:pt>
                <c:pt idx="72" formatCode="0.00">
                  <c:v>-1.5</c:v>
                </c:pt>
                <c:pt idx="73" formatCode="0.00">
                  <c:v>-0.41</c:v>
                </c:pt>
                <c:pt idx="74" formatCode="0.00">
                  <c:v>1.72</c:v>
                </c:pt>
                <c:pt idx="75" formatCode="0.00">
                  <c:v>0.16</c:v>
                </c:pt>
                <c:pt idx="76" formatCode="0.00">
                  <c:v>0.11</c:v>
                </c:pt>
                <c:pt idx="77" formatCode="0.00">
                  <c:v>0.34</c:v>
                </c:pt>
                <c:pt idx="78" formatCode="0.00">
                  <c:v>2.79</c:v>
                </c:pt>
                <c:pt idx="79" formatCode="0.00">
                  <c:v>1.59</c:v>
                </c:pt>
                <c:pt idx="80" formatCode="0.00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3-415C-ABA5-369B2F87E291}"/>
            </c:ext>
          </c:extLst>
        </c:ser>
        <c:ser>
          <c:idx val="4"/>
          <c:order val="4"/>
          <c:tx>
            <c:strRef>
              <c:f>ddCT!$AO$4</c:f>
              <c:strCache>
                <c:ptCount val="1"/>
                <c:pt idx="0">
                  <c:v>S-Asia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ddCT!$AO$5:$AO$94</c:f>
              <c:numCache>
                <c:formatCode>General</c:formatCode>
                <c:ptCount val="90"/>
                <c:pt idx="81" formatCode="0.00">
                  <c:v>5.7</c:v>
                </c:pt>
                <c:pt idx="82" formatCode="0.00">
                  <c:v>-0.44</c:v>
                </c:pt>
                <c:pt idx="83" formatCode="0.00">
                  <c:v>-1.59</c:v>
                </c:pt>
                <c:pt idx="84" formatCode="0.00">
                  <c:v>-0.77</c:v>
                </c:pt>
                <c:pt idx="85" formatCode="0.00">
                  <c:v>-0.99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73-415C-ABA5-369B2F87E291}"/>
            </c:ext>
          </c:extLst>
        </c:ser>
        <c:ser>
          <c:idx val="5"/>
          <c:order val="5"/>
          <c:tx>
            <c:strRef>
              <c:f>ddCT!$AP$4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ddCT!$AP$5:$AP$94</c:f>
              <c:numCache>
                <c:formatCode>General</c:formatCode>
                <c:ptCount val="90"/>
                <c:pt idx="86" formatCode="0.00">
                  <c:v>-2.21</c:v>
                </c:pt>
                <c:pt idx="87" formatCode="0.00">
                  <c:v>-0.74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73-415C-ABA5-369B2F87E291}"/>
            </c:ext>
          </c:extLst>
        </c:ser>
        <c:ser>
          <c:idx val="6"/>
          <c:order val="6"/>
          <c:tx>
            <c:strRef>
              <c:f>ddCT!$AQ$4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ddCT!$AQ$5:$AQ$94</c:f>
              <c:numCache>
                <c:formatCode>General</c:formatCode>
                <c:ptCount val="90"/>
                <c:pt idx="88" formatCode="0.00">
                  <c:v>-1.49</c:v>
                </c:pt>
                <c:pt idx="89" formatCode="0.00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73-415C-ABA5-369B2F87E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2604640"/>
        <c:axId val="742606280"/>
      </c:barChart>
      <c:catAx>
        <c:axId val="74260464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06280"/>
        <c:crosses val="autoZero"/>
        <c:auto val="1"/>
        <c:lblAlgn val="ctr"/>
        <c:lblOffset val="100"/>
        <c:noMultiLvlLbl val="0"/>
      </c:catAx>
      <c:valAx>
        <c:axId val="74260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∆∆Ct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Expression fold change of ermB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ddCT!$AT$4</c:f>
              <c:strCache>
                <c:ptCount val="1"/>
                <c:pt idx="0">
                  <c:v>Mainland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ddCT!$AT$5:$AT$94</c:f>
              <c:numCache>
                <c:formatCode>0.00</c:formatCode>
                <c:ptCount val="90"/>
                <c:pt idx="0">
                  <c:v>1.41</c:v>
                </c:pt>
                <c:pt idx="1">
                  <c:v>2.1800000000000002</c:v>
                </c:pt>
                <c:pt idx="2">
                  <c:v>-0.61</c:v>
                </c:pt>
                <c:pt idx="3">
                  <c:v>1.28</c:v>
                </c:pt>
                <c:pt idx="4">
                  <c:v>2.2799999999999998</c:v>
                </c:pt>
                <c:pt idx="5">
                  <c:v>-0.4</c:v>
                </c:pt>
                <c:pt idx="6">
                  <c:v>-3.69</c:v>
                </c:pt>
                <c:pt idx="7">
                  <c:v>-0.3</c:v>
                </c:pt>
                <c:pt idx="8">
                  <c:v>0.23</c:v>
                </c:pt>
                <c:pt idx="9">
                  <c:v>0.12</c:v>
                </c:pt>
                <c:pt idx="10">
                  <c:v>-0.96</c:v>
                </c:pt>
                <c:pt idx="11">
                  <c:v>-0.65</c:v>
                </c:pt>
                <c:pt idx="12">
                  <c:v>0.01</c:v>
                </c:pt>
                <c:pt idx="13">
                  <c:v>-0.63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2-4892-BB42-6ECD5530FD4F}"/>
            </c:ext>
          </c:extLst>
        </c:ser>
        <c:ser>
          <c:idx val="1"/>
          <c:order val="1"/>
          <c:tx>
            <c:strRef>
              <c:f>ddCT!$AU$4</c:f>
              <c:strCache>
                <c:ptCount val="1"/>
                <c:pt idx="0">
                  <c:v>E-Asia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ddCT!$AU$5:$AU$94</c:f>
              <c:numCache>
                <c:formatCode>General</c:formatCode>
                <c:ptCount val="90"/>
                <c:pt idx="14" formatCode="0.00">
                  <c:v>-3.35</c:v>
                </c:pt>
                <c:pt idx="15" formatCode="0.00">
                  <c:v>3.99</c:v>
                </c:pt>
                <c:pt idx="16" formatCode="0.00">
                  <c:v>-9.08</c:v>
                </c:pt>
                <c:pt idx="17" formatCode="0.00">
                  <c:v>-1.51</c:v>
                </c:pt>
                <c:pt idx="18" formatCode="0.00">
                  <c:v>2.71</c:v>
                </c:pt>
                <c:pt idx="19" formatCode="0.00">
                  <c:v>-0.09</c:v>
                </c:pt>
                <c:pt idx="20" formatCode="0.00">
                  <c:v>0.37</c:v>
                </c:pt>
                <c:pt idx="21" formatCode="0.00">
                  <c:v>1.98</c:v>
                </c:pt>
                <c:pt idx="22" formatCode="0.00">
                  <c:v>1.21</c:v>
                </c:pt>
                <c:pt idx="23" formatCode="0.00">
                  <c:v>-0.76</c:v>
                </c:pt>
                <c:pt idx="24" formatCode="0.00">
                  <c:v>1.03</c:v>
                </c:pt>
                <c:pt idx="25" formatCode="0.00">
                  <c:v>-0.92</c:v>
                </c:pt>
                <c:pt idx="26" formatCode="0.00">
                  <c:v>-0.13</c:v>
                </c:pt>
                <c:pt idx="27" formatCode="0.00">
                  <c:v>0.1</c:v>
                </c:pt>
                <c:pt idx="28" formatCode="0.00">
                  <c:v>2.57</c:v>
                </c:pt>
                <c:pt idx="29" formatCode="0.00">
                  <c:v>0.33</c:v>
                </c:pt>
                <c:pt idx="30" formatCode="0.00">
                  <c:v>-1.0900000000000001</c:v>
                </c:pt>
                <c:pt idx="31" formatCode="0.00">
                  <c:v>-0.38</c:v>
                </c:pt>
                <c:pt idx="32" formatCode="0.00">
                  <c:v>0.19</c:v>
                </c:pt>
                <c:pt idx="33" formatCode="0.00">
                  <c:v>-0.31</c:v>
                </c:pt>
                <c:pt idx="34" formatCode="0.00">
                  <c:v>4.42</c:v>
                </c:pt>
                <c:pt idx="35" formatCode="0.00">
                  <c:v>0.65</c:v>
                </c:pt>
                <c:pt idx="36" formatCode="0.00">
                  <c:v>1.3</c:v>
                </c:pt>
                <c:pt idx="37" formatCode="0.00">
                  <c:v>-0.33</c:v>
                </c:pt>
                <c:pt idx="38" formatCode="0.00">
                  <c:v>-1</c:v>
                </c:pt>
                <c:pt idx="39" formatCode="0.00">
                  <c:v>0.43</c:v>
                </c:pt>
                <c:pt idx="40" formatCode="0.00">
                  <c:v>0.33</c:v>
                </c:pt>
                <c:pt idx="41" formatCode="0.00">
                  <c:v>0.86</c:v>
                </c:pt>
                <c:pt idx="42" formatCode="0.00">
                  <c:v>-0.16</c:v>
                </c:pt>
                <c:pt idx="43" formatCode="0.00">
                  <c:v>0.69</c:v>
                </c:pt>
                <c:pt idx="44" formatCode="0.00">
                  <c:v>1.17</c:v>
                </c:pt>
                <c:pt idx="45" formatCode="0.00">
                  <c:v>-7.46</c:v>
                </c:pt>
                <c:pt idx="46" formatCode="0.00">
                  <c:v>-1.03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2-4892-BB42-6ECD5530FD4F}"/>
            </c:ext>
          </c:extLst>
        </c:ser>
        <c:ser>
          <c:idx val="2"/>
          <c:order val="2"/>
          <c:tx>
            <c:strRef>
              <c:f>ddCT!$AV$4</c:f>
              <c:strCache>
                <c:ptCount val="1"/>
                <c:pt idx="0">
                  <c:v>SEA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ddCT!$AV$5:$AV$94</c:f>
              <c:numCache>
                <c:formatCode>General</c:formatCode>
                <c:ptCount val="90"/>
                <c:pt idx="47" formatCode="0.00">
                  <c:v>3.71</c:v>
                </c:pt>
                <c:pt idx="48" formatCode="0.00">
                  <c:v>12.65</c:v>
                </c:pt>
                <c:pt idx="49" formatCode="0.00">
                  <c:v>-3.05</c:v>
                </c:pt>
                <c:pt idx="50" formatCode="0.00">
                  <c:v>4.97</c:v>
                </c:pt>
                <c:pt idx="51" formatCode="0.00">
                  <c:v>1.9</c:v>
                </c:pt>
                <c:pt idx="52" formatCode="0.00">
                  <c:v>2.59</c:v>
                </c:pt>
                <c:pt idx="53" formatCode="0.00">
                  <c:v>-0.41</c:v>
                </c:pt>
                <c:pt idx="54" formatCode="0.00">
                  <c:v>1.96</c:v>
                </c:pt>
                <c:pt idx="55" formatCode="0.00">
                  <c:v>2.29</c:v>
                </c:pt>
                <c:pt idx="56" formatCode="0.00">
                  <c:v>0.25</c:v>
                </c:pt>
                <c:pt idx="57" formatCode="0.00">
                  <c:v>0.64</c:v>
                </c:pt>
                <c:pt idx="58" formatCode="0.00">
                  <c:v>-0.53</c:v>
                </c:pt>
                <c:pt idx="59" formatCode="0.00">
                  <c:v>0.22</c:v>
                </c:pt>
                <c:pt idx="60" formatCode="0.00">
                  <c:v>7.44</c:v>
                </c:pt>
                <c:pt idx="61" formatCode="0.00">
                  <c:v>0.14000000000000001</c:v>
                </c:pt>
                <c:pt idx="62" formatCode="0.00">
                  <c:v>-0.94</c:v>
                </c:pt>
                <c:pt idx="63" formatCode="0.00">
                  <c:v>0</c:v>
                </c:pt>
                <c:pt idx="64" formatCode="0.00">
                  <c:v>-0.63</c:v>
                </c:pt>
                <c:pt idx="65" formatCode="0.00">
                  <c:v>-0.24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2-4892-BB42-6ECD5530FD4F}"/>
            </c:ext>
          </c:extLst>
        </c:ser>
        <c:ser>
          <c:idx val="3"/>
          <c:order val="3"/>
          <c:tx>
            <c:strRef>
              <c:f>ddCT!$AW$4</c:f>
              <c:strCache>
                <c:ptCount val="1"/>
                <c:pt idx="0">
                  <c:v>EU&amp;NA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ddCT!$AW$5:$AW$94</c:f>
              <c:numCache>
                <c:formatCode>General</c:formatCode>
                <c:ptCount val="90"/>
                <c:pt idx="66" formatCode="0.00">
                  <c:v>1.21</c:v>
                </c:pt>
                <c:pt idx="67" formatCode="0.00">
                  <c:v>0.9</c:v>
                </c:pt>
                <c:pt idx="68" formatCode="0.00">
                  <c:v>1.48</c:v>
                </c:pt>
                <c:pt idx="69" formatCode="0.00">
                  <c:v>2.63</c:v>
                </c:pt>
                <c:pt idx="70" formatCode="0.00">
                  <c:v>-1.27</c:v>
                </c:pt>
                <c:pt idx="71" formatCode="0.00">
                  <c:v>-1.51</c:v>
                </c:pt>
                <c:pt idx="72" formatCode="0.00">
                  <c:v>0.72</c:v>
                </c:pt>
                <c:pt idx="73" formatCode="0.00">
                  <c:v>0.6</c:v>
                </c:pt>
                <c:pt idx="74" formatCode="0.00">
                  <c:v>0.15</c:v>
                </c:pt>
                <c:pt idx="75" formatCode="0.00">
                  <c:v>0.4</c:v>
                </c:pt>
                <c:pt idx="76" formatCode="0.00">
                  <c:v>-0.1</c:v>
                </c:pt>
                <c:pt idx="77" formatCode="0.00">
                  <c:v>1.1000000000000001</c:v>
                </c:pt>
                <c:pt idx="78" formatCode="0.00">
                  <c:v>2.83</c:v>
                </c:pt>
                <c:pt idx="79" formatCode="0.00">
                  <c:v>0.36</c:v>
                </c:pt>
                <c:pt idx="80" formatCode="0.00">
                  <c:v>-1.9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02-4892-BB42-6ECD5530FD4F}"/>
            </c:ext>
          </c:extLst>
        </c:ser>
        <c:ser>
          <c:idx val="4"/>
          <c:order val="4"/>
          <c:tx>
            <c:strRef>
              <c:f>ddCT!$AX$4</c:f>
              <c:strCache>
                <c:ptCount val="1"/>
                <c:pt idx="0">
                  <c:v>S-Asia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ddCT!$AX$5:$AX$94</c:f>
              <c:numCache>
                <c:formatCode>General</c:formatCode>
                <c:ptCount val="90"/>
                <c:pt idx="81" formatCode="0.00">
                  <c:v>6.03</c:v>
                </c:pt>
                <c:pt idx="82" formatCode="0.00">
                  <c:v>-1.99</c:v>
                </c:pt>
                <c:pt idx="83" formatCode="0.00">
                  <c:v>-0.17</c:v>
                </c:pt>
                <c:pt idx="84" formatCode="0.00">
                  <c:v>0.5</c:v>
                </c:pt>
                <c:pt idx="85" formatCode="0.00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02-4892-BB42-6ECD5530FD4F}"/>
            </c:ext>
          </c:extLst>
        </c:ser>
        <c:ser>
          <c:idx val="5"/>
          <c:order val="5"/>
          <c:tx>
            <c:strRef>
              <c:f>ddCT!$AY$4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ddCT!$AY$5:$AY$94</c:f>
              <c:numCache>
                <c:formatCode>General</c:formatCode>
                <c:ptCount val="90"/>
                <c:pt idx="86" formatCode="0.00">
                  <c:v>-1.03</c:v>
                </c:pt>
                <c:pt idx="87" formatCode="0.0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02-4892-BB42-6ECD5530FD4F}"/>
            </c:ext>
          </c:extLst>
        </c:ser>
        <c:ser>
          <c:idx val="6"/>
          <c:order val="6"/>
          <c:tx>
            <c:strRef>
              <c:f>ddCT!$AZ$4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ddCT!$AZ$5:$AZ$94</c:f>
              <c:numCache>
                <c:formatCode>General</c:formatCode>
                <c:ptCount val="90"/>
                <c:pt idx="88" formatCode="0.00">
                  <c:v>-1.69</c:v>
                </c:pt>
                <c:pt idx="89" formatCode="0.00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02-4892-BB42-6ECD5530F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796024"/>
        <c:axId val="650794384"/>
      </c:barChart>
      <c:catAx>
        <c:axId val="65079602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94384"/>
        <c:crosses val="autoZero"/>
        <c:auto val="1"/>
        <c:lblAlgn val="ctr"/>
        <c:lblOffset val="100"/>
        <c:noMultiLvlLbl val="0"/>
      </c:catAx>
      <c:valAx>
        <c:axId val="6507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∆∆Ct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9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Expression fold change of cfxA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ddCT!$BC$4</c:f>
              <c:strCache>
                <c:ptCount val="1"/>
                <c:pt idx="0">
                  <c:v>Mainland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ddCT!$BC$5:$BC$94</c:f>
              <c:numCache>
                <c:formatCode>0.00</c:formatCode>
                <c:ptCount val="90"/>
                <c:pt idx="0">
                  <c:v>0.15</c:v>
                </c:pt>
                <c:pt idx="1">
                  <c:v>2.59</c:v>
                </c:pt>
                <c:pt idx="2">
                  <c:v>-1.76</c:v>
                </c:pt>
                <c:pt idx="3">
                  <c:v>-2.23</c:v>
                </c:pt>
                <c:pt idx="4">
                  <c:v>-1.47</c:v>
                </c:pt>
                <c:pt idx="5">
                  <c:v>-8.75</c:v>
                </c:pt>
                <c:pt idx="6">
                  <c:v>-6.92</c:v>
                </c:pt>
                <c:pt idx="7">
                  <c:v>0.47</c:v>
                </c:pt>
                <c:pt idx="8">
                  <c:v>-2.77</c:v>
                </c:pt>
                <c:pt idx="9">
                  <c:v>1.5</c:v>
                </c:pt>
                <c:pt idx="10">
                  <c:v>-9.51</c:v>
                </c:pt>
                <c:pt idx="11">
                  <c:v>-5.24</c:v>
                </c:pt>
                <c:pt idx="12">
                  <c:v>-2.52</c:v>
                </c:pt>
                <c:pt idx="13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8-4F7A-A6AE-3F8D0430A554}"/>
            </c:ext>
          </c:extLst>
        </c:ser>
        <c:ser>
          <c:idx val="1"/>
          <c:order val="1"/>
          <c:tx>
            <c:strRef>
              <c:f>ddCT!$BD$4</c:f>
              <c:strCache>
                <c:ptCount val="1"/>
                <c:pt idx="0">
                  <c:v>E-Asia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ddCT!$BD$5:$BD$94</c:f>
              <c:numCache>
                <c:formatCode>General</c:formatCode>
                <c:ptCount val="90"/>
                <c:pt idx="14" formatCode="0.00">
                  <c:v>0.21</c:v>
                </c:pt>
                <c:pt idx="15" formatCode="0.00">
                  <c:v>5.64</c:v>
                </c:pt>
                <c:pt idx="16" formatCode="0.00">
                  <c:v>-7.02</c:v>
                </c:pt>
                <c:pt idx="17" formatCode="0.00">
                  <c:v>-1.63</c:v>
                </c:pt>
                <c:pt idx="18" formatCode="0.00">
                  <c:v>1.6</c:v>
                </c:pt>
                <c:pt idx="19" formatCode="0.00">
                  <c:v>-0.64</c:v>
                </c:pt>
                <c:pt idx="20" formatCode="0.00">
                  <c:v>-0.73</c:v>
                </c:pt>
                <c:pt idx="21" formatCode="0.00">
                  <c:v>0.85</c:v>
                </c:pt>
                <c:pt idx="22" formatCode="0.00">
                  <c:v>0.18</c:v>
                </c:pt>
                <c:pt idx="23" formatCode="0.00">
                  <c:v>-1.52</c:v>
                </c:pt>
                <c:pt idx="24" formatCode="0.00">
                  <c:v>-0.4</c:v>
                </c:pt>
                <c:pt idx="25" formatCode="0.00">
                  <c:v>-0.27</c:v>
                </c:pt>
                <c:pt idx="26" formatCode="0.00">
                  <c:v>1.48</c:v>
                </c:pt>
                <c:pt idx="27" formatCode="0.00">
                  <c:v>-3.08</c:v>
                </c:pt>
                <c:pt idx="28" formatCode="0.00">
                  <c:v>5.99</c:v>
                </c:pt>
                <c:pt idx="29" formatCode="0.00">
                  <c:v>2.0499999999999998</c:v>
                </c:pt>
                <c:pt idx="30" formatCode="0.00">
                  <c:v>2.59</c:v>
                </c:pt>
                <c:pt idx="31" formatCode="0.00">
                  <c:v>-2.11</c:v>
                </c:pt>
                <c:pt idx="32" formatCode="0.00">
                  <c:v>0.87</c:v>
                </c:pt>
                <c:pt idx="33" formatCode="0.00">
                  <c:v>-0.54</c:v>
                </c:pt>
                <c:pt idx="34" formatCode="0.00">
                  <c:v>1.41</c:v>
                </c:pt>
                <c:pt idx="35" formatCode="0.00">
                  <c:v>-0.83</c:v>
                </c:pt>
                <c:pt idx="36" formatCode="0.00">
                  <c:v>0.2</c:v>
                </c:pt>
                <c:pt idx="37" formatCode="0.00">
                  <c:v>1.61</c:v>
                </c:pt>
                <c:pt idx="38" formatCode="0.00">
                  <c:v>-3.58</c:v>
                </c:pt>
                <c:pt idx="39" formatCode="0.00">
                  <c:v>-3.67</c:v>
                </c:pt>
                <c:pt idx="40" formatCode="0.00">
                  <c:v>1.34</c:v>
                </c:pt>
                <c:pt idx="41" formatCode="0.00">
                  <c:v>-1.02</c:v>
                </c:pt>
                <c:pt idx="42" formatCode="0.00">
                  <c:v>1.69</c:v>
                </c:pt>
                <c:pt idx="43" formatCode="0.00">
                  <c:v>-1.25</c:v>
                </c:pt>
                <c:pt idx="44" formatCode="0.00">
                  <c:v>2.16</c:v>
                </c:pt>
                <c:pt idx="45" formatCode="0.00">
                  <c:v>1.27</c:v>
                </c:pt>
                <c:pt idx="46" formatCode="0.00">
                  <c:v>-1.55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8-4F7A-A6AE-3F8D0430A554}"/>
            </c:ext>
          </c:extLst>
        </c:ser>
        <c:ser>
          <c:idx val="2"/>
          <c:order val="2"/>
          <c:tx>
            <c:strRef>
              <c:f>ddCT!$BE$4</c:f>
              <c:strCache>
                <c:ptCount val="1"/>
                <c:pt idx="0">
                  <c:v>SEA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ddCT!$BE$5:$BE$94</c:f>
              <c:numCache>
                <c:formatCode>General</c:formatCode>
                <c:ptCount val="90"/>
                <c:pt idx="47" formatCode="0.00">
                  <c:v>-1.44</c:v>
                </c:pt>
                <c:pt idx="48" formatCode="0.00">
                  <c:v>4.3899999999999997</c:v>
                </c:pt>
                <c:pt idx="49" formatCode="0.00">
                  <c:v>-5.69</c:v>
                </c:pt>
                <c:pt idx="50" formatCode="0.00">
                  <c:v>3.71</c:v>
                </c:pt>
                <c:pt idx="51" formatCode="0.00">
                  <c:v>-0.8</c:v>
                </c:pt>
                <c:pt idx="52" formatCode="0.00">
                  <c:v>-10.75</c:v>
                </c:pt>
                <c:pt idx="53" formatCode="0.00">
                  <c:v>16.13</c:v>
                </c:pt>
                <c:pt idx="54" formatCode="0.00">
                  <c:v>3.23</c:v>
                </c:pt>
                <c:pt idx="55" formatCode="0.00">
                  <c:v>0.25</c:v>
                </c:pt>
                <c:pt idx="56" formatCode="0.00">
                  <c:v>-2.44</c:v>
                </c:pt>
                <c:pt idx="57" formatCode="0.00">
                  <c:v>4.08</c:v>
                </c:pt>
                <c:pt idx="58" formatCode="0.00">
                  <c:v>6.07</c:v>
                </c:pt>
                <c:pt idx="59" formatCode="0.00">
                  <c:v>0.25</c:v>
                </c:pt>
                <c:pt idx="60" formatCode="0.00">
                  <c:v>7.92</c:v>
                </c:pt>
                <c:pt idx="61" formatCode="0.00">
                  <c:v>-0.3</c:v>
                </c:pt>
                <c:pt idx="62" formatCode="0.00">
                  <c:v>0.67</c:v>
                </c:pt>
                <c:pt idx="63" formatCode="0.00">
                  <c:v>-1.83</c:v>
                </c:pt>
                <c:pt idx="64" formatCode="0.00">
                  <c:v>-0.5</c:v>
                </c:pt>
                <c:pt idx="65" formatCode="0.00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8-4F7A-A6AE-3F8D0430A554}"/>
            </c:ext>
          </c:extLst>
        </c:ser>
        <c:ser>
          <c:idx val="3"/>
          <c:order val="3"/>
          <c:tx>
            <c:strRef>
              <c:f>ddCT!$BF$4</c:f>
              <c:strCache>
                <c:ptCount val="1"/>
                <c:pt idx="0">
                  <c:v>EU&amp;NA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ddCT!$BF$5:$BF$94</c:f>
              <c:numCache>
                <c:formatCode>General</c:formatCode>
                <c:ptCount val="90"/>
                <c:pt idx="66" formatCode="0.00">
                  <c:v>-3.79</c:v>
                </c:pt>
                <c:pt idx="67" formatCode="0.00">
                  <c:v>0.93</c:v>
                </c:pt>
                <c:pt idx="68" formatCode="0.00">
                  <c:v>3.33</c:v>
                </c:pt>
                <c:pt idx="69" formatCode="0.00">
                  <c:v>3.99</c:v>
                </c:pt>
                <c:pt idx="70" formatCode="0.00">
                  <c:v>0.92</c:v>
                </c:pt>
                <c:pt idx="71" formatCode="0.00">
                  <c:v>1.1100000000000001</c:v>
                </c:pt>
                <c:pt idx="72" formatCode="0.00">
                  <c:v>-1.17</c:v>
                </c:pt>
                <c:pt idx="73" formatCode="0.00">
                  <c:v>-0.73</c:v>
                </c:pt>
                <c:pt idx="74" formatCode="0.00">
                  <c:v>-3.85</c:v>
                </c:pt>
                <c:pt idx="75" formatCode="0.00">
                  <c:v>0.48</c:v>
                </c:pt>
                <c:pt idx="76" formatCode="0.00">
                  <c:v>1.85</c:v>
                </c:pt>
                <c:pt idx="77" formatCode="0.00">
                  <c:v>0.28999999999999998</c:v>
                </c:pt>
                <c:pt idx="78" formatCode="0.00">
                  <c:v>-3.74</c:v>
                </c:pt>
                <c:pt idx="79" formatCode="0.00">
                  <c:v>-7.0000000000000007E-2</c:v>
                </c:pt>
                <c:pt idx="80" formatCode="0.00">
                  <c:v>-2.7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8-4F7A-A6AE-3F8D0430A554}"/>
            </c:ext>
          </c:extLst>
        </c:ser>
        <c:ser>
          <c:idx val="4"/>
          <c:order val="4"/>
          <c:tx>
            <c:strRef>
              <c:f>ddCT!$BG$4</c:f>
              <c:strCache>
                <c:ptCount val="1"/>
                <c:pt idx="0">
                  <c:v>S-Asia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ddCT!$BG$5:$BG$94</c:f>
              <c:numCache>
                <c:formatCode>General</c:formatCode>
                <c:ptCount val="90"/>
                <c:pt idx="81" formatCode="0.00">
                  <c:v>-0.28999999999999998</c:v>
                </c:pt>
                <c:pt idx="82" formatCode="0.00">
                  <c:v>0.63</c:v>
                </c:pt>
                <c:pt idx="83" formatCode="0.00">
                  <c:v>-0.75</c:v>
                </c:pt>
                <c:pt idx="84" formatCode="0.00">
                  <c:v>3.09</c:v>
                </c:pt>
                <c:pt idx="85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D8-4F7A-A6AE-3F8D0430A554}"/>
            </c:ext>
          </c:extLst>
        </c:ser>
        <c:ser>
          <c:idx val="5"/>
          <c:order val="5"/>
          <c:tx>
            <c:strRef>
              <c:f>ddCT!$BH$4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ddCT!$BH$5:$BH$94</c:f>
              <c:numCache>
                <c:formatCode>General</c:formatCode>
                <c:ptCount val="90"/>
                <c:pt idx="86" formatCode="0.00">
                  <c:v>-1.05</c:v>
                </c:pt>
                <c:pt idx="87" formatCode="0.00">
                  <c:v>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D8-4F7A-A6AE-3F8D0430A554}"/>
            </c:ext>
          </c:extLst>
        </c:ser>
        <c:ser>
          <c:idx val="6"/>
          <c:order val="6"/>
          <c:tx>
            <c:strRef>
              <c:f>ddCT!$BI$4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ddCT!$BI$5:$BI$94</c:f>
              <c:numCache>
                <c:formatCode>General</c:formatCode>
                <c:ptCount val="90"/>
                <c:pt idx="88" formatCode="0.00">
                  <c:v>-2.4300000000000002</c:v>
                </c:pt>
                <c:pt idx="89" formatCode="0.00">
                  <c:v>-5.23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D8-4F7A-A6AE-3F8D0430A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922336"/>
        <c:axId val="568924960"/>
      </c:barChart>
      <c:catAx>
        <c:axId val="56892233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24960"/>
        <c:crosses val="autoZero"/>
        <c:auto val="1"/>
        <c:lblAlgn val="ctr"/>
        <c:lblOffset val="100"/>
        <c:noMultiLvlLbl val="0"/>
      </c:catAx>
      <c:valAx>
        <c:axId val="5689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∆∆Ct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136071</xdr:colOff>
      <xdr:row>73</xdr:row>
      <xdr:rowOff>176894</xdr:rowOff>
    </xdr:from>
    <xdr:to>
      <xdr:col>41</xdr:col>
      <xdr:colOff>108857</xdr:colOff>
      <xdr:row>99</xdr:row>
      <xdr:rowOff>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266699</xdr:colOff>
      <xdr:row>275</xdr:row>
      <xdr:rowOff>0</xdr:rowOff>
    </xdr:from>
    <xdr:to>
      <xdr:col>25</xdr:col>
      <xdr:colOff>152400</xdr:colOff>
      <xdr:row>289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490537</xdr:colOff>
      <xdr:row>94</xdr:row>
      <xdr:rowOff>9525</xdr:rowOff>
    </xdr:from>
    <xdr:to>
      <xdr:col>25</xdr:col>
      <xdr:colOff>185737</xdr:colOff>
      <xdr:row>108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409575</xdr:colOff>
      <xdr:row>94</xdr:row>
      <xdr:rowOff>47625</xdr:rowOff>
    </xdr:from>
    <xdr:to>
      <xdr:col>34</xdr:col>
      <xdr:colOff>104775</xdr:colOff>
      <xdr:row>108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523875</xdr:colOff>
      <xdr:row>94</xdr:row>
      <xdr:rowOff>47625</xdr:rowOff>
    </xdr:from>
    <xdr:to>
      <xdr:col>43</xdr:col>
      <xdr:colOff>219075</xdr:colOff>
      <xdr:row>108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409575</xdr:colOff>
      <xdr:row>94</xdr:row>
      <xdr:rowOff>76200</xdr:rowOff>
    </xdr:from>
    <xdr:to>
      <xdr:col>52</xdr:col>
      <xdr:colOff>104775</xdr:colOff>
      <xdr:row>108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438150</xdr:colOff>
      <xdr:row>94</xdr:row>
      <xdr:rowOff>57150</xdr:rowOff>
    </xdr:from>
    <xdr:to>
      <xdr:col>61</xdr:col>
      <xdr:colOff>133350</xdr:colOff>
      <xdr:row>108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6"/>
  <sheetViews>
    <sheetView tabSelected="1" topLeftCell="A70" workbookViewId="0">
      <selection activeCell="K66" sqref="K66"/>
    </sheetView>
  </sheetViews>
  <sheetFormatPr defaultRowHeight="15"/>
  <cols>
    <col min="33" max="33" width="9.140625" style="6"/>
  </cols>
  <sheetData>
    <row r="1" spans="1:51" ht="75">
      <c r="B1" s="45" t="s">
        <v>0</v>
      </c>
      <c r="C1" s="52" t="s">
        <v>1</v>
      </c>
      <c r="D1" s="52" t="s">
        <v>2</v>
      </c>
      <c r="E1" s="53" t="s">
        <v>3</v>
      </c>
      <c r="F1" s="53" t="s">
        <v>4</v>
      </c>
      <c r="G1" s="53" t="s">
        <v>5</v>
      </c>
      <c r="H1" s="53" t="s">
        <v>6</v>
      </c>
      <c r="I1" s="53" t="s">
        <v>7</v>
      </c>
      <c r="J1" s="53" t="s">
        <v>8</v>
      </c>
      <c r="K1" s="53" t="s">
        <v>9</v>
      </c>
      <c r="L1" s="53" t="s">
        <v>10</v>
      </c>
      <c r="M1" s="53" t="s">
        <v>11</v>
      </c>
      <c r="N1" s="53" t="s">
        <v>12</v>
      </c>
      <c r="O1" s="54" t="s">
        <v>13</v>
      </c>
      <c r="P1" s="54" t="s">
        <v>14</v>
      </c>
      <c r="Q1" s="53" t="s">
        <v>15</v>
      </c>
      <c r="R1" s="53" t="s">
        <v>16</v>
      </c>
      <c r="S1" s="52" t="s">
        <v>17</v>
      </c>
      <c r="T1" s="53" t="s">
        <v>18</v>
      </c>
      <c r="U1" s="53" t="s">
        <v>19</v>
      </c>
      <c r="V1" s="53" t="s">
        <v>20</v>
      </c>
      <c r="W1" s="52" t="s">
        <v>21</v>
      </c>
      <c r="X1" s="55" t="s">
        <v>22</v>
      </c>
      <c r="Y1" s="28" t="s">
        <v>23</v>
      </c>
      <c r="Z1" s="28" t="s">
        <v>24</v>
      </c>
      <c r="AA1" s="28" t="s">
        <v>25</v>
      </c>
      <c r="AB1" s="28" t="s">
        <v>26</v>
      </c>
      <c r="AC1" s="56" t="s">
        <v>27</v>
      </c>
      <c r="AD1" s="176" t="s">
        <v>28</v>
      </c>
      <c r="AE1" s="176" t="s">
        <v>29</v>
      </c>
      <c r="AF1" s="174" t="s">
        <v>30</v>
      </c>
      <c r="AG1" s="114" t="s">
        <v>31</v>
      </c>
      <c r="AH1" s="175" t="s">
        <v>32</v>
      </c>
      <c r="AI1" s="59" t="s">
        <v>31</v>
      </c>
      <c r="AJ1" s="60" t="s">
        <v>33</v>
      </c>
      <c r="AK1" s="61" t="s">
        <v>34</v>
      </c>
      <c r="AL1" s="61" t="s">
        <v>35</v>
      </c>
      <c r="AM1" s="62" t="s">
        <v>36</v>
      </c>
      <c r="AN1" s="63" t="s">
        <v>37</v>
      </c>
      <c r="AO1" s="64" t="s">
        <v>38</v>
      </c>
      <c r="AP1" s="65" t="s">
        <v>39</v>
      </c>
      <c r="AQ1" s="66" t="s">
        <v>40</v>
      </c>
      <c r="AR1" s="67" t="s">
        <v>41</v>
      </c>
      <c r="AS1" s="68" t="s">
        <v>42</v>
      </c>
      <c r="AT1" s="68" t="s">
        <v>43</v>
      </c>
      <c r="AU1" s="68" t="s">
        <v>44</v>
      </c>
      <c r="AV1" s="69" t="s">
        <v>45</v>
      </c>
      <c r="AW1" s="70" t="s">
        <v>46</v>
      </c>
      <c r="AX1" s="70" t="s">
        <v>47</v>
      </c>
      <c r="AY1" s="70" t="s">
        <v>48</v>
      </c>
    </row>
    <row r="2" spans="1:51">
      <c r="A2" s="6">
        <v>1</v>
      </c>
      <c r="B2" s="6">
        <v>1</v>
      </c>
      <c r="C2" s="6">
        <v>1</v>
      </c>
      <c r="D2" s="6">
        <v>0</v>
      </c>
      <c r="E2" s="6">
        <v>1</v>
      </c>
      <c r="F2" s="73">
        <v>0</v>
      </c>
      <c r="G2" s="6">
        <v>1</v>
      </c>
      <c r="H2" s="73">
        <v>0</v>
      </c>
      <c r="I2" s="6">
        <v>0</v>
      </c>
      <c r="J2" s="71">
        <v>20</v>
      </c>
      <c r="K2" s="35">
        <v>20.047445621303751</v>
      </c>
      <c r="L2" s="71">
        <v>10</v>
      </c>
      <c r="M2" s="6">
        <v>0</v>
      </c>
      <c r="N2" s="6">
        <v>1</v>
      </c>
      <c r="O2" s="72">
        <v>0</v>
      </c>
      <c r="P2" s="6">
        <v>0</v>
      </c>
      <c r="Q2" s="73">
        <v>0</v>
      </c>
      <c r="R2" s="6">
        <v>0</v>
      </c>
      <c r="S2" s="6">
        <v>0</v>
      </c>
      <c r="T2" s="6">
        <v>1</v>
      </c>
      <c r="U2" s="6">
        <v>0</v>
      </c>
      <c r="V2" s="6">
        <v>0</v>
      </c>
      <c r="W2" s="6">
        <v>0</v>
      </c>
      <c r="X2" s="6">
        <v>1</v>
      </c>
      <c r="Y2" s="6">
        <v>0</v>
      </c>
      <c r="Z2" s="6">
        <v>1</v>
      </c>
      <c r="AA2" s="6">
        <v>0</v>
      </c>
      <c r="AB2" s="6">
        <v>0</v>
      </c>
      <c r="AC2" s="74">
        <v>0</v>
      </c>
      <c r="AD2" s="114">
        <v>1</v>
      </c>
      <c r="AE2" s="114">
        <v>1</v>
      </c>
      <c r="AF2" s="114">
        <v>0</v>
      </c>
      <c r="AG2" s="114">
        <v>0</v>
      </c>
      <c r="AH2" s="115">
        <v>0</v>
      </c>
      <c r="AI2" s="77">
        <v>1</v>
      </c>
      <c r="AJ2" s="78">
        <v>0</v>
      </c>
      <c r="AK2" s="79">
        <v>0</v>
      </c>
      <c r="AL2" s="79">
        <v>0</v>
      </c>
      <c r="AM2" s="80">
        <v>1</v>
      </c>
      <c r="AN2" s="81">
        <v>0</v>
      </c>
      <c r="AO2" s="82">
        <v>1</v>
      </c>
      <c r="AP2" s="83">
        <v>0</v>
      </c>
      <c r="AQ2" s="84">
        <v>1</v>
      </c>
      <c r="AR2" s="85">
        <v>0</v>
      </c>
      <c r="AS2" s="86">
        <v>1</v>
      </c>
      <c r="AT2" s="86">
        <v>0</v>
      </c>
      <c r="AU2" s="86">
        <v>1</v>
      </c>
      <c r="AV2" s="87">
        <v>0</v>
      </c>
      <c r="AW2">
        <v>0</v>
      </c>
      <c r="AX2">
        <v>0</v>
      </c>
      <c r="AY2">
        <v>0</v>
      </c>
    </row>
    <row r="3" spans="1:51">
      <c r="A3" s="6">
        <v>2</v>
      </c>
      <c r="B3" s="6">
        <v>2</v>
      </c>
      <c r="C3" s="6">
        <v>1</v>
      </c>
      <c r="D3" s="6">
        <v>0</v>
      </c>
      <c r="E3" s="6">
        <v>1</v>
      </c>
      <c r="F3" s="73">
        <v>0</v>
      </c>
      <c r="G3" s="73">
        <v>0</v>
      </c>
      <c r="H3" s="6">
        <v>1</v>
      </c>
      <c r="I3" s="6">
        <v>0</v>
      </c>
      <c r="J3" s="71">
        <v>51</v>
      </c>
      <c r="K3" s="35">
        <v>25.889097912747467</v>
      </c>
      <c r="L3" s="71">
        <v>9</v>
      </c>
      <c r="M3" s="6">
        <v>1</v>
      </c>
      <c r="N3" s="6">
        <v>0</v>
      </c>
      <c r="O3" s="72">
        <v>0</v>
      </c>
      <c r="P3" s="6">
        <v>0</v>
      </c>
      <c r="Q3" s="73">
        <v>0</v>
      </c>
      <c r="R3" s="6">
        <v>0</v>
      </c>
      <c r="S3" s="6">
        <v>0</v>
      </c>
      <c r="T3" s="6">
        <v>1</v>
      </c>
      <c r="U3" s="6">
        <v>0</v>
      </c>
      <c r="V3" s="6">
        <v>0</v>
      </c>
      <c r="W3" s="6">
        <v>0</v>
      </c>
      <c r="X3" s="6">
        <v>1</v>
      </c>
      <c r="Y3" s="6">
        <v>0</v>
      </c>
      <c r="Z3" s="6">
        <v>1</v>
      </c>
      <c r="AA3" s="6">
        <v>0</v>
      </c>
      <c r="AB3" s="6">
        <v>0</v>
      </c>
      <c r="AC3" s="74">
        <v>0</v>
      </c>
      <c r="AD3" s="114">
        <v>1</v>
      </c>
      <c r="AE3" s="114">
        <v>1</v>
      </c>
      <c r="AF3" s="114">
        <v>0</v>
      </c>
      <c r="AG3" s="114">
        <v>0</v>
      </c>
      <c r="AH3" s="115">
        <v>0</v>
      </c>
      <c r="AI3" s="77">
        <v>1</v>
      </c>
      <c r="AJ3" s="78">
        <v>0</v>
      </c>
      <c r="AK3" s="79">
        <v>0</v>
      </c>
      <c r="AL3" s="79">
        <v>0</v>
      </c>
      <c r="AM3" s="80">
        <v>0</v>
      </c>
      <c r="AN3" s="81">
        <v>0</v>
      </c>
      <c r="AO3" s="82">
        <v>1</v>
      </c>
      <c r="AP3" s="83">
        <v>0</v>
      </c>
      <c r="AQ3" s="84">
        <v>0</v>
      </c>
      <c r="AR3" s="85">
        <v>0</v>
      </c>
      <c r="AS3" s="86">
        <v>1</v>
      </c>
      <c r="AT3" s="86">
        <v>1</v>
      </c>
      <c r="AU3" s="86">
        <v>0</v>
      </c>
      <c r="AV3" s="87">
        <v>0</v>
      </c>
      <c r="AW3">
        <v>0</v>
      </c>
      <c r="AX3">
        <v>0</v>
      </c>
      <c r="AY3">
        <v>0</v>
      </c>
    </row>
    <row r="4" spans="1:51">
      <c r="A4" s="6">
        <v>3</v>
      </c>
      <c r="B4" s="6">
        <v>3</v>
      </c>
      <c r="C4" s="6">
        <v>0</v>
      </c>
      <c r="D4" s="6">
        <v>1</v>
      </c>
      <c r="E4" s="6">
        <v>1</v>
      </c>
      <c r="F4" s="73">
        <v>0</v>
      </c>
      <c r="G4" s="73">
        <v>0</v>
      </c>
      <c r="H4" s="6">
        <v>1</v>
      </c>
      <c r="I4" s="6">
        <v>0</v>
      </c>
      <c r="J4" s="71">
        <v>24</v>
      </c>
      <c r="K4" s="35">
        <v>21.754676502691108</v>
      </c>
      <c r="L4" s="71">
        <v>14</v>
      </c>
      <c r="M4" s="6">
        <v>0</v>
      </c>
      <c r="N4" s="6">
        <v>0</v>
      </c>
      <c r="O4" s="72">
        <v>1</v>
      </c>
      <c r="P4" s="6">
        <v>0</v>
      </c>
      <c r="Q4" s="73">
        <v>0</v>
      </c>
      <c r="R4" s="6">
        <v>0</v>
      </c>
      <c r="S4" s="6">
        <v>0</v>
      </c>
      <c r="T4" s="6">
        <v>1</v>
      </c>
      <c r="U4" s="6">
        <v>0</v>
      </c>
      <c r="V4" s="6">
        <v>0</v>
      </c>
      <c r="W4" s="6">
        <v>0</v>
      </c>
      <c r="X4" s="6">
        <v>1</v>
      </c>
      <c r="Y4" s="6">
        <v>0</v>
      </c>
      <c r="Z4" s="6">
        <v>0</v>
      </c>
      <c r="AA4" s="6">
        <v>0</v>
      </c>
      <c r="AB4" s="6">
        <v>0</v>
      </c>
      <c r="AC4" s="74">
        <v>0</v>
      </c>
      <c r="AD4" s="114">
        <v>1</v>
      </c>
      <c r="AE4" s="114">
        <v>1</v>
      </c>
      <c r="AF4" s="114">
        <v>0</v>
      </c>
      <c r="AG4" s="114">
        <v>0</v>
      </c>
      <c r="AH4" s="115">
        <v>0</v>
      </c>
      <c r="AI4" s="77">
        <v>1</v>
      </c>
      <c r="AJ4" s="78">
        <v>1</v>
      </c>
      <c r="AK4" s="79">
        <v>0</v>
      </c>
      <c r="AL4" s="79">
        <v>0</v>
      </c>
      <c r="AM4" s="80">
        <v>1</v>
      </c>
      <c r="AN4" s="81">
        <v>1</v>
      </c>
      <c r="AO4" s="82">
        <v>1</v>
      </c>
      <c r="AP4" s="83">
        <v>0</v>
      </c>
      <c r="AQ4" s="84">
        <v>1</v>
      </c>
      <c r="AR4" s="85">
        <v>0</v>
      </c>
      <c r="AS4" s="86">
        <v>1</v>
      </c>
      <c r="AT4" s="86">
        <v>0</v>
      </c>
      <c r="AU4" s="86">
        <v>1</v>
      </c>
      <c r="AV4" s="87">
        <v>1</v>
      </c>
      <c r="AW4">
        <v>0</v>
      </c>
      <c r="AX4">
        <v>0</v>
      </c>
      <c r="AY4">
        <v>0</v>
      </c>
    </row>
    <row r="5" spans="1:51">
      <c r="A5" s="6">
        <v>4</v>
      </c>
      <c r="B5" s="6">
        <v>4</v>
      </c>
      <c r="C5" s="6">
        <v>0</v>
      </c>
      <c r="D5" s="6">
        <v>1</v>
      </c>
      <c r="E5" s="6">
        <v>1</v>
      </c>
      <c r="F5" s="73">
        <v>0</v>
      </c>
      <c r="G5" s="73">
        <v>0</v>
      </c>
      <c r="H5" s="6">
        <v>1</v>
      </c>
      <c r="I5" s="6">
        <v>0</v>
      </c>
      <c r="J5" s="71">
        <v>29</v>
      </c>
      <c r="K5" s="35" t="s">
        <v>49</v>
      </c>
      <c r="L5" s="35">
        <v>10</v>
      </c>
      <c r="M5" s="6">
        <v>1</v>
      </c>
      <c r="N5" s="6">
        <v>0</v>
      </c>
      <c r="O5" s="72">
        <v>0</v>
      </c>
      <c r="P5" s="6">
        <v>0</v>
      </c>
      <c r="Q5" s="73">
        <v>0</v>
      </c>
      <c r="R5" s="6">
        <v>0</v>
      </c>
      <c r="S5" s="6">
        <v>1</v>
      </c>
      <c r="T5" s="6">
        <v>0</v>
      </c>
      <c r="U5" s="6">
        <v>0</v>
      </c>
      <c r="V5" s="6">
        <v>0</v>
      </c>
      <c r="W5" s="6">
        <v>0</v>
      </c>
      <c r="X5" s="6">
        <v>1</v>
      </c>
      <c r="Y5" s="6">
        <v>0</v>
      </c>
      <c r="Z5" s="6">
        <v>0</v>
      </c>
      <c r="AA5" s="6">
        <v>0</v>
      </c>
      <c r="AB5" s="6">
        <v>0</v>
      </c>
      <c r="AC5" s="74">
        <v>1</v>
      </c>
      <c r="AD5" s="114">
        <v>1</v>
      </c>
      <c r="AE5" s="114">
        <v>1</v>
      </c>
      <c r="AF5" s="114">
        <v>0</v>
      </c>
      <c r="AG5" s="114">
        <v>0</v>
      </c>
      <c r="AH5" s="115">
        <v>1</v>
      </c>
      <c r="AI5" s="77">
        <v>1</v>
      </c>
      <c r="AJ5" s="78">
        <v>1</v>
      </c>
      <c r="AK5" s="79">
        <v>1</v>
      </c>
      <c r="AL5" s="79">
        <v>0</v>
      </c>
      <c r="AM5" s="80">
        <v>0</v>
      </c>
      <c r="AN5" s="81">
        <v>1</v>
      </c>
      <c r="AO5" s="82">
        <v>0</v>
      </c>
      <c r="AP5" s="83">
        <v>1</v>
      </c>
      <c r="AQ5" s="84">
        <v>0</v>
      </c>
      <c r="AR5" s="85">
        <v>1</v>
      </c>
      <c r="AS5" s="86">
        <v>0</v>
      </c>
      <c r="AT5" s="86">
        <v>1</v>
      </c>
      <c r="AU5" s="86">
        <v>0</v>
      </c>
      <c r="AV5" s="87">
        <v>1</v>
      </c>
      <c r="AW5">
        <v>0</v>
      </c>
      <c r="AX5">
        <v>0</v>
      </c>
      <c r="AY5">
        <v>0</v>
      </c>
    </row>
    <row r="6" spans="1:51">
      <c r="A6" s="6">
        <v>5</v>
      </c>
      <c r="B6" s="6">
        <v>5</v>
      </c>
      <c r="C6" s="6">
        <v>0</v>
      </c>
      <c r="D6" s="6">
        <v>1</v>
      </c>
      <c r="E6" s="6">
        <v>1</v>
      </c>
      <c r="F6" s="73">
        <v>0</v>
      </c>
      <c r="G6" s="73">
        <v>0</v>
      </c>
      <c r="H6" s="6">
        <v>1</v>
      </c>
      <c r="I6" s="6">
        <v>0</v>
      </c>
      <c r="J6" s="71">
        <v>28</v>
      </c>
      <c r="K6" s="35">
        <v>22.229061933586404</v>
      </c>
      <c r="L6" s="35">
        <v>12</v>
      </c>
      <c r="M6" s="6">
        <v>1</v>
      </c>
      <c r="N6" s="6">
        <v>0</v>
      </c>
      <c r="O6" s="72">
        <v>0</v>
      </c>
      <c r="P6" s="6">
        <v>0</v>
      </c>
      <c r="Q6" s="73">
        <v>0</v>
      </c>
      <c r="R6" s="6">
        <v>0</v>
      </c>
      <c r="S6" s="6">
        <v>0</v>
      </c>
      <c r="T6" s="6">
        <v>1</v>
      </c>
      <c r="U6" s="6">
        <v>0</v>
      </c>
      <c r="V6" s="6">
        <v>0</v>
      </c>
      <c r="W6" s="6">
        <v>0</v>
      </c>
      <c r="X6" s="6">
        <v>1</v>
      </c>
      <c r="Y6" s="6">
        <v>0</v>
      </c>
      <c r="Z6" s="6">
        <v>0</v>
      </c>
      <c r="AA6" s="6">
        <v>0</v>
      </c>
      <c r="AB6" s="6">
        <v>0</v>
      </c>
      <c r="AC6" s="74">
        <v>1</v>
      </c>
      <c r="AD6" s="114">
        <v>0</v>
      </c>
      <c r="AE6" s="114">
        <v>0</v>
      </c>
      <c r="AF6" s="114">
        <v>0</v>
      </c>
      <c r="AG6" s="114">
        <v>0</v>
      </c>
      <c r="AH6" s="115">
        <v>1</v>
      </c>
      <c r="AI6" s="77">
        <v>0</v>
      </c>
      <c r="AJ6" s="78">
        <v>1</v>
      </c>
      <c r="AK6" s="79">
        <v>0</v>
      </c>
      <c r="AL6" s="79">
        <v>0</v>
      </c>
      <c r="AM6" s="80">
        <v>0</v>
      </c>
      <c r="AN6" s="81">
        <v>1</v>
      </c>
      <c r="AO6" s="82">
        <v>0</v>
      </c>
      <c r="AP6" s="83">
        <v>1</v>
      </c>
      <c r="AQ6" s="84">
        <v>1</v>
      </c>
      <c r="AR6" s="85">
        <v>1</v>
      </c>
      <c r="AS6" s="86">
        <v>1</v>
      </c>
      <c r="AT6" s="86">
        <v>0</v>
      </c>
      <c r="AU6" s="86">
        <v>1</v>
      </c>
      <c r="AV6" s="87">
        <v>1</v>
      </c>
      <c r="AW6">
        <v>0</v>
      </c>
      <c r="AX6">
        <v>0</v>
      </c>
      <c r="AY6">
        <v>0</v>
      </c>
    </row>
    <row r="7" spans="1:51">
      <c r="A7" s="6">
        <v>6</v>
      </c>
      <c r="B7" s="6">
        <v>6</v>
      </c>
      <c r="C7" s="6">
        <v>0</v>
      </c>
      <c r="D7" s="6">
        <v>1</v>
      </c>
      <c r="E7" s="6">
        <v>1</v>
      </c>
      <c r="F7" s="73">
        <v>0</v>
      </c>
      <c r="G7" s="6">
        <v>1</v>
      </c>
      <c r="H7" s="73">
        <v>0</v>
      </c>
      <c r="I7" s="6">
        <v>0</v>
      </c>
      <c r="J7" s="71">
        <v>18</v>
      </c>
      <c r="K7" s="35">
        <v>22.582709172343712</v>
      </c>
      <c r="L7" s="35">
        <v>15</v>
      </c>
      <c r="M7" s="6">
        <v>0</v>
      </c>
      <c r="N7" s="6">
        <v>0</v>
      </c>
      <c r="O7" s="72">
        <v>1</v>
      </c>
      <c r="P7" s="6">
        <v>0</v>
      </c>
      <c r="Q7" s="73">
        <v>0</v>
      </c>
      <c r="R7" s="6">
        <v>0</v>
      </c>
      <c r="S7" s="6">
        <v>0</v>
      </c>
      <c r="T7" s="6">
        <v>1</v>
      </c>
      <c r="U7" s="6">
        <v>0</v>
      </c>
      <c r="V7" s="6">
        <v>0</v>
      </c>
      <c r="W7" s="6">
        <v>0</v>
      </c>
      <c r="X7" s="6">
        <v>1</v>
      </c>
      <c r="Y7" s="6">
        <v>0</v>
      </c>
      <c r="Z7" s="6">
        <v>0</v>
      </c>
      <c r="AA7" s="6">
        <v>0</v>
      </c>
      <c r="AB7" s="6">
        <v>0</v>
      </c>
      <c r="AC7" s="74">
        <v>0</v>
      </c>
      <c r="AD7" s="114">
        <v>1</v>
      </c>
      <c r="AE7" s="114">
        <v>0</v>
      </c>
      <c r="AF7" s="114">
        <v>0</v>
      </c>
      <c r="AG7" s="114">
        <v>1</v>
      </c>
      <c r="AH7" s="115">
        <v>1</v>
      </c>
      <c r="AI7" s="77">
        <v>0</v>
      </c>
      <c r="AJ7" s="78">
        <v>0</v>
      </c>
      <c r="AK7" s="79">
        <v>1</v>
      </c>
      <c r="AL7" s="79">
        <v>0</v>
      </c>
      <c r="AM7" s="80">
        <v>1</v>
      </c>
      <c r="AN7" s="81">
        <v>0</v>
      </c>
      <c r="AO7" s="82">
        <v>1</v>
      </c>
      <c r="AP7" s="83">
        <v>1</v>
      </c>
      <c r="AQ7" s="84">
        <v>1</v>
      </c>
      <c r="AR7" s="85">
        <v>0</v>
      </c>
      <c r="AS7" s="86">
        <v>1</v>
      </c>
      <c r="AT7" s="86">
        <v>1</v>
      </c>
      <c r="AU7" s="86">
        <v>0</v>
      </c>
      <c r="AV7" s="87">
        <v>0</v>
      </c>
      <c r="AW7">
        <v>0</v>
      </c>
      <c r="AX7">
        <v>0</v>
      </c>
      <c r="AY7">
        <v>0</v>
      </c>
    </row>
    <row r="8" spans="1:51">
      <c r="A8" s="6">
        <v>7</v>
      </c>
      <c r="B8" s="6">
        <v>8</v>
      </c>
      <c r="C8" s="6">
        <v>0</v>
      </c>
      <c r="D8" s="6">
        <v>1</v>
      </c>
      <c r="E8" s="6">
        <v>1</v>
      </c>
      <c r="F8" s="73">
        <v>0</v>
      </c>
      <c r="G8" s="73">
        <v>0</v>
      </c>
      <c r="H8" s="6">
        <v>1</v>
      </c>
      <c r="I8" s="6">
        <v>0</v>
      </c>
      <c r="J8" s="71">
        <v>28</v>
      </c>
      <c r="K8" s="35">
        <v>19.814052735863431</v>
      </c>
      <c r="L8" s="35">
        <v>10</v>
      </c>
      <c r="M8" s="6">
        <v>0</v>
      </c>
      <c r="N8" s="6">
        <v>0</v>
      </c>
      <c r="O8" s="72">
        <v>0</v>
      </c>
      <c r="P8" s="6">
        <v>1</v>
      </c>
      <c r="Q8" s="73">
        <v>0</v>
      </c>
      <c r="R8" s="6">
        <v>1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1</v>
      </c>
      <c r="Y8" s="6">
        <v>0</v>
      </c>
      <c r="Z8" s="6">
        <v>0</v>
      </c>
      <c r="AA8" s="6">
        <v>0</v>
      </c>
      <c r="AB8" s="6">
        <v>0</v>
      </c>
      <c r="AC8" s="74">
        <v>1</v>
      </c>
      <c r="AD8" s="114">
        <v>0</v>
      </c>
      <c r="AE8" s="114">
        <v>0</v>
      </c>
      <c r="AF8" s="114">
        <v>0</v>
      </c>
      <c r="AG8" s="114">
        <v>0</v>
      </c>
      <c r="AH8" s="115">
        <v>1</v>
      </c>
      <c r="AI8" s="77">
        <v>1</v>
      </c>
      <c r="AJ8" s="78">
        <v>1</v>
      </c>
      <c r="AK8" s="79">
        <v>1</v>
      </c>
      <c r="AL8" s="79">
        <v>1</v>
      </c>
      <c r="AM8" s="80">
        <v>0</v>
      </c>
      <c r="AN8" s="81">
        <v>1</v>
      </c>
      <c r="AO8" s="82">
        <v>1</v>
      </c>
      <c r="AP8" s="83">
        <v>1</v>
      </c>
      <c r="AQ8" s="84">
        <v>1</v>
      </c>
      <c r="AR8" s="85">
        <v>0</v>
      </c>
      <c r="AS8" s="86">
        <v>1</v>
      </c>
      <c r="AT8" s="86">
        <v>1</v>
      </c>
      <c r="AU8" s="86">
        <v>0</v>
      </c>
      <c r="AV8" s="87">
        <v>0</v>
      </c>
      <c r="AW8">
        <v>0</v>
      </c>
      <c r="AX8">
        <v>0</v>
      </c>
      <c r="AY8">
        <v>0</v>
      </c>
    </row>
    <row r="9" spans="1:51">
      <c r="A9" s="6">
        <v>8</v>
      </c>
      <c r="B9" s="6">
        <v>10</v>
      </c>
      <c r="C9" s="6">
        <v>0</v>
      </c>
      <c r="D9" s="6">
        <v>1</v>
      </c>
      <c r="E9" s="6">
        <v>1</v>
      </c>
      <c r="F9" s="73">
        <v>0</v>
      </c>
      <c r="G9" s="73">
        <v>0</v>
      </c>
      <c r="H9" s="6">
        <v>1</v>
      </c>
      <c r="I9" s="6">
        <v>0</v>
      </c>
      <c r="J9" s="71">
        <v>25</v>
      </c>
      <c r="K9" s="35">
        <v>16.76573693034598</v>
      </c>
      <c r="L9" s="35">
        <v>15</v>
      </c>
      <c r="M9" s="6">
        <v>1</v>
      </c>
      <c r="N9" s="6">
        <v>0</v>
      </c>
      <c r="O9" s="72">
        <v>0</v>
      </c>
      <c r="P9" s="6">
        <v>0</v>
      </c>
      <c r="Q9" s="73">
        <v>1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1</v>
      </c>
      <c r="Y9" s="6">
        <v>0</v>
      </c>
      <c r="Z9" s="6">
        <v>0</v>
      </c>
      <c r="AA9" s="6">
        <v>0</v>
      </c>
      <c r="AB9" s="6">
        <v>0</v>
      </c>
      <c r="AC9" s="74">
        <v>0</v>
      </c>
      <c r="AD9" s="114">
        <v>1</v>
      </c>
      <c r="AE9" s="114">
        <v>1</v>
      </c>
      <c r="AF9" s="114">
        <v>0</v>
      </c>
      <c r="AG9" s="114">
        <v>0</v>
      </c>
      <c r="AH9" s="115">
        <v>1</v>
      </c>
      <c r="AI9" s="77">
        <v>1</v>
      </c>
      <c r="AJ9" s="78">
        <v>1</v>
      </c>
      <c r="AK9" s="79">
        <v>0</v>
      </c>
      <c r="AL9" s="79">
        <v>0</v>
      </c>
      <c r="AM9" s="80">
        <v>1</v>
      </c>
      <c r="AN9" s="81">
        <v>1</v>
      </c>
      <c r="AO9" s="82">
        <v>0</v>
      </c>
      <c r="AP9" s="83">
        <v>1</v>
      </c>
      <c r="AQ9" s="84">
        <v>1</v>
      </c>
      <c r="AR9" s="85">
        <v>0</v>
      </c>
      <c r="AS9" s="86">
        <v>0</v>
      </c>
      <c r="AT9" s="86">
        <v>1</v>
      </c>
      <c r="AU9" s="86">
        <v>0</v>
      </c>
      <c r="AV9" s="87">
        <v>1</v>
      </c>
      <c r="AW9">
        <v>0</v>
      </c>
      <c r="AX9">
        <v>0</v>
      </c>
      <c r="AY9">
        <v>0</v>
      </c>
    </row>
    <row r="10" spans="1:51">
      <c r="A10" s="6">
        <v>9</v>
      </c>
      <c r="B10" s="6">
        <v>11</v>
      </c>
      <c r="C10" s="6">
        <v>1</v>
      </c>
      <c r="D10" s="6">
        <v>0</v>
      </c>
      <c r="E10" s="6">
        <v>1</v>
      </c>
      <c r="F10" s="73">
        <v>0</v>
      </c>
      <c r="G10" s="73">
        <v>0</v>
      </c>
      <c r="H10" s="6">
        <v>1</v>
      </c>
      <c r="I10" s="6">
        <v>0</v>
      </c>
      <c r="J10" s="71">
        <v>32</v>
      </c>
      <c r="K10" s="35" t="s">
        <v>49</v>
      </c>
      <c r="L10" s="35">
        <v>12</v>
      </c>
      <c r="M10" s="6">
        <v>1</v>
      </c>
      <c r="N10" s="6">
        <v>0</v>
      </c>
      <c r="O10" s="72">
        <v>0</v>
      </c>
      <c r="P10" s="6">
        <v>0</v>
      </c>
      <c r="Q10" s="73">
        <v>1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1</v>
      </c>
      <c r="Y10" s="6">
        <v>0</v>
      </c>
      <c r="Z10" s="6">
        <v>1</v>
      </c>
      <c r="AA10" s="6">
        <v>0</v>
      </c>
      <c r="AB10" s="6">
        <v>0</v>
      </c>
      <c r="AC10" s="74">
        <v>1</v>
      </c>
      <c r="AD10" s="114">
        <v>1</v>
      </c>
      <c r="AE10" s="114">
        <v>0</v>
      </c>
      <c r="AF10" s="114">
        <v>1</v>
      </c>
      <c r="AG10" s="114">
        <v>0</v>
      </c>
      <c r="AH10" s="115">
        <v>1</v>
      </c>
      <c r="AI10" s="77">
        <v>1</v>
      </c>
      <c r="AJ10" s="78">
        <v>1</v>
      </c>
      <c r="AK10" s="79">
        <v>0</v>
      </c>
      <c r="AL10" s="79">
        <v>1</v>
      </c>
      <c r="AM10" s="80">
        <v>0</v>
      </c>
      <c r="AN10" s="81">
        <v>0</v>
      </c>
      <c r="AO10" s="82">
        <v>0</v>
      </c>
      <c r="AP10" s="83">
        <v>1</v>
      </c>
      <c r="AQ10" s="84">
        <v>0</v>
      </c>
      <c r="AR10" s="85">
        <v>0</v>
      </c>
      <c r="AS10" s="86">
        <v>1</v>
      </c>
      <c r="AT10" s="86">
        <v>1</v>
      </c>
      <c r="AU10" s="86">
        <v>0</v>
      </c>
      <c r="AV10" s="87">
        <v>0</v>
      </c>
      <c r="AW10">
        <v>1</v>
      </c>
      <c r="AX10">
        <v>0</v>
      </c>
      <c r="AY10">
        <v>0</v>
      </c>
    </row>
    <row r="11" spans="1:51">
      <c r="A11" s="6">
        <v>10</v>
      </c>
      <c r="B11" s="6">
        <v>12</v>
      </c>
      <c r="C11" s="6">
        <v>1</v>
      </c>
      <c r="D11" s="6">
        <v>0</v>
      </c>
      <c r="E11" s="6">
        <v>1</v>
      </c>
      <c r="F11" s="73">
        <v>0</v>
      </c>
      <c r="G11" s="73">
        <v>0</v>
      </c>
      <c r="H11" s="6">
        <v>1</v>
      </c>
      <c r="I11" s="6">
        <v>0</v>
      </c>
      <c r="J11" s="71">
        <v>25</v>
      </c>
      <c r="K11" s="35" t="s">
        <v>49</v>
      </c>
      <c r="L11" s="35">
        <v>15</v>
      </c>
      <c r="M11" s="6">
        <v>0</v>
      </c>
      <c r="N11" s="6">
        <v>0</v>
      </c>
      <c r="O11" s="72">
        <v>0</v>
      </c>
      <c r="P11" s="6">
        <v>1</v>
      </c>
      <c r="Q11" s="73">
        <v>0</v>
      </c>
      <c r="R11" s="6">
        <v>0</v>
      </c>
      <c r="S11" s="6">
        <v>1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1</v>
      </c>
      <c r="AA11" s="6">
        <v>1</v>
      </c>
      <c r="AB11" s="6">
        <v>0</v>
      </c>
      <c r="AC11" s="74">
        <v>1</v>
      </c>
      <c r="AD11" s="114">
        <v>0</v>
      </c>
      <c r="AE11" s="114">
        <v>0</v>
      </c>
      <c r="AF11" s="114">
        <v>0</v>
      </c>
      <c r="AG11" s="114">
        <v>0</v>
      </c>
      <c r="AH11" s="115">
        <v>1</v>
      </c>
      <c r="AI11" s="77">
        <v>0</v>
      </c>
      <c r="AJ11" s="78">
        <v>1</v>
      </c>
      <c r="AK11" s="79">
        <v>1</v>
      </c>
      <c r="AL11" s="79">
        <v>1</v>
      </c>
      <c r="AM11" s="80">
        <v>1</v>
      </c>
      <c r="AN11" s="81">
        <v>1</v>
      </c>
      <c r="AO11" s="82">
        <v>1</v>
      </c>
      <c r="AP11" s="83">
        <v>1</v>
      </c>
      <c r="AQ11" s="84">
        <v>1</v>
      </c>
      <c r="AR11" s="85">
        <v>1</v>
      </c>
      <c r="AS11" s="86">
        <v>1</v>
      </c>
      <c r="AT11" s="86">
        <v>1</v>
      </c>
      <c r="AU11" s="86">
        <v>1</v>
      </c>
      <c r="AV11" s="87">
        <v>1</v>
      </c>
      <c r="AW11">
        <v>0</v>
      </c>
      <c r="AX11">
        <v>0</v>
      </c>
      <c r="AY11">
        <v>0</v>
      </c>
    </row>
    <row r="12" spans="1:51">
      <c r="A12" s="6">
        <v>11</v>
      </c>
      <c r="B12" s="88">
        <v>13</v>
      </c>
      <c r="C12" s="88">
        <v>1</v>
      </c>
      <c r="D12" s="88">
        <v>0</v>
      </c>
      <c r="E12" s="88">
        <v>0</v>
      </c>
      <c r="F12" s="88">
        <v>1</v>
      </c>
      <c r="G12" s="73">
        <v>0</v>
      </c>
      <c r="H12" s="73">
        <v>0</v>
      </c>
      <c r="I12" s="6">
        <v>0</v>
      </c>
      <c r="J12" s="89">
        <v>56</v>
      </c>
      <c r="K12" s="90">
        <v>29.744199881023206</v>
      </c>
      <c r="L12" s="90">
        <v>12</v>
      </c>
      <c r="M12" s="6">
        <v>1</v>
      </c>
      <c r="N12" s="6">
        <v>0</v>
      </c>
      <c r="O12" s="72">
        <v>0</v>
      </c>
      <c r="P12" s="6">
        <v>0</v>
      </c>
      <c r="Q12" s="73">
        <v>0</v>
      </c>
      <c r="R12" s="88">
        <v>0</v>
      </c>
      <c r="S12" s="88">
        <v>0</v>
      </c>
      <c r="T12" s="88">
        <v>0</v>
      </c>
      <c r="U12" s="88">
        <v>0</v>
      </c>
      <c r="V12" s="88">
        <v>1</v>
      </c>
      <c r="W12" s="88">
        <v>0</v>
      </c>
      <c r="X12" s="88">
        <v>1</v>
      </c>
      <c r="Y12" s="88">
        <v>0</v>
      </c>
      <c r="Z12" s="88">
        <v>1</v>
      </c>
      <c r="AA12" s="88">
        <v>0</v>
      </c>
      <c r="AB12" s="88">
        <v>1</v>
      </c>
      <c r="AC12" s="91">
        <v>1</v>
      </c>
      <c r="AD12" s="88">
        <v>0</v>
      </c>
      <c r="AE12" s="88">
        <v>0</v>
      </c>
      <c r="AF12" s="114">
        <v>0</v>
      </c>
      <c r="AG12" s="114">
        <v>0</v>
      </c>
      <c r="AH12" s="88">
        <v>1</v>
      </c>
      <c r="AI12" s="92">
        <v>0</v>
      </c>
      <c r="AJ12" s="91">
        <v>0</v>
      </c>
      <c r="AK12" s="88">
        <v>0</v>
      </c>
      <c r="AL12" s="88">
        <v>1</v>
      </c>
      <c r="AM12" s="92">
        <v>0</v>
      </c>
      <c r="AN12" s="93">
        <v>0</v>
      </c>
      <c r="AO12" s="91">
        <v>1</v>
      </c>
      <c r="AP12" s="88">
        <v>1</v>
      </c>
      <c r="AQ12" s="92">
        <v>0</v>
      </c>
      <c r="AR12" s="91">
        <v>0</v>
      </c>
      <c r="AS12" s="88">
        <v>1</v>
      </c>
      <c r="AT12" s="88">
        <v>1</v>
      </c>
      <c r="AU12" s="88">
        <v>0</v>
      </c>
      <c r="AV12" s="92">
        <v>0</v>
      </c>
      <c r="AW12" s="94">
        <v>0</v>
      </c>
      <c r="AX12" s="94">
        <v>0</v>
      </c>
      <c r="AY12" s="94">
        <v>0</v>
      </c>
    </row>
    <row r="13" spans="1:51">
      <c r="A13" s="6">
        <v>12</v>
      </c>
      <c r="B13" s="6">
        <v>15</v>
      </c>
      <c r="C13" s="6">
        <v>0</v>
      </c>
      <c r="D13" s="6">
        <v>1</v>
      </c>
      <c r="E13" s="6">
        <v>1</v>
      </c>
      <c r="F13" s="73">
        <v>0</v>
      </c>
      <c r="G13" s="73">
        <v>0</v>
      </c>
      <c r="H13" s="6">
        <v>1</v>
      </c>
      <c r="I13" s="6">
        <v>0</v>
      </c>
      <c r="J13" s="71">
        <v>23</v>
      </c>
      <c r="K13" s="35">
        <v>20.957171162932475</v>
      </c>
      <c r="L13" s="35">
        <v>7</v>
      </c>
      <c r="M13" s="6">
        <v>0</v>
      </c>
      <c r="N13" s="6">
        <v>0</v>
      </c>
      <c r="O13" s="72">
        <v>0</v>
      </c>
      <c r="P13" s="6">
        <v>1</v>
      </c>
      <c r="Q13" s="73">
        <v>0</v>
      </c>
      <c r="R13" s="6">
        <v>0</v>
      </c>
      <c r="S13" s="6">
        <v>1</v>
      </c>
      <c r="T13" s="6">
        <v>0</v>
      </c>
      <c r="U13" s="88">
        <v>0</v>
      </c>
      <c r="V13" s="88">
        <v>0</v>
      </c>
      <c r="W13" s="88">
        <v>0</v>
      </c>
      <c r="X13" s="6">
        <v>1</v>
      </c>
      <c r="Y13" s="6">
        <v>0</v>
      </c>
      <c r="Z13" s="6">
        <v>0</v>
      </c>
      <c r="AA13" s="6">
        <v>0</v>
      </c>
      <c r="AB13" s="6">
        <v>0</v>
      </c>
      <c r="AC13" s="74">
        <v>1</v>
      </c>
      <c r="AD13" s="114">
        <v>0</v>
      </c>
      <c r="AE13" s="114">
        <v>0</v>
      </c>
      <c r="AF13" s="114">
        <v>0</v>
      </c>
      <c r="AG13" s="114">
        <v>0</v>
      </c>
      <c r="AH13" s="115">
        <v>0</v>
      </c>
      <c r="AI13" s="77">
        <v>1</v>
      </c>
      <c r="AJ13" s="78">
        <v>1</v>
      </c>
      <c r="AK13" s="79">
        <v>0</v>
      </c>
      <c r="AL13" s="79">
        <v>1</v>
      </c>
      <c r="AM13" s="80">
        <v>0</v>
      </c>
      <c r="AN13" s="81">
        <v>1</v>
      </c>
      <c r="AO13" s="82">
        <v>1</v>
      </c>
      <c r="AP13" s="83">
        <v>1</v>
      </c>
      <c r="AQ13" s="84">
        <v>1</v>
      </c>
      <c r="AR13" s="85">
        <v>0</v>
      </c>
      <c r="AS13" s="86">
        <v>1</v>
      </c>
      <c r="AT13" s="86">
        <v>1</v>
      </c>
      <c r="AU13" s="86">
        <v>0</v>
      </c>
      <c r="AV13" s="87">
        <v>1</v>
      </c>
      <c r="AW13">
        <v>0</v>
      </c>
      <c r="AX13">
        <v>0</v>
      </c>
      <c r="AY13">
        <v>0</v>
      </c>
    </row>
    <row r="14" spans="1:51">
      <c r="A14" s="6">
        <v>13</v>
      </c>
      <c r="B14" s="6">
        <v>16</v>
      </c>
      <c r="C14" s="6">
        <v>1</v>
      </c>
      <c r="D14" s="6">
        <v>0</v>
      </c>
      <c r="E14" s="6">
        <v>1</v>
      </c>
      <c r="F14" s="73">
        <v>0</v>
      </c>
      <c r="G14" s="6">
        <v>1</v>
      </c>
      <c r="H14" s="73">
        <v>0</v>
      </c>
      <c r="I14" s="6">
        <v>0</v>
      </c>
      <c r="J14" s="71">
        <v>24</v>
      </c>
      <c r="K14" s="35">
        <v>25.436466643542602</v>
      </c>
      <c r="L14" s="35">
        <v>7</v>
      </c>
      <c r="M14" s="6">
        <v>0</v>
      </c>
      <c r="N14" s="6">
        <v>1</v>
      </c>
      <c r="O14" s="72">
        <v>0</v>
      </c>
      <c r="P14" s="6">
        <v>0</v>
      </c>
      <c r="Q14" s="73">
        <v>0</v>
      </c>
      <c r="R14" s="6">
        <v>0</v>
      </c>
      <c r="S14" s="6">
        <v>1</v>
      </c>
      <c r="T14" s="6">
        <v>0</v>
      </c>
      <c r="U14" s="88">
        <v>0</v>
      </c>
      <c r="V14" s="88">
        <v>0</v>
      </c>
      <c r="W14" s="88">
        <v>0</v>
      </c>
      <c r="X14" s="6">
        <v>1</v>
      </c>
      <c r="Y14" s="6">
        <v>0</v>
      </c>
      <c r="Z14" s="6">
        <v>0</v>
      </c>
      <c r="AA14" s="6">
        <v>0</v>
      </c>
      <c r="AB14" s="6">
        <v>0</v>
      </c>
      <c r="AC14" s="74">
        <v>1</v>
      </c>
      <c r="AD14" s="114">
        <v>0</v>
      </c>
      <c r="AE14" s="114">
        <v>0</v>
      </c>
      <c r="AF14" s="114">
        <v>0</v>
      </c>
      <c r="AG14" s="114">
        <v>0</v>
      </c>
      <c r="AH14" s="115">
        <v>0</v>
      </c>
      <c r="AI14" s="77">
        <v>1</v>
      </c>
      <c r="AJ14" s="78">
        <v>1</v>
      </c>
      <c r="AK14" s="79">
        <v>0</v>
      </c>
      <c r="AL14" s="79">
        <v>1</v>
      </c>
      <c r="AM14" s="80">
        <v>0</v>
      </c>
      <c r="AN14" s="81">
        <v>1</v>
      </c>
      <c r="AO14" s="82">
        <v>1</v>
      </c>
      <c r="AP14" s="83">
        <v>1</v>
      </c>
      <c r="AQ14" s="84">
        <v>1</v>
      </c>
      <c r="AR14" s="85">
        <v>0</v>
      </c>
      <c r="AS14" s="86">
        <v>1</v>
      </c>
      <c r="AT14" s="86">
        <v>1</v>
      </c>
      <c r="AU14" s="86">
        <v>1</v>
      </c>
      <c r="AV14" s="87">
        <v>0</v>
      </c>
      <c r="AW14">
        <v>0</v>
      </c>
      <c r="AX14">
        <v>0</v>
      </c>
      <c r="AY14">
        <v>0</v>
      </c>
    </row>
    <row r="15" spans="1:51">
      <c r="A15" s="6">
        <v>14</v>
      </c>
      <c r="B15" s="6">
        <v>17</v>
      </c>
      <c r="C15" s="6">
        <v>1</v>
      </c>
      <c r="D15" s="6">
        <v>0</v>
      </c>
      <c r="E15" s="6">
        <v>1</v>
      </c>
      <c r="F15" s="73">
        <v>0</v>
      </c>
      <c r="G15" s="73">
        <v>0</v>
      </c>
      <c r="H15" s="73">
        <v>0</v>
      </c>
      <c r="I15" s="6">
        <v>1</v>
      </c>
      <c r="J15" s="71">
        <v>23</v>
      </c>
      <c r="K15" s="35">
        <v>25.61</v>
      </c>
      <c r="L15" s="35">
        <v>5</v>
      </c>
      <c r="M15" s="6">
        <v>1</v>
      </c>
      <c r="N15" s="6">
        <v>0</v>
      </c>
      <c r="O15" s="72">
        <v>0</v>
      </c>
      <c r="P15" s="6">
        <v>0</v>
      </c>
      <c r="Q15" s="73">
        <v>0</v>
      </c>
      <c r="R15" s="6">
        <v>1</v>
      </c>
      <c r="S15" s="6">
        <v>0</v>
      </c>
      <c r="T15" s="6">
        <v>0</v>
      </c>
      <c r="U15" s="88">
        <v>0</v>
      </c>
      <c r="V15" s="88">
        <v>0</v>
      </c>
      <c r="W15" s="88">
        <v>0</v>
      </c>
      <c r="X15" s="6">
        <v>1</v>
      </c>
      <c r="Y15" s="6">
        <v>0</v>
      </c>
      <c r="Z15" s="6">
        <v>1</v>
      </c>
      <c r="AA15" s="6">
        <v>0</v>
      </c>
      <c r="AB15" s="6">
        <v>0</v>
      </c>
      <c r="AC15" s="74">
        <v>1</v>
      </c>
      <c r="AD15" s="114">
        <v>0</v>
      </c>
      <c r="AE15" s="114">
        <v>0</v>
      </c>
      <c r="AF15" s="114">
        <v>0</v>
      </c>
      <c r="AG15" s="114">
        <v>0</v>
      </c>
      <c r="AH15" s="115">
        <v>1</v>
      </c>
      <c r="AI15" s="77">
        <v>0</v>
      </c>
      <c r="AJ15" s="78">
        <v>1</v>
      </c>
      <c r="AK15" s="79">
        <v>0</v>
      </c>
      <c r="AL15" s="79">
        <v>1</v>
      </c>
      <c r="AM15" s="80">
        <v>0</v>
      </c>
      <c r="AN15" s="81">
        <v>1</v>
      </c>
      <c r="AO15" s="82">
        <v>0</v>
      </c>
      <c r="AP15" s="83">
        <v>1</v>
      </c>
      <c r="AQ15" s="84">
        <v>1</v>
      </c>
      <c r="AR15" s="85">
        <v>0</v>
      </c>
      <c r="AS15" s="86">
        <v>1</v>
      </c>
      <c r="AT15" s="86">
        <v>1</v>
      </c>
      <c r="AU15" s="86">
        <v>0</v>
      </c>
      <c r="AV15" s="87">
        <v>0</v>
      </c>
      <c r="AW15">
        <v>0</v>
      </c>
      <c r="AX15">
        <v>0</v>
      </c>
      <c r="AY15">
        <v>0</v>
      </c>
    </row>
    <row r="16" spans="1:51">
      <c r="A16" s="6">
        <v>15</v>
      </c>
      <c r="B16" s="6">
        <v>18</v>
      </c>
      <c r="C16" s="6">
        <v>0</v>
      </c>
      <c r="D16" s="6">
        <v>1</v>
      </c>
      <c r="E16" s="6">
        <v>1</v>
      </c>
      <c r="F16" s="73">
        <v>0</v>
      </c>
      <c r="G16" s="6">
        <v>1</v>
      </c>
      <c r="H16" s="73">
        <v>0</v>
      </c>
      <c r="I16" s="6">
        <v>0</v>
      </c>
      <c r="J16" s="71">
        <v>20</v>
      </c>
      <c r="K16" s="35" t="s">
        <v>49</v>
      </c>
      <c r="L16" s="35">
        <v>24</v>
      </c>
      <c r="M16" s="6">
        <v>0</v>
      </c>
      <c r="N16" s="6">
        <v>0</v>
      </c>
      <c r="O16" s="72">
        <v>1</v>
      </c>
      <c r="P16" s="6">
        <v>0</v>
      </c>
      <c r="Q16" s="73">
        <v>1</v>
      </c>
      <c r="R16" s="6">
        <v>0</v>
      </c>
      <c r="S16" s="6">
        <v>0</v>
      </c>
      <c r="T16" s="6">
        <v>0</v>
      </c>
      <c r="U16" s="88">
        <v>0</v>
      </c>
      <c r="V16" s="88">
        <v>0</v>
      </c>
      <c r="W16" s="88">
        <v>0</v>
      </c>
      <c r="X16" s="6">
        <v>1</v>
      </c>
      <c r="Y16" s="6">
        <v>0</v>
      </c>
      <c r="Z16" s="6">
        <v>0</v>
      </c>
      <c r="AA16" s="6">
        <v>0</v>
      </c>
      <c r="AB16" s="6">
        <v>0</v>
      </c>
      <c r="AC16" s="74">
        <v>0</v>
      </c>
      <c r="AD16" s="114">
        <v>1</v>
      </c>
      <c r="AE16" s="114">
        <v>1</v>
      </c>
      <c r="AF16" s="114">
        <v>0</v>
      </c>
      <c r="AG16" s="114">
        <v>0</v>
      </c>
      <c r="AH16" s="115">
        <v>0</v>
      </c>
      <c r="AI16" s="77">
        <v>1</v>
      </c>
      <c r="AJ16" s="78">
        <v>1</v>
      </c>
      <c r="AK16" s="79">
        <v>0</v>
      </c>
      <c r="AL16" s="79">
        <v>0</v>
      </c>
      <c r="AM16" s="80">
        <v>0</v>
      </c>
      <c r="AN16" s="81">
        <v>1</v>
      </c>
      <c r="AO16" s="82">
        <v>1</v>
      </c>
      <c r="AP16" s="83">
        <v>1</v>
      </c>
      <c r="AQ16" s="84">
        <v>1</v>
      </c>
      <c r="AR16" s="85">
        <v>0</v>
      </c>
      <c r="AS16" s="86">
        <v>1</v>
      </c>
      <c r="AT16" s="86">
        <v>1</v>
      </c>
      <c r="AU16" s="86">
        <v>1</v>
      </c>
      <c r="AV16" s="87">
        <v>1</v>
      </c>
      <c r="AW16">
        <v>0</v>
      </c>
      <c r="AX16">
        <v>0</v>
      </c>
      <c r="AY16">
        <v>0</v>
      </c>
    </row>
    <row r="17" spans="1:51">
      <c r="A17" s="6">
        <v>16</v>
      </c>
      <c r="B17" s="95">
        <v>19</v>
      </c>
      <c r="C17" s="95">
        <v>1</v>
      </c>
      <c r="D17" s="95">
        <v>0</v>
      </c>
      <c r="E17" s="95">
        <v>1</v>
      </c>
      <c r="F17" s="73">
        <v>0</v>
      </c>
      <c r="G17" s="6">
        <v>1</v>
      </c>
      <c r="H17" s="73">
        <v>0</v>
      </c>
      <c r="I17" s="6">
        <v>0</v>
      </c>
      <c r="J17" s="96">
        <v>18</v>
      </c>
      <c r="K17" s="97">
        <v>18.982438016528924</v>
      </c>
      <c r="L17" s="97">
        <v>4</v>
      </c>
      <c r="M17" s="6">
        <v>1</v>
      </c>
      <c r="N17" s="6">
        <v>0</v>
      </c>
      <c r="O17" s="72">
        <v>0</v>
      </c>
      <c r="P17" s="6">
        <v>0</v>
      </c>
      <c r="Q17" s="73">
        <v>0</v>
      </c>
      <c r="R17" s="6">
        <v>1</v>
      </c>
      <c r="S17" s="6">
        <v>0</v>
      </c>
      <c r="T17" s="6">
        <v>0</v>
      </c>
      <c r="U17" s="88">
        <v>0</v>
      </c>
      <c r="V17" s="88">
        <v>0</v>
      </c>
      <c r="W17" s="88">
        <v>0</v>
      </c>
      <c r="X17" s="6">
        <v>1</v>
      </c>
      <c r="Y17" s="6">
        <v>0</v>
      </c>
      <c r="Z17" s="6">
        <v>1</v>
      </c>
      <c r="AA17" s="6">
        <v>1</v>
      </c>
      <c r="AB17" s="6">
        <v>0</v>
      </c>
      <c r="AC17" s="74">
        <v>1</v>
      </c>
      <c r="AD17" s="114">
        <v>0</v>
      </c>
      <c r="AE17" s="114">
        <v>0</v>
      </c>
      <c r="AF17" s="114">
        <v>0</v>
      </c>
      <c r="AG17" s="114">
        <v>0</v>
      </c>
      <c r="AH17" s="115">
        <v>1</v>
      </c>
      <c r="AI17" s="77">
        <v>0</v>
      </c>
      <c r="AJ17" s="78">
        <v>1</v>
      </c>
      <c r="AK17" s="79">
        <v>0</v>
      </c>
      <c r="AL17" s="79">
        <v>0</v>
      </c>
      <c r="AM17" s="80">
        <v>0</v>
      </c>
      <c r="AN17" s="81">
        <v>1</v>
      </c>
      <c r="AO17" s="82">
        <v>0</v>
      </c>
      <c r="AP17" s="83">
        <v>1</v>
      </c>
      <c r="AQ17" s="84">
        <v>1</v>
      </c>
      <c r="AR17" s="85">
        <v>1</v>
      </c>
      <c r="AS17" s="86">
        <v>1</v>
      </c>
      <c r="AT17" s="86">
        <v>1</v>
      </c>
      <c r="AU17" s="86">
        <v>1</v>
      </c>
      <c r="AV17" s="87">
        <v>1</v>
      </c>
      <c r="AW17">
        <v>0</v>
      </c>
      <c r="AX17">
        <v>0</v>
      </c>
      <c r="AY17">
        <v>1</v>
      </c>
    </row>
    <row r="18" spans="1:51">
      <c r="A18" s="6">
        <v>17</v>
      </c>
      <c r="B18" s="95">
        <v>20</v>
      </c>
      <c r="C18" s="95">
        <v>0</v>
      </c>
      <c r="D18" s="95">
        <v>1</v>
      </c>
      <c r="E18" s="95">
        <v>1</v>
      </c>
      <c r="F18" s="73">
        <v>0</v>
      </c>
      <c r="G18" s="73">
        <v>0</v>
      </c>
      <c r="H18" s="95">
        <v>1</v>
      </c>
      <c r="I18" s="6">
        <v>0</v>
      </c>
      <c r="J18" s="96">
        <v>54</v>
      </c>
      <c r="K18" s="97">
        <v>18.566743827160494</v>
      </c>
      <c r="L18" s="97">
        <v>15</v>
      </c>
      <c r="M18" s="6">
        <v>0</v>
      </c>
      <c r="N18" s="6">
        <v>0</v>
      </c>
      <c r="O18" s="72">
        <v>0</v>
      </c>
      <c r="P18" s="6">
        <v>1</v>
      </c>
      <c r="Q18" s="73">
        <v>0</v>
      </c>
      <c r="R18" s="6">
        <v>0</v>
      </c>
      <c r="S18" s="6">
        <v>0</v>
      </c>
      <c r="T18" s="6">
        <v>0</v>
      </c>
      <c r="U18" s="6">
        <v>1</v>
      </c>
      <c r="V18" s="6">
        <v>0</v>
      </c>
      <c r="W18" s="6">
        <v>0</v>
      </c>
      <c r="X18" s="6">
        <v>0</v>
      </c>
      <c r="Y18" s="6">
        <v>1</v>
      </c>
      <c r="Z18" s="6">
        <v>0</v>
      </c>
      <c r="AA18" s="6">
        <v>0</v>
      </c>
      <c r="AB18" s="6">
        <v>1</v>
      </c>
      <c r="AC18" s="4">
        <v>1</v>
      </c>
      <c r="AD18" s="6">
        <v>1</v>
      </c>
      <c r="AE18" s="6">
        <v>1</v>
      </c>
      <c r="AF18" s="114">
        <v>0</v>
      </c>
      <c r="AG18" s="114">
        <v>0</v>
      </c>
      <c r="AH18" s="6">
        <v>1</v>
      </c>
      <c r="AI18" s="5">
        <v>1</v>
      </c>
      <c r="AJ18" s="4">
        <v>1</v>
      </c>
      <c r="AK18" s="6" t="s">
        <v>50</v>
      </c>
      <c r="AL18" s="6" t="s">
        <v>50</v>
      </c>
      <c r="AM18" s="5">
        <v>1</v>
      </c>
      <c r="AN18" s="7" t="s">
        <v>50</v>
      </c>
      <c r="AO18" s="4">
        <v>1</v>
      </c>
      <c r="AP18" s="6">
        <v>1</v>
      </c>
      <c r="AQ18" s="5" t="s">
        <v>50</v>
      </c>
      <c r="AR18" s="4" t="s">
        <v>50</v>
      </c>
      <c r="AS18" s="6">
        <v>1</v>
      </c>
      <c r="AT18" s="6" t="s">
        <v>50</v>
      </c>
      <c r="AU18" s="6" t="s">
        <v>50</v>
      </c>
      <c r="AV18" s="5" t="s">
        <v>50</v>
      </c>
      <c r="AW18">
        <v>0</v>
      </c>
      <c r="AX18">
        <v>0</v>
      </c>
      <c r="AY18">
        <v>0</v>
      </c>
    </row>
    <row r="19" spans="1:51">
      <c r="A19" s="6">
        <v>18</v>
      </c>
      <c r="B19" s="95">
        <v>21</v>
      </c>
      <c r="C19" s="95">
        <v>0</v>
      </c>
      <c r="D19" s="95">
        <v>1</v>
      </c>
      <c r="E19" s="95">
        <v>1</v>
      </c>
      <c r="F19" s="73">
        <v>0</v>
      </c>
      <c r="G19" s="73">
        <v>0</v>
      </c>
      <c r="H19" s="95">
        <v>1</v>
      </c>
      <c r="I19" s="6">
        <v>0</v>
      </c>
      <c r="J19" s="96">
        <v>31</v>
      </c>
      <c r="K19" s="97">
        <v>19.721036967980208</v>
      </c>
      <c r="L19" s="97">
        <v>4.5</v>
      </c>
      <c r="M19" s="6">
        <v>0</v>
      </c>
      <c r="N19" s="6">
        <v>0</v>
      </c>
      <c r="O19" s="72">
        <v>0</v>
      </c>
      <c r="P19" s="6">
        <v>1</v>
      </c>
      <c r="Q19" s="73">
        <v>0</v>
      </c>
      <c r="R19" s="6">
        <v>0</v>
      </c>
      <c r="S19" s="6">
        <v>1</v>
      </c>
      <c r="T19" s="6">
        <v>0</v>
      </c>
      <c r="U19" s="88">
        <v>0</v>
      </c>
      <c r="V19" s="88">
        <v>0</v>
      </c>
      <c r="W19" s="88">
        <v>0</v>
      </c>
      <c r="X19" s="6">
        <v>1</v>
      </c>
      <c r="Y19" s="6">
        <v>0</v>
      </c>
      <c r="Z19" s="6">
        <v>1</v>
      </c>
      <c r="AA19" s="6">
        <v>0</v>
      </c>
      <c r="AB19" s="6">
        <v>0</v>
      </c>
      <c r="AC19" s="74">
        <v>1</v>
      </c>
      <c r="AD19" s="114">
        <v>0</v>
      </c>
      <c r="AE19" s="114">
        <v>0</v>
      </c>
      <c r="AF19" s="114">
        <v>0</v>
      </c>
      <c r="AG19" s="114">
        <v>0</v>
      </c>
      <c r="AH19" s="115">
        <v>1</v>
      </c>
      <c r="AI19" s="77">
        <v>0</v>
      </c>
      <c r="AJ19" s="78">
        <v>1</v>
      </c>
      <c r="AK19" s="79">
        <v>0</v>
      </c>
      <c r="AL19" s="79">
        <v>0</v>
      </c>
      <c r="AM19" s="80">
        <v>0</v>
      </c>
      <c r="AN19" s="81">
        <v>1</v>
      </c>
      <c r="AO19" s="82">
        <v>0</v>
      </c>
      <c r="AP19" s="83">
        <v>1</v>
      </c>
      <c r="AQ19" s="84">
        <v>1</v>
      </c>
      <c r="AR19" s="85">
        <v>0</v>
      </c>
      <c r="AS19" s="86">
        <v>0</v>
      </c>
      <c r="AT19" s="86">
        <v>1</v>
      </c>
      <c r="AU19" s="86">
        <v>0</v>
      </c>
      <c r="AV19" s="87">
        <v>0</v>
      </c>
      <c r="AW19">
        <v>0</v>
      </c>
      <c r="AX19">
        <v>0</v>
      </c>
      <c r="AY19">
        <v>0</v>
      </c>
    </row>
    <row r="20" spans="1:51">
      <c r="A20" s="6">
        <v>19</v>
      </c>
      <c r="B20" s="95">
        <v>22</v>
      </c>
      <c r="C20" s="95">
        <v>0</v>
      </c>
      <c r="D20" s="95">
        <v>1</v>
      </c>
      <c r="E20" s="95">
        <v>1</v>
      </c>
      <c r="F20" s="73">
        <v>0</v>
      </c>
      <c r="G20" s="6">
        <v>1</v>
      </c>
      <c r="H20" s="73">
        <v>0</v>
      </c>
      <c r="I20" s="6">
        <v>0</v>
      </c>
      <c r="J20" s="96">
        <v>21</v>
      </c>
      <c r="K20" s="97">
        <v>20.011505588428665</v>
      </c>
      <c r="L20" s="97">
        <v>9</v>
      </c>
      <c r="M20" s="6">
        <v>1</v>
      </c>
      <c r="N20" s="6">
        <v>0</v>
      </c>
      <c r="O20" s="72">
        <v>0</v>
      </c>
      <c r="P20" s="6">
        <v>0</v>
      </c>
      <c r="Q20" s="73">
        <v>1</v>
      </c>
      <c r="R20" s="6">
        <v>0</v>
      </c>
      <c r="S20" s="6">
        <v>0</v>
      </c>
      <c r="T20" s="6">
        <v>0</v>
      </c>
      <c r="U20" s="88">
        <v>0</v>
      </c>
      <c r="V20" s="88">
        <v>0</v>
      </c>
      <c r="W20" s="88">
        <v>0</v>
      </c>
      <c r="X20" s="6">
        <v>1</v>
      </c>
      <c r="Y20" s="6">
        <v>0</v>
      </c>
      <c r="Z20" s="6">
        <v>0</v>
      </c>
      <c r="AA20" s="6">
        <v>0</v>
      </c>
      <c r="AB20" s="6">
        <v>0</v>
      </c>
      <c r="AC20" s="74">
        <v>0</v>
      </c>
      <c r="AD20" s="114">
        <v>1</v>
      </c>
      <c r="AE20" s="114">
        <v>0</v>
      </c>
      <c r="AF20" s="114">
        <v>0</v>
      </c>
      <c r="AG20" s="114">
        <v>1</v>
      </c>
      <c r="AH20" s="115">
        <v>1</v>
      </c>
      <c r="AI20" s="77">
        <v>0</v>
      </c>
      <c r="AJ20" s="78">
        <v>0</v>
      </c>
      <c r="AK20" s="79">
        <v>0</v>
      </c>
      <c r="AL20" s="79">
        <v>0</v>
      </c>
      <c r="AM20" s="80">
        <v>0</v>
      </c>
      <c r="AN20" s="81">
        <v>1</v>
      </c>
      <c r="AO20" s="82">
        <v>0</v>
      </c>
      <c r="AP20" s="83">
        <v>1</v>
      </c>
      <c r="AQ20" s="84">
        <v>0</v>
      </c>
      <c r="AR20" s="85">
        <v>0</v>
      </c>
      <c r="AS20" s="86">
        <v>1</v>
      </c>
      <c r="AT20" s="86">
        <v>1</v>
      </c>
      <c r="AU20" s="86">
        <v>0</v>
      </c>
      <c r="AV20" s="87">
        <v>0</v>
      </c>
      <c r="AW20">
        <v>1</v>
      </c>
      <c r="AX20">
        <v>0</v>
      </c>
      <c r="AY20">
        <v>0</v>
      </c>
    </row>
    <row r="21" spans="1:51">
      <c r="A21" s="6">
        <v>20</v>
      </c>
      <c r="B21" s="95">
        <v>23</v>
      </c>
      <c r="C21" s="95">
        <v>1</v>
      </c>
      <c r="D21" s="95">
        <v>0</v>
      </c>
      <c r="E21" s="95">
        <v>1</v>
      </c>
      <c r="F21" s="73">
        <v>0</v>
      </c>
      <c r="G21" s="73">
        <v>0</v>
      </c>
      <c r="H21" s="95">
        <v>1</v>
      </c>
      <c r="I21" s="6">
        <v>0</v>
      </c>
      <c r="J21" s="96">
        <v>31</v>
      </c>
      <c r="K21" s="97">
        <v>20.73469387755102</v>
      </c>
      <c r="L21" s="97">
        <v>8</v>
      </c>
      <c r="M21" s="6">
        <v>0</v>
      </c>
      <c r="N21" s="6">
        <v>0</v>
      </c>
      <c r="O21" s="72">
        <v>0</v>
      </c>
      <c r="P21" s="6">
        <v>1</v>
      </c>
      <c r="Q21" s="98">
        <v>0</v>
      </c>
      <c r="R21" s="6">
        <v>1</v>
      </c>
      <c r="S21" s="6">
        <v>0</v>
      </c>
      <c r="T21" s="6">
        <v>0</v>
      </c>
      <c r="U21" s="88">
        <v>0</v>
      </c>
      <c r="V21" s="88">
        <v>0</v>
      </c>
      <c r="W21" s="88">
        <v>0</v>
      </c>
      <c r="X21" s="6">
        <v>1</v>
      </c>
      <c r="Y21" s="6">
        <v>0</v>
      </c>
      <c r="Z21" s="6">
        <v>0</v>
      </c>
      <c r="AA21" s="6">
        <v>0</v>
      </c>
      <c r="AB21" s="6">
        <v>0</v>
      </c>
      <c r="AC21" s="74">
        <v>1</v>
      </c>
      <c r="AD21" s="114">
        <v>0</v>
      </c>
      <c r="AE21" s="114">
        <v>0</v>
      </c>
      <c r="AF21" s="114">
        <v>0</v>
      </c>
      <c r="AG21" s="114">
        <v>0</v>
      </c>
      <c r="AH21" s="115">
        <v>1</v>
      </c>
      <c r="AI21" s="77">
        <v>0</v>
      </c>
      <c r="AJ21" s="78">
        <v>1</v>
      </c>
      <c r="AK21" s="79">
        <v>0</v>
      </c>
      <c r="AL21" s="79">
        <v>1</v>
      </c>
      <c r="AM21" s="80">
        <v>1</v>
      </c>
      <c r="AN21" s="81">
        <v>1</v>
      </c>
      <c r="AO21" s="82">
        <v>1</v>
      </c>
      <c r="AP21" s="83">
        <v>1</v>
      </c>
      <c r="AQ21" s="84">
        <v>1</v>
      </c>
      <c r="AR21" s="85">
        <v>0</v>
      </c>
      <c r="AS21" s="86">
        <v>1</v>
      </c>
      <c r="AT21" s="86">
        <v>1</v>
      </c>
      <c r="AU21" s="86">
        <v>1</v>
      </c>
      <c r="AV21" s="87">
        <v>1</v>
      </c>
      <c r="AW21">
        <v>0</v>
      </c>
      <c r="AX21">
        <v>0</v>
      </c>
      <c r="AY21">
        <v>0</v>
      </c>
    </row>
    <row r="22" spans="1:51">
      <c r="A22" s="6">
        <v>21</v>
      </c>
      <c r="B22" s="95">
        <v>24</v>
      </c>
      <c r="C22" s="95">
        <v>0</v>
      </c>
      <c r="D22" s="95">
        <v>1</v>
      </c>
      <c r="E22" s="95">
        <v>1</v>
      </c>
      <c r="F22" s="73">
        <v>0</v>
      </c>
      <c r="G22" s="6">
        <v>1</v>
      </c>
      <c r="H22" s="73">
        <v>0</v>
      </c>
      <c r="I22" s="6">
        <v>0</v>
      </c>
      <c r="J22" s="96">
        <v>25</v>
      </c>
      <c r="K22" s="97">
        <v>22.892819979188342</v>
      </c>
      <c r="L22" s="97">
        <v>7</v>
      </c>
      <c r="M22" s="6">
        <v>1</v>
      </c>
      <c r="N22" s="6">
        <v>0</v>
      </c>
      <c r="O22" s="72">
        <v>0</v>
      </c>
      <c r="P22" s="6">
        <v>0</v>
      </c>
      <c r="Q22" s="73">
        <v>0</v>
      </c>
      <c r="R22" s="6">
        <v>1</v>
      </c>
      <c r="S22" s="6">
        <v>0</v>
      </c>
      <c r="T22" s="6">
        <v>0</v>
      </c>
      <c r="U22" s="88">
        <v>0</v>
      </c>
      <c r="V22" s="88">
        <v>0</v>
      </c>
      <c r="W22" s="88">
        <v>0</v>
      </c>
      <c r="X22" s="6">
        <v>1</v>
      </c>
      <c r="Y22" s="6">
        <v>0</v>
      </c>
      <c r="Z22" s="6">
        <v>0</v>
      </c>
      <c r="AA22" s="6">
        <v>0</v>
      </c>
      <c r="AB22" s="6">
        <v>1</v>
      </c>
      <c r="AC22" s="74">
        <v>1</v>
      </c>
      <c r="AD22" s="114">
        <v>0</v>
      </c>
      <c r="AE22" s="114">
        <v>0</v>
      </c>
      <c r="AF22" s="114">
        <v>0</v>
      </c>
      <c r="AG22" s="114">
        <v>0</v>
      </c>
      <c r="AH22" s="115">
        <v>1</v>
      </c>
      <c r="AI22" s="77">
        <v>0</v>
      </c>
      <c r="AJ22" s="78">
        <v>1</v>
      </c>
      <c r="AK22" s="79">
        <v>1</v>
      </c>
      <c r="AL22" s="79">
        <v>0</v>
      </c>
      <c r="AM22" s="80">
        <v>1</v>
      </c>
      <c r="AN22" s="81">
        <v>1</v>
      </c>
      <c r="AO22" s="82">
        <v>1</v>
      </c>
      <c r="AP22" s="83">
        <v>0</v>
      </c>
      <c r="AQ22" s="84">
        <v>1</v>
      </c>
      <c r="AR22" s="85">
        <v>1</v>
      </c>
      <c r="AS22" s="86">
        <v>1</v>
      </c>
      <c r="AT22" s="86">
        <v>1</v>
      </c>
      <c r="AU22" s="86">
        <v>1</v>
      </c>
      <c r="AV22" s="87">
        <v>1</v>
      </c>
      <c r="AW22" s="167">
        <v>1</v>
      </c>
      <c r="AX22">
        <v>0</v>
      </c>
      <c r="AY22">
        <v>0</v>
      </c>
    </row>
    <row r="23" spans="1:51">
      <c r="A23" s="6">
        <v>22</v>
      </c>
      <c r="B23" s="95">
        <v>25</v>
      </c>
      <c r="C23" s="95">
        <v>1</v>
      </c>
      <c r="D23" s="95">
        <v>0</v>
      </c>
      <c r="E23" s="95">
        <v>1</v>
      </c>
      <c r="F23" s="73">
        <v>0</v>
      </c>
      <c r="G23" s="73">
        <v>0</v>
      </c>
      <c r="H23" s="95">
        <v>1</v>
      </c>
      <c r="I23" s="6">
        <v>0</v>
      </c>
      <c r="J23" s="96">
        <v>23</v>
      </c>
      <c r="K23" s="97">
        <v>26.775510204081634</v>
      </c>
      <c r="L23" s="97">
        <v>5</v>
      </c>
      <c r="M23" s="6">
        <v>0</v>
      </c>
      <c r="N23" s="6">
        <v>0</v>
      </c>
      <c r="O23" s="72">
        <v>1</v>
      </c>
      <c r="P23" s="6">
        <v>0</v>
      </c>
      <c r="Q23" s="73">
        <v>0</v>
      </c>
      <c r="R23" s="6">
        <v>1</v>
      </c>
      <c r="S23" s="6">
        <v>0</v>
      </c>
      <c r="T23" s="6">
        <v>0</v>
      </c>
      <c r="U23" s="88">
        <v>0</v>
      </c>
      <c r="V23" s="88">
        <v>0</v>
      </c>
      <c r="W23" s="88">
        <v>0</v>
      </c>
      <c r="X23" s="6">
        <v>1</v>
      </c>
      <c r="Y23" s="6">
        <v>0</v>
      </c>
      <c r="Z23" s="6">
        <v>1</v>
      </c>
      <c r="AA23" s="6">
        <v>0</v>
      </c>
      <c r="AB23" s="6">
        <v>0</v>
      </c>
      <c r="AC23" s="74">
        <v>1</v>
      </c>
      <c r="AD23" s="114">
        <v>0</v>
      </c>
      <c r="AE23" s="114">
        <v>0</v>
      </c>
      <c r="AF23" s="114">
        <v>0</v>
      </c>
      <c r="AG23" s="114">
        <v>0</v>
      </c>
      <c r="AH23" s="115">
        <v>1</v>
      </c>
      <c r="AI23" s="77">
        <v>0</v>
      </c>
      <c r="AJ23" s="78">
        <v>1</v>
      </c>
      <c r="AK23" s="79">
        <v>0</v>
      </c>
      <c r="AL23" s="79">
        <v>0</v>
      </c>
      <c r="AM23" s="80">
        <v>0</v>
      </c>
      <c r="AN23" s="81">
        <v>1</v>
      </c>
      <c r="AO23" s="82">
        <v>1</v>
      </c>
      <c r="AP23" s="83">
        <v>1</v>
      </c>
      <c r="AQ23" s="84">
        <v>1</v>
      </c>
      <c r="AR23" s="85">
        <v>1</v>
      </c>
      <c r="AS23" s="86">
        <v>1</v>
      </c>
      <c r="AT23" s="86">
        <v>1</v>
      </c>
      <c r="AU23" s="86">
        <v>1</v>
      </c>
      <c r="AV23" s="87">
        <v>1</v>
      </c>
      <c r="AW23">
        <v>0</v>
      </c>
      <c r="AX23">
        <v>0</v>
      </c>
      <c r="AY23">
        <v>0</v>
      </c>
    </row>
    <row r="24" spans="1:51">
      <c r="A24" s="6">
        <v>23</v>
      </c>
      <c r="B24" s="95">
        <v>27</v>
      </c>
      <c r="C24" s="95">
        <v>0</v>
      </c>
      <c r="D24" s="95">
        <v>1</v>
      </c>
      <c r="E24" s="95">
        <v>1</v>
      </c>
      <c r="F24" s="73">
        <v>0</v>
      </c>
      <c r="G24" s="6">
        <v>1</v>
      </c>
      <c r="H24" s="73">
        <v>0</v>
      </c>
      <c r="I24" s="6">
        <v>0</v>
      </c>
      <c r="J24" s="96">
        <v>22</v>
      </c>
      <c r="K24" s="97">
        <v>21.773842357381334</v>
      </c>
      <c r="L24" s="97">
        <v>6</v>
      </c>
      <c r="M24" s="6">
        <v>1</v>
      </c>
      <c r="N24" s="6">
        <v>0</v>
      </c>
      <c r="O24" s="72">
        <v>0</v>
      </c>
      <c r="P24" s="6">
        <v>0</v>
      </c>
      <c r="Q24" s="73">
        <v>0</v>
      </c>
      <c r="R24" s="6">
        <v>0</v>
      </c>
      <c r="S24" s="6">
        <v>1</v>
      </c>
      <c r="T24" s="6">
        <v>0</v>
      </c>
      <c r="U24" s="88">
        <v>0</v>
      </c>
      <c r="V24" s="88">
        <v>0</v>
      </c>
      <c r="W24" s="88">
        <v>0</v>
      </c>
      <c r="X24" s="6">
        <v>1</v>
      </c>
      <c r="Y24" s="6">
        <v>1</v>
      </c>
      <c r="Z24" s="6">
        <v>0</v>
      </c>
      <c r="AA24" s="6">
        <v>0</v>
      </c>
      <c r="AB24" s="6">
        <v>0</v>
      </c>
      <c r="AC24" s="74">
        <v>1</v>
      </c>
      <c r="AD24" s="114">
        <v>0</v>
      </c>
      <c r="AE24" s="114">
        <v>0</v>
      </c>
      <c r="AF24" s="114">
        <v>0</v>
      </c>
      <c r="AG24" s="114">
        <v>0</v>
      </c>
      <c r="AH24" s="115">
        <v>0</v>
      </c>
      <c r="AI24" s="77">
        <v>1</v>
      </c>
      <c r="AJ24" s="78">
        <v>1</v>
      </c>
      <c r="AK24" s="79">
        <v>0</v>
      </c>
      <c r="AL24" s="79">
        <v>1</v>
      </c>
      <c r="AM24" s="80">
        <v>1</v>
      </c>
      <c r="AN24" s="81">
        <v>1</v>
      </c>
      <c r="AO24" s="82">
        <v>1</v>
      </c>
      <c r="AP24" s="83">
        <v>0</v>
      </c>
      <c r="AQ24" s="84">
        <v>0</v>
      </c>
      <c r="AR24" s="85">
        <v>1</v>
      </c>
      <c r="AS24" s="86">
        <v>1</v>
      </c>
      <c r="AT24" s="86">
        <v>1</v>
      </c>
      <c r="AU24" s="86">
        <v>0</v>
      </c>
      <c r="AV24" s="87">
        <v>1</v>
      </c>
      <c r="AW24">
        <v>0</v>
      </c>
      <c r="AX24">
        <v>0</v>
      </c>
      <c r="AY24">
        <v>0</v>
      </c>
    </row>
    <row r="25" spans="1:51">
      <c r="A25" s="6">
        <v>24</v>
      </c>
      <c r="B25" s="95">
        <v>28</v>
      </c>
      <c r="C25" s="95">
        <v>0</v>
      </c>
      <c r="D25" s="95">
        <v>1</v>
      </c>
      <c r="E25" s="95">
        <v>1</v>
      </c>
      <c r="F25" s="73">
        <v>0</v>
      </c>
      <c r="G25" s="73">
        <v>0</v>
      </c>
      <c r="H25" s="95">
        <v>1</v>
      </c>
      <c r="I25" s="6">
        <v>0</v>
      </c>
      <c r="J25" s="96">
        <v>23</v>
      </c>
      <c r="K25" s="97">
        <v>18.164062499999996</v>
      </c>
      <c r="L25" s="97">
        <v>6</v>
      </c>
      <c r="M25" s="6">
        <v>0</v>
      </c>
      <c r="N25" s="6">
        <v>1</v>
      </c>
      <c r="O25" s="72">
        <v>0</v>
      </c>
      <c r="P25" s="6">
        <v>0</v>
      </c>
      <c r="Q25" s="73">
        <v>0</v>
      </c>
      <c r="R25" s="6">
        <v>1</v>
      </c>
      <c r="S25" s="6">
        <v>0</v>
      </c>
      <c r="T25" s="6">
        <v>0</v>
      </c>
      <c r="U25" s="88">
        <v>0</v>
      </c>
      <c r="V25" s="88">
        <v>0</v>
      </c>
      <c r="W25" s="88">
        <v>0</v>
      </c>
      <c r="X25" s="6">
        <v>1</v>
      </c>
      <c r="Y25" s="6">
        <v>1</v>
      </c>
      <c r="Z25" s="6">
        <v>1</v>
      </c>
      <c r="AA25" s="6">
        <v>0</v>
      </c>
      <c r="AB25" s="6">
        <v>0</v>
      </c>
      <c r="AC25" s="74">
        <v>1</v>
      </c>
      <c r="AD25" s="114">
        <v>0</v>
      </c>
      <c r="AE25" s="114">
        <v>0</v>
      </c>
      <c r="AF25" s="114">
        <v>0</v>
      </c>
      <c r="AG25" s="114">
        <v>0</v>
      </c>
      <c r="AH25" s="115">
        <v>1</v>
      </c>
      <c r="AI25" s="77">
        <v>0</v>
      </c>
      <c r="AJ25" s="78">
        <v>0</v>
      </c>
      <c r="AK25" s="79">
        <v>0</v>
      </c>
      <c r="AL25" s="79">
        <v>0</v>
      </c>
      <c r="AM25" s="80">
        <v>0</v>
      </c>
      <c r="AN25" s="81">
        <v>0</v>
      </c>
      <c r="AO25" s="82">
        <v>0</v>
      </c>
      <c r="AP25" s="83">
        <v>0</v>
      </c>
      <c r="AQ25" s="84">
        <v>1</v>
      </c>
      <c r="AR25" s="85">
        <v>0</v>
      </c>
      <c r="AS25" s="86">
        <v>1</v>
      </c>
      <c r="AT25" s="86">
        <v>0</v>
      </c>
      <c r="AU25" s="86">
        <v>1</v>
      </c>
      <c r="AV25" s="87">
        <v>1</v>
      </c>
      <c r="AW25">
        <v>0</v>
      </c>
      <c r="AX25">
        <v>0</v>
      </c>
      <c r="AY25">
        <v>0</v>
      </c>
    </row>
    <row r="26" spans="1:51">
      <c r="A26" s="6">
        <v>25</v>
      </c>
      <c r="B26" s="95">
        <v>29</v>
      </c>
      <c r="C26" s="95">
        <v>0</v>
      </c>
      <c r="D26" s="95">
        <v>1</v>
      </c>
      <c r="E26" s="95">
        <v>1</v>
      </c>
      <c r="F26" s="73">
        <v>0</v>
      </c>
      <c r="G26" s="6">
        <v>1</v>
      </c>
      <c r="H26" s="73">
        <v>0</v>
      </c>
      <c r="I26" s="6">
        <v>0</v>
      </c>
      <c r="J26" s="96">
        <v>46</v>
      </c>
      <c r="K26" s="97" t="s">
        <v>49</v>
      </c>
      <c r="L26" s="97">
        <v>2</v>
      </c>
      <c r="M26" s="6">
        <v>1</v>
      </c>
      <c r="N26" s="6">
        <v>0</v>
      </c>
      <c r="O26" s="72">
        <v>0</v>
      </c>
      <c r="P26" s="6">
        <v>0</v>
      </c>
      <c r="Q26" s="73">
        <v>1</v>
      </c>
      <c r="R26" s="6">
        <v>0</v>
      </c>
      <c r="S26" s="6">
        <v>0</v>
      </c>
      <c r="T26" s="6">
        <v>0</v>
      </c>
      <c r="U26" s="88">
        <v>0</v>
      </c>
      <c r="V26" s="88">
        <v>0</v>
      </c>
      <c r="W26" s="88">
        <v>0</v>
      </c>
      <c r="X26" s="6">
        <v>1</v>
      </c>
      <c r="Y26" s="6">
        <v>0</v>
      </c>
      <c r="Z26" s="6">
        <v>0</v>
      </c>
      <c r="AA26" s="6">
        <v>0</v>
      </c>
      <c r="AB26" s="6">
        <v>0</v>
      </c>
      <c r="AC26" s="74">
        <v>1</v>
      </c>
      <c r="AD26" s="114">
        <v>0</v>
      </c>
      <c r="AE26" s="114">
        <v>0</v>
      </c>
      <c r="AF26" s="114">
        <v>0</v>
      </c>
      <c r="AG26" s="114">
        <v>0</v>
      </c>
      <c r="AH26" s="115">
        <v>1</v>
      </c>
      <c r="AI26" s="77">
        <v>0</v>
      </c>
      <c r="AJ26" s="78">
        <v>1</v>
      </c>
      <c r="AK26" s="79">
        <v>0</v>
      </c>
      <c r="AL26" s="79">
        <v>0</v>
      </c>
      <c r="AM26" s="80">
        <v>0</v>
      </c>
      <c r="AN26" s="81">
        <v>0</v>
      </c>
      <c r="AO26" s="82">
        <v>1</v>
      </c>
      <c r="AP26" s="83">
        <v>0</v>
      </c>
      <c r="AQ26" s="84">
        <v>0</v>
      </c>
      <c r="AR26" s="85">
        <v>0</v>
      </c>
      <c r="AS26" s="86">
        <v>1</v>
      </c>
      <c r="AT26" s="86">
        <v>1</v>
      </c>
      <c r="AU26" s="86">
        <v>0</v>
      </c>
      <c r="AV26" s="87">
        <v>0</v>
      </c>
      <c r="AW26">
        <v>0</v>
      </c>
      <c r="AX26">
        <v>0</v>
      </c>
      <c r="AY26">
        <v>0</v>
      </c>
    </row>
    <row r="27" spans="1:51">
      <c r="A27" s="6">
        <v>26</v>
      </c>
      <c r="B27" s="95">
        <v>30</v>
      </c>
      <c r="C27" s="95">
        <v>1</v>
      </c>
      <c r="D27" s="95">
        <v>0</v>
      </c>
      <c r="E27" s="95">
        <v>1</v>
      </c>
      <c r="F27" s="73">
        <v>0</v>
      </c>
      <c r="G27" s="6">
        <v>1</v>
      </c>
      <c r="H27" s="73">
        <v>0</v>
      </c>
      <c r="I27" s="6">
        <v>0</v>
      </c>
      <c r="J27" s="96">
        <v>39</v>
      </c>
      <c r="K27" s="97">
        <v>23.8</v>
      </c>
      <c r="L27" s="97">
        <v>7</v>
      </c>
      <c r="M27" s="6">
        <v>1</v>
      </c>
      <c r="N27" s="6">
        <v>0</v>
      </c>
      <c r="O27" s="72">
        <v>0</v>
      </c>
      <c r="P27" s="6">
        <v>0</v>
      </c>
      <c r="Q27" s="73">
        <v>0</v>
      </c>
      <c r="R27" s="95">
        <v>1</v>
      </c>
      <c r="S27" s="95">
        <v>0</v>
      </c>
      <c r="T27" s="6">
        <v>0</v>
      </c>
      <c r="U27" s="88">
        <v>0</v>
      </c>
      <c r="V27" s="88">
        <v>0</v>
      </c>
      <c r="W27" s="88">
        <v>0</v>
      </c>
      <c r="X27" s="6">
        <v>1</v>
      </c>
      <c r="Y27" s="6">
        <v>0</v>
      </c>
      <c r="Z27" s="6">
        <v>0</v>
      </c>
      <c r="AA27" s="6">
        <v>0</v>
      </c>
      <c r="AB27" s="6">
        <v>0</v>
      </c>
      <c r="AC27" s="74">
        <v>1</v>
      </c>
      <c r="AD27" s="114">
        <v>0</v>
      </c>
      <c r="AE27" s="114">
        <v>0</v>
      </c>
      <c r="AF27" s="114">
        <v>0</v>
      </c>
      <c r="AG27" s="114">
        <v>0</v>
      </c>
      <c r="AH27" s="115">
        <v>1</v>
      </c>
      <c r="AI27" s="77">
        <v>0</v>
      </c>
      <c r="AJ27" s="78">
        <v>1</v>
      </c>
      <c r="AK27" s="79">
        <v>0</v>
      </c>
      <c r="AL27" s="79">
        <v>0</v>
      </c>
      <c r="AM27" s="80">
        <v>0</v>
      </c>
      <c r="AN27" s="81">
        <v>0</v>
      </c>
      <c r="AO27" s="82">
        <v>0</v>
      </c>
      <c r="AP27" s="83">
        <v>0</v>
      </c>
      <c r="AQ27" s="84">
        <v>0</v>
      </c>
      <c r="AR27" s="85">
        <v>0</v>
      </c>
      <c r="AS27" s="86">
        <v>1</v>
      </c>
      <c r="AT27" s="86">
        <v>1</v>
      </c>
      <c r="AU27" s="86">
        <v>1</v>
      </c>
      <c r="AV27" s="87">
        <v>0</v>
      </c>
      <c r="AW27">
        <v>0</v>
      </c>
      <c r="AX27">
        <v>0</v>
      </c>
      <c r="AY27">
        <v>0</v>
      </c>
    </row>
    <row r="28" spans="1:51">
      <c r="A28" s="6">
        <v>27</v>
      </c>
      <c r="B28" s="95">
        <v>31</v>
      </c>
      <c r="C28" s="95">
        <v>0</v>
      </c>
      <c r="D28" s="95">
        <v>1</v>
      </c>
      <c r="E28" s="95">
        <v>1</v>
      </c>
      <c r="F28" s="73">
        <v>0</v>
      </c>
      <c r="G28" s="6">
        <v>1</v>
      </c>
      <c r="H28" s="73">
        <v>0</v>
      </c>
      <c r="I28" s="6">
        <v>0</v>
      </c>
      <c r="J28" s="96">
        <v>53</v>
      </c>
      <c r="K28" s="97">
        <v>22.51</v>
      </c>
      <c r="L28" s="97">
        <v>9</v>
      </c>
      <c r="M28" s="6">
        <v>1</v>
      </c>
      <c r="N28" s="6">
        <v>0</v>
      </c>
      <c r="O28" s="72">
        <v>0</v>
      </c>
      <c r="P28" s="6">
        <v>0</v>
      </c>
      <c r="Q28" s="73">
        <v>0</v>
      </c>
      <c r="R28" s="95">
        <v>0</v>
      </c>
      <c r="S28" s="95">
        <v>0</v>
      </c>
      <c r="T28" s="6">
        <v>0</v>
      </c>
      <c r="U28" s="6">
        <v>0</v>
      </c>
      <c r="V28" s="6">
        <v>0</v>
      </c>
      <c r="W28" s="6">
        <v>1</v>
      </c>
      <c r="X28" s="6">
        <v>1</v>
      </c>
      <c r="Y28" s="6">
        <v>0</v>
      </c>
      <c r="Z28" s="6">
        <v>0</v>
      </c>
      <c r="AA28" s="6">
        <v>0</v>
      </c>
      <c r="AB28" s="6">
        <v>0</v>
      </c>
      <c r="AC28" s="4">
        <v>1</v>
      </c>
      <c r="AD28" s="6">
        <v>1</v>
      </c>
      <c r="AE28" s="6">
        <v>1</v>
      </c>
      <c r="AF28" s="114">
        <v>0</v>
      </c>
      <c r="AG28" s="114">
        <v>0</v>
      </c>
      <c r="AH28" s="6">
        <v>1</v>
      </c>
      <c r="AI28" s="5">
        <v>0</v>
      </c>
      <c r="AJ28" s="4">
        <v>1</v>
      </c>
      <c r="AK28" s="6">
        <v>1</v>
      </c>
      <c r="AL28" s="6">
        <v>0</v>
      </c>
      <c r="AM28" s="5">
        <v>1</v>
      </c>
      <c r="AN28" s="7">
        <v>1</v>
      </c>
      <c r="AO28" s="4">
        <v>0</v>
      </c>
      <c r="AP28" s="6">
        <v>1</v>
      </c>
      <c r="AQ28" s="5">
        <v>0</v>
      </c>
      <c r="AR28" s="4">
        <v>1</v>
      </c>
      <c r="AS28" s="6">
        <v>1</v>
      </c>
      <c r="AT28" s="6">
        <v>0</v>
      </c>
      <c r="AU28" s="6">
        <v>1</v>
      </c>
      <c r="AV28" s="5">
        <v>0</v>
      </c>
      <c r="AW28" s="6">
        <v>0</v>
      </c>
      <c r="AX28" s="6">
        <v>0</v>
      </c>
      <c r="AY28" s="6">
        <v>0</v>
      </c>
    </row>
    <row r="29" spans="1:51">
      <c r="A29" s="6">
        <v>28</v>
      </c>
      <c r="B29" s="95">
        <v>32</v>
      </c>
      <c r="C29" s="95">
        <v>0</v>
      </c>
      <c r="D29" s="95">
        <v>1</v>
      </c>
      <c r="E29" s="95">
        <v>1</v>
      </c>
      <c r="F29" s="73">
        <v>0</v>
      </c>
      <c r="G29" s="73">
        <v>0</v>
      </c>
      <c r="H29" s="95">
        <v>1</v>
      </c>
      <c r="I29" s="6">
        <v>0</v>
      </c>
      <c r="J29" s="96">
        <v>27</v>
      </c>
      <c r="K29" s="97">
        <v>19.959355494266223</v>
      </c>
      <c r="L29" s="97">
        <v>12</v>
      </c>
      <c r="M29" s="6">
        <v>0</v>
      </c>
      <c r="N29" s="6">
        <v>0</v>
      </c>
      <c r="O29" s="72">
        <v>1</v>
      </c>
      <c r="P29" s="6">
        <v>0</v>
      </c>
      <c r="Q29" s="73">
        <v>0</v>
      </c>
      <c r="R29" s="95">
        <v>0</v>
      </c>
      <c r="S29" s="95">
        <v>0</v>
      </c>
      <c r="T29" s="6">
        <v>0</v>
      </c>
      <c r="U29" s="6">
        <v>1</v>
      </c>
      <c r="V29" s="6">
        <v>0</v>
      </c>
      <c r="W29" s="6">
        <v>0</v>
      </c>
      <c r="X29" s="6">
        <v>1</v>
      </c>
      <c r="Y29" s="6">
        <v>0</v>
      </c>
      <c r="Z29" s="6">
        <v>0</v>
      </c>
      <c r="AA29" s="6">
        <v>0</v>
      </c>
      <c r="AB29" s="6">
        <v>0</v>
      </c>
      <c r="AC29" s="4">
        <v>1</v>
      </c>
      <c r="AD29" s="6">
        <v>0</v>
      </c>
      <c r="AE29" s="6">
        <v>0</v>
      </c>
      <c r="AF29" s="114">
        <v>0</v>
      </c>
      <c r="AG29" s="114">
        <v>0</v>
      </c>
      <c r="AH29" s="6">
        <v>1</v>
      </c>
      <c r="AI29" s="5">
        <v>0</v>
      </c>
      <c r="AJ29" s="4">
        <v>1</v>
      </c>
      <c r="AK29" s="6">
        <v>0</v>
      </c>
      <c r="AL29" s="6">
        <v>0</v>
      </c>
      <c r="AM29" s="5">
        <v>1</v>
      </c>
      <c r="AN29" s="7">
        <v>1</v>
      </c>
      <c r="AO29" s="4">
        <v>0</v>
      </c>
      <c r="AP29" s="6">
        <v>1</v>
      </c>
      <c r="AQ29" s="5">
        <v>0</v>
      </c>
      <c r="AR29" s="4">
        <v>0</v>
      </c>
      <c r="AS29" s="6">
        <v>0</v>
      </c>
      <c r="AT29" s="6">
        <v>1</v>
      </c>
      <c r="AU29" s="6">
        <v>1</v>
      </c>
      <c r="AV29" s="5">
        <v>0</v>
      </c>
      <c r="AW29" s="6">
        <v>0</v>
      </c>
      <c r="AX29" s="6">
        <v>0</v>
      </c>
      <c r="AY29" s="6">
        <v>0</v>
      </c>
    </row>
    <row r="30" spans="1:51">
      <c r="A30" s="6">
        <v>29</v>
      </c>
      <c r="B30" s="95">
        <v>33</v>
      </c>
      <c r="C30" s="95">
        <v>1</v>
      </c>
      <c r="D30" s="95">
        <v>0</v>
      </c>
      <c r="E30" s="95">
        <v>1</v>
      </c>
      <c r="F30" s="73">
        <v>0</v>
      </c>
      <c r="G30" s="73">
        <v>0</v>
      </c>
      <c r="H30" s="95">
        <v>1</v>
      </c>
      <c r="I30" s="6">
        <v>0</v>
      </c>
      <c r="J30" s="96">
        <v>36</v>
      </c>
      <c r="K30" s="97">
        <v>26.794938016528928</v>
      </c>
      <c r="L30" s="97">
        <v>10</v>
      </c>
      <c r="M30" s="6">
        <v>0</v>
      </c>
      <c r="N30" s="6">
        <v>0</v>
      </c>
      <c r="O30" s="72">
        <v>0</v>
      </c>
      <c r="P30" s="6">
        <v>1</v>
      </c>
      <c r="Q30" s="73">
        <v>0</v>
      </c>
      <c r="R30" s="95">
        <v>0</v>
      </c>
      <c r="S30" s="95">
        <v>0</v>
      </c>
      <c r="T30" s="6">
        <v>0</v>
      </c>
      <c r="U30" s="6">
        <v>0</v>
      </c>
      <c r="V30" s="6">
        <v>1</v>
      </c>
      <c r="W30" s="6">
        <v>0</v>
      </c>
      <c r="X30" s="6">
        <v>1</v>
      </c>
      <c r="Y30" s="6">
        <v>1</v>
      </c>
      <c r="Z30" s="6">
        <v>1</v>
      </c>
      <c r="AA30" s="6">
        <v>0</v>
      </c>
      <c r="AB30" s="6">
        <v>0</v>
      </c>
      <c r="AC30" s="4">
        <v>1</v>
      </c>
      <c r="AD30" s="6">
        <v>0</v>
      </c>
      <c r="AE30" s="6">
        <v>0</v>
      </c>
      <c r="AF30" s="114">
        <v>0</v>
      </c>
      <c r="AG30" s="114">
        <v>0</v>
      </c>
      <c r="AH30" s="6">
        <v>1</v>
      </c>
      <c r="AI30" s="5">
        <v>0</v>
      </c>
      <c r="AJ30" s="4">
        <v>1</v>
      </c>
      <c r="AK30" s="6">
        <v>0</v>
      </c>
      <c r="AL30" s="6">
        <v>0</v>
      </c>
      <c r="AM30" s="5">
        <v>0</v>
      </c>
      <c r="AN30" s="7">
        <v>1</v>
      </c>
      <c r="AO30" s="4">
        <v>0</v>
      </c>
      <c r="AP30" s="6">
        <v>1</v>
      </c>
      <c r="AQ30" s="5">
        <v>0</v>
      </c>
      <c r="AR30" s="4">
        <v>0</v>
      </c>
      <c r="AS30" s="6">
        <v>1</v>
      </c>
      <c r="AT30" s="6">
        <v>1</v>
      </c>
      <c r="AU30" s="6">
        <v>0</v>
      </c>
      <c r="AV30" s="5">
        <v>0</v>
      </c>
      <c r="AW30" s="6">
        <v>0</v>
      </c>
      <c r="AX30" s="6">
        <v>0</v>
      </c>
      <c r="AY30" s="6">
        <v>0</v>
      </c>
    </row>
    <row r="31" spans="1:51">
      <c r="A31" s="6">
        <v>30</v>
      </c>
      <c r="B31" s="95">
        <v>34</v>
      </c>
      <c r="C31" s="95">
        <v>0</v>
      </c>
      <c r="D31" s="95">
        <v>1</v>
      </c>
      <c r="E31" s="95">
        <v>1</v>
      </c>
      <c r="F31" s="73">
        <v>0</v>
      </c>
      <c r="G31" s="6">
        <v>1</v>
      </c>
      <c r="H31" s="73">
        <v>0</v>
      </c>
      <c r="I31" s="6">
        <v>0</v>
      </c>
      <c r="J31" s="96">
        <v>54</v>
      </c>
      <c r="K31" s="97" t="s">
        <v>49</v>
      </c>
      <c r="L31" s="97">
        <v>3</v>
      </c>
      <c r="M31" s="6">
        <v>0</v>
      </c>
      <c r="N31" s="6">
        <v>0</v>
      </c>
      <c r="O31" s="72">
        <v>0</v>
      </c>
      <c r="P31" s="6">
        <v>1</v>
      </c>
      <c r="Q31" s="73">
        <v>0</v>
      </c>
      <c r="R31" s="95">
        <v>1</v>
      </c>
      <c r="S31" s="95">
        <v>0</v>
      </c>
      <c r="T31" s="6">
        <v>0</v>
      </c>
      <c r="U31" s="88">
        <v>0</v>
      </c>
      <c r="V31" s="88">
        <v>0</v>
      </c>
      <c r="W31" s="88">
        <v>0</v>
      </c>
      <c r="X31" s="6">
        <v>1</v>
      </c>
      <c r="Y31" s="6">
        <v>0</v>
      </c>
      <c r="Z31" s="6">
        <v>0</v>
      </c>
      <c r="AA31" s="6">
        <v>0</v>
      </c>
      <c r="AB31" s="6">
        <v>0</v>
      </c>
      <c r="AC31" s="74">
        <v>1</v>
      </c>
      <c r="AD31" s="114">
        <v>0</v>
      </c>
      <c r="AE31" s="114">
        <v>0</v>
      </c>
      <c r="AF31" s="114">
        <v>0</v>
      </c>
      <c r="AG31" s="114">
        <v>0</v>
      </c>
      <c r="AH31" s="115">
        <v>1</v>
      </c>
      <c r="AI31" s="77">
        <v>0</v>
      </c>
      <c r="AJ31" s="78">
        <v>1</v>
      </c>
      <c r="AK31" s="79">
        <v>0</v>
      </c>
      <c r="AL31" s="79">
        <v>0</v>
      </c>
      <c r="AM31" s="80">
        <v>0</v>
      </c>
      <c r="AN31" s="81">
        <v>1</v>
      </c>
      <c r="AO31" s="82">
        <v>0</v>
      </c>
      <c r="AP31" s="83">
        <v>0</v>
      </c>
      <c r="AQ31" s="84">
        <v>1</v>
      </c>
      <c r="AR31" s="85">
        <v>0</v>
      </c>
      <c r="AS31" s="86">
        <v>0</v>
      </c>
      <c r="AT31" s="86">
        <v>0</v>
      </c>
      <c r="AU31" s="86">
        <v>0</v>
      </c>
      <c r="AV31" s="87">
        <v>0</v>
      </c>
      <c r="AW31">
        <v>0</v>
      </c>
      <c r="AX31">
        <v>0</v>
      </c>
      <c r="AY31">
        <v>0</v>
      </c>
    </row>
    <row r="32" spans="1:51">
      <c r="A32" s="6">
        <v>31</v>
      </c>
      <c r="B32" s="95">
        <v>35</v>
      </c>
      <c r="C32" s="95">
        <v>1</v>
      </c>
      <c r="D32" s="95">
        <v>0</v>
      </c>
      <c r="E32" s="95">
        <v>1</v>
      </c>
      <c r="F32" s="73">
        <v>0</v>
      </c>
      <c r="G32" s="73">
        <v>0</v>
      </c>
      <c r="H32" s="95">
        <v>1</v>
      </c>
      <c r="I32" s="6">
        <v>0</v>
      </c>
      <c r="J32" s="96">
        <v>53</v>
      </c>
      <c r="K32" s="97" t="s">
        <v>49</v>
      </c>
      <c r="L32" s="97">
        <v>7</v>
      </c>
      <c r="M32" s="6">
        <v>0</v>
      </c>
      <c r="N32" s="6">
        <v>0</v>
      </c>
      <c r="O32" s="72">
        <v>1</v>
      </c>
      <c r="P32" s="6">
        <v>0</v>
      </c>
      <c r="Q32" s="73">
        <v>0</v>
      </c>
      <c r="R32" s="95">
        <v>1</v>
      </c>
      <c r="S32" s="95">
        <v>0</v>
      </c>
      <c r="T32" s="6">
        <v>0</v>
      </c>
      <c r="U32" s="88">
        <v>0</v>
      </c>
      <c r="V32" s="88">
        <v>0</v>
      </c>
      <c r="W32" s="88">
        <v>0</v>
      </c>
      <c r="X32" s="6">
        <v>1</v>
      </c>
      <c r="Y32" s="6">
        <v>0</v>
      </c>
      <c r="Z32" s="6">
        <v>0</v>
      </c>
      <c r="AA32" s="6">
        <v>0</v>
      </c>
      <c r="AB32" s="6">
        <v>1</v>
      </c>
      <c r="AC32" s="74">
        <v>0</v>
      </c>
      <c r="AD32" s="114">
        <v>1</v>
      </c>
      <c r="AE32" s="114">
        <v>0</v>
      </c>
      <c r="AF32" s="114">
        <v>1</v>
      </c>
      <c r="AG32" s="114">
        <v>0</v>
      </c>
      <c r="AH32" s="115">
        <v>1</v>
      </c>
      <c r="AI32" s="77">
        <v>0</v>
      </c>
      <c r="AJ32" s="78">
        <v>0</v>
      </c>
      <c r="AK32" s="79">
        <v>0</v>
      </c>
      <c r="AL32" s="79">
        <v>0</v>
      </c>
      <c r="AM32" s="80">
        <v>0</v>
      </c>
      <c r="AN32" s="81">
        <v>1</v>
      </c>
      <c r="AO32" s="82">
        <v>0</v>
      </c>
      <c r="AP32" s="83">
        <v>1</v>
      </c>
      <c r="AQ32" s="84">
        <v>1</v>
      </c>
      <c r="AR32" s="85">
        <v>0</v>
      </c>
      <c r="AS32" s="86">
        <v>1</v>
      </c>
      <c r="AT32" s="86">
        <v>1</v>
      </c>
      <c r="AU32" s="86">
        <v>1</v>
      </c>
      <c r="AV32" s="87">
        <v>0</v>
      </c>
      <c r="AW32">
        <v>0</v>
      </c>
      <c r="AX32">
        <v>0</v>
      </c>
      <c r="AY32">
        <v>0</v>
      </c>
    </row>
    <row r="33" spans="1:51">
      <c r="A33" s="6">
        <v>32</v>
      </c>
      <c r="B33" s="95">
        <v>36</v>
      </c>
      <c r="C33" s="95">
        <v>0</v>
      </c>
      <c r="D33" s="95">
        <v>1</v>
      </c>
      <c r="E33" s="95">
        <v>1</v>
      </c>
      <c r="F33" s="73">
        <v>0</v>
      </c>
      <c r="G33" s="73">
        <v>0</v>
      </c>
      <c r="H33" s="95">
        <v>1</v>
      </c>
      <c r="I33" s="6">
        <v>0</v>
      </c>
      <c r="J33" s="96">
        <v>42</v>
      </c>
      <c r="K33" s="97">
        <v>19.140624999999996</v>
      </c>
      <c r="L33" s="97">
        <v>8</v>
      </c>
      <c r="M33" s="6">
        <v>1</v>
      </c>
      <c r="N33" s="6">
        <v>0</v>
      </c>
      <c r="O33" s="72">
        <v>0</v>
      </c>
      <c r="P33" s="6">
        <v>0</v>
      </c>
      <c r="Q33" s="73">
        <v>0</v>
      </c>
      <c r="R33" s="95">
        <v>1</v>
      </c>
      <c r="S33" s="95">
        <v>0</v>
      </c>
      <c r="T33" s="6">
        <v>0</v>
      </c>
      <c r="U33" s="88">
        <v>0</v>
      </c>
      <c r="V33" s="88">
        <v>0</v>
      </c>
      <c r="W33" s="88">
        <v>0</v>
      </c>
      <c r="X33" s="6">
        <v>1</v>
      </c>
      <c r="Y33" s="6">
        <v>0</v>
      </c>
      <c r="Z33" s="6">
        <v>0</v>
      </c>
      <c r="AA33" s="6">
        <v>0</v>
      </c>
      <c r="AB33" s="6">
        <v>0</v>
      </c>
      <c r="AC33" s="74">
        <v>1</v>
      </c>
      <c r="AD33" s="114">
        <v>0</v>
      </c>
      <c r="AE33" s="114">
        <v>0</v>
      </c>
      <c r="AF33" s="114">
        <v>0</v>
      </c>
      <c r="AG33" s="114">
        <v>0</v>
      </c>
      <c r="AH33" s="115">
        <v>1</v>
      </c>
      <c r="AI33" s="77">
        <v>0</v>
      </c>
      <c r="AJ33" s="78">
        <v>0</v>
      </c>
      <c r="AK33" s="79">
        <v>1</v>
      </c>
      <c r="AL33" s="79">
        <v>0</v>
      </c>
      <c r="AM33" s="80">
        <v>0</v>
      </c>
      <c r="AN33" s="81">
        <v>0</v>
      </c>
      <c r="AO33" s="82">
        <v>0</v>
      </c>
      <c r="AP33" s="83">
        <v>0</v>
      </c>
      <c r="AQ33" s="84">
        <v>1</v>
      </c>
      <c r="AR33" s="85">
        <v>0</v>
      </c>
      <c r="AS33" s="86">
        <v>1</v>
      </c>
      <c r="AT33" s="86">
        <v>1</v>
      </c>
      <c r="AU33" s="86">
        <v>0</v>
      </c>
      <c r="AV33" s="87">
        <v>0</v>
      </c>
      <c r="AW33">
        <v>0</v>
      </c>
      <c r="AX33">
        <v>0</v>
      </c>
      <c r="AY33">
        <v>0</v>
      </c>
    </row>
    <row r="34" spans="1:51">
      <c r="A34" s="6">
        <v>33</v>
      </c>
      <c r="B34" s="95">
        <v>37</v>
      </c>
      <c r="C34" s="95">
        <v>0</v>
      </c>
      <c r="D34" s="95">
        <v>1</v>
      </c>
      <c r="E34" s="95">
        <v>1</v>
      </c>
      <c r="F34" s="73">
        <v>0</v>
      </c>
      <c r="G34" s="73">
        <v>0</v>
      </c>
      <c r="H34" s="95">
        <v>1</v>
      </c>
      <c r="I34" s="6">
        <v>0</v>
      </c>
      <c r="J34" s="96">
        <v>23</v>
      </c>
      <c r="K34" s="97" t="s">
        <v>49</v>
      </c>
      <c r="L34" s="97">
        <v>4</v>
      </c>
      <c r="M34" s="6">
        <v>0</v>
      </c>
      <c r="N34" s="6">
        <v>1</v>
      </c>
      <c r="O34" s="72">
        <v>0</v>
      </c>
      <c r="P34" s="6">
        <v>0</v>
      </c>
      <c r="Q34" s="73">
        <v>0</v>
      </c>
      <c r="R34" s="95">
        <v>0</v>
      </c>
      <c r="S34" s="95">
        <v>1</v>
      </c>
      <c r="T34" s="6">
        <v>0</v>
      </c>
      <c r="U34" s="88">
        <v>0</v>
      </c>
      <c r="V34" s="88">
        <v>0</v>
      </c>
      <c r="W34" s="88">
        <v>0</v>
      </c>
      <c r="X34" s="6">
        <v>1</v>
      </c>
      <c r="Y34" s="6">
        <v>0</v>
      </c>
      <c r="Z34" s="6">
        <v>0</v>
      </c>
      <c r="AA34" s="6">
        <v>0</v>
      </c>
      <c r="AB34" s="6">
        <v>1</v>
      </c>
      <c r="AC34" s="74">
        <v>1</v>
      </c>
      <c r="AD34" s="114">
        <v>1</v>
      </c>
      <c r="AE34" s="114">
        <v>1</v>
      </c>
      <c r="AF34" s="114">
        <v>0</v>
      </c>
      <c r="AG34" s="114">
        <v>0</v>
      </c>
      <c r="AH34" s="115">
        <v>1</v>
      </c>
      <c r="AI34" s="77">
        <v>0</v>
      </c>
      <c r="AJ34" s="78">
        <v>1</v>
      </c>
      <c r="AK34" s="79">
        <v>1</v>
      </c>
      <c r="AL34" s="79">
        <v>0</v>
      </c>
      <c r="AM34" s="80">
        <v>1</v>
      </c>
      <c r="AN34" s="81">
        <v>1</v>
      </c>
      <c r="AO34" s="82">
        <v>1</v>
      </c>
      <c r="AP34" s="83">
        <v>1</v>
      </c>
      <c r="AQ34" s="84">
        <v>1</v>
      </c>
      <c r="AR34" s="85">
        <v>0</v>
      </c>
      <c r="AS34" s="86">
        <v>1</v>
      </c>
      <c r="AT34" s="86">
        <v>1</v>
      </c>
      <c r="AU34" s="86">
        <v>0</v>
      </c>
      <c r="AV34" s="87">
        <v>1</v>
      </c>
      <c r="AW34">
        <v>0</v>
      </c>
      <c r="AX34">
        <v>0</v>
      </c>
      <c r="AY34">
        <v>0</v>
      </c>
    </row>
    <row r="35" spans="1:51">
      <c r="A35" s="6">
        <v>34</v>
      </c>
      <c r="B35" s="95">
        <v>38</v>
      </c>
      <c r="C35" s="95">
        <v>1</v>
      </c>
      <c r="D35" s="95">
        <v>0</v>
      </c>
      <c r="E35" s="95">
        <v>1</v>
      </c>
      <c r="F35" s="73">
        <v>0</v>
      </c>
      <c r="G35" s="73">
        <v>0</v>
      </c>
      <c r="H35" s="95">
        <v>1</v>
      </c>
      <c r="I35" s="6">
        <v>0</v>
      </c>
      <c r="J35" s="96">
        <v>52</v>
      </c>
      <c r="K35" s="97">
        <v>25.889097912747467</v>
      </c>
      <c r="L35" s="97">
        <v>9</v>
      </c>
      <c r="M35" s="6">
        <v>1</v>
      </c>
      <c r="N35" s="6">
        <v>0</v>
      </c>
      <c r="O35" s="72">
        <v>0</v>
      </c>
      <c r="P35" s="6">
        <v>0</v>
      </c>
      <c r="Q35" s="73">
        <v>0</v>
      </c>
      <c r="R35" s="95">
        <v>0</v>
      </c>
      <c r="S35" s="95">
        <v>0</v>
      </c>
      <c r="T35" s="6">
        <v>1</v>
      </c>
      <c r="U35" s="88">
        <v>0</v>
      </c>
      <c r="V35" s="88">
        <v>0</v>
      </c>
      <c r="W35" s="88">
        <v>0</v>
      </c>
      <c r="X35" s="6">
        <v>1</v>
      </c>
      <c r="Y35" s="6">
        <v>0</v>
      </c>
      <c r="Z35" s="6">
        <v>1</v>
      </c>
      <c r="AA35" s="6">
        <v>0</v>
      </c>
      <c r="AB35" s="6">
        <v>0</v>
      </c>
      <c r="AC35" s="74">
        <v>1</v>
      </c>
      <c r="AD35" s="114">
        <v>1</v>
      </c>
      <c r="AE35" s="114">
        <v>1</v>
      </c>
      <c r="AF35" s="114">
        <v>0</v>
      </c>
      <c r="AG35" s="114">
        <v>0</v>
      </c>
      <c r="AH35" s="115">
        <v>0</v>
      </c>
      <c r="AI35" s="77">
        <v>1</v>
      </c>
      <c r="AJ35" s="78">
        <v>0</v>
      </c>
      <c r="AK35" s="79">
        <v>0</v>
      </c>
      <c r="AL35" s="79">
        <v>0</v>
      </c>
      <c r="AM35" s="80">
        <v>1</v>
      </c>
      <c r="AN35" s="81">
        <v>0</v>
      </c>
      <c r="AO35" s="82">
        <v>1</v>
      </c>
      <c r="AP35" s="83">
        <v>0</v>
      </c>
      <c r="AQ35" s="84">
        <v>1</v>
      </c>
      <c r="AR35" s="85">
        <v>0</v>
      </c>
      <c r="AS35" s="86">
        <v>1</v>
      </c>
      <c r="AT35" s="86">
        <v>1</v>
      </c>
      <c r="AU35" s="86">
        <v>0</v>
      </c>
      <c r="AV35" s="87">
        <v>0</v>
      </c>
      <c r="AW35">
        <v>0</v>
      </c>
      <c r="AX35">
        <v>0</v>
      </c>
      <c r="AY35">
        <v>0</v>
      </c>
    </row>
    <row r="36" spans="1:51">
      <c r="A36" s="6">
        <v>35</v>
      </c>
      <c r="B36" s="95">
        <v>39</v>
      </c>
      <c r="C36" s="95">
        <v>1</v>
      </c>
      <c r="D36" s="95">
        <v>0</v>
      </c>
      <c r="E36" s="95">
        <v>1</v>
      </c>
      <c r="F36" s="73">
        <v>0</v>
      </c>
      <c r="G36" s="73">
        <v>0</v>
      </c>
      <c r="H36" s="95">
        <v>1</v>
      </c>
      <c r="I36" s="6">
        <v>0</v>
      </c>
      <c r="J36" s="96">
        <v>34</v>
      </c>
      <c r="K36" s="97">
        <v>20.281233098972418</v>
      </c>
      <c r="L36" s="97">
        <v>13</v>
      </c>
      <c r="M36" s="6">
        <v>0</v>
      </c>
      <c r="N36" s="6">
        <v>0</v>
      </c>
      <c r="O36" s="72">
        <v>0</v>
      </c>
      <c r="P36" s="6">
        <v>1</v>
      </c>
      <c r="Q36" s="73">
        <v>1</v>
      </c>
      <c r="R36" s="95">
        <v>0</v>
      </c>
      <c r="S36" s="95">
        <v>0</v>
      </c>
      <c r="T36" s="6">
        <v>0</v>
      </c>
      <c r="U36" s="88">
        <v>0</v>
      </c>
      <c r="V36" s="88">
        <v>0</v>
      </c>
      <c r="W36" s="88">
        <v>0</v>
      </c>
      <c r="X36" s="6">
        <v>1</v>
      </c>
      <c r="Y36" s="6">
        <v>0</v>
      </c>
      <c r="Z36" s="6">
        <v>0</v>
      </c>
      <c r="AA36" s="6">
        <v>1</v>
      </c>
      <c r="AB36" s="6">
        <v>0</v>
      </c>
      <c r="AC36" s="74">
        <v>1</v>
      </c>
      <c r="AD36" s="114">
        <v>0</v>
      </c>
      <c r="AE36" s="114">
        <v>0</v>
      </c>
      <c r="AF36" s="114">
        <v>0</v>
      </c>
      <c r="AG36" s="114">
        <v>0</v>
      </c>
      <c r="AH36" s="115">
        <v>0</v>
      </c>
      <c r="AI36" s="77">
        <v>1</v>
      </c>
      <c r="AJ36" s="78">
        <v>1</v>
      </c>
      <c r="AK36" s="79">
        <v>0</v>
      </c>
      <c r="AL36" s="79">
        <v>0</v>
      </c>
      <c r="AM36" s="80">
        <v>0</v>
      </c>
      <c r="AN36" s="81">
        <v>1</v>
      </c>
      <c r="AO36" s="82">
        <v>1</v>
      </c>
      <c r="AP36" s="83">
        <v>1</v>
      </c>
      <c r="AQ36" s="84">
        <v>0</v>
      </c>
      <c r="AR36" s="85">
        <v>0</v>
      </c>
      <c r="AS36" s="86">
        <v>1</v>
      </c>
      <c r="AT36" s="86">
        <v>1</v>
      </c>
      <c r="AU36" s="86">
        <v>0</v>
      </c>
      <c r="AV36" s="87">
        <v>1</v>
      </c>
      <c r="AW36">
        <v>1</v>
      </c>
      <c r="AX36">
        <v>0</v>
      </c>
      <c r="AY36">
        <v>0</v>
      </c>
    </row>
    <row r="37" spans="1:51">
      <c r="A37" s="6">
        <v>36</v>
      </c>
      <c r="B37" s="95">
        <v>40</v>
      </c>
      <c r="C37" s="95">
        <v>0</v>
      </c>
      <c r="D37" s="95">
        <v>1</v>
      </c>
      <c r="E37" s="95">
        <v>1</v>
      </c>
      <c r="F37" s="73">
        <v>0</v>
      </c>
      <c r="G37" s="73">
        <v>0</v>
      </c>
      <c r="H37" s="95">
        <v>1</v>
      </c>
      <c r="I37" s="6">
        <v>0</v>
      </c>
      <c r="J37" s="96">
        <v>20</v>
      </c>
      <c r="K37" s="97">
        <v>18.475665748393023</v>
      </c>
      <c r="L37" s="97">
        <v>5</v>
      </c>
      <c r="M37" s="6">
        <v>1</v>
      </c>
      <c r="N37" s="6">
        <v>0</v>
      </c>
      <c r="O37" s="72">
        <v>0</v>
      </c>
      <c r="P37" s="6">
        <v>0</v>
      </c>
      <c r="Q37" s="73">
        <v>0</v>
      </c>
      <c r="R37" s="95">
        <v>0</v>
      </c>
      <c r="S37" s="95">
        <v>1</v>
      </c>
      <c r="T37" s="6">
        <v>0</v>
      </c>
      <c r="U37" s="88">
        <v>0</v>
      </c>
      <c r="V37" s="88">
        <v>0</v>
      </c>
      <c r="W37" s="88">
        <v>0</v>
      </c>
      <c r="X37" s="6">
        <v>1</v>
      </c>
      <c r="Y37" s="6">
        <v>0</v>
      </c>
      <c r="Z37" s="6">
        <v>0</v>
      </c>
      <c r="AA37" s="6">
        <v>1</v>
      </c>
      <c r="AB37" s="6">
        <v>0</v>
      </c>
      <c r="AC37" s="74">
        <v>1</v>
      </c>
      <c r="AD37" s="114">
        <v>0</v>
      </c>
      <c r="AE37" s="114">
        <v>0</v>
      </c>
      <c r="AF37" s="114">
        <v>0</v>
      </c>
      <c r="AG37" s="114">
        <v>0</v>
      </c>
      <c r="AH37" s="115">
        <v>1</v>
      </c>
      <c r="AI37" s="77">
        <v>0</v>
      </c>
      <c r="AJ37" s="78">
        <v>1</v>
      </c>
      <c r="AK37" s="79">
        <v>0</v>
      </c>
      <c r="AL37" s="79">
        <v>0</v>
      </c>
      <c r="AM37" s="80">
        <v>0</v>
      </c>
      <c r="AN37" s="81">
        <v>0</v>
      </c>
      <c r="AO37" s="82">
        <v>0</v>
      </c>
      <c r="AP37" s="83">
        <v>0</v>
      </c>
      <c r="AQ37" s="84">
        <v>1</v>
      </c>
      <c r="AR37" s="85">
        <v>0</v>
      </c>
      <c r="AS37" s="86">
        <v>0</v>
      </c>
      <c r="AT37" s="86">
        <v>0</v>
      </c>
      <c r="AU37" s="86">
        <v>0</v>
      </c>
      <c r="AV37" s="87">
        <v>0</v>
      </c>
      <c r="AW37">
        <v>0</v>
      </c>
      <c r="AX37">
        <v>0</v>
      </c>
      <c r="AY37">
        <v>1</v>
      </c>
    </row>
    <row r="38" spans="1:51">
      <c r="A38" s="6">
        <v>37</v>
      </c>
      <c r="B38" s="95">
        <v>42</v>
      </c>
      <c r="C38" s="95">
        <v>0</v>
      </c>
      <c r="D38" s="95">
        <v>1</v>
      </c>
      <c r="E38" s="95">
        <v>0</v>
      </c>
      <c r="F38" s="95">
        <v>1</v>
      </c>
      <c r="G38" s="73">
        <v>0</v>
      </c>
      <c r="H38" s="73">
        <v>0</v>
      </c>
      <c r="I38" s="6">
        <v>0</v>
      </c>
      <c r="J38" s="96">
        <v>53</v>
      </c>
      <c r="K38" s="97">
        <v>23.106763366503625</v>
      </c>
      <c r="L38" s="97">
        <v>4</v>
      </c>
      <c r="M38" s="6">
        <v>1</v>
      </c>
      <c r="N38" s="6">
        <v>0</v>
      </c>
      <c r="O38" s="72">
        <v>0</v>
      </c>
      <c r="P38" s="6">
        <v>0</v>
      </c>
      <c r="Q38" s="73">
        <v>1</v>
      </c>
      <c r="R38" s="95">
        <v>0</v>
      </c>
      <c r="S38" s="95">
        <v>0</v>
      </c>
      <c r="T38" s="6">
        <v>0</v>
      </c>
      <c r="U38" s="88">
        <v>0</v>
      </c>
      <c r="V38" s="88">
        <v>0</v>
      </c>
      <c r="W38" s="88">
        <v>0</v>
      </c>
      <c r="X38" s="6">
        <v>1</v>
      </c>
      <c r="Y38" s="6">
        <v>0</v>
      </c>
      <c r="Z38" s="6">
        <v>0</v>
      </c>
      <c r="AA38" s="6">
        <v>1</v>
      </c>
      <c r="AB38" s="6">
        <v>1</v>
      </c>
      <c r="AC38" s="74">
        <v>1</v>
      </c>
      <c r="AD38" s="114">
        <v>0</v>
      </c>
      <c r="AE38" s="114">
        <v>0</v>
      </c>
      <c r="AF38" s="114">
        <v>0</v>
      </c>
      <c r="AG38" s="114">
        <v>0</v>
      </c>
      <c r="AH38" s="115">
        <v>1</v>
      </c>
      <c r="AI38" s="77">
        <v>1</v>
      </c>
      <c r="AJ38" s="78">
        <v>1</v>
      </c>
      <c r="AK38" s="79">
        <v>0</v>
      </c>
      <c r="AL38" s="79">
        <v>0</v>
      </c>
      <c r="AM38" s="80">
        <v>0</v>
      </c>
      <c r="AN38" s="81">
        <v>1</v>
      </c>
      <c r="AO38" s="82">
        <v>0</v>
      </c>
      <c r="AP38" s="83">
        <v>1</v>
      </c>
      <c r="AQ38" s="84">
        <v>1</v>
      </c>
      <c r="AR38" s="85">
        <v>0</v>
      </c>
      <c r="AS38" s="86">
        <v>0</v>
      </c>
      <c r="AT38" s="86">
        <v>0</v>
      </c>
      <c r="AU38" s="86">
        <v>0</v>
      </c>
      <c r="AV38" s="87">
        <v>0</v>
      </c>
      <c r="AW38">
        <v>0</v>
      </c>
      <c r="AX38">
        <v>0</v>
      </c>
      <c r="AY38">
        <v>0</v>
      </c>
    </row>
    <row r="39" spans="1:51">
      <c r="A39" s="6">
        <v>38</v>
      </c>
      <c r="B39" s="95">
        <v>43</v>
      </c>
      <c r="C39" s="95">
        <v>0</v>
      </c>
      <c r="D39" s="95">
        <v>1</v>
      </c>
      <c r="E39" s="95">
        <v>1</v>
      </c>
      <c r="F39" s="73">
        <v>0</v>
      </c>
      <c r="G39" s="6">
        <v>1</v>
      </c>
      <c r="H39" s="73">
        <v>0</v>
      </c>
      <c r="I39" s="6">
        <v>0</v>
      </c>
      <c r="J39" s="96">
        <v>23</v>
      </c>
      <c r="K39" s="97">
        <v>20.957171162932475</v>
      </c>
      <c r="L39" s="97">
        <v>4</v>
      </c>
      <c r="M39" s="6">
        <v>1</v>
      </c>
      <c r="N39" s="6">
        <v>0</v>
      </c>
      <c r="O39" s="72">
        <v>0</v>
      </c>
      <c r="P39" s="6">
        <v>0</v>
      </c>
      <c r="Q39" s="73">
        <v>1</v>
      </c>
      <c r="R39" s="95">
        <v>0</v>
      </c>
      <c r="S39" s="95">
        <v>0</v>
      </c>
      <c r="T39" s="6">
        <v>0</v>
      </c>
      <c r="U39" s="88">
        <v>0</v>
      </c>
      <c r="V39" s="88">
        <v>0</v>
      </c>
      <c r="W39" s="88">
        <v>0</v>
      </c>
      <c r="X39" s="6">
        <v>1</v>
      </c>
      <c r="Y39" s="6">
        <v>0</v>
      </c>
      <c r="Z39" s="6">
        <v>0</v>
      </c>
      <c r="AA39" s="6">
        <v>0</v>
      </c>
      <c r="AB39" s="6">
        <v>0</v>
      </c>
      <c r="AC39" s="74">
        <v>1</v>
      </c>
      <c r="AD39" s="114">
        <v>0</v>
      </c>
      <c r="AE39" s="114">
        <v>0</v>
      </c>
      <c r="AF39" s="114">
        <v>0</v>
      </c>
      <c r="AG39" s="114">
        <v>0</v>
      </c>
      <c r="AH39" s="115">
        <v>1</v>
      </c>
      <c r="AI39" s="77">
        <v>1</v>
      </c>
      <c r="AJ39" s="78">
        <v>1</v>
      </c>
      <c r="AK39" s="79">
        <v>0</v>
      </c>
      <c r="AL39" s="79">
        <v>0</v>
      </c>
      <c r="AM39" s="80">
        <v>0</v>
      </c>
      <c r="AN39" s="81">
        <v>1</v>
      </c>
      <c r="AO39" s="82">
        <v>0</v>
      </c>
      <c r="AP39" s="83">
        <v>1</v>
      </c>
      <c r="AQ39" s="84">
        <v>1</v>
      </c>
      <c r="AR39" s="85">
        <v>0</v>
      </c>
      <c r="AS39" s="86">
        <v>1</v>
      </c>
      <c r="AT39" s="86">
        <v>1</v>
      </c>
      <c r="AU39" s="86">
        <v>0</v>
      </c>
      <c r="AV39" s="87">
        <v>0</v>
      </c>
      <c r="AW39">
        <v>0</v>
      </c>
      <c r="AX39">
        <v>0</v>
      </c>
      <c r="AY39">
        <v>0</v>
      </c>
    </row>
    <row r="40" spans="1:51">
      <c r="A40" s="6">
        <v>39</v>
      </c>
      <c r="B40" s="95">
        <v>44</v>
      </c>
      <c r="C40" s="95">
        <v>0</v>
      </c>
      <c r="D40" s="95">
        <v>1</v>
      </c>
      <c r="E40" s="95">
        <v>1</v>
      </c>
      <c r="F40" s="73">
        <v>0</v>
      </c>
      <c r="G40" s="73">
        <v>0</v>
      </c>
      <c r="H40" s="95">
        <v>1</v>
      </c>
      <c r="I40" s="6">
        <v>0</v>
      </c>
      <c r="J40" s="96">
        <v>23</v>
      </c>
      <c r="K40" s="97">
        <v>18.164062499999996</v>
      </c>
      <c r="L40" s="97">
        <v>6</v>
      </c>
      <c r="M40" s="6">
        <v>1</v>
      </c>
      <c r="N40" s="6">
        <v>0</v>
      </c>
      <c r="O40" s="72">
        <v>0</v>
      </c>
      <c r="P40" s="6">
        <v>0</v>
      </c>
      <c r="Q40" s="73">
        <v>0</v>
      </c>
      <c r="R40" s="95">
        <v>0</v>
      </c>
      <c r="S40" s="95">
        <v>1</v>
      </c>
      <c r="T40" s="6">
        <v>0</v>
      </c>
      <c r="U40" s="88">
        <v>0</v>
      </c>
      <c r="V40" s="88">
        <v>0</v>
      </c>
      <c r="W40" s="88">
        <v>0</v>
      </c>
      <c r="X40" s="6">
        <v>1</v>
      </c>
      <c r="Y40" s="6">
        <v>1</v>
      </c>
      <c r="Z40" s="6">
        <v>1</v>
      </c>
      <c r="AA40" s="6">
        <v>0</v>
      </c>
      <c r="AB40" s="6">
        <v>0</v>
      </c>
      <c r="AC40" s="74">
        <v>0</v>
      </c>
      <c r="AD40" s="114">
        <v>1</v>
      </c>
      <c r="AE40" s="114">
        <v>1</v>
      </c>
      <c r="AF40" s="114">
        <v>0</v>
      </c>
      <c r="AG40" s="114">
        <v>0</v>
      </c>
      <c r="AH40" s="115">
        <v>0</v>
      </c>
      <c r="AI40" s="77">
        <v>1</v>
      </c>
      <c r="AJ40" s="78">
        <v>1</v>
      </c>
      <c r="AK40" s="79">
        <v>0</v>
      </c>
      <c r="AL40" s="79">
        <v>0</v>
      </c>
      <c r="AM40" s="80">
        <v>0</v>
      </c>
      <c r="AN40" s="81">
        <v>0</v>
      </c>
      <c r="AO40" s="82">
        <v>0</v>
      </c>
      <c r="AP40" s="83">
        <v>1</v>
      </c>
      <c r="AQ40" s="84">
        <v>1</v>
      </c>
      <c r="AR40" s="85">
        <v>0</v>
      </c>
      <c r="AS40" s="86">
        <v>1</v>
      </c>
      <c r="AT40" s="86">
        <v>1</v>
      </c>
      <c r="AU40" s="86">
        <v>0</v>
      </c>
      <c r="AV40" s="87">
        <v>0</v>
      </c>
      <c r="AW40">
        <v>0</v>
      </c>
      <c r="AX40">
        <v>0</v>
      </c>
      <c r="AY40">
        <v>0</v>
      </c>
    </row>
    <row r="41" spans="1:51">
      <c r="A41" s="6">
        <v>40</v>
      </c>
      <c r="B41" s="95">
        <v>45</v>
      </c>
      <c r="C41" s="95">
        <v>0</v>
      </c>
      <c r="D41" s="95">
        <v>1</v>
      </c>
      <c r="E41" s="95">
        <v>1</v>
      </c>
      <c r="F41" s="73">
        <v>0</v>
      </c>
      <c r="G41" s="73">
        <v>0</v>
      </c>
      <c r="H41" s="95">
        <v>1</v>
      </c>
      <c r="I41" s="6">
        <v>0</v>
      </c>
      <c r="J41" s="96">
        <v>24</v>
      </c>
      <c r="K41" s="97">
        <v>18.556773222226116</v>
      </c>
      <c r="L41" s="97">
        <v>3</v>
      </c>
      <c r="M41" s="6">
        <v>0</v>
      </c>
      <c r="N41" s="6">
        <v>1</v>
      </c>
      <c r="O41" s="72">
        <v>0</v>
      </c>
      <c r="P41" s="6">
        <v>0</v>
      </c>
      <c r="Q41" s="73">
        <v>1</v>
      </c>
      <c r="R41" s="95">
        <v>0</v>
      </c>
      <c r="S41" s="95">
        <v>0</v>
      </c>
      <c r="T41" s="6">
        <v>0</v>
      </c>
      <c r="U41" s="88">
        <v>0</v>
      </c>
      <c r="V41" s="88">
        <v>0</v>
      </c>
      <c r="W41" s="88">
        <v>0</v>
      </c>
      <c r="X41" s="6">
        <v>1</v>
      </c>
      <c r="Y41" s="6">
        <v>1</v>
      </c>
      <c r="Z41" s="6">
        <v>0</v>
      </c>
      <c r="AA41" s="6">
        <v>0</v>
      </c>
      <c r="AB41" s="6">
        <v>0</v>
      </c>
      <c r="AC41" s="74">
        <v>0</v>
      </c>
      <c r="AD41" s="114">
        <v>1</v>
      </c>
      <c r="AE41" s="114">
        <v>1</v>
      </c>
      <c r="AF41" s="114">
        <v>0</v>
      </c>
      <c r="AG41" s="114">
        <v>0</v>
      </c>
      <c r="AH41" s="115">
        <v>0</v>
      </c>
      <c r="AI41" s="77">
        <v>1</v>
      </c>
      <c r="AJ41" s="78">
        <v>0</v>
      </c>
      <c r="AK41" s="79">
        <v>0</v>
      </c>
      <c r="AL41" s="79">
        <v>0</v>
      </c>
      <c r="AM41" s="80">
        <v>0</v>
      </c>
      <c r="AN41" s="81">
        <v>0</v>
      </c>
      <c r="AO41" s="82">
        <v>1</v>
      </c>
      <c r="AP41" s="83">
        <v>0</v>
      </c>
      <c r="AQ41" s="84">
        <v>0</v>
      </c>
      <c r="AR41" s="85">
        <v>1</v>
      </c>
      <c r="AS41" s="86">
        <v>1</v>
      </c>
      <c r="AT41" s="86">
        <v>1</v>
      </c>
      <c r="AU41" s="86">
        <v>0</v>
      </c>
      <c r="AV41" s="87">
        <v>1</v>
      </c>
      <c r="AW41">
        <v>0</v>
      </c>
      <c r="AX41">
        <v>0</v>
      </c>
      <c r="AY41">
        <v>0</v>
      </c>
    </row>
    <row r="42" spans="1:51">
      <c r="A42" s="6">
        <v>41</v>
      </c>
      <c r="B42" s="95">
        <v>46</v>
      </c>
      <c r="C42" s="95">
        <v>1</v>
      </c>
      <c r="D42" s="95">
        <v>0</v>
      </c>
      <c r="E42" s="95">
        <v>1</v>
      </c>
      <c r="F42" s="73">
        <v>0</v>
      </c>
      <c r="G42" s="6">
        <v>1</v>
      </c>
      <c r="H42" s="73">
        <v>0</v>
      </c>
      <c r="I42" s="6">
        <v>0</v>
      </c>
      <c r="J42" s="96">
        <v>22</v>
      </c>
      <c r="K42" s="97" t="s">
        <v>49</v>
      </c>
      <c r="L42" s="97">
        <v>8</v>
      </c>
      <c r="M42" s="6">
        <v>1</v>
      </c>
      <c r="N42" s="6">
        <v>0</v>
      </c>
      <c r="O42" s="72">
        <v>0</v>
      </c>
      <c r="P42" s="6">
        <v>0</v>
      </c>
      <c r="Q42" s="73">
        <v>1</v>
      </c>
      <c r="R42" s="95">
        <v>0</v>
      </c>
      <c r="S42" s="95">
        <v>0</v>
      </c>
      <c r="T42" s="6">
        <v>0</v>
      </c>
      <c r="U42" s="88">
        <v>0</v>
      </c>
      <c r="V42" s="88">
        <v>0</v>
      </c>
      <c r="W42" s="88">
        <v>0</v>
      </c>
      <c r="X42" s="6">
        <v>1</v>
      </c>
      <c r="Y42" s="6">
        <v>0</v>
      </c>
      <c r="Z42" s="6">
        <v>0</v>
      </c>
      <c r="AA42" s="6">
        <v>0</v>
      </c>
      <c r="AB42" s="6">
        <v>1</v>
      </c>
      <c r="AC42" s="74">
        <v>0</v>
      </c>
      <c r="AD42" s="114">
        <v>1</v>
      </c>
      <c r="AE42" s="114">
        <v>1</v>
      </c>
      <c r="AF42" s="114">
        <v>0</v>
      </c>
      <c r="AG42" s="114">
        <v>0</v>
      </c>
      <c r="AH42" s="115">
        <v>0</v>
      </c>
      <c r="AI42" s="77">
        <v>1</v>
      </c>
      <c r="AJ42" s="78">
        <v>1</v>
      </c>
      <c r="AK42" s="79">
        <v>0</v>
      </c>
      <c r="AL42" s="79">
        <v>0</v>
      </c>
      <c r="AM42" s="80">
        <v>1</v>
      </c>
      <c r="AN42" s="81">
        <v>1</v>
      </c>
      <c r="AO42" s="82">
        <v>0</v>
      </c>
      <c r="AP42" s="83">
        <v>0</v>
      </c>
      <c r="AQ42" s="84">
        <v>1</v>
      </c>
      <c r="AR42" s="85">
        <v>0</v>
      </c>
      <c r="AS42" s="86">
        <v>0</v>
      </c>
      <c r="AT42" s="86">
        <v>1</v>
      </c>
      <c r="AU42" s="86">
        <v>0</v>
      </c>
      <c r="AV42" s="87">
        <v>0</v>
      </c>
      <c r="AW42">
        <v>0</v>
      </c>
      <c r="AX42">
        <v>0</v>
      </c>
      <c r="AY42">
        <v>0</v>
      </c>
    </row>
    <row r="43" spans="1:51">
      <c r="A43" s="6">
        <v>42</v>
      </c>
      <c r="B43" s="95">
        <v>47</v>
      </c>
      <c r="C43" s="95">
        <v>1</v>
      </c>
      <c r="D43" s="95">
        <v>0</v>
      </c>
      <c r="E43" s="95">
        <v>1</v>
      </c>
      <c r="F43" s="73">
        <v>0</v>
      </c>
      <c r="G43" s="6">
        <v>1</v>
      </c>
      <c r="H43" s="73">
        <v>0</v>
      </c>
      <c r="I43" s="6">
        <v>0</v>
      </c>
      <c r="J43" s="96">
        <v>18</v>
      </c>
      <c r="K43" s="97">
        <v>22.49</v>
      </c>
      <c r="L43" s="97">
        <v>6</v>
      </c>
      <c r="M43" s="6">
        <v>0</v>
      </c>
      <c r="N43" s="6">
        <v>0</v>
      </c>
      <c r="O43" s="72">
        <v>0</v>
      </c>
      <c r="P43" s="6">
        <v>1</v>
      </c>
      <c r="Q43" s="73">
        <v>1</v>
      </c>
      <c r="R43" s="95">
        <v>0</v>
      </c>
      <c r="S43" s="95">
        <v>0</v>
      </c>
      <c r="T43" s="6">
        <v>0</v>
      </c>
      <c r="U43" s="88">
        <v>0</v>
      </c>
      <c r="V43" s="88">
        <v>0</v>
      </c>
      <c r="W43" s="88">
        <v>0</v>
      </c>
      <c r="X43" s="6">
        <v>1</v>
      </c>
      <c r="Y43" s="6">
        <v>0</v>
      </c>
      <c r="Z43" s="6">
        <v>0</v>
      </c>
      <c r="AA43" s="6">
        <v>1</v>
      </c>
      <c r="AB43" s="6">
        <v>0</v>
      </c>
      <c r="AC43" s="74">
        <v>0</v>
      </c>
      <c r="AD43" s="114">
        <v>1</v>
      </c>
      <c r="AE43" s="114">
        <v>1</v>
      </c>
      <c r="AF43" s="114">
        <v>0</v>
      </c>
      <c r="AG43" s="114">
        <v>0</v>
      </c>
      <c r="AH43" s="115">
        <v>0</v>
      </c>
      <c r="AI43" s="77">
        <v>1</v>
      </c>
      <c r="AJ43" s="78">
        <v>1</v>
      </c>
      <c r="AK43" s="79">
        <v>0</v>
      </c>
      <c r="AL43" s="79">
        <v>1</v>
      </c>
      <c r="AM43" s="80">
        <v>0</v>
      </c>
      <c r="AN43" s="81">
        <v>1</v>
      </c>
      <c r="AO43" s="82">
        <v>0</v>
      </c>
      <c r="AP43" s="83">
        <v>1</v>
      </c>
      <c r="AQ43" s="84">
        <v>1</v>
      </c>
      <c r="AR43" s="85">
        <v>0</v>
      </c>
      <c r="AS43" s="86">
        <v>1</v>
      </c>
      <c r="AT43" s="86">
        <v>0</v>
      </c>
      <c r="AU43" s="86">
        <v>0</v>
      </c>
      <c r="AV43" s="87">
        <v>0</v>
      </c>
      <c r="AW43">
        <v>1</v>
      </c>
      <c r="AX43">
        <v>0</v>
      </c>
      <c r="AY43">
        <v>0</v>
      </c>
    </row>
    <row r="44" spans="1:51">
      <c r="A44" s="6">
        <v>43</v>
      </c>
      <c r="B44" s="95">
        <v>48</v>
      </c>
      <c r="C44" s="95">
        <v>0</v>
      </c>
      <c r="D44" s="95">
        <v>1</v>
      </c>
      <c r="E44" s="95">
        <v>1</v>
      </c>
      <c r="F44" s="73">
        <v>0</v>
      </c>
      <c r="G44" s="6">
        <v>1</v>
      </c>
      <c r="H44" s="73">
        <v>0</v>
      </c>
      <c r="I44" s="6">
        <v>0</v>
      </c>
      <c r="J44" s="96">
        <v>18</v>
      </c>
      <c r="K44" s="97" t="s">
        <v>49</v>
      </c>
      <c r="L44" s="97">
        <v>5</v>
      </c>
      <c r="M44" s="6">
        <v>1</v>
      </c>
      <c r="N44" s="6">
        <v>0</v>
      </c>
      <c r="O44" s="72">
        <v>0</v>
      </c>
      <c r="P44" s="6">
        <v>0</v>
      </c>
      <c r="Q44" s="73">
        <v>1</v>
      </c>
      <c r="R44" s="95">
        <v>0</v>
      </c>
      <c r="S44" s="95">
        <v>0</v>
      </c>
      <c r="T44" s="6">
        <v>0</v>
      </c>
      <c r="U44" s="88">
        <v>0</v>
      </c>
      <c r="V44" s="88">
        <v>0</v>
      </c>
      <c r="W44" s="88">
        <v>0</v>
      </c>
      <c r="X44" s="6">
        <v>1</v>
      </c>
      <c r="Y44" s="6">
        <v>0</v>
      </c>
      <c r="Z44" s="6">
        <v>0</v>
      </c>
      <c r="AA44" s="6">
        <v>0</v>
      </c>
      <c r="AB44" s="6">
        <v>0</v>
      </c>
      <c r="AC44" s="74">
        <v>0</v>
      </c>
      <c r="AD44" s="114">
        <v>1</v>
      </c>
      <c r="AE44" s="114">
        <v>1</v>
      </c>
      <c r="AF44" s="114">
        <v>0</v>
      </c>
      <c r="AG44" s="114">
        <v>0</v>
      </c>
      <c r="AH44" s="115">
        <v>0</v>
      </c>
      <c r="AI44" s="77">
        <v>1</v>
      </c>
      <c r="AJ44" s="78">
        <v>0</v>
      </c>
      <c r="AK44" s="79">
        <v>0</v>
      </c>
      <c r="AL44" s="79">
        <v>0</v>
      </c>
      <c r="AM44" s="80">
        <v>1</v>
      </c>
      <c r="AN44" s="81">
        <v>1</v>
      </c>
      <c r="AO44" s="82">
        <v>1</v>
      </c>
      <c r="AP44" s="83">
        <v>1</v>
      </c>
      <c r="AQ44" s="84">
        <v>0</v>
      </c>
      <c r="AR44" s="85">
        <v>0</v>
      </c>
      <c r="AS44" s="86">
        <v>0</v>
      </c>
      <c r="AT44" s="86">
        <v>1</v>
      </c>
      <c r="AU44" s="86">
        <v>0</v>
      </c>
      <c r="AV44" s="87">
        <v>0</v>
      </c>
      <c r="AW44">
        <v>0</v>
      </c>
      <c r="AX44">
        <v>0</v>
      </c>
      <c r="AY44">
        <v>0</v>
      </c>
    </row>
    <row r="45" spans="1:51">
      <c r="A45" s="6">
        <v>44</v>
      </c>
      <c r="B45" s="95">
        <v>49</v>
      </c>
      <c r="C45" s="95">
        <v>0</v>
      </c>
      <c r="D45" s="95">
        <v>1</v>
      </c>
      <c r="E45" s="95">
        <v>0</v>
      </c>
      <c r="F45" s="73">
        <v>0</v>
      </c>
      <c r="G45" s="73">
        <v>0</v>
      </c>
      <c r="H45" s="73">
        <v>0</v>
      </c>
      <c r="I45" s="95">
        <v>1</v>
      </c>
      <c r="J45" s="96">
        <v>19</v>
      </c>
      <c r="K45" s="97" t="s">
        <v>49</v>
      </c>
      <c r="L45" s="97">
        <v>11</v>
      </c>
      <c r="M45" s="6">
        <v>1</v>
      </c>
      <c r="N45" s="6">
        <v>0</v>
      </c>
      <c r="O45" s="72">
        <v>0</v>
      </c>
      <c r="P45" s="6">
        <v>0</v>
      </c>
      <c r="Q45" s="73">
        <v>0</v>
      </c>
      <c r="R45" s="95">
        <v>0</v>
      </c>
      <c r="S45" s="95">
        <v>0</v>
      </c>
      <c r="T45" s="6">
        <v>1</v>
      </c>
      <c r="U45" s="88">
        <v>0</v>
      </c>
      <c r="V45" s="88">
        <v>0</v>
      </c>
      <c r="W45" s="88">
        <v>0</v>
      </c>
      <c r="X45" s="6">
        <v>1</v>
      </c>
      <c r="Y45" s="6">
        <v>0</v>
      </c>
      <c r="Z45" s="6">
        <v>0</v>
      </c>
      <c r="AA45" s="6">
        <v>0</v>
      </c>
      <c r="AB45" s="6">
        <v>0</v>
      </c>
      <c r="AC45" s="74">
        <v>0</v>
      </c>
      <c r="AD45" s="114">
        <v>1</v>
      </c>
      <c r="AE45" s="114">
        <v>0</v>
      </c>
      <c r="AF45" s="114">
        <v>0</v>
      </c>
      <c r="AG45" s="114">
        <v>1</v>
      </c>
      <c r="AH45" s="115">
        <v>1</v>
      </c>
      <c r="AI45" s="77">
        <v>0</v>
      </c>
      <c r="AJ45" s="78">
        <v>1</v>
      </c>
      <c r="AK45" s="79">
        <v>0</v>
      </c>
      <c r="AL45" s="79">
        <v>0</v>
      </c>
      <c r="AM45" s="80">
        <v>0</v>
      </c>
      <c r="AN45" s="81">
        <v>0</v>
      </c>
      <c r="AO45" s="82">
        <v>1</v>
      </c>
      <c r="AP45" s="83">
        <v>1</v>
      </c>
      <c r="AQ45" s="84">
        <v>1</v>
      </c>
      <c r="AR45" s="85">
        <v>0</v>
      </c>
      <c r="AS45" s="86">
        <v>1</v>
      </c>
      <c r="AT45" s="86">
        <v>1</v>
      </c>
      <c r="AU45" s="86">
        <v>1</v>
      </c>
      <c r="AV45" s="87">
        <v>0</v>
      </c>
      <c r="AW45">
        <v>0</v>
      </c>
      <c r="AX45">
        <v>0</v>
      </c>
      <c r="AY45">
        <v>0</v>
      </c>
    </row>
    <row r="46" spans="1:51">
      <c r="A46" s="6">
        <v>45</v>
      </c>
      <c r="B46" s="95">
        <v>51</v>
      </c>
      <c r="C46" s="95">
        <v>1</v>
      </c>
      <c r="D46" s="95">
        <v>0</v>
      </c>
      <c r="E46" s="95">
        <v>1</v>
      </c>
      <c r="F46" s="73">
        <v>0</v>
      </c>
      <c r="G46" s="73">
        <v>0</v>
      </c>
      <c r="H46" s="73">
        <v>0</v>
      </c>
      <c r="I46" s="95">
        <v>1</v>
      </c>
      <c r="J46" s="96">
        <v>51</v>
      </c>
      <c r="K46" s="97">
        <v>24.913494809688583</v>
      </c>
      <c r="L46" s="97">
        <v>7</v>
      </c>
      <c r="M46" s="6">
        <v>1</v>
      </c>
      <c r="N46" s="6">
        <v>0</v>
      </c>
      <c r="O46" s="72">
        <v>0</v>
      </c>
      <c r="P46" s="6">
        <v>0</v>
      </c>
      <c r="Q46" s="73">
        <v>0</v>
      </c>
      <c r="R46" s="95">
        <v>1</v>
      </c>
      <c r="S46" s="95">
        <v>0</v>
      </c>
      <c r="T46" s="6">
        <v>0</v>
      </c>
      <c r="U46" s="88">
        <v>0</v>
      </c>
      <c r="V46" s="88">
        <v>0</v>
      </c>
      <c r="W46" s="88">
        <v>0</v>
      </c>
      <c r="X46" s="6">
        <v>1</v>
      </c>
      <c r="Y46" s="6">
        <v>0</v>
      </c>
      <c r="Z46" s="6">
        <v>0</v>
      </c>
      <c r="AA46" s="6">
        <v>0</v>
      </c>
      <c r="AB46" s="6">
        <v>0</v>
      </c>
      <c r="AC46" s="74">
        <v>1</v>
      </c>
      <c r="AD46" s="114">
        <v>0</v>
      </c>
      <c r="AE46" s="114">
        <v>0</v>
      </c>
      <c r="AF46" s="114">
        <v>0</v>
      </c>
      <c r="AG46" s="114">
        <v>0</v>
      </c>
      <c r="AH46" s="115">
        <v>1</v>
      </c>
      <c r="AI46" s="77">
        <v>0</v>
      </c>
      <c r="AJ46" s="78">
        <v>1</v>
      </c>
      <c r="AK46" s="79">
        <v>0</v>
      </c>
      <c r="AL46" s="79">
        <v>0</v>
      </c>
      <c r="AM46" s="80">
        <v>0</v>
      </c>
      <c r="AN46" s="81">
        <v>0</v>
      </c>
      <c r="AO46" s="82">
        <v>1</v>
      </c>
      <c r="AP46" s="83">
        <v>0</v>
      </c>
      <c r="AQ46" s="84">
        <v>1</v>
      </c>
      <c r="AR46" s="85">
        <v>0</v>
      </c>
      <c r="AS46" s="86">
        <v>1</v>
      </c>
      <c r="AT46" s="86">
        <v>1</v>
      </c>
      <c r="AU46" s="86">
        <v>0</v>
      </c>
      <c r="AV46" s="87">
        <v>0</v>
      </c>
      <c r="AW46">
        <v>0</v>
      </c>
      <c r="AX46">
        <v>0</v>
      </c>
      <c r="AY46">
        <v>0</v>
      </c>
    </row>
    <row r="47" spans="1:51">
      <c r="A47" s="6">
        <v>46</v>
      </c>
      <c r="B47" s="95">
        <v>53</v>
      </c>
      <c r="C47" s="95">
        <v>0</v>
      </c>
      <c r="D47" s="95">
        <v>1</v>
      </c>
      <c r="E47" s="95">
        <v>1</v>
      </c>
      <c r="F47" s="73">
        <v>0</v>
      </c>
      <c r="G47" s="95">
        <v>1</v>
      </c>
      <c r="H47" s="73">
        <v>0</v>
      </c>
      <c r="I47" s="6">
        <v>0</v>
      </c>
      <c r="J47" s="96">
        <v>22</v>
      </c>
      <c r="K47" s="97" t="s">
        <v>49</v>
      </c>
      <c r="L47" s="97">
        <v>56</v>
      </c>
      <c r="M47" s="6">
        <v>1</v>
      </c>
      <c r="N47" s="6">
        <v>0</v>
      </c>
      <c r="O47" s="72">
        <v>0</v>
      </c>
      <c r="P47" s="6">
        <v>0</v>
      </c>
      <c r="Q47" s="73">
        <v>1</v>
      </c>
      <c r="R47" s="95">
        <v>0</v>
      </c>
      <c r="S47" s="95">
        <v>0</v>
      </c>
      <c r="T47" s="6">
        <v>0</v>
      </c>
      <c r="U47" s="88">
        <v>0</v>
      </c>
      <c r="V47" s="88">
        <v>0</v>
      </c>
      <c r="W47" s="88">
        <v>0</v>
      </c>
      <c r="X47" s="6">
        <v>1</v>
      </c>
      <c r="Y47" s="6">
        <v>0</v>
      </c>
      <c r="Z47" s="6">
        <v>0</v>
      </c>
      <c r="AA47" s="6">
        <v>0</v>
      </c>
      <c r="AB47" s="6">
        <v>0</v>
      </c>
      <c r="AC47" s="74">
        <v>1</v>
      </c>
      <c r="AD47" s="114">
        <v>0</v>
      </c>
      <c r="AE47" s="114">
        <v>0</v>
      </c>
      <c r="AF47" s="114">
        <v>0</v>
      </c>
      <c r="AG47" s="114">
        <v>0</v>
      </c>
      <c r="AH47" s="115">
        <v>1</v>
      </c>
      <c r="AI47" s="77">
        <v>0</v>
      </c>
      <c r="AJ47" s="78">
        <v>1</v>
      </c>
      <c r="AK47" s="79">
        <v>0</v>
      </c>
      <c r="AL47" s="79">
        <v>0</v>
      </c>
      <c r="AM47" s="80">
        <v>1</v>
      </c>
      <c r="AN47" s="81">
        <v>1</v>
      </c>
      <c r="AO47" s="82">
        <v>0</v>
      </c>
      <c r="AP47" s="83">
        <v>1</v>
      </c>
      <c r="AQ47" s="84">
        <v>1</v>
      </c>
      <c r="AR47" s="85">
        <v>0</v>
      </c>
      <c r="AS47" s="86">
        <v>0</v>
      </c>
      <c r="AT47" s="86">
        <v>1</v>
      </c>
      <c r="AU47" s="86">
        <v>0</v>
      </c>
      <c r="AV47" s="87">
        <v>0</v>
      </c>
      <c r="AW47">
        <v>1</v>
      </c>
      <c r="AX47">
        <v>0</v>
      </c>
      <c r="AY47">
        <v>0</v>
      </c>
    </row>
    <row r="48" spans="1:51">
      <c r="A48" s="6">
        <v>47</v>
      </c>
      <c r="B48" s="95">
        <v>54</v>
      </c>
      <c r="C48" s="95">
        <v>0</v>
      </c>
      <c r="D48" s="95">
        <v>1</v>
      </c>
      <c r="E48" s="95">
        <v>1</v>
      </c>
      <c r="F48" s="73">
        <v>0</v>
      </c>
      <c r="G48" s="95">
        <v>1</v>
      </c>
      <c r="H48" s="73">
        <v>0</v>
      </c>
      <c r="I48" s="6">
        <v>0</v>
      </c>
      <c r="J48" s="96">
        <v>33</v>
      </c>
      <c r="K48" s="97">
        <v>20.28479857195018</v>
      </c>
      <c r="L48" s="97">
        <v>6</v>
      </c>
      <c r="M48" s="6">
        <v>0</v>
      </c>
      <c r="N48" s="6">
        <v>0</v>
      </c>
      <c r="O48" s="72">
        <v>0</v>
      </c>
      <c r="P48" s="6">
        <v>1</v>
      </c>
      <c r="Q48" s="73">
        <v>0</v>
      </c>
      <c r="R48" s="95">
        <v>1</v>
      </c>
      <c r="S48" s="95">
        <v>0</v>
      </c>
      <c r="T48" s="6">
        <v>0</v>
      </c>
      <c r="U48" s="88">
        <v>0</v>
      </c>
      <c r="V48" s="88">
        <v>0</v>
      </c>
      <c r="W48" s="88">
        <v>0</v>
      </c>
      <c r="X48" s="6">
        <v>1</v>
      </c>
      <c r="Y48" s="6">
        <v>0</v>
      </c>
      <c r="Z48" s="6">
        <v>1</v>
      </c>
      <c r="AA48" s="6">
        <v>0</v>
      </c>
      <c r="AB48" s="6">
        <v>0</v>
      </c>
      <c r="AC48" s="74">
        <v>1</v>
      </c>
      <c r="AD48" s="114">
        <v>0</v>
      </c>
      <c r="AE48" s="114">
        <v>0</v>
      </c>
      <c r="AF48" s="114">
        <v>0</v>
      </c>
      <c r="AG48" s="114">
        <v>0</v>
      </c>
      <c r="AH48" s="115">
        <v>1</v>
      </c>
      <c r="AI48" s="77">
        <v>0</v>
      </c>
      <c r="AJ48" s="78">
        <v>1</v>
      </c>
      <c r="AK48" s="79">
        <v>1</v>
      </c>
      <c r="AL48" s="79">
        <v>0</v>
      </c>
      <c r="AM48" s="80">
        <v>1</v>
      </c>
      <c r="AN48" s="81">
        <v>1</v>
      </c>
      <c r="AO48" s="82">
        <v>1</v>
      </c>
      <c r="AP48" s="83">
        <v>1</v>
      </c>
      <c r="AQ48" s="84">
        <v>1</v>
      </c>
      <c r="AR48" s="85">
        <v>1</v>
      </c>
      <c r="AS48" s="86">
        <v>1</v>
      </c>
      <c r="AT48" s="86">
        <v>1</v>
      </c>
      <c r="AU48" s="86">
        <v>1</v>
      </c>
      <c r="AV48" s="87">
        <v>1</v>
      </c>
      <c r="AW48">
        <v>0</v>
      </c>
      <c r="AX48">
        <v>0</v>
      </c>
      <c r="AY48">
        <v>0</v>
      </c>
    </row>
    <row r="49" spans="1:51">
      <c r="A49" s="6">
        <v>48</v>
      </c>
      <c r="B49" s="95">
        <v>55</v>
      </c>
      <c r="C49" s="95">
        <v>1</v>
      </c>
      <c r="D49" s="95">
        <v>0</v>
      </c>
      <c r="E49" s="95">
        <v>1</v>
      </c>
      <c r="F49" s="73">
        <v>0</v>
      </c>
      <c r="G49" s="73">
        <v>0</v>
      </c>
      <c r="H49" s="95">
        <v>1</v>
      </c>
      <c r="I49" s="6">
        <v>0</v>
      </c>
      <c r="J49" s="96">
        <v>33</v>
      </c>
      <c r="K49" s="97">
        <v>24.212293388429753</v>
      </c>
      <c r="L49" s="97">
        <v>10</v>
      </c>
      <c r="M49" s="6">
        <v>0</v>
      </c>
      <c r="N49" s="6">
        <v>0</v>
      </c>
      <c r="O49" s="72">
        <v>1</v>
      </c>
      <c r="P49" s="6">
        <v>0</v>
      </c>
      <c r="Q49" s="73">
        <v>0</v>
      </c>
      <c r="R49" s="95">
        <v>0</v>
      </c>
      <c r="S49" s="95">
        <v>1</v>
      </c>
      <c r="T49" s="6">
        <v>0</v>
      </c>
      <c r="U49" s="88">
        <v>0</v>
      </c>
      <c r="V49" s="88">
        <v>0</v>
      </c>
      <c r="W49" s="88">
        <v>0</v>
      </c>
      <c r="X49" s="6">
        <v>1</v>
      </c>
      <c r="Y49" s="6">
        <v>0</v>
      </c>
      <c r="Z49" s="6">
        <v>1</v>
      </c>
      <c r="AA49" s="6">
        <v>1</v>
      </c>
      <c r="AB49" s="6">
        <v>1</v>
      </c>
      <c r="AC49" s="74">
        <v>1</v>
      </c>
      <c r="AD49" s="114">
        <v>0</v>
      </c>
      <c r="AE49" s="114">
        <v>0</v>
      </c>
      <c r="AF49" s="114">
        <v>0</v>
      </c>
      <c r="AG49" s="114">
        <v>0</v>
      </c>
      <c r="AH49" s="115">
        <v>1</v>
      </c>
      <c r="AI49" s="77">
        <v>1</v>
      </c>
      <c r="AJ49" s="78">
        <v>1</v>
      </c>
      <c r="AK49" s="79">
        <v>1</v>
      </c>
      <c r="AL49" s="79">
        <v>1</v>
      </c>
      <c r="AM49" s="80">
        <v>1</v>
      </c>
      <c r="AN49" s="81">
        <v>1</v>
      </c>
      <c r="AO49" s="82">
        <v>0</v>
      </c>
      <c r="AP49" s="83">
        <v>0</v>
      </c>
      <c r="AQ49" s="84">
        <v>1</v>
      </c>
      <c r="AR49" s="85">
        <v>0</v>
      </c>
      <c r="AS49" s="86">
        <v>1</v>
      </c>
      <c r="AT49" s="86">
        <v>1</v>
      </c>
      <c r="AU49" s="86">
        <v>1</v>
      </c>
      <c r="AV49" s="87">
        <v>1</v>
      </c>
      <c r="AW49">
        <v>1</v>
      </c>
      <c r="AX49">
        <v>1</v>
      </c>
      <c r="AY49">
        <v>0</v>
      </c>
    </row>
    <row r="50" spans="1:51">
      <c r="A50" s="6">
        <v>49</v>
      </c>
      <c r="B50" s="95">
        <v>57</v>
      </c>
      <c r="C50" s="95">
        <v>0</v>
      </c>
      <c r="D50" s="95">
        <v>1</v>
      </c>
      <c r="E50" s="95">
        <v>1</v>
      </c>
      <c r="F50" s="73">
        <v>0</v>
      </c>
      <c r="G50" s="73">
        <v>0</v>
      </c>
      <c r="H50" s="95">
        <v>1</v>
      </c>
      <c r="I50" s="6">
        <v>0</v>
      </c>
      <c r="J50" s="96">
        <v>27</v>
      </c>
      <c r="K50" s="97">
        <v>23.035156249999996</v>
      </c>
      <c r="L50" s="97">
        <v>7</v>
      </c>
      <c r="M50" s="6">
        <v>0</v>
      </c>
      <c r="N50" s="6">
        <v>1</v>
      </c>
      <c r="O50" s="72">
        <v>0</v>
      </c>
      <c r="P50" s="6">
        <v>0</v>
      </c>
      <c r="Q50" s="73">
        <v>0</v>
      </c>
      <c r="R50" s="95">
        <v>1</v>
      </c>
      <c r="S50" s="95">
        <v>0</v>
      </c>
      <c r="T50" s="6">
        <v>0</v>
      </c>
      <c r="U50" s="88">
        <v>0</v>
      </c>
      <c r="V50" s="88">
        <v>0</v>
      </c>
      <c r="W50" s="88">
        <v>0</v>
      </c>
      <c r="X50" s="6">
        <v>1</v>
      </c>
      <c r="Y50" s="6">
        <v>0</v>
      </c>
      <c r="Z50" s="6">
        <v>0</v>
      </c>
      <c r="AA50" s="6">
        <v>0</v>
      </c>
      <c r="AB50" s="6">
        <v>0</v>
      </c>
      <c r="AC50" s="74">
        <v>1</v>
      </c>
      <c r="AD50" s="114">
        <v>0</v>
      </c>
      <c r="AE50" s="114">
        <v>0</v>
      </c>
      <c r="AF50" s="114">
        <v>0</v>
      </c>
      <c r="AG50" s="114">
        <v>0</v>
      </c>
      <c r="AH50" s="115">
        <v>1</v>
      </c>
      <c r="AI50" s="77">
        <v>0</v>
      </c>
      <c r="AJ50" s="78">
        <v>1</v>
      </c>
      <c r="AK50" s="79">
        <v>0</v>
      </c>
      <c r="AL50" s="79">
        <v>0</v>
      </c>
      <c r="AM50" s="80">
        <v>0</v>
      </c>
      <c r="AN50" s="81">
        <v>1</v>
      </c>
      <c r="AO50" s="82">
        <v>0</v>
      </c>
      <c r="AP50" s="83">
        <v>0</v>
      </c>
      <c r="AQ50" s="84">
        <v>1</v>
      </c>
      <c r="AR50" s="85">
        <v>1</v>
      </c>
      <c r="AS50" s="86">
        <v>1</v>
      </c>
      <c r="AT50" s="86">
        <v>1</v>
      </c>
      <c r="AU50" s="86">
        <v>1</v>
      </c>
      <c r="AV50" s="87">
        <v>0</v>
      </c>
      <c r="AW50">
        <v>0</v>
      </c>
      <c r="AX50">
        <v>0</v>
      </c>
      <c r="AY50">
        <v>0</v>
      </c>
    </row>
    <row r="51" spans="1:51">
      <c r="A51" s="6">
        <v>50</v>
      </c>
      <c r="B51" s="95">
        <v>59</v>
      </c>
      <c r="C51" s="95">
        <v>1</v>
      </c>
      <c r="D51" s="95">
        <v>0</v>
      </c>
      <c r="E51" s="95">
        <v>1</v>
      </c>
      <c r="F51" s="73">
        <v>0</v>
      </c>
      <c r="G51" s="6">
        <v>1</v>
      </c>
      <c r="H51" s="73">
        <v>0</v>
      </c>
      <c r="I51" s="6">
        <v>0</v>
      </c>
      <c r="J51" s="96">
        <v>23</v>
      </c>
      <c r="K51" s="97">
        <v>21.678806798473808</v>
      </c>
      <c r="L51" s="97">
        <v>15</v>
      </c>
      <c r="M51" s="6">
        <v>0</v>
      </c>
      <c r="N51" s="6">
        <v>1</v>
      </c>
      <c r="O51" s="72">
        <v>0</v>
      </c>
      <c r="P51" s="6">
        <v>0</v>
      </c>
      <c r="Q51" s="73">
        <v>0</v>
      </c>
      <c r="R51" s="95">
        <v>0</v>
      </c>
      <c r="S51" s="95">
        <v>0</v>
      </c>
      <c r="T51" s="6">
        <v>1</v>
      </c>
      <c r="U51" s="88">
        <v>0</v>
      </c>
      <c r="V51" s="88">
        <v>0</v>
      </c>
      <c r="W51" s="88">
        <v>0</v>
      </c>
      <c r="X51" s="6">
        <v>1</v>
      </c>
      <c r="Y51" s="6">
        <v>0</v>
      </c>
      <c r="Z51" s="6">
        <v>1</v>
      </c>
      <c r="AA51" s="6">
        <v>0</v>
      </c>
      <c r="AB51" s="6">
        <v>0</v>
      </c>
      <c r="AC51" s="74">
        <v>0</v>
      </c>
      <c r="AD51" s="114">
        <v>1</v>
      </c>
      <c r="AE51" s="114">
        <v>0</v>
      </c>
      <c r="AF51" s="114">
        <v>0</v>
      </c>
      <c r="AG51" s="114">
        <v>0</v>
      </c>
      <c r="AH51" s="115">
        <v>1</v>
      </c>
      <c r="AI51" s="77">
        <v>1</v>
      </c>
      <c r="AJ51" s="78">
        <v>1</v>
      </c>
      <c r="AK51" s="79">
        <v>0</v>
      </c>
      <c r="AL51" s="79">
        <v>0</v>
      </c>
      <c r="AM51" s="80">
        <v>1</v>
      </c>
      <c r="AN51" s="81">
        <v>0</v>
      </c>
      <c r="AO51" s="82">
        <v>1</v>
      </c>
      <c r="AP51" s="83">
        <v>0</v>
      </c>
      <c r="AQ51" s="84">
        <v>0</v>
      </c>
      <c r="AR51" s="85">
        <v>0</v>
      </c>
      <c r="AS51" s="86">
        <v>1</v>
      </c>
      <c r="AT51" s="86">
        <v>1</v>
      </c>
      <c r="AU51" s="86">
        <v>0</v>
      </c>
      <c r="AV51" s="87">
        <v>0</v>
      </c>
      <c r="AW51">
        <v>0</v>
      </c>
      <c r="AX51">
        <v>1</v>
      </c>
      <c r="AY51">
        <v>0</v>
      </c>
    </row>
    <row r="52" spans="1:51">
      <c r="A52" s="6">
        <v>51</v>
      </c>
      <c r="B52" s="95">
        <v>60</v>
      </c>
      <c r="C52" s="95">
        <v>1</v>
      </c>
      <c r="D52" s="95">
        <v>0</v>
      </c>
      <c r="E52" s="95">
        <v>1</v>
      </c>
      <c r="F52" s="73">
        <v>0</v>
      </c>
      <c r="G52" s="6">
        <v>1</v>
      </c>
      <c r="H52" s="73">
        <v>0</v>
      </c>
      <c r="I52" s="6">
        <v>0</v>
      </c>
      <c r="J52" s="96">
        <v>37</v>
      </c>
      <c r="K52" s="97">
        <v>24.221453287197235</v>
      </c>
      <c r="L52" s="97">
        <v>6</v>
      </c>
      <c r="M52" s="6">
        <v>0</v>
      </c>
      <c r="N52" s="6">
        <v>0</v>
      </c>
      <c r="O52" s="72">
        <v>0</v>
      </c>
      <c r="P52" s="6">
        <v>1</v>
      </c>
      <c r="Q52" s="73">
        <v>0</v>
      </c>
      <c r="R52" s="95">
        <v>1</v>
      </c>
      <c r="S52" s="95">
        <v>0</v>
      </c>
      <c r="T52" s="6">
        <v>0</v>
      </c>
      <c r="U52" s="88">
        <v>0</v>
      </c>
      <c r="V52" s="88">
        <v>0</v>
      </c>
      <c r="W52" s="88">
        <v>0</v>
      </c>
      <c r="X52" s="6">
        <v>1</v>
      </c>
      <c r="Y52" s="6">
        <v>0</v>
      </c>
      <c r="Z52" s="6">
        <v>0</v>
      </c>
      <c r="AA52" s="6">
        <v>0</v>
      </c>
      <c r="AB52" s="6">
        <v>0</v>
      </c>
      <c r="AC52" s="74">
        <v>1</v>
      </c>
      <c r="AD52" s="114">
        <v>0</v>
      </c>
      <c r="AE52" s="114">
        <v>0</v>
      </c>
      <c r="AF52" s="114">
        <v>0</v>
      </c>
      <c r="AG52" s="114">
        <v>0</v>
      </c>
      <c r="AH52" s="115">
        <v>1</v>
      </c>
      <c r="AI52" s="77">
        <v>0</v>
      </c>
      <c r="AJ52" s="78">
        <v>1</v>
      </c>
      <c r="AK52" s="79">
        <v>1</v>
      </c>
      <c r="AL52" s="79">
        <v>0</v>
      </c>
      <c r="AM52" s="80">
        <v>1</v>
      </c>
      <c r="AN52" s="81">
        <v>0</v>
      </c>
      <c r="AO52" s="82">
        <v>0</v>
      </c>
      <c r="AP52" s="83">
        <v>1</v>
      </c>
      <c r="AQ52" s="84">
        <v>1</v>
      </c>
      <c r="AR52" s="85">
        <v>1</v>
      </c>
      <c r="AS52" s="86">
        <v>1</v>
      </c>
      <c r="AT52" s="86">
        <v>1</v>
      </c>
      <c r="AU52" s="86">
        <v>1</v>
      </c>
      <c r="AV52" s="87">
        <v>1</v>
      </c>
      <c r="AW52">
        <v>0</v>
      </c>
      <c r="AX52">
        <v>0</v>
      </c>
      <c r="AY52">
        <v>0</v>
      </c>
    </row>
    <row r="53" spans="1:51">
      <c r="A53" s="6">
        <v>52</v>
      </c>
      <c r="B53" s="95">
        <v>62</v>
      </c>
      <c r="C53" s="95">
        <v>0</v>
      </c>
      <c r="D53" s="95">
        <v>1</v>
      </c>
      <c r="E53" s="95">
        <v>0</v>
      </c>
      <c r="F53" s="95">
        <v>1</v>
      </c>
      <c r="G53" s="73">
        <v>0</v>
      </c>
      <c r="H53" s="73">
        <v>0</v>
      </c>
      <c r="I53" s="6">
        <v>0</v>
      </c>
      <c r="J53" s="96">
        <v>53</v>
      </c>
      <c r="K53" s="97">
        <v>21.490285513793253</v>
      </c>
      <c r="L53" s="97">
        <v>4</v>
      </c>
      <c r="M53" s="6">
        <v>1</v>
      </c>
      <c r="N53" s="6">
        <v>0</v>
      </c>
      <c r="O53" s="72">
        <v>0</v>
      </c>
      <c r="P53" s="6">
        <v>0</v>
      </c>
      <c r="Q53" s="73">
        <v>0</v>
      </c>
      <c r="R53" s="95">
        <v>1</v>
      </c>
      <c r="S53" s="95">
        <v>0</v>
      </c>
      <c r="T53" s="6">
        <v>0</v>
      </c>
      <c r="U53" s="88">
        <v>0</v>
      </c>
      <c r="V53" s="88">
        <v>0</v>
      </c>
      <c r="W53" s="88">
        <v>0</v>
      </c>
      <c r="X53" s="6">
        <v>1</v>
      </c>
      <c r="Y53" s="6">
        <v>0</v>
      </c>
      <c r="Z53" s="6">
        <v>0</v>
      </c>
      <c r="AA53" s="6">
        <v>0</v>
      </c>
      <c r="AB53" s="6">
        <v>0</v>
      </c>
      <c r="AC53" s="74">
        <v>1</v>
      </c>
      <c r="AD53" s="114">
        <v>0</v>
      </c>
      <c r="AE53" s="114">
        <v>0</v>
      </c>
      <c r="AF53" s="114">
        <v>0</v>
      </c>
      <c r="AG53" s="114">
        <v>0</v>
      </c>
      <c r="AH53" s="115">
        <v>1</v>
      </c>
      <c r="AI53" s="77">
        <v>0</v>
      </c>
      <c r="AJ53" s="78">
        <v>0</v>
      </c>
      <c r="AK53" s="79">
        <v>0</v>
      </c>
      <c r="AL53" s="79">
        <v>0</v>
      </c>
      <c r="AM53" s="80">
        <v>0</v>
      </c>
      <c r="AN53" s="81">
        <v>0</v>
      </c>
      <c r="AO53" s="82">
        <v>1</v>
      </c>
      <c r="AP53" s="83">
        <v>0</v>
      </c>
      <c r="AQ53" s="84">
        <v>0</v>
      </c>
      <c r="AR53" s="85">
        <v>1</v>
      </c>
      <c r="AS53" s="86">
        <v>1</v>
      </c>
      <c r="AT53" s="86">
        <v>0</v>
      </c>
      <c r="AU53" s="86">
        <v>1</v>
      </c>
      <c r="AV53" s="87">
        <v>1</v>
      </c>
      <c r="AW53">
        <v>0</v>
      </c>
      <c r="AX53">
        <v>0</v>
      </c>
      <c r="AY53">
        <v>0</v>
      </c>
    </row>
    <row r="54" spans="1:51">
      <c r="A54" s="6">
        <v>53</v>
      </c>
      <c r="B54" s="95">
        <v>64</v>
      </c>
      <c r="C54" s="95">
        <v>0</v>
      </c>
      <c r="D54" s="95">
        <v>1</v>
      </c>
      <c r="E54" s="95">
        <v>1</v>
      </c>
      <c r="F54" s="73">
        <v>0</v>
      </c>
      <c r="G54" s="73">
        <v>0</v>
      </c>
      <c r="H54" s="95">
        <v>1</v>
      </c>
      <c r="I54" s="6">
        <v>0</v>
      </c>
      <c r="J54" s="96">
        <v>29</v>
      </c>
      <c r="K54" s="97" t="s">
        <v>49</v>
      </c>
      <c r="L54" s="97">
        <v>5</v>
      </c>
      <c r="M54" s="6">
        <v>0</v>
      </c>
      <c r="N54" s="6">
        <v>0</v>
      </c>
      <c r="O54" s="72">
        <v>1</v>
      </c>
      <c r="P54" s="6">
        <v>0</v>
      </c>
      <c r="Q54" s="73">
        <v>0</v>
      </c>
      <c r="R54" s="95">
        <v>0</v>
      </c>
      <c r="S54" s="95">
        <v>1</v>
      </c>
      <c r="T54" s="6">
        <v>0</v>
      </c>
      <c r="U54" s="88">
        <v>0</v>
      </c>
      <c r="V54" s="88">
        <v>0</v>
      </c>
      <c r="W54" s="88">
        <v>0</v>
      </c>
      <c r="X54" s="6">
        <v>1</v>
      </c>
      <c r="Y54" s="6">
        <v>0</v>
      </c>
      <c r="Z54" s="6">
        <v>1</v>
      </c>
      <c r="AA54" s="6">
        <v>0</v>
      </c>
      <c r="AB54" s="6">
        <v>0</v>
      </c>
      <c r="AC54" s="74">
        <v>1</v>
      </c>
      <c r="AD54" s="114">
        <v>0</v>
      </c>
      <c r="AE54" s="114">
        <v>0</v>
      </c>
      <c r="AF54" s="114">
        <v>0</v>
      </c>
      <c r="AG54" s="114">
        <v>1</v>
      </c>
      <c r="AH54" s="115">
        <v>1</v>
      </c>
      <c r="AI54" s="77">
        <v>0</v>
      </c>
      <c r="AJ54" s="78">
        <v>1</v>
      </c>
      <c r="AK54" s="79">
        <v>1</v>
      </c>
      <c r="AL54" s="79">
        <v>1</v>
      </c>
      <c r="AM54" s="80">
        <v>0</v>
      </c>
      <c r="AN54" s="81">
        <v>1</v>
      </c>
      <c r="AO54" s="82">
        <v>0</v>
      </c>
      <c r="AP54" s="83">
        <v>1</v>
      </c>
      <c r="AQ54" s="84">
        <v>1</v>
      </c>
      <c r="AR54" s="85">
        <v>0</v>
      </c>
      <c r="AS54" s="86">
        <v>1</v>
      </c>
      <c r="AT54" s="86">
        <v>1</v>
      </c>
      <c r="AU54" s="86">
        <v>1</v>
      </c>
      <c r="AV54" s="87">
        <v>0</v>
      </c>
      <c r="AW54">
        <v>0</v>
      </c>
      <c r="AX54">
        <v>0</v>
      </c>
      <c r="AY54">
        <v>0</v>
      </c>
    </row>
    <row r="55" spans="1:51">
      <c r="A55" s="6">
        <v>54</v>
      </c>
      <c r="B55" s="95">
        <v>67</v>
      </c>
      <c r="C55" s="95">
        <v>1</v>
      </c>
      <c r="D55" s="95">
        <v>0</v>
      </c>
      <c r="E55" s="95">
        <v>1</v>
      </c>
      <c r="F55" s="73">
        <v>0</v>
      </c>
      <c r="G55" s="6">
        <v>1</v>
      </c>
      <c r="H55" s="73">
        <v>0</v>
      </c>
      <c r="I55" s="6">
        <v>0</v>
      </c>
      <c r="J55" s="96">
        <v>27</v>
      </c>
      <c r="K55" s="97">
        <v>21.78</v>
      </c>
      <c r="L55" s="97">
        <v>6</v>
      </c>
      <c r="M55" s="6">
        <v>0</v>
      </c>
      <c r="N55" s="6">
        <v>0</v>
      </c>
      <c r="O55" s="72">
        <v>0</v>
      </c>
      <c r="P55" s="6">
        <v>1</v>
      </c>
      <c r="Q55" s="73">
        <v>0</v>
      </c>
      <c r="R55" s="95">
        <v>1</v>
      </c>
      <c r="S55" s="95">
        <v>0</v>
      </c>
      <c r="T55" s="6">
        <v>0</v>
      </c>
      <c r="U55" s="88">
        <v>0</v>
      </c>
      <c r="V55" s="88">
        <v>0</v>
      </c>
      <c r="W55" s="88">
        <v>0</v>
      </c>
      <c r="X55" s="6">
        <v>1</v>
      </c>
      <c r="Y55" s="6">
        <v>0</v>
      </c>
      <c r="Z55" s="6">
        <v>1</v>
      </c>
      <c r="AA55" s="6">
        <v>0</v>
      </c>
      <c r="AB55" s="6">
        <v>0</v>
      </c>
      <c r="AC55" s="74">
        <v>1</v>
      </c>
      <c r="AD55" s="114">
        <v>0</v>
      </c>
      <c r="AE55" s="114">
        <v>0</v>
      </c>
      <c r="AF55" s="114">
        <v>0</v>
      </c>
      <c r="AG55" s="114">
        <v>0</v>
      </c>
      <c r="AH55" s="115">
        <v>1</v>
      </c>
      <c r="AI55" s="77">
        <v>0</v>
      </c>
      <c r="AJ55" s="78">
        <v>1</v>
      </c>
      <c r="AK55" s="79">
        <v>0</v>
      </c>
      <c r="AL55" s="79">
        <v>0</v>
      </c>
      <c r="AM55" s="80">
        <v>1</v>
      </c>
      <c r="AN55" s="81">
        <v>1</v>
      </c>
      <c r="AO55" s="82">
        <v>1</v>
      </c>
      <c r="AP55" s="83">
        <v>0</v>
      </c>
      <c r="AQ55" s="84">
        <v>1</v>
      </c>
      <c r="AR55" s="85">
        <v>0</v>
      </c>
      <c r="AS55" s="86">
        <v>0</v>
      </c>
      <c r="AT55" s="86">
        <v>1</v>
      </c>
      <c r="AU55" s="86">
        <v>1</v>
      </c>
      <c r="AV55" s="87">
        <v>0</v>
      </c>
      <c r="AW55">
        <v>0</v>
      </c>
      <c r="AX55">
        <v>0</v>
      </c>
      <c r="AY55">
        <v>0</v>
      </c>
    </row>
    <row r="56" spans="1:51">
      <c r="A56" s="6">
        <v>55</v>
      </c>
      <c r="B56" s="95">
        <v>68</v>
      </c>
      <c r="C56" s="95">
        <v>1</v>
      </c>
      <c r="D56" s="95">
        <v>0</v>
      </c>
      <c r="E56" s="95">
        <v>1</v>
      </c>
      <c r="F56" s="73">
        <v>0</v>
      </c>
      <c r="G56" s="6">
        <v>1</v>
      </c>
      <c r="H56" s="73">
        <v>0</v>
      </c>
      <c r="I56" s="6">
        <v>0</v>
      </c>
      <c r="J56" s="96">
        <v>38</v>
      </c>
      <c r="K56" s="97">
        <v>23.106763366503625</v>
      </c>
      <c r="L56" s="97">
        <v>4</v>
      </c>
      <c r="M56" s="6">
        <v>0</v>
      </c>
      <c r="N56" s="6">
        <v>0</v>
      </c>
      <c r="O56" s="72">
        <v>0</v>
      </c>
      <c r="P56" s="6">
        <v>1</v>
      </c>
      <c r="Q56" s="73">
        <v>0</v>
      </c>
      <c r="R56" s="95">
        <v>0</v>
      </c>
      <c r="S56" s="95">
        <v>1</v>
      </c>
      <c r="T56" s="6">
        <v>0</v>
      </c>
      <c r="U56" s="88">
        <v>0</v>
      </c>
      <c r="V56" s="88">
        <v>0</v>
      </c>
      <c r="W56" s="88">
        <v>0</v>
      </c>
      <c r="X56" s="6">
        <v>1</v>
      </c>
      <c r="Y56" s="6">
        <v>0</v>
      </c>
      <c r="Z56" s="6">
        <v>0</v>
      </c>
      <c r="AA56" s="6">
        <v>0</v>
      </c>
      <c r="AB56" s="6">
        <v>0</v>
      </c>
      <c r="AC56" s="74">
        <v>1</v>
      </c>
      <c r="AD56" s="114">
        <v>0</v>
      </c>
      <c r="AE56" s="114">
        <v>0</v>
      </c>
      <c r="AF56" s="114">
        <v>0</v>
      </c>
      <c r="AG56" s="114">
        <v>0</v>
      </c>
      <c r="AH56" s="115">
        <v>1</v>
      </c>
      <c r="AI56" s="77">
        <v>0</v>
      </c>
      <c r="AJ56" s="78">
        <v>1</v>
      </c>
      <c r="AK56" s="79">
        <v>0</v>
      </c>
      <c r="AL56" s="79">
        <v>0</v>
      </c>
      <c r="AM56" s="80">
        <v>0</v>
      </c>
      <c r="AN56" s="81">
        <v>1</v>
      </c>
      <c r="AO56" s="82">
        <v>0</v>
      </c>
      <c r="AP56" s="83">
        <v>1</v>
      </c>
      <c r="AQ56" s="84">
        <v>0</v>
      </c>
      <c r="AR56" s="85">
        <v>1</v>
      </c>
      <c r="AS56" s="86">
        <v>1</v>
      </c>
      <c r="AT56" s="86">
        <v>0</v>
      </c>
      <c r="AU56" s="86">
        <v>0</v>
      </c>
      <c r="AV56" s="87">
        <v>1</v>
      </c>
      <c r="AW56">
        <v>0</v>
      </c>
      <c r="AX56">
        <v>0</v>
      </c>
      <c r="AY56">
        <v>0</v>
      </c>
    </row>
    <row r="57" spans="1:51">
      <c r="A57" s="6">
        <v>56</v>
      </c>
      <c r="B57" s="95">
        <v>70</v>
      </c>
      <c r="C57" s="95">
        <v>0</v>
      </c>
      <c r="D57" s="95">
        <v>1</v>
      </c>
      <c r="E57" s="95">
        <v>1</v>
      </c>
      <c r="F57" s="73">
        <v>0</v>
      </c>
      <c r="G57" s="95">
        <v>1</v>
      </c>
      <c r="H57" s="73">
        <v>0</v>
      </c>
      <c r="I57" s="6">
        <v>0</v>
      </c>
      <c r="J57" s="96">
        <v>31</v>
      </c>
      <c r="K57" s="97">
        <v>21.30394857667585</v>
      </c>
      <c r="L57" s="97">
        <v>10</v>
      </c>
      <c r="M57" s="6">
        <v>0</v>
      </c>
      <c r="N57" s="6">
        <v>0</v>
      </c>
      <c r="O57" s="72">
        <v>0</v>
      </c>
      <c r="P57" s="6">
        <v>1</v>
      </c>
      <c r="Q57" s="73">
        <v>0</v>
      </c>
      <c r="R57" s="95">
        <v>1</v>
      </c>
      <c r="S57" s="95">
        <v>0</v>
      </c>
      <c r="T57" s="6">
        <v>0</v>
      </c>
      <c r="U57" s="6">
        <v>0</v>
      </c>
      <c r="V57" s="6">
        <v>0</v>
      </c>
      <c r="W57" s="6">
        <v>0</v>
      </c>
      <c r="X57" s="6">
        <v>1</v>
      </c>
      <c r="Y57" s="6">
        <v>0</v>
      </c>
      <c r="Z57" s="6">
        <v>1</v>
      </c>
      <c r="AA57" s="6">
        <v>0</v>
      </c>
      <c r="AB57" s="6">
        <v>0</v>
      </c>
      <c r="AC57" s="74">
        <v>1</v>
      </c>
      <c r="AD57" s="114">
        <v>0</v>
      </c>
      <c r="AE57" s="114">
        <v>0</v>
      </c>
      <c r="AF57" s="114">
        <v>0</v>
      </c>
      <c r="AG57" s="114">
        <v>0</v>
      </c>
      <c r="AH57" s="115">
        <v>1</v>
      </c>
      <c r="AI57" s="77">
        <v>0</v>
      </c>
      <c r="AJ57" s="78">
        <v>1</v>
      </c>
      <c r="AK57" s="79">
        <v>1</v>
      </c>
      <c r="AL57" s="79">
        <v>1</v>
      </c>
      <c r="AM57" s="80">
        <v>1</v>
      </c>
      <c r="AN57" s="81">
        <v>1</v>
      </c>
      <c r="AO57" s="82">
        <v>0</v>
      </c>
      <c r="AP57" s="83">
        <v>1</v>
      </c>
      <c r="AQ57" s="84">
        <v>1</v>
      </c>
      <c r="AR57" s="85">
        <v>0</v>
      </c>
      <c r="AS57" s="86">
        <v>1</v>
      </c>
      <c r="AT57" s="86">
        <v>1</v>
      </c>
      <c r="AU57" s="86">
        <v>0</v>
      </c>
      <c r="AV57" s="87">
        <v>0</v>
      </c>
      <c r="AW57" s="86">
        <v>0</v>
      </c>
      <c r="AX57" s="86">
        <v>0</v>
      </c>
      <c r="AY57" s="86">
        <v>0</v>
      </c>
    </row>
    <row r="58" spans="1:51">
      <c r="A58" s="6">
        <v>57</v>
      </c>
      <c r="B58" s="95">
        <v>71</v>
      </c>
      <c r="C58" s="95">
        <v>0</v>
      </c>
      <c r="D58" s="95">
        <v>1</v>
      </c>
      <c r="E58" s="95">
        <v>1</v>
      </c>
      <c r="F58" s="73">
        <v>0</v>
      </c>
      <c r="G58" s="95">
        <v>1</v>
      </c>
      <c r="H58" s="73">
        <v>0</v>
      </c>
      <c r="I58" s="6">
        <v>0</v>
      </c>
      <c r="J58" s="96">
        <v>31</v>
      </c>
      <c r="K58" s="97">
        <v>20.028841531805796</v>
      </c>
      <c r="L58" s="97">
        <v>8</v>
      </c>
      <c r="M58" s="6">
        <v>0</v>
      </c>
      <c r="N58" s="6">
        <v>1</v>
      </c>
      <c r="O58" s="72">
        <v>0</v>
      </c>
      <c r="P58" s="6">
        <v>0</v>
      </c>
      <c r="Q58" s="73">
        <v>0</v>
      </c>
      <c r="R58" s="95">
        <v>1</v>
      </c>
      <c r="S58" s="95">
        <v>0</v>
      </c>
      <c r="T58" s="6">
        <v>0</v>
      </c>
      <c r="U58" s="88">
        <v>0</v>
      </c>
      <c r="V58" s="88">
        <v>0</v>
      </c>
      <c r="W58" s="88">
        <v>0</v>
      </c>
      <c r="X58" s="6">
        <v>1</v>
      </c>
      <c r="Y58" s="6">
        <v>0</v>
      </c>
      <c r="Z58" s="6">
        <v>0</v>
      </c>
      <c r="AA58" s="6">
        <v>0</v>
      </c>
      <c r="AB58" s="6">
        <v>0</v>
      </c>
      <c r="AC58" s="74">
        <v>1</v>
      </c>
      <c r="AD58" s="114">
        <v>0</v>
      </c>
      <c r="AE58" s="114">
        <v>0</v>
      </c>
      <c r="AF58" s="114">
        <v>0</v>
      </c>
      <c r="AG58" s="114">
        <v>0</v>
      </c>
      <c r="AH58" s="115">
        <v>1</v>
      </c>
      <c r="AI58" s="77">
        <v>0</v>
      </c>
      <c r="AJ58" s="78">
        <v>1</v>
      </c>
      <c r="AK58" s="79">
        <v>0</v>
      </c>
      <c r="AL58" s="79">
        <v>0</v>
      </c>
      <c r="AM58" s="80">
        <v>0</v>
      </c>
      <c r="AN58" s="81">
        <v>1</v>
      </c>
      <c r="AO58" s="82">
        <v>0</v>
      </c>
      <c r="AP58" s="83">
        <v>1</v>
      </c>
      <c r="AQ58" s="84">
        <v>1</v>
      </c>
      <c r="AR58" s="85">
        <v>0</v>
      </c>
      <c r="AS58" s="86">
        <v>1</v>
      </c>
      <c r="AT58" s="86">
        <v>1</v>
      </c>
      <c r="AU58" s="86">
        <v>0</v>
      </c>
      <c r="AV58" s="87">
        <v>0</v>
      </c>
      <c r="AW58">
        <v>0</v>
      </c>
      <c r="AX58">
        <v>0</v>
      </c>
      <c r="AY58">
        <v>0</v>
      </c>
    </row>
    <row r="59" spans="1:51">
      <c r="A59" s="6">
        <v>58</v>
      </c>
      <c r="B59" s="95">
        <v>72</v>
      </c>
      <c r="C59" s="95">
        <v>1</v>
      </c>
      <c r="D59" s="95">
        <v>0</v>
      </c>
      <c r="E59" s="95">
        <v>1</v>
      </c>
      <c r="F59" s="73">
        <v>0</v>
      </c>
      <c r="G59" s="73">
        <v>0</v>
      </c>
      <c r="H59" s="73">
        <v>0</v>
      </c>
      <c r="I59" s="6">
        <v>0</v>
      </c>
      <c r="J59" s="96">
        <v>20</v>
      </c>
      <c r="K59" s="97">
        <v>20.047445621303751</v>
      </c>
      <c r="L59" s="97">
        <v>16</v>
      </c>
      <c r="M59" s="6">
        <v>0</v>
      </c>
      <c r="N59" s="6">
        <v>0</v>
      </c>
      <c r="O59" s="72">
        <v>0</v>
      </c>
      <c r="P59" s="6">
        <v>1</v>
      </c>
      <c r="Q59" s="73">
        <v>0</v>
      </c>
      <c r="R59" s="95">
        <v>0</v>
      </c>
      <c r="S59" s="95">
        <v>0</v>
      </c>
      <c r="T59" s="6">
        <v>1</v>
      </c>
      <c r="U59" s="88">
        <v>0</v>
      </c>
      <c r="V59" s="88">
        <v>0</v>
      </c>
      <c r="W59" s="88">
        <v>0</v>
      </c>
      <c r="X59" s="6">
        <v>1</v>
      </c>
      <c r="Y59" s="6">
        <v>0</v>
      </c>
      <c r="Z59" s="6">
        <v>1</v>
      </c>
      <c r="AA59" s="6">
        <v>0</v>
      </c>
      <c r="AB59" s="6">
        <v>0</v>
      </c>
      <c r="AC59" s="74">
        <v>0</v>
      </c>
      <c r="AD59" s="114">
        <v>1</v>
      </c>
      <c r="AE59" s="114">
        <v>1</v>
      </c>
      <c r="AF59" s="114">
        <v>0</v>
      </c>
      <c r="AG59" s="114">
        <v>0</v>
      </c>
      <c r="AH59" s="115">
        <v>0</v>
      </c>
      <c r="AI59" s="77">
        <v>1</v>
      </c>
      <c r="AJ59" s="78">
        <v>0</v>
      </c>
      <c r="AK59" s="79">
        <v>0</v>
      </c>
      <c r="AL59" s="79">
        <v>0</v>
      </c>
      <c r="AM59" s="80">
        <v>1</v>
      </c>
      <c r="AN59" s="81">
        <v>0</v>
      </c>
      <c r="AO59" s="82">
        <v>1</v>
      </c>
      <c r="AP59" s="83">
        <v>0</v>
      </c>
      <c r="AQ59" s="84">
        <v>1</v>
      </c>
      <c r="AR59" s="85">
        <v>1</v>
      </c>
      <c r="AS59" s="86">
        <v>1</v>
      </c>
      <c r="AT59" s="86">
        <v>1</v>
      </c>
      <c r="AU59" s="86">
        <v>1</v>
      </c>
      <c r="AV59" s="87">
        <v>0</v>
      </c>
      <c r="AW59">
        <v>0</v>
      </c>
      <c r="AX59">
        <v>0</v>
      </c>
      <c r="AY59">
        <v>0</v>
      </c>
    </row>
    <row r="60" spans="1:51">
      <c r="A60" s="6">
        <v>59</v>
      </c>
      <c r="B60" s="95">
        <v>73</v>
      </c>
      <c r="C60" s="95">
        <v>0</v>
      </c>
      <c r="D60" s="95">
        <v>1</v>
      </c>
      <c r="E60" s="95">
        <v>0</v>
      </c>
      <c r="F60" s="95">
        <v>1</v>
      </c>
      <c r="G60" s="73">
        <v>0</v>
      </c>
      <c r="H60" s="73">
        <v>0</v>
      </c>
      <c r="I60" s="6">
        <v>0</v>
      </c>
      <c r="J60" s="96">
        <v>31</v>
      </c>
      <c r="K60" s="97">
        <v>17.695312499999996</v>
      </c>
      <c r="L60" s="97">
        <v>11</v>
      </c>
      <c r="M60" s="6">
        <v>0</v>
      </c>
      <c r="N60" s="6">
        <v>0</v>
      </c>
      <c r="O60" s="72">
        <v>0</v>
      </c>
      <c r="P60" s="6">
        <v>1</v>
      </c>
      <c r="Q60" s="73">
        <v>0</v>
      </c>
      <c r="R60" s="95">
        <v>1</v>
      </c>
      <c r="S60" s="95">
        <v>0</v>
      </c>
      <c r="T60" s="6">
        <v>0</v>
      </c>
      <c r="U60" s="88">
        <v>0</v>
      </c>
      <c r="V60" s="88">
        <v>0</v>
      </c>
      <c r="W60" s="88">
        <v>0</v>
      </c>
      <c r="X60" s="6">
        <v>1</v>
      </c>
      <c r="Y60" s="6">
        <v>0</v>
      </c>
      <c r="Z60" s="6">
        <v>0</v>
      </c>
      <c r="AA60" s="6">
        <v>0</v>
      </c>
      <c r="AB60" s="6">
        <v>0</v>
      </c>
      <c r="AC60" s="74">
        <v>1</v>
      </c>
      <c r="AD60" s="114">
        <v>0</v>
      </c>
      <c r="AE60" s="114">
        <v>0</v>
      </c>
      <c r="AF60" s="114">
        <v>0</v>
      </c>
      <c r="AG60" s="114">
        <v>0</v>
      </c>
      <c r="AH60" s="115">
        <v>1</v>
      </c>
      <c r="AI60" s="77">
        <v>0</v>
      </c>
      <c r="AJ60" s="78">
        <v>1</v>
      </c>
      <c r="AK60" s="79">
        <v>0</v>
      </c>
      <c r="AL60" s="79">
        <v>0</v>
      </c>
      <c r="AM60" s="80">
        <v>0</v>
      </c>
      <c r="AN60" s="81">
        <v>1</v>
      </c>
      <c r="AO60" s="82">
        <v>0</v>
      </c>
      <c r="AP60" s="83">
        <v>1</v>
      </c>
      <c r="AQ60" s="84">
        <v>0</v>
      </c>
      <c r="AR60" s="85">
        <v>1</v>
      </c>
      <c r="AS60" s="86">
        <v>0</v>
      </c>
      <c r="AT60" s="86">
        <v>1</v>
      </c>
      <c r="AU60" s="86">
        <v>0</v>
      </c>
      <c r="AV60" s="87">
        <v>1</v>
      </c>
      <c r="AW60">
        <v>0</v>
      </c>
      <c r="AX60">
        <v>0</v>
      </c>
      <c r="AY60">
        <v>0</v>
      </c>
    </row>
    <row r="61" spans="1:51">
      <c r="A61" s="6">
        <v>60</v>
      </c>
      <c r="B61" s="95">
        <v>74</v>
      </c>
      <c r="C61" s="95">
        <v>0</v>
      </c>
      <c r="D61" s="95">
        <v>1</v>
      </c>
      <c r="E61" s="95">
        <v>1</v>
      </c>
      <c r="F61" s="73">
        <v>0</v>
      </c>
      <c r="G61" s="6">
        <v>1</v>
      </c>
      <c r="H61" s="73">
        <v>0</v>
      </c>
      <c r="I61" s="6">
        <v>0</v>
      </c>
      <c r="J61" s="96">
        <v>22</v>
      </c>
      <c r="K61" s="97">
        <v>20</v>
      </c>
      <c r="L61" s="97">
        <v>6</v>
      </c>
      <c r="M61" s="6">
        <v>0</v>
      </c>
      <c r="N61" s="6">
        <v>0</v>
      </c>
      <c r="O61" s="72">
        <v>0</v>
      </c>
      <c r="P61" s="6">
        <v>1</v>
      </c>
      <c r="Q61" s="73">
        <v>0</v>
      </c>
      <c r="R61" s="95">
        <v>1</v>
      </c>
      <c r="S61" s="95">
        <v>0</v>
      </c>
      <c r="T61" s="6">
        <v>0</v>
      </c>
      <c r="U61" s="6">
        <v>0</v>
      </c>
      <c r="V61" s="6">
        <v>0</v>
      </c>
      <c r="W61" s="6">
        <v>0</v>
      </c>
      <c r="X61" s="6">
        <v>1</v>
      </c>
      <c r="Y61" s="6">
        <v>1</v>
      </c>
      <c r="Z61" s="6">
        <v>0</v>
      </c>
      <c r="AA61" s="6">
        <v>0</v>
      </c>
      <c r="AB61" s="6">
        <v>1</v>
      </c>
      <c r="AC61" s="74">
        <v>1</v>
      </c>
      <c r="AD61" s="114">
        <v>1</v>
      </c>
      <c r="AE61" s="114">
        <v>1</v>
      </c>
      <c r="AF61" s="114">
        <v>0</v>
      </c>
      <c r="AG61" s="114">
        <v>0</v>
      </c>
      <c r="AH61" s="115">
        <v>0</v>
      </c>
      <c r="AI61" s="77">
        <v>1</v>
      </c>
      <c r="AJ61" s="78">
        <v>1</v>
      </c>
      <c r="AK61" s="79">
        <v>0</v>
      </c>
      <c r="AL61" s="79">
        <v>0</v>
      </c>
      <c r="AM61" s="80">
        <v>0</v>
      </c>
      <c r="AN61" s="81">
        <v>1</v>
      </c>
      <c r="AO61" s="82">
        <v>0</v>
      </c>
      <c r="AP61" s="83">
        <v>1</v>
      </c>
      <c r="AQ61" s="84">
        <v>1</v>
      </c>
      <c r="AR61" s="85">
        <v>1</v>
      </c>
      <c r="AS61" s="86">
        <v>1</v>
      </c>
      <c r="AT61" s="86">
        <v>1</v>
      </c>
      <c r="AU61" s="86">
        <v>1</v>
      </c>
      <c r="AV61" s="87">
        <v>1</v>
      </c>
      <c r="AW61" s="168">
        <v>1</v>
      </c>
      <c r="AX61" s="86">
        <v>0</v>
      </c>
      <c r="AY61" s="86">
        <v>0</v>
      </c>
    </row>
    <row r="62" spans="1:51">
      <c r="A62" s="6">
        <v>61</v>
      </c>
      <c r="B62" s="95">
        <v>76</v>
      </c>
      <c r="C62" s="95">
        <v>0</v>
      </c>
      <c r="D62" s="95">
        <v>1</v>
      </c>
      <c r="E62" s="95">
        <v>1</v>
      </c>
      <c r="F62" s="73">
        <v>0</v>
      </c>
      <c r="G62" s="6">
        <v>1</v>
      </c>
      <c r="H62" s="73">
        <v>0</v>
      </c>
      <c r="I62" s="6">
        <v>0</v>
      </c>
      <c r="J62" s="96">
        <v>31</v>
      </c>
      <c r="K62" s="97">
        <v>19.909972299168974</v>
      </c>
      <c r="L62" s="97">
        <v>14</v>
      </c>
      <c r="M62" s="6">
        <v>0</v>
      </c>
      <c r="N62" s="6">
        <v>1</v>
      </c>
      <c r="O62" s="72">
        <v>0</v>
      </c>
      <c r="P62" s="6">
        <v>0</v>
      </c>
      <c r="Q62" s="73">
        <v>0</v>
      </c>
      <c r="R62" s="95">
        <v>0</v>
      </c>
      <c r="S62" s="95">
        <v>0</v>
      </c>
      <c r="T62" s="6">
        <v>1</v>
      </c>
      <c r="U62" s="88">
        <v>0</v>
      </c>
      <c r="V62" s="88">
        <v>0</v>
      </c>
      <c r="W62" s="88">
        <v>0</v>
      </c>
      <c r="X62" s="6">
        <v>1</v>
      </c>
      <c r="Y62" s="6">
        <v>1</v>
      </c>
      <c r="Z62" s="6">
        <v>0</v>
      </c>
      <c r="AA62" s="6">
        <v>0</v>
      </c>
      <c r="AB62" s="6">
        <v>1</v>
      </c>
      <c r="AC62" s="74">
        <v>1</v>
      </c>
      <c r="AD62" s="114">
        <v>0</v>
      </c>
      <c r="AE62" s="114">
        <v>0</v>
      </c>
      <c r="AF62" s="114">
        <v>0</v>
      </c>
      <c r="AG62" s="114">
        <v>0</v>
      </c>
      <c r="AH62" s="115">
        <v>1</v>
      </c>
      <c r="AI62" s="77">
        <v>0</v>
      </c>
      <c r="AJ62" s="78">
        <v>1</v>
      </c>
      <c r="AK62" s="79">
        <v>0</v>
      </c>
      <c r="AL62" s="79">
        <v>0</v>
      </c>
      <c r="AM62" s="80">
        <v>0</v>
      </c>
      <c r="AN62" s="81">
        <v>1</v>
      </c>
      <c r="AO62" s="82">
        <v>1</v>
      </c>
      <c r="AP62" s="83">
        <v>1</v>
      </c>
      <c r="AQ62" s="84">
        <v>1</v>
      </c>
      <c r="AR62" s="85">
        <v>1</v>
      </c>
      <c r="AS62" s="86">
        <v>1</v>
      </c>
      <c r="AT62" s="86">
        <v>1</v>
      </c>
      <c r="AU62" s="86">
        <v>0</v>
      </c>
      <c r="AV62" s="87">
        <v>0</v>
      </c>
      <c r="AW62">
        <v>0</v>
      </c>
      <c r="AX62">
        <v>0</v>
      </c>
      <c r="AY62">
        <v>1</v>
      </c>
    </row>
    <row r="63" spans="1:51">
      <c r="A63" s="6">
        <v>62</v>
      </c>
      <c r="B63" s="95">
        <v>81</v>
      </c>
      <c r="C63" s="95">
        <v>1</v>
      </c>
      <c r="D63" s="95">
        <v>0</v>
      </c>
      <c r="E63" s="95">
        <v>1</v>
      </c>
      <c r="F63" s="73">
        <v>0</v>
      </c>
      <c r="G63" s="73">
        <v>0</v>
      </c>
      <c r="H63" s="95">
        <v>1</v>
      </c>
      <c r="I63" s="6">
        <v>0</v>
      </c>
      <c r="J63" s="96">
        <v>28</v>
      </c>
      <c r="K63" s="97">
        <v>25.992438563327031</v>
      </c>
      <c r="L63" s="97">
        <v>2</v>
      </c>
      <c r="M63" s="6">
        <v>1</v>
      </c>
      <c r="N63" s="6">
        <v>0</v>
      </c>
      <c r="O63" s="72">
        <v>0</v>
      </c>
      <c r="P63" s="6">
        <v>0</v>
      </c>
      <c r="Q63" s="73">
        <v>0</v>
      </c>
      <c r="R63" s="95">
        <v>0</v>
      </c>
      <c r="S63" s="95">
        <v>0</v>
      </c>
      <c r="T63" s="6">
        <v>0</v>
      </c>
      <c r="U63" s="6">
        <v>0</v>
      </c>
      <c r="V63" s="6">
        <v>0</v>
      </c>
      <c r="W63" s="6">
        <v>1</v>
      </c>
      <c r="X63" s="6">
        <v>1</v>
      </c>
      <c r="Y63" s="6">
        <v>0</v>
      </c>
      <c r="Z63" s="6">
        <v>0</v>
      </c>
      <c r="AA63" s="6">
        <v>0</v>
      </c>
      <c r="AB63" s="6">
        <v>0</v>
      </c>
      <c r="AC63" s="4">
        <v>0</v>
      </c>
      <c r="AD63" s="6">
        <v>1</v>
      </c>
      <c r="AE63" s="6">
        <v>0</v>
      </c>
      <c r="AF63" s="6">
        <v>1</v>
      </c>
      <c r="AG63" s="114">
        <v>0</v>
      </c>
      <c r="AH63" s="6">
        <v>1</v>
      </c>
      <c r="AI63" s="5">
        <v>0</v>
      </c>
      <c r="AJ63" s="4">
        <v>1</v>
      </c>
      <c r="AK63" s="6">
        <v>0</v>
      </c>
      <c r="AL63" s="6">
        <v>0</v>
      </c>
      <c r="AM63" s="5">
        <v>1</v>
      </c>
      <c r="AN63" s="7">
        <v>1</v>
      </c>
      <c r="AO63" s="4">
        <v>0</v>
      </c>
      <c r="AP63" s="6">
        <v>1</v>
      </c>
      <c r="AQ63" s="5">
        <v>0</v>
      </c>
      <c r="AR63" s="4">
        <v>0</v>
      </c>
      <c r="AS63" s="6">
        <v>1</v>
      </c>
      <c r="AT63" s="6">
        <v>1</v>
      </c>
      <c r="AU63" s="6">
        <v>0</v>
      </c>
      <c r="AV63" s="5">
        <v>0</v>
      </c>
      <c r="AW63" s="6">
        <v>0</v>
      </c>
      <c r="AX63" s="6">
        <v>0</v>
      </c>
      <c r="AY63" s="6">
        <v>0</v>
      </c>
    </row>
    <row r="64" spans="1:51">
      <c r="A64" s="6">
        <v>63</v>
      </c>
      <c r="B64" s="95">
        <v>82</v>
      </c>
      <c r="C64" s="95">
        <v>1</v>
      </c>
      <c r="D64" s="95">
        <v>0</v>
      </c>
      <c r="E64" s="95">
        <v>1</v>
      </c>
      <c r="F64" s="73">
        <v>0</v>
      </c>
      <c r="G64" s="73">
        <v>0</v>
      </c>
      <c r="H64" s="95">
        <v>1</v>
      </c>
      <c r="I64" s="6">
        <v>0</v>
      </c>
      <c r="J64" s="96">
        <v>25</v>
      </c>
      <c r="K64" s="97">
        <v>22.837370242214536</v>
      </c>
      <c r="L64" s="97">
        <v>13</v>
      </c>
      <c r="M64" s="6">
        <v>0</v>
      </c>
      <c r="N64" s="6">
        <v>0</v>
      </c>
      <c r="O64" s="72">
        <v>1</v>
      </c>
      <c r="P64" s="6">
        <v>0</v>
      </c>
      <c r="Q64" s="73">
        <v>0</v>
      </c>
      <c r="R64" s="95">
        <v>0</v>
      </c>
      <c r="S64" s="95">
        <v>0</v>
      </c>
      <c r="T64" s="6">
        <v>1</v>
      </c>
      <c r="U64" s="88">
        <v>0</v>
      </c>
      <c r="V64" s="88">
        <v>0</v>
      </c>
      <c r="W64" s="88">
        <v>0</v>
      </c>
      <c r="X64" s="6">
        <v>1</v>
      </c>
      <c r="Y64" s="6">
        <v>0</v>
      </c>
      <c r="Z64" s="6">
        <v>0</v>
      </c>
      <c r="AA64" s="6">
        <v>0</v>
      </c>
      <c r="AB64" s="6">
        <v>0</v>
      </c>
      <c r="AC64" s="74">
        <v>1</v>
      </c>
      <c r="AD64" s="114">
        <v>0</v>
      </c>
      <c r="AE64" s="114">
        <v>0</v>
      </c>
      <c r="AF64" s="114">
        <v>0</v>
      </c>
      <c r="AG64" s="114">
        <v>0</v>
      </c>
      <c r="AH64" s="115">
        <v>1</v>
      </c>
      <c r="AI64" s="77">
        <v>0</v>
      </c>
      <c r="AJ64" s="78">
        <v>1</v>
      </c>
      <c r="AK64" s="79">
        <v>1</v>
      </c>
      <c r="AL64" s="79">
        <v>0</v>
      </c>
      <c r="AM64" s="80">
        <v>1</v>
      </c>
      <c r="AN64" s="81">
        <v>0</v>
      </c>
      <c r="AO64" s="82">
        <v>0</v>
      </c>
      <c r="AP64" s="83">
        <v>0</v>
      </c>
      <c r="AQ64" s="84">
        <v>0</v>
      </c>
      <c r="AR64" s="85">
        <v>0</v>
      </c>
      <c r="AS64" s="86">
        <v>1</v>
      </c>
      <c r="AT64" s="86">
        <v>0</v>
      </c>
      <c r="AU64" s="86">
        <v>1</v>
      </c>
      <c r="AV64" s="87">
        <v>1</v>
      </c>
      <c r="AW64">
        <v>0</v>
      </c>
      <c r="AX64">
        <v>0</v>
      </c>
      <c r="AY64">
        <v>0</v>
      </c>
    </row>
    <row r="65" spans="1:51">
      <c r="A65" s="6">
        <v>64</v>
      </c>
      <c r="B65" s="95">
        <v>83</v>
      </c>
      <c r="C65" s="95">
        <v>1</v>
      </c>
      <c r="D65" s="95">
        <v>0</v>
      </c>
      <c r="E65" s="95">
        <v>1</v>
      </c>
      <c r="F65" s="73">
        <v>0</v>
      </c>
      <c r="G65" s="73">
        <v>0</v>
      </c>
      <c r="H65" s="95">
        <v>1</v>
      </c>
      <c r="I65" s="6">
        <v>0</v>
      </c>
      <c r="J65" s="96">
        <v>31</v>
      </c>
      <c r="K65" s="97">
        <v>22.49</v>
      </c>
      <c r="L65" s="97">
        <v>12</v>
      </c>
      <c r="M65" s="6">
        <v>0</v>
      </c>
      <c r="N65" s="6">
        <v>0</v>
      </c>
      <c r="O65" s="72">
        <v>1</v>
      </c>
      <c r="P65" s="6">
        <v>0</v>
      </c>
      <c r="Q65" s="73">
        <v>0</v>
      </c>
      <c r="R65" s="95">
        <v>0</v>
      </c>
      <c r="S65" s="95">
        <v>0</v>
      </c>
      <c r="T65" s="6">
        <v>1</v>
      </c>
      <c r="U65" s="88">
        <v>0</v>
      </c>
      <c r="V65" s="88">
        <v>0</v>
      </c>
      <c r="W65" s="88">
        <v>0</v>
      </c>
      <c r="X65" s="6">
        <v>1</v>
      </c>
      <c r="Y65" s="6">
        <v>0</v>
      </c>
      <c r="Z65" s="6">
        <v>0</v>
      </c>
      <c r="AA65" s="6">
        <v>0</v>
      </c>
      <c r="AB65" s="6">
        <v>0</v>
      </c>
      <c r="AC65" s="74">
        <v>1</v>
      </c>
      <c r="AD65" s="114">
        <v>0</v>
      </c>
      <c r="AE65" s="114">
        <v>0</v>
      </c>
      <c r="AF65" s="114">
        <v>0</v>
      </c>
      <c r="AG65" s="114">
        <v>0</v>
      </c>
      <c r="AH65" s="115">
        <v>1</v>
      </c>
      <c r="AI65" s="77">
        <v>0</v>
      </c>
      <c r="AJ65" s="78">
        <v>1</v>
      </c>
      <c r="AK65" s="79">
        <v>1</v>
      </c>
      <c r="AL65" s="79">
        <v>0</v>
      </c>
      <c r="AM65" s="80">
        <v>1</v>
      </c>
      <c r="AN65" s="81">
        <v>0</v>
      </c>
      <c r="AO65" s="82">
        <v>0</v>
      </c>
      <c r="AP65" s="83">
        <v>0</v>
      </c>
      <c r="AQ65" s="84">
        <v>0</v>
      </c>
      <c r="AR65" s="85">
        <v>0</v>
      </c>
      <c r="AS65" s="86">
        <v>1</v>
      </c>
      <c r="AT65" s="86">
        <v>0</v>
      </c>
      <c r="AU65" s="86">
        <v>1</v>
      </c>
      <c r="AV65" s="87">
        <v>1</v>
      </c>
      <c r="AW65" s="167">
        <v>1</v>
      </c>
      <c r="AX65">
        <v>0</v>
      </c>
      <c r="AY65">
        <v>0</v>
      </c>
    </row>
    <row r="66" spans="1:51">
      <c r="A66" s="6">
        <v>65</v>
      </c>
      <c r="B66" s="95">
        <v>86</v>
      </c>
      <c r="C66" s="95">
        <v>1</v>
      </c>
      <c r="D66" s="95">
        <v>0</v>
      </c>
      <c r="E66" s="95">
        <v>1</v>
      </c>
      <c r="F66" s="73">
        <v>0</v>
      </c>
      <c r="G66" s="95">
        <v>1</v>
      </c>
      <c r="H66" s="73">
        <v>0</v>
      </c>
      <c r="I66" s="6">
        <v>0</v>
      </c>
      <c r="J66" s="96">
        <v>46</v>
      </c>
      <c r="K66" s="97" t="s">
        <v>49</v>
      </c>
      <c r="L66" s="97">
        <v>7</v>
      </c>
      <c r="M66" s="6">
        <v>0</v>
      </c>
      <c r="N66" s="6">
        <v>0</v>
      </c>
      <c r="O66" s="72">
        <v>0</v>
      </c>
      <c r="P66" s="6">
        <v>1</v>
      </c>
      <c r="Q66" s="73">
        <v>0</v>
      </c>
      <c r="R66" s="95">
        <v>0</v>
      </c>
      <c r="S66" s="95">
        <v>0</v>
      </c>
      <c r="T66" s="6">
        <v>0</v>
      </c>
      <c r="U66" s="6">
        <v>1</v>
      </c>
      <c r="V66" s="6">
        <v>0</v>
      </c>
      <c r="W66" s="6">
        <v>0</v>
      </c>
      <c r="X66" s="6">
        <v>1</v>
      </c>
      <c r="Y66" s="6">
        <v>0</v>
      </c>
      <c r="Z66" s="6">
        <v>0</v>
      </c>
      <c r="AA66" s="6">
        <v>0</v>
      </c>
      <c r="AB66" s="6">
        <v>0</v>
      </c>
      <c r="AC66" s="74">
        <v>1</v>
      </c>
      <c r="AD66" s="114">
        <v>0</v>
      </c>
      <c r="AE66" s="114">
        <v>0</v>
      </c>
      <c r="AF66" s="114">
        <v>0</v>
      </c>
      <c r="AG66" s="114">
        <v>0</v>
      </c>
      <c r="AH66" s="115">
        <v>1</v>
      </c>
      <c r="AI66" s="77">
        <v>0</v>
      </c>
      <c r="AJ66" s="78">
        <v>0</v>
      </c>
      <c r="AK66" s="79">
        <v>1</v>
      </c>
      <c r="AL66" s="79">
        <v>0</v>
      </c>
      <c r="AM66" s="80">
        <v>0</v>
      </c>
      <c r="AN66" s="81">
        <v>0</v>
      </c>
      <c r="AO66" s="82">
        <v>1</v>
      </c>
      <c r="AP66" s="83">
        <v>1</v>
      </c>
      <c r="AQ66" s="84">
        <v>1</v>
      </c>
      <c r="AR66" s="85">
        <v>0</v>
      </c>
      <c r="AS66" s="86">
        <v>0</v>
      </c>
      <c r="AT66" s="86">
        <v>1</v>
      </c>
      <c r="AU66" s="86">
        <v>0</v>
      </c>
      <c r="AV66" s="87">
        <v>0</v>
      </c>
      <c r="AW66" s="86">
        <v>0</v>
      </c>
      <c r="AX66" s="86">
        <v>0</v>
      </c>
      <c r="AY66" s="86">
        <v>0</v>
      </c>
    </row>
    <row r="67" spans="1:51">
      <c r="A67" s="6">
        <v>66</v>
      </c>
      <c r="B67" s="95">
        <v>87</v>
      </c>
      <c r="C67" s="95">
        <v>1</v>
      </c>
      <c r="D67" s="95">
        <v>0</v>
      </c>
      <c r="E67" s="95">
        <v>1</v>
      </c>
      <c r="F67" s="73">
        <v>0</v>
      </c>
      <c r="G67" s="73">
        <v>0</v>
      </c>
      <c r="H67" s="95">
        <v>1</v>
      </c>
      <c r="I67" s="6">
        <v>0</v>
      </c>
      <c r="J67" s="96">
        <v>23</v>
      </c>
      <c r="K67" s="97">
        <v>20.808561236623067</v>
      </c>
      <c r="L67" s="97">
        <v>14</v>
      </c>
      <c r="M67" s="6">
        <v>0</v>
      </c>
      <c r="N67" s="6">
        <v>0</v>
      </c>
      <c r="O67" s="72">
        <v>1</v>
      </c>
      <c r="P67" s="6">
        <v>0</v>
      </c>
      <c r="Q67" s="73">
        <v>0</v>
      </c>
      <c r="R67" s="95">
        <v>0</v>
      </c>
      <c r="S67" s="95">
        <v>0</v>
      </c>
      <c r="T67" s="6">
        <v>0</v>
      </c>
      <c r="U67" s="6">
        <v>1</v>
      </c>
      <c r="V67" s="6">
        <v>0</v>
      </c>
      <c r="W67" s="6">
        <v>0</v>
      </c>
      <c r="X67" s="6">
        <v>1</v>
      </c>
      <c r="Y67" s="6">
        <v>0</v>
      </c>
      <c r="Z67" s="6">
        <v>1</v>
      </c>
      <c r="AA67" s="6">
        <v>1</v>
      </c>
      <c r="AB67" s="6">
        <v>1</v>
      </c>
      <c r="AC67" s="74">
        <v>1</v>
      </c>
      <c r="AD67" s="114">
        <v>1</v>
      </c>
      <c r="AE67" s="114">
        <v>1</v>
      </c>
      <c r="AF67" s="114">
        <v>0</v>
      </c>
      <c r="AG67" s="114">
        <v>0</v>
      </c>
      <c r="AH67" s="115">
        <v>1</v>
      </c>
      <c r="AI67" s="77">
        <v>1</v>
      </c>
      <c r="AJ67" s="78">
        <v>1</v>
      </c>
      <c r="AK67" s="79">
        <v>0</v>
      </c>
      <c r="AL67" s="79">
        <v>0</v>
      </c>
      <c r="AM67" s="80">
        <v>1</v>
      </c>
      <c r="AN67" s="81">
        <v>1</v>
      </c>
      <c r="AO67" s="82">
        <v>1</v>
      </c>
      <c r="AP67" s="83">
        <v>1</v>
      </c>
      <c r="AQ67" s="84">
        <v>1</v>
      </c>
      <c r="AR67" s="85">
        <v>0</v>
      </c>
      <c r="AS67" s="86">
        <v>1</v>
      </c>
      <c r="AT67" s="86">
        <v>0</v>
      </c>
      <c r="AU67" s="86">
        <v>1</v>
      </c>
      <c r="AV67" s="87">
        <v>1</v>
      </c>
      <c r="AW67" s="86">
        <v>0</v>
      </c>
      <c r="AX67" s="86">
        <v>0</v>
      </c>
      <c r="AY67" s="86">
        <v>0</v>
      </c>
    </row>
    <row r="68" spans="1:51">
      <c r="A68" s="6">
        <v>67</v>
      </c>
      <c r="B68" s="95">
        <v>88</v>
      </c>
      <c r="C68" s="95">
        <v>0</v>
      </c>
      <c r="D68" s="95">
        <v>1</v>
      </c>
      <c r="E68" s="95">
        <v>1</v>
      </c>
      <c r="F68" s="73">
        <v>0</v>
      </c>
      <c r="G68" s="73">
        <v>0</v>
      </c>
      <c r="H68" s="95">
        <v>1</v>
      </c>
      <c r="I68" s="6">
        <v>0</v>
      </c>
      <c r="J68" s="96">
        <v>26</v>
      </c>
      <c r="K68" s="97">
        <v>20.239500758981279</v>
      </c>
      <c r="L68" s="97">
        <v>7</v>
      </c>
      <c r="M68" s="6">
        <v>0</v>
      </c>
      <c r="N68" s="6">
        <v>0</v>
      </c>
      <c r="O68" s="72">
        <v>1</v>
      </c>
      <c r="P68" s="6">
        <v>0</v>
      </c>
      <c r="Q68" s="73">
        <v>0</v>
      </c>
      <c r="R68" s="95">
        <v>0</v>
      </c>
      <c r="S68" s="95">
        <v>1</v>
      </c>
      <c r="T68" s="6">
        <v>0</v>
      </c>
      <c r="U68" s="88">
        <v>0</v>
      </c>
      <c r="V68" s="88">
        <v>0</v>
      </c>
      <c r="W68" s="88">
        <v>0</v>
      </c>
      <c r="X68" s="6">
        <v>1</v>
      </c>
      <c r="Y68" s="6">
        <v>0</v>
      </c>
      <c r="Z68" s="6">
        <v>1</v>
      </c>
      <c r="AA68" s="6">
        <v>0</v>
      </c>
      <c r="AB68" s="6">
        <v>0</v>
      </c>
      <c r="AC68" s="74">
        <v>1</v>
      </c>
      <c r="AD68" s="114">
        <v>0</v>
      </c>
      <c r="AE68" s="114">
        <v>0</v>
      </c>
      <c r="AF68" s="114">
        <v>0</v>
      </c>
      <c r="AG68" s="114">
        <v>0</v>
      </c>
      <c r="AH68" s="115">
        <v>1</v>
      </c>
      <c r="AI68" s="77">
        <v>0</v>
      </c>
      <c r="AJ68" s="78">
        <v>1</v>
      </c>
      <c r="AK68" s="79">
        <v>0</v>
      </c>
      <c r="AL68" s="79">
        <v>1</v>
      </c>
      <c r="AM68" s="80">
        <v>0</v>
      </c>
      <c r="AN68" s="81">
        <v>1</v>
      </c>
      <c r="AO68" s="82">
        <v>0</v>
      </c>
      <c r="AP68" s="83">
        <v>1</v>
      </c>
      <c r="AQ68" s="84">
        <v>1</v>
      </c>
      <c r="AR68" s="85">
        <v>0</v>
      </c>
      <c r="AS68" s="86">
        <v>1</v>
      </c>
      <c r="AT68" s="86">
        <v>0</v>
      </c>
      <c r="AU68" s="86">
        <v>0</v>
      </c>
      <c r="AV68" s="87">
        <v>0</v>
      </c>
      <c r="AW68">
        <v>0</v>
      </c>
      <c r="AX68">
        <v>0</v>
      </c>
      <c r="AY68">
        <v>0</v>
      </c>
    </row>
    <row r="69" spans="1:51">
      <c r="A69" s="6">
        <v>68</v>
      </c>
      <c r="B69" s="95">
        <v>89</v>
      </c>
      <c r="C69" s="95">
        <v>0</v>
      </c>
      <c r="D69" s="95">
        <v>1</v>
      </c>
      <c r="E69" s="95">
        <v>0</v>
      </c>
      <c r="F69" s="95">
        <v>1</v>
      </c>
      <c r="G69" s="73">
        <v>0</v>
      </c>
      <c r="H69" s="73">
        <v>0</v>
      </c>
      <c r="I69" s="6">
        <v>0</v>
      </c>
      <c r="J69" s="96">
        <v>53</v>
      </c>
      <c r="K69" s="97">
        <v>20.239500758981279</v>
      </c>
      <c r="L69" s="97">
        <v>7</v>
      </c>
      <c r="M69" s="6">
        <v>0</v>
      </c>
      <c r="N69" s="6">
        <v>0</v>
      </c>
      <c r="O69" s="72">
        <v>1</v>
      </c>
      <c r="P69" s="6">
        <v>0</v>
      </c>
      <c r="Q69" s="73">
        <v>0</v>
      </c>
      <c r="R69" s="95">
        <v>0</v>
      </c>
      <c r="S69" s="95">
        <v>1</v>
      </c>
      <c r="T69" s="6">
        <v>0</v>
      </c>
      <c r="U69" s="88">
        <v>0</v>
      </c>
      <c r="V69" s="88">
        <v>0</v>
      </c>
      <c r="W69" s="88">
        <v>0</v>
      </c>
      <c r="X69" s="6">
        <v>1</v>
      </c>
      <c r="Y69" s="6">
        <v>0</v>
      </c>
      <c r="Z69" s="6">
        <v>0</v>
      </c>
      <c r="AA69" s="6">
        <v>0</v>
      </c>
      <c r="AB69" s="6">
        <v>0</v>
      </c>
      <c r="AC69" s="74">
        <v>1</v>
      </c>
      <c r="AD69" s="114">
        <v>0</v>
      </c>
      <c r="AE69" s="114">
        <v>0</v>
      </c>
      <c r="AF69" s="114">
        <v>0</v>
      </c>
      <c r="AG69" s="114">
        <v>0</v>
      </c>
      <c r="AH69" s="115">
        <v>1</v>
      </c>
      <c r="AI69" s="77">
        <v>0</v>
      </c>
      <c r="AJ69" s="78">
        <v>1</v>
      </c>
      <c r="AK69" s="79">
        <v>0</v>
      </c>
      <c r="AL69" s="79">
        <v>1</v>
      </c>
      <c r="AM69" s="80">
        <v>0</v>
      </c>
      <c r="AN69" s="81">
        <v>1</v>
      </c>
      <c r="AO69" s="82">
        <v>0</v>
      </c>
      <c r="AP69" s="83">
        <v>1</v>
      </c>
      <c r="AQ69" s="84">
        <v>1</v>
      </c>
      <c r="AR69" s="85">
        <v>0</v>
      </c>
      <c r="AS69" s="86">
        <v>1</v>
      </c>
      <c r="AT69" s="86">
        <v>0</v>
      </c>
      <c r="AU69" s="86">
        <v>0</v>
      </c>
      <c r="AV69" s="87">
        <v>0</v>
      </c>
      <c r="AW69">
        <v>0</v>
      </c>
      <c r="AX69">
        <v>0</v>
      </c>
      <c r="AY69">
        <v>0</v>
      </c>
    </row>
    <row r="70" spans="1:51">
      <c r="A70" s="6">
        <v>69</v>
      </c>
      <c r="B70" s="95">
        <v>90</v>
      </c>
      <c r="C70" s="95">
        <v>0</v>
      </c>
      <c r="D70" s="95">
        <v>1</v>
      </c>
      <c r="E70" s="95">
        <v>1</v>
      </c>
      <c r="F70" s="73">
        <v>0</v>
      </c>
      <c r="G70" s="73">
        <v>0</v>
      </c>
      <c r="H70" s="95">
        <v>1</v>
      </c>
      <c r="I70" s="6">
        <v>0</v>
      </c>
      <c r="J70" s="96">
        <v>26</v>
      </c>
      <c r="K70" s="97">
        <v>18.37</v>
      </c>
      <c r="L70" s="97">
        <v>6</v>
      </c>
      <c r="M70" s="6">
        <v>0</v>
      </c>
      <c r="N70" s="6">
        <v>0</v>
      </c>
      <c r="O70" s="72">
        <v>1</v>
      </c>
      <c r="P70" s="6">
        <v>0</v>
      </c>
      <c r="Q70" s="73">
        <v>0</v>
      </c>
      <c r="R70" s="95">
        <v>0</v>
      </c>
      <c r="S70" s="95">
        <v>1</v>
      </c>
      <c r="T70" s="6">
        <v>0</v>
      </c>
      <c r="U70" s="88">
        <v>0</v>
      </c>
      <c r="V70" s="88">
        <v>0</v>
      </c>
      <c r="W70" s="88">
        <v>0</v>
      </c>
      <c r="X70" s="6">
        <v>1</v>
      </c>
      <c r="Y70" s="6">
        <v>1</v>
      </c>
      <c r="Z70" s="6">
        <v>0</v>
      </c>
      <c r="AA70" s="6">
        <v>0</v>
      </c>
      <c r="AB70" s="6">
        <v>0</v>
      </c>
      <c r="AC70" s="99">
        <v>1</v>
      </c>
      <c r="AD70" s="169">
        <v>0</v>
      </c>
      <c r="AE70" s="114">
        <v>0</v>
      </c>
      <c r="AF70" s="114">
        <v>0</v>
      </c>
      <c r="AG70" s="114">
        <v>0</v>
      </c>
      <c r="AH70" s="171">
        <v>0</v>
      </c>
      <c r="AI70" s="102">
        <v>1</v>
      </c>
      <c r="AJ70" s="103">
        <v>1</v>
      </c>
      <c r="AK70" s="104">
        <v>1</v>
      </c>
      <c r="AL70" s="104">
        <v>0</v>
      </c>
      <c r="AM70" s="105">
        <v>1</v>
      </c>
      <c r="AN70" s="106">
        <v>0</v>
      </c>
      <c r="AO70" s="107">
        <v>0</v>
      </c>
      <c r="AP70" s="108">
        <v>0</v>
      </c>
      <c r="AQ70" s="109">
        <v>0</v>
      </c>
      <c r="AR70" s="110">
        <v>0</v>
      </c>
      <c r="AS70" s="111">
        <v>0</v>
      </c>
      <c r="AT70" s="111">
        <v>1</v>
      </c>
      <c r="AU70" s="111">
        <v>0</v>
      </c>
      <c r="AV70" s="112">
        <v>0</v>
      </c>
      <c r="AW70">
        <v>0</v>
      </c>
      <c r="AX70">
        <v>0</v>
      </c>
      <c r="AY70">
        <v>0</v>
      </c>
    </row>
    <row r="71" spans="1:51">
      <c r="A71" s="6">
        <v>70</v>
      </c>
      <c r="B71" s="95">
        <v>92</v>
      </c>
      <c r="C71" s="95">
        <v>0</v>
      </c>
      <c r="D71" s="95">
        <v>1</v>
      </c>
      <c r="E71" s="95">
        <v>0</v>
      </c>
      <c r="F71" s="95">
        <v>1</v>
      </c>
      <c r="G71" s="73">
        <v>0</v>
      </c>
      <c r="H71" s="73">
        <v>0</v>
      </c>
      <c r="I71" s="6">
        <v>0</v>
      </c>
      <c r="J71" s="96">
        <v>31</v>
      </c>
      <c r="K71" s="97">
        <v>17.695312499999996</v>
      </c>
      <c r="L71" s="97">
        <v>4</v>
      </c>
      <c r="M71" s="6">
        <v>0</v>
      </c>
      <c r="N71" s="6">
        <v>0</v>
      </c>
      <c r="O71" s="72">
        <v>0</v>
      </c>
      <c r="P71" s="6">
        <v>1</v>
      </c>
      <c r="Q71" s="73">
        <v>0</v>
      </c>
      <c r="R71" s="95">
        <v>1</v>
      </c>
      <c r="S71" s="95">
        <v>0</v>
      </c>
      <c r="T71" s="6">
        <v>0</v>
      </c>
      <c r="U71" s="6">
        <v>0</v>
      </c>
      <c r="V71" s="6">
        <v>0</v>
      </c>
      <c r="W71" s="6">
        <v>0</v>
      </c>
      <c r="X71" s="6">
        <v>1</v>
      </c>
      <c r="Y71" s="6">
        <v>0</v>
      </c>
      <c r="Z71" s="6">
        <v>0</v>
      </c>
      <c r="AA71" s="6">
        <v>0</v>
      </c>
      <c r="AB71" s="6">
        <v>0</v>
      </c>
      <c r="AC71" s="74">
        <v>1</v>
      </c>
      <c r="AD71" s="114">
        <v>0</v>
      </c>
      <c r="AE71" s="114">
        <v>0</v>
      </c>
      <c r="AF71" s="114">
        <v>0</v>
      </c>
      <c r="AG71" s="114">
        <v>0</v>
      </c>
      <c r="AH71" s="115">
        <v>1</v>
      </c>
      <c r="AI71" s="77">
        <v>0</v>
      </c>
      <c r="AJ71" s="78">
        <v>0</v>
      </c>
      <c r="AK71" s="79">
        <v>0</v>
      </c>
      <c r="AL71" s="79">
        <v>0</v>
      </c>
      <c r="AM71" s="80">
        <v>0</v>
      </c>
      <c r="AN71" s="81">
        <v>1</v>
      </c>
      <c r="AO71" s="82">
        <v>0</v>
      </c>
      <c r="AP71" s="83">
        <v>1</v>
      </c>
      <c r="AQ71" s="84">
        <v>1</v>
      </c>
      <c r="AR71" s="85">
        <v>0</v>
      </c>
      <c r="AS71" s="86">
        <v>0</v>
      </c>
      <c r="AT71" s="86">
        <v>1</v>
      </c>
      <c r="AU71" s="86">
        <v>0</v>
      </c>
      <c r="AV71" s="87">
        <v>1</v>
      </c>
      <c r="AW71" s="86">
        <v>0</v>
      </c>
      <c r="AX71" s="86">
        <v>0</v>
      </c>
      <c r="AY71" s="86">
        <v>0</v>
      </c>
    </row>
    <row r="72" spans="1:51">
      <c r="A72" s="6">
        <v>71</v>
      </c>
      <c r="B72" s="95">
        <v>93</v>
      </c>
      <c r="C72" s="95">
        <v>0</v>
      </c>
      <c r="D72" s="95">
        <v>1</v>
      </c>
      <c r="E72" s="95">
        <v>1</v>
      </c>
      <c r="F72" s="73">
        <v>0</v>
      </c>
      <c r="G72" s="6">
        <v>1</v>
      </c>
      <c r="H72" s="73">
        <v>0</v>
      </c>
      <c r="I72" s="6">
        <v>0</v>
      </c>
      <c r="J72" s="96">
        <v>57</v>
      </c>
      <c r="K72" s="97">
        <v>22.177777777777777</v>
      </c>
      <c r="L72" s="97">
        <v>4</v>
      </c>
      <c r="M72" s="6">
        <v>0</v>
      </c>
      <c r="N72" s="6">
        <v>0</v>
      </c>
      <c r="O72" s="72">
        <v>1</v>
      </c>
      <c r="P72" s="6">
        <v>0</v>
      </c>
      <c r="Q72" s="73">
        <v>0</v>
      </c>
      <c r="R72" s="95">
        <v>1</v>
      </c>
      <c r="S72" s="95">
        <v>0</v>
      </c>
      <c r="T72" s="6">
        <v>0</v>
      </c>
      <c r="U72" s="6">
        <v>0</v>
      </c>
      <c r="V72" s="6">
        <v>0</v>
      </c>
      <c r="W72" s="6">
        <v>0</v>
      </c>
      <c r="X72" s="6">
        <v>1</v>
      </c>
      <c r="Y72" s="6">
        <v>0</v>
      </c>
      <c r="Z72" s="6">
        <v>0</v>
      </c>
      <c r="AA72" s="6">
        <v>0</v>
      </c>
      <c r="AB72" s="6">
        <v>1</v>
      </c>
      <c r="AC72" s="74">
        <v>1</v>
      </c>
      <c r="AD72" s="114">
        <v>0</v>
      </c>
      <c r="AE72" s="114">
        <v>0</v>
      </c>
      <c r="AF72" s="114">
        <v>0</v>
      </c>
      <c r="AG72" s="114">
        <v>0</v>
      </c>
      <c r="AH72" s="115">
        <v>1</v>
      </c>
      <c r="AI72" s="77">
        <v>0</v>
      </c>
      <c r="AJ72" s="78">
        <v>0</v>
      </c>
      <c r="AK72" s="79">
        <v>0</v>
      </c>
      <c r="AL72" s="79">
        <v>0</v>
      </c>
      <c r="AM72" s="80">
        <v>0</v>
      </c>
      <c r="AN72" s="81">
        <v>1</v>
      </c>
      <c r="AO72" s="82">
        <v>0</v>
      </c>
      <c r="AP72" s="83">
        <v>1</v>
      </c>
      <c r="AQ72" s="84">
        <v>0</v>
      </c>
      <c r="AR72" s="85">
        <v>0</v>
      </c>
      <c r="AS72" s="86">
        <v>1</v>
      </c>
      <c r="AT72" s="86">
        <v>1</v>
      </c>
      <c r="AU72" s="86">
        <v>0</v>
      </c>
      <c r="AV72" s="87">
        <v>1</v>
      </c>
      <c r="AW72" s="86">
        <v>0</v>
      </c>
      <c r="AX72" s="86">
        <v>0</v>
      </c>
      <c r="AY72" s="86">
        <v>0</v>
      </c>
    </row>
    <row r="73" spans="1:51">
      <c r="A73" s="6">
        <v>72</v>
      </c>
      <c r="B73" s="95">
        <v>95</v>
      </c>
      <c r="C73" s="95">
        <v>1</v>
      </c>
      <c r="D73" s="95">
        <v>0</v>
      </c>
      <c r="E73" s="95">
        <v>1</v>
      </c>
      <c r="F73" s="73">
        <v>0</v>
      </c>
      <c r="G73" s="95">
        <v>1</v>
      </c>
      <c r="H73" s="73">
        <v>0</v>
      </c>
      <c r="I73" s="6">
        <v>0</v>
      </c>
      <c r="J73" s="96">
        <v>29</v>
      </c>
      <c r="K73" s="97">
        <v>23.289615721340596</v>
      </c>
      <c r="L73" s="97">
        <v>6</v>
      </c>
      <c r="M73" s="6">
        <v>1</v>
      </c>
      <c r="N73" s="6">
        <v>0</v>
      </c>
      <c r="O73" s="72">
        <v>0</v>
      </c>
      <c r="P73" s="6">
        <v>0</v>
      </c>
      <c r="Q73" s="73">
        <v>0</v>
      </c>
      <c r="R73" s="95">
        <v>1</v>
      </c>
      <c r="S73" s="95">
        <v>0</v>
      </c>
      <c r="T73" s="6">
        <v>0</v>
      </c>
      <c r="U73" s="6">
        <v>0</v>
      </c>
      <c r="V73" s="6">
        <v>0</v>
      </c>
      <c r="W73" s="6">
        <v>0</v>
      </c>
      <c r="X73" s="6">
        <v>1</v>
      </c>
      <c r="Y73" s="6">
        <v>0</v>
      </c>
      <c r="Z73" s="6">
        <v>0</v>
      </c>
      <c r="AA73" s="6">
        <v>0</v>
      </c>
      <c r="AB73" s="6">
        <v>0</v>
      </c>
      <c r="AC73" s="74">
        <v>0</v>
      </c>
      <c r="AD73" s="114">
        <v>1</v>
      </c>
      <c r="AE73" s="114">
        <v>0</v>
      </c>
      <c r="AF73" s="114">
        <v>0</v>
      </c>
      <c r="AG73" s="114">
        <v>1</v>
      </c>
      <c r="AH73" s="115">
        <v>1</v>
      </c>
      <c r="AI73" s="77">
        <v>0</v>
      </c>
      <c r="AJ73" s="78">
        <v>0</v>
      </c>
      <c r="AK73" s="79">
        <v>0</v>
      </c>
      <c r="AL73" s="79">
        <v>0</v>
      </c>
      <c r="AM73" s="80">
        <v>0</v>
      </c>
      <c r="AN73" s="81">
        <v>1</v>
      </c>
      <c r="AO73" s="82">
        <v>0</v>
      </c>
      <c r="AP73" s="83">
        <v>1</v>
      </c>
      <c r="AQ73" s="84">
        <v>1</v>
      </c>
      <c r="AR73" s="85">
        <v>0</v>
      </c>
      <c r="AS73" s="86">
        <v>1</v>
      </c>
      <c r="AT73" s="86">
        <v>1</v>
      </c>
      <c r="AU73" s="86">
        <v>1</v>
      </c>
      <c r="AV73" s="87">
        <v>1</v>
      </c>
      <c r="AW73" s="86">
        <v>0</v>
      </c>
      <c r="AX73" s="86">
        <v>0</v>
      </c>
      <c r="AY73" s="86">
        <v>0</v>
      </c>
    </row>
    <row r="74" spans="1:51">
      <c r="A74" s="6">
        <v>73</v>
      </c>
      <c r="B74" s="95">
        <v>97</v>
      </c>
      <c r="C74" s="95">
        <v>0</v>
      </c>
      <c r="D74" s="95">
        <v>1</v>
      </c>
      <c r="E74" s="95">
        <v>1</v>
      </c>
      <c r="F74" s="73">
        <v>0</v>
      </c>
      <c r="G74" s="6">
        <v>1</v>
      </c>
      <c r="H74" s="73">
        <v>0</v>
      </c>
      <c r="I74" s="6">
        <v>0</v>
      </c>
      <c r="J74" s="96">
        <v>22</v>
      </c>
      <c r="K74" s="97">
        <v>20.443594104308396</v>
      </c>
      <c r="L74" s="97">
        <v>7</v>
      </c>
      <c r="M74" s="6">
        <v>0</v>
      </c>
      <c r="N74" s="6">
        <v>0</v>
      </c>
      <c r="O74" s="72">
        <v>1</v>
      </c>
      <c r="P74" s="6">
        <v>0</v>
      </c>
      <c r="Q74" s="73">
        <v>0</v>
      </c>
      <c r="R74" s="95">
        <v>0</v>
      </c>
      <c r="S74" s="95">
        <v>0</v>
      </c>
      <c r="T74" s="6">
        <v>0</v>
      </c>
      <c r="U74" s="6">
        <v>1</v>
      </c>
      <c r="V74" s="6">
        <v>0</v>
      </c>
      <c r="W74" s="6">
        <v>0</v>
      </c>
      <c r="X74" s="6">
        <v>1</v>
      </c>
      <c r="Y74" s="6">
        <v>0</v>
      </c>
      <c r="Z74" s="6">
        <v>0</v>
      </c>
      <c r="AA74" s="6">
        <v>0</v>
      </c>
      <c r="AB74" s="6">
        <v>0</v>
      </c>
      <c r="AC74" s="74">
        <v>1</v>
      </c>
      <c r="AD74" s="114">
        <v>0</v>
      </c>
      <c r="AE74" s="114">
        <v>0</v>
      </c>
      <c r="AF74" s="114">
        <v>0</v>
      </c>
      <c r="AG74" s="114">
        <v>0</v>
      </c>
      <c r="AH74" s="115">
        <v>1</v>
      </c>
      <c r="AI74" s="77">
        <v>0</v>
      </c>
      <c r="AJ74" s="78"/>
      <c r="AK74" s="79">
        <v>0</v>
      </c>
      <c r="AL74" s="79">
        <v>1</v>
      </c>
      <c r="AM74" s="80">
        <v>0</v>
      </c>
      <c r="AN74" s="81">
        <v>1</v>
      </c>
      <c r="AO74" s="82">
        <v>0</v>
      </c>
      <c r="AP74" s="83">
        <v>1</v>
      </c>
      <c r="AQ74" s="84">
        <v>1</v>
      </c>
      <c r="AR74" s="85">
        <v>0</v>
      </c>
      <c r="AS74" s="86">
        <v>0</v>
      </c>
      <c r="AT74" s="86">
        <v>1</v>
      </c>
      <c r="AU74" s="86">
        <v>0</v>
      </c>
      <c r="AV74" s="87">
        <v>0</v>
      </c>
      <c r="AW74" s="86">
        <v>0</v>
      </c>
      <c r="AX74" s="86">
        <v>0</v>
      </c>
      <c r="AY74" s="86">
        <v>0</v>
      </c>
    </row>
    <row r="75" spans="1:51">
      <c r="A75" s="6">
        <v>74</v>
      </c>
      <c r="B75" s="95">
        <v>98</v>
      </c>
      <c r="C75" s="6">
        <v>1</v>
      </c>
      <c r="D75" s="6">
        <v>0</v>
      </c>
      <c r="E75" s="6">
        <v>1</v>
      </c>
      <c r="F75" s="73">
        <v>0</v>
      </c>
      <c r="G75" s="6">
        <v>1</v>
      </c>
      <c r="H75" s="73">
        <v>0</v>
      </c>
      <c r="I75" s="6">
        <v>0</v>
      </c>
      <c r="J75" s="6">
        <v>38</v>
      </c>
      <c r="K75" s="35">
        <v>23.106763366503625</v>
      </c>
      <c r="L75" s="6">
        <v>6</v>
      </c>
      <c r="M75" s="6">
        <v>0</v>
      </c>
      <c r="N75" s="6">
        <v>0</v>
      </c>
      <c r="O75" s="72">
        <v>0</v>
      </c>
      <c r="P75" s="6">
        <v>1</v>
      </c>
      <c r="Q75" s="88">
        <v>0</v>
      </c>
      <c r="R75" s="6">
        <v>1</v>
      </c>
      <c r="S75" s="88">
        <v>0</v>
      </c>
      <c r="T75" s="88">
        <v>0</v>
      </c>
      <c r="U75" s="88">
        <v>0</v>
      </c>
      <c r="V75" s="88">
        <v>0</v>
      </c>
      <c r="W75" s="88">
        <v>0</v>
      </c>
      <c r="X75" s="6">
        <v>1</v>
      </c>
      <c r="Y75" s="6">
        <v>0</v>
      </c>
      <c r="Z75" s="6">
        <v>0</v>
      </c>
      <c r="AA75" s="6">
        <v>0</v>
      </c>
      <c r="AB75" s="6">
        <v>0</v>
      </c>
      <c r="AC75" s="74">
        <v>1</v>
      </c>
      <c r="AD75" s="114">
        <v>0</v>
      </c>
      <c r="AE75" s="114">
        <v>0</v>
      </c>
      <c r="AF75" s="114">
        <v>0</v>
      </c>
      <c r="AG75" s="114">
        <v>0</v>
      </c>
      <c r="AH75" s="115">
        <v>1</v>
      </c>
      <c r="AI75" s="77">
        <v>0</v>
      </c>
      <c r="AJ75" s="78">
        <v>1</v>
      </c>
      <c r="AK75" s="79">
        <v>0</v>
      </c>
      <c r="AL75" s="79">
        <v>0</v>
      </c>
      <c r="AM75" s="80">
        <v>0</v>
      </c>
      <c r="AN75" s="81">
        <v>1</v>
      </c>
      <c r="AO75" s="82">
        <v>0</v>
      </c>
      <c r="AP75" s="83">
        <v>1</v>
      </c>
      <c r="AQ75" s="84">
        <v>1</v>
      </c>
      <c r="AR75" s="85">
        <v>1</v>
      </c>
      <c r="AS75" s="86">
        <v>1</v>
      </c>
      <c r="AT75" s="86">
        <v>0</v>
      </c>
      <c r="AU75" s="86">
        <v>1</v>
      </c>
      <c r="AV75" s="87">
        <v>1</v>
      </c>
      <c r="AW75" s="86">
        <v>0</v>
      </c>
      <c r="AX75" s="86">
        <v>0</v>
      </c>
      <c r="AY75" s="86">
        <v>0</v>
      </c>
    </row>
    <row r="76" spans="1:51">
      <c r="A76" s="6">
        <v>75</v>
      </c>
      <c r="B76" s="95">
        <v>99</v>
      </c>
      <c r="C76" s="6">
        <v>0</v>
      </c>
      <c r="D76" s="6">
        <v>1</v>
      </c>
      <c r="E76" s="6">
        <v>1</v>
      </c>
      <c r="F76" s="73">
        <v>0</v>
      </c>
      <c r="G76" s="6">
        <v>1</v>
      </c>
      <c r="H76" s="73">
        <v>0</v>
      </c>
      <c r="I76" s="6">
        <v>0</v>
      </c>
      <c r="J76" s="6">
        <v>33</v>
      </c>
      <c r="K76" s="35">
        <v>20.28479857195018</v>
      </c>
      <c r="L76" s="6">
        <v>6</v>
      </c>
      <c r="M76" s="6">
        <v>0</v>
      </c>
      <c r="N76" s="6">
        <v>0</v>
      </c>
      <c r="O76" s="72">
        <v>1</v>
      </c>
      <c r="P76" s="6">
        <v>0</v>
      </c>
      <c r="Q76" s="88">
        <v>0</v>
      </c>
      <c r="R76" s="6">
        <v>1</v>
      </c>
      <c r="S76" s="88">
        <v>0</v>
      </c>
      <c r="T76" s="88">
        <v>0</v>
      </c>
      <c r="U76" s="88">
        <v>0</v>
      </c>
      <c r="V76" s="88">
        <v>0</v>
      </c>
      <c r="W76" s="88">
        <v>0</v>
      </c>
      <c r="X76" s="6">
        <v>1</v>
      </c>
      <c r="Y76" s="6">
        <v>0</v>
      </c>
      <c r="Z76" s="6">
        <v>0</v>
      </c>
      <c r="AA76" s="6">
        <v>0</v>
      </c>
      <c r="AB76" s="6">
        <v>0</v>
      </c>
      <c r="AC76" s="74">
        <v>1</v>
      </c>
      <c r="AD76" s="114">
        <v>0</v>
      </c>
      <c r="AE76" s="114">
        <v>0</v>
      </c>
      <c r="AF76" s="114">
        <v>0</v>
      </c>
      <c r="AG76" s="114">
        <v>0</v>
      </c>
      <c r="AH76" s="115">
        <v>1</v>
      </c>
      <c r="AI76" s="77">
        <v>0</v>
      </c>
      <c r="AJ76" s="78">
        <v>1</v>
      </c>
      <c r="AK76" s="79">
        <v>0</v>
      </c>
      <c r="AL76" s="79">
        <v>0</v>
      </c>
      <c r="AM76" s="80">
        <v>0</v>
      </c>
      <c r="AN76" s="81">
        <v>1</v>
      </c>
      <c r="AO76" s="82">
        <v>0</v>
      </c>
      <c r="AP76" s="83">
        <v>1</v>
      </c>
      <c r="AQ76" s="84">
        <v>1</v>
      </c>
      <c r="AR76" s="85">
        <v>1</v>
      </c>
      <c r="AS76" s="86">
        <v>1</v>
      </c>
      <c r="AT76" s="86">
        <v>1</v>
      </c>
      <c r="AU76" s="86">
        <v>1</v>
      </c>
      <c r="AV76" s="87">
        <v>1</v>
      </c>
      <c r="AW76" s="86">
        <v>0</v>
      </c>
      <c r="AX76" s="86">
        <v>0</v>
      </c>
      <c r="AY76" s="86">
        <v>0</v>
      </c>
    </row>
    <row r="77" spans="1:51">
      <c r="A77" s="6">
        <v>76</v>
      </c>
      <c r="B77" s="113">
        <v>100</v>
      </c>
      <c r="C77" s="6">
        <v>0</v>
      </c>
      <c r="D77" s="6">
        <v>1</v>
      </c>
      <c r="E77" s="6">
        <v>1</v>
      </c>
      <c r="F77" s="73">
        <v>0</v>
      </c>
      <c r="G77" s="73">
        <v>0</v>
      </c>
      <c r="H77" s="6">
        <v>1</v>
      </c>
      <c r="I77" s="6">
        <v>0</v>
      </c>
      <c r="J77" s="6">
        <v>26</v>
      </c>
      <c r="K77" s="35" t="s">
        <v>49</v>
      </c>
      <c r="L77" s="6">
        <v>4</v>
      </c>
      <c r="M77" s="6">
        <v>0</v>
      </c>
      <c r="N77" s="6">
        <v>0</v>
      </c>
      <c r="O77" s="72">
        <v>0</v>
      </c>
      <c r="P77" s="6">
        <v>1</v>
      </c>
      <c r="Q77" s="88">
        <v>0</v>
      </c>
      <c r="R77" s="6">
        <v>1</v>
      </c>
      <c r="S77" s="88">
        <v>0</v>
      </c>
      <c r="T77" s="88">
        <v>0</v>
      </c>
      <c r="U77" s="88">
        <v>0</v>
      </c>
      <c r="V77" s="88">
        <v>0</v>
      </c>
      <c r="W77" s="88">
        <v>0</v>
      </c>
      <c r="X77" s="6">
        <v>1</v>
      </c>
      <c r="Y77" s="6">
        <v>0</v>
      </c>
      <c r="Z77" s="6">
        <v>0</v>
      </c>
      <c r="AA77" s="6">
        <v>0</v>
      </c>
      <c r="AB77" s="6">
        <v>0</v>
      </c>
      <c r="AC77" s="74">
        <v>1</v>
      </c>
      <c r="AD77" s="114">
        <v>0</v>
      </c>
      <c r="AE77" s="114">
        <v>0</v>
      </c>
      <c r="AF77" s="114">
        <v>0</v>
      </c>
      <c r="AG77" s="114">
        <v>0</v>
      </c>
      <c r="AH77" s="115">
        <v>1</v>
      </c>
      <c r="AI77" s="77">
        <v>0</v>
      </c>
      <c r="AJ77" s="78">
        <v>1</v>
      </c>
      <c r="AK77" s="79">
        <v>0</v>
      </c>
      <c r="AL77" s="79">
        <v>0</v>
      </c>
      <c r="AM77" s="80">
        <v>0</v>
      </c>
      <c r="AN77" s="81">
        <v>1</v>
      </c>
      <c r="AO77" s="82">
        <v>0</v>
      </c>
      <c r="AP77" s="83">
        <v>1</v>
      </c>
      <c r="AQ77" s="84">
        <v>1</v>
      </c>
      <c r="AR77" s="85">
        <v>0</v>
      </c>
      <c r="AS77" s="86">
        <v>1</v>
      </c>
      <c r="AT77" s="86">
        <v>1</v>
      </c>
      <c r="AU77" s="86">
        <v>1</v>
      </c>
      <c r="AV77" s="87">
        <v>1</v>
      </c>
      <c r="AW77" s="86">
        <v>1</v>
      </c>
      <c r="AX77" s="86">
        <v>0</v>
      </c>
      <c r="AY77" s="86">
        <v>0</v>
      </c>
    </row>
    <row r="78" spans="1:51">
      <c r="A78" s="6">
        <v>77</v>
      </c>
      <c r="B78" s="95">
        <v>102</v>
      </c>
      <c r="C78" s="6">
        <v>0</v>
      </c>
      <c r="D78" s="6">
        <v>1</v>
      </c>
      <c r="E78" s="6">
        <v>1</v>
      </c>
      <c r="F78" s="73">
        <v>0</v>
      </c>
      <c r="G78" s="6">
        <v>1</v>
      </c>
      <c r="H78" s="73">
        <v>0</v>
      </c>
      <c r="I78" s="6">
        <v>0</v>
      </c>
      <c r="J78" s="6">
        <v>22</v>
      </c>
      <c r="K78" s="35">
        <v>20.444444444444443</v>
      </c>
      <c r="L78" s="6">
        <v>14</v>
      </c>
      <c r="M78" s="6">
        <v>0</v>
      </c>
      <c r="N78" s="6">
        <v>0</v>
      </c>
      <c r="O78" s="72">
        <v>0</v>
      </c>
      <c r="P78" s="6">
        <v>1</v>
      </c>
      <c r="Q78" s="6">
        <v>0</v>
      </c>
      <c r="R78" s="6">
        <v>0</v>
      </c>
      <c r="S78" s="6">
        <v>0</v>
      </c>
      <c r="T78" s="6">
        <v>1</v>
      </c>
      <c r="U78" s="6">
        <v>0</v>
      </c>
      <c r="V78" s="6">
        <v>0</v>
      </c>
      <c r="W78" s="6">
        <v>0</v>
      </c>
      <c r="X78" s="6">
        <v>1</v>
      </c>
      <c r="Y78" s="6">
        <v>0</v>
      </c>
      <c r="Z78" s="6">
        <v>0</v>
      </c>
      <c r="AA78" s="6">
        <v>1</v>
      </c>
      <c r="AB78" s="6">
        <v>0</v>
      </c>
      <c r="AC78" s="74">
        <v>1</v>
      </c>
      <c r="AD78" s="114">
        <v>0</v>
      </c>
      <c r="AE78" s="114">
        <v>0</v>
      </c>
      <c r="AF78" s="114">
        <v>0</v>
      </c>
      <c r="AG78" s="114">
        <v>0</v>
      </c>
      <c r="AH78" s="115">
        <v>1</v>
      </c>
      <c r="AI78" s="77">
        <v>1</v>
      </c>
      <c r="AJ78" s="78">
        <v>1</v>
      </c>
      <c r="AK78" s="79">
        <v>0</v>
      </c>
      <c r="AL78" s="79">
        <v>0</v>
      </c>
      <c r="AM78" s="80">
        <v>0</v>
      </c>
      <c r="AN78" s="81">
        <v>1</v>
      </c>
      <c r="AO78" s="82">
        <v>0</v>
      </c>
      <c r="AP78" s="83">
        <v>1</v>
      </c>
      <c r="AQ78" s="84">
        <v>1</v>
      </c>
      <c r="AR78" s="85">
        <v>0</v>
      </c>
      <c r="AS78" s="86">
        <v>0</v>
      </c>
      <c r="AT78" s="86">
        <v>1</v>
      </c>
      <c r="AU78" s="86">
        <v>1</v>
      </c>
      <c r="AV78" s="87">
        <v>1</v>
      </c>
      <c r="AW78" s="86">
        <v>0</v>
      </c>
      <c r="AX78" s="86">
        <v>0</v>
      </c>
      <c r="AY78" s="86">
        <v>0</v>
      </c>
    </row>
    <row r="79" spans="1:51">
      <c r="A79" s="6">
        <v>78</v>
      </c>
      <c r="B79" s="95">
        <v>104</v>
      </c>
      <c r="C79" s="6">
        <v>0</v>
      </c>
      <c r="D79" s="6">
        <v>1</v>
      </c>
      <c r="E79" s="6">
        <v>1</v>
      </c>
      <c r="F79" s="73">
        <v>0</v>
      </c>
      <c r="G79" s="6">
        <v>1</v>
      </c>
      <c r="H79" s="73">
        <v>0</v>
      </c>
      <c r="I79" s="6">
        <v>0</v>
      </c>
      <c r="J79" s="6">
        <v>20</v>
      </c>
      <c r="K79" s="35">
        <v>18.961927424152293</v>
      </c>
      <c r="L79" s="6">
        <v>45</v>
      </c>
      <c r="M79" s="6">
        <v>0</v>
      </c>
      <c r="N79" s="6">
        <v>0</v>
      </c>
      <c r="O79" s="72">
        <v>0</v>
      </c>
      <c r="P79" s="6">
        <v>1</v>
      </c>
      <c r="Q79" s="6">
        <v>0</v>
      </c>
      <c r="R79" s="6">
        <v>0</v>
      </c>
      <c r="S79" s="6">
        <v>0</v>
      </c>
      <c r="T79" s="6">
        <v>1</v>
      </c>
      <c r="U79" s="6">
        <v>0</v>
      </c>
      <c r="V79" s="6">
        <v>0</v>
      </c>
      <c r="W79" s="6">
        <v>0</v>
      </c>
      <c r="X79" s="6">
        <v>1</v>
      </c>
      <c r="Y79" s="6">
        <v>0</v>
      </c>
      <c r="Z79" s="6">
        <v>0</v>
      </c>
      <c r="AA79" s="6">
        <v>1</v>
      </c>
      <c r="AB79" s="6">
        <v>0</v>
      </c>
      <c r="AC79" s="74">
        <v>1</v>
      </c>
      <c r="AD79" s="114">
        <v>1</v>
      </c>
      <c r="AE79" s="114">
        <v>0</v>
      </c>
      <c r="AF79" s="114">
        <v>0</v>
      </c>
      <c r="AG79" s="114">
        <v>1</v>
      </c>
      <c r="AH79" s="115">
        <v>1</v>
      </c>
      <c r="AI79" s="77">
        <v>1</v>
      </c>
      <c r="AJ79" s="78">
        <v>1</v>
      </c>
      <c r="AK79" s="79">
        <v>1</v>
      </c>
      <c r="AL79" s="79">
        <v>0</v>
      </c>
      <c r="AM79" s="80">
        <v>0</v>
      </c>
      <c r="AN79" s="81">
        <v>0</v>
      </c>
      <c r="AO79" s="82">
        <v>0</v>
      </c>
      <c r="AP79" s="83">
        <v>1</v>
      </c>
      <c r="AQ79" s="84">
        <v>1</v>
      </c>
      <c r="AR79" s="85">
        <v>0</v>
      </c>
      <c r="AS79" s="86">
        <v>1</v>
      </c>
      <c r="AT79" s="86">
        <v>1</v>
      </c>
      <c r="AU79" s="86">
        <v>0</v>
      </c>
      <c r="AV79" s="87">
        <v>0</v>
      </c>
      <c r="AW79" s="86">
        <v>0</v>
      </c>
      <c r="AX79" s="86">
        <v>1</v>
      </c>
      <c r="AY79" s="86">
        <v>0</v>
      </c>
    </row>
    <row r="80" spans="1:51">
      <c r="A80" s="6">
        <v>79</v>
      </c>
      <c r="B80" s="95">
        <v>105</v>
      </c>
      <c r="C80" s="6">
        <v>0</v>
      </c>
      <c r="D80" s="6">
        <v>1</v>
      </c>
      <c r="E80" s="6">
        <v>1</v>
      </c>
      <c r="F80" s="73">
        <v>0</v>
      </c>
      <c r="G80" s="6">
        <v>1</v>
      </c>
      <c r="H80" s="73">
        <v>0</v>
      </c>
      <c r="I80" s="6">
        <v>0</v>
      </c>
      <c r="J80" s="6">
        <v>34</v>
      </c>
      <c r="K80" s="35">
        <v>33.593749999999993</v>
      </c>
      <c r="L80" s="6">
        <v>5</v>
      </c>
      <c r="M80" s="6">
        <v>0</v>
      </c>
      <c r="N80" s="6">
        <v>0</v>
      </c>
      <c r="O80" s="72">
        <v>0</v>
      </c>
      <c r="P80" s="6">
        <v>1</v>
      </c>
      <c r="Q80" s="6">
        <v>0</v>
      </c>
      <c r="R80" s="6">
        <v>0</v>
      </c>
      <c r="S80" s="6">
        <v>1</v>
      </c>
      <c r="T80" s="6">
        <v>0</v>
      </c>
      <c r="U80" s="6">
        <v>0</v>
      </c>
      <c r="V80" s="6">
        <v>0</v>
      </c>
      <c r="W80" s="6">
        <v>0</v>
      </c>
      <c r="X80" s="6">
        <v>1</v>
      </c>
      <c r="Y80" s="6">
        <v>1</v>
      </c>
      <c r="Z80" s="6">
        <v>0</v>
      </c>
      <c r="AA80" s="6">
        <v>0</v>
      </c>
      <c r="AB80" s="6">
        <v>0</v>
      </c>
      <c r="AC80" s="114">
        <v>1</v>
      </c>
      <c r="AD80" s="114">
        <v>0</v>
      </c>
      <c r="AE80" s="114">
        <v>0</v>
      </c>
      <c r="AF80" s="114">
        <v>0</v>
      </c>
      <c r="AG80" s="114">
        <v>0</v>
      </c>
      <c r="AH80" s="115">
        <v>1</v>
      </c>
      <c r="AI80" s="115">
        <v>0</v>
      </c>
      <c r="AJ80" s="79">
        <v>1</v>
      </c>
      <c r="AK80" s="6" t="s">
        <v>50</v>
      </c>
      <c r="AL80" s="79">
        <v>1</v>
      </c>
      <c r="AM80" s="79">
        <v>1</v>
      </c>
      <c r="AN80" s="116">
        <v>1</v>
      </c>
      <c r="AO80" s="83">
        <v>0</v>
      </c>
      <c r="AP80" s="83">
        <v>1</v>
      </c>
      <c r="AQ80" s="83">
        <v>0</v>
      </c>
      <c r="AR80" s="86">
        <v>0</v>
      </c>
      <c r="AS80" s="86">
        <v>1</v>
      </c>
      <c r="AT80" s="86">
        <v>1</v>
      </c>
      <c r="AU80" s="86">
        <v>1</v>
      </c>
      <c r="AV80" s="86">
        <v>0</v>
      </c>
      <c r="AW80" s="86">
        <v>1</v>
      </c>
      <c r="AX80" s="86">
        <v>0</v>
      </c>
      <c r="AY80" s="86">
        <v>0</v>
      </c>
    </row>
    <row r="81" spans="1:51">
      <c r="A81" s="6">
        <v>80</v>
      </c>
      <c r="B81" s="95">
        <v>106</v>
      </c>
      <c r="C81" s="6">
        <v>0</v>
      </c>
      <c r="D81" s="6">
        <v>1</v>
      </c>
      <c r="E81" s="6">
        <v>1</v>
      </c>
      <c r="F81" s="73">
        <v>0</v>
      </c>
      <c r="G81" s="73">
        <v>0</v>
      </c>
      <c r="H81" s="6">
        <v>1</v>
      </c>
      <c r="I81" s="6">
        <v>0</v>
      </c>
      <c r="J81" s="6">
        <v>48</v>
      </c>
      <c r="K81" s="35">
        <v>21.484374999999996</v>
      </c>
      <c r="L81" s="6">
        <v>4</v>
      </c>
      <c r="M81" s="6">
        <v>0</v>
      </c>
      <c r="N81" s="6">
        <v>0</v>
      </c>
      <c r="O81" s="72">
        <v>1</v>
      </c>
      <c r="P81" s="6">
        <v>0</v>
      </c>
      <c r="Q81" s="6">
        <v>0</v>
      </c>
      <c r="R81" s="6">
        <v>0</v>
      </c>
      <c r="S81" s="6">
        <v>1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1</v>
      </c>
      <c r="AA81" s="6">
        <v>0</v>
      </c>
      <c r="AB81" s="6">
        <v>0</v>
      </c>
      <c r="AC81" s="114">
        <v>1</v>
      </c>
      <c r="AD81" s="114">
        <v>0</v>
      </c>
      <c r="AE81" s="114">
        <v>0</v>
      </c>
      <c r="AF81" s="114">
        <v>0</v>
      </c>
      <c r="AG81" s="114">
        <v>0</v>
      </c>
      <c r="AH81" s="115">
        <v>1</v>
      </c>
      <c r="AI81" s="115">
        <v>0</v>
      </c>
      <c r="AJ81" s="79">
        <v>1</v>
      </c>
      <c r="AK81" s="79">
        <v>0</v>
      </c>
      <c r="AL81" s="79">
        <v>0</v>
      </c>
      <c r="AM81" s="79">
        <v>0</v>
      </c>
      <c r="AN81" s="116">
        <v>0</v>
      </c>
      <c r="AO81" s="83">
        <v>0</v>
      </c>
      <c r="AP81" s="83">
        <v>1</v>
      </c>
      <c r="AQ81" s="83">
        <v>0</v>
      </c>
      <c r="AR81" s="86">
        <v>0</v>
      </c>
      <c r="AS81" s="86">
        <v>0</v>
      </c>
      <c r="AT81" s="86">
        <v>1</v>
      </c>
      <c r="AU81" s="86">
        <v>0</v>
      </c>
      <c r="AV81" s="86">
        <v>0</v>
      </c>
      <c r="AW81" s="86">
        <v>0</v>
      </c>
      <c r="AX81" s="86">
        <v>0</v>
      </c>
      <c r="AY81" s="86">
        <v>0</v>
      </c>
    </row>
    <row r="82" spans="1:51">
      <c r="A82" s="6">
        <v>81</v>
      </c>
      <c r="B82" s="95">
        <v>107</v>
      </c>
      <c r="C82" s="6">
        <v>1</v>
      </c>
      <c r="D82" s="6">
        <v>0</v>
      </c>
      <c r="E82" s="6">
        <v>1</v>
      </c>
      <c r="F82" s="73">
        <v>0</v>
      </c>
      <c r="G82" s="6">
        <v>1</v>
      </c>
      <c r="H82" s="73">
        <v>0</v>
      </c>
      <c r="I82" s="6">
        <v>0</v>
      </c>
      <c r="J82" s="6">
        <v>21</v>
      </c>
      <c r="K82" s="35">
        <v>17.441860465116282</v>
      </c>
      <c r="L82" s="6">
        <v>10</v>
      </c>
      <c r="M82" s="6">
        <v>0</v>
      </c>
      <c r="N82" s="6">
        <v>0</v>
      </c>
      <c r="O82" s="72">
        <v>1</v>
      </c>
      <c r="P82" s="6">
        <v>0</v>
      </c>
      <c r="Q82" s="6">
        <v>0</v>
      </c>
      <c r="R82" s="6">
        <v>1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1</v>
      </c>
      <c r="Y82" s="6">
        <v>0</v>
      </c>
      <c r="Z82" s="6">
        <v>1</v>
      </c>
      <c r="AA82" s="6">
        <v>0</v>
      </c>
      <c r="AB82" s="6">
        <v>0</v>
      </c>
      <c r="AC82" s="114">
        <v>1</v>
      </c>
      <c r="AD82" s="114">
        <v>0</v>
      </c>
      <c r="AE82" s="114">
        <v>0</v>
      </c>
      <c r="AF82" s="114">
        <v>0</v>
      </c>
      <c r="AG82" s="114">
        <v>0</v>
      </c>
      <c r="AH82" s="115">
        <v>1</v>
      </c>
      <c r="AI82" s="115">
        <v>0</v>
      </c>
      <c r="AJ82" s="79">
        <v>1</v>
      </c>
      <c r="AK82" s="79">
        <v>0</v>
      </c>
      <c r="AL82" s="79">
        <v>0</v>
      </c>
      <c r="AM82" s="79">
        <v>0</v>
      </c>
      <c r="AN82" s="116">
        <v>1</v>
      </c>
      <c r="AO82" s="83">
        <v>0</v>
      </c>
      <c r="AP82" s="83">
        <v>1</v>
      </c>
      <c r="AQ82" s="83">
        <v>0</v>
      </c>
      <c r="AR82" s="86">
        <v>0</v>
      </c>
      <c r="AS82" s="86">
        <v>1</v>
      </c>
      <c r="AT82" s="86">
        <v>1</v>
      </c>
      <c r="AU82" s="86">
        <v>0</v>
      </c>
      <c r="AV82" s="86">
        <v>0</v>
      </c>
      <c r="AW82" s="86">
        <v>0</v>
      </c>
      <c r="AX82" s="86">
        <v>0</v>
      </c>
      <c r="AY82" s="86">
        <v>0</v>
      </c>
    </row>
    <row r="83" spans="1:51">
      <c r="A83" s="6">
        <v>82</v>
      </c>
      <c r="B83" s="95">
        <v>109</v>
      </c>
      <c r="C83" s="6">
        <v>1</v>
      </c>
      <c r="D83" s="6">
        <v>0</v>
      </c>
      <c r="E83" s="6">
        <v>1</v>
      </c>
      <c r="F83" s="73">
        <v>0</v>
      </c>
      <c r="G83" s="73">
        <v>0</v>
      </c>
      <c r="H83" s="6">
        <v>1</v>
      </c>
      <c r="I83" s="6">
        <v>0</v>
      </c>
      <c r="J83" s="6">
        <v>36</v>
      </c>
      <c r="K83" s="35">
        <v>22.571047501795427</v>
      </c>
      <c r="L83" s="6">
        <v>3</v>
      </c>
      <c r="M83" s="6">
        <v>0</v>
      </c>
      <c r="N83" s="6">
        <v>0</v>
      </c>
      <c r="O83" s="72">
        <v>0</v>
      </c>
      <c r="P83" s="6">
        <v>1</v>
      </c>
      <c r="Q83" s="6">
        <v>0</v>
      </c>
      <c r="R83" s="6">
        <v>1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1</v>
      </c>
      <c r="Y83" s="6">
        <v>0</v>
      </c>
      <c r="Z83" s="6">
        <v>0</v>
      </c>
      <c r="AA83" s="6">
        <v>0</v>
      </c>
      <c r="AB83" s="6">
        <v>1</v>
      </c>
      <c r="AC83" s="114">
        <v>1</v>
      </c>
      <c r="AD83" s="114">
        <v>1</v>
      </c>
      <c r="AE83" s="114">
        <v>1</v>
      </c>
      <c r="AF83" s="114">
        <v>0</v>
      </c>
      <c r="AG83" s="114">
        <v>1</v>
      </c>
      <c r="AH83" s="115">
        <v>1</v>
      </c>
      <c r="AI83" s="115">
        <v>0</v>
      </c>
      <c r="AJ83" s="79">
        <v>1</v>
      </c>
      <c r="AK83" s="79">
        <v>1</v>
      </c>
      <c r="AL83" s="79">
        <v>0</v>
      </c>
      <c r="AM83" s="79">
        <v>0</v>
      </c>
      <c r="AN83" s="116">
        <v>1</v>
      </c>
      <c r="AO83" s="83">
        <v>1</v>
      </c>
      <c r="AP83" s="83">
        <v>1</v>
      </c>
      <c r="AQ83" s="83">
        <v>0</v>
      </c>
      <c r="AR83" s="86">
        <v>0</v>
      </c>
      <c r="AS83" s="86">
        <v>0</v>
      </c>
      <c r="AT83" s="86">
        <v>0</v>
      </c>
      <c r="AU83" s="86">
        <v>1</v>
      </c>
      <c r="AV83" s="86">
        <v>1</v>
      </c>
      <c r="AW83" s="86">
        <v>0</v>
      </c>
      <c r="AX83" s="86">
        <v>0</v>
      </c>
      <c r="AY83" s="86">
        <v>0</v>
      </c>
    </row>
    <row r="84" spans="1:51">
      <c r="A84" s="6">
        <v>83</v>
      </c>
      <c r="B84" s="95">
        <v>111</v>
      </c>
      <c r="C84" s="6">
        <v>0</v>
      </c>
      <c r="D84" s="6">
        <v>1</v>
      </c>
      <c r="E84" s="6">
        <v>0</v>
      </c>
      <c r="F84" s="6">
        <v>1</v>
      </c>
      <c r="G84" s="73">
        <v>0</v>
      </c>
      <c r="H84" s="73">
        <v>0</v>
      </c>
      <c r="I84" s="6">
        <v>0</v>
      </c>
      <c r="J84" s="6">
        <v>55</v>
      </c>
      <c r="K84" s="35">
        <v>19.817844493169169</v>
      </c>
      <c r="L84" s="6">
        <v>5</v>
      </c>
      <c r="M84" s="6">
        <v>0</v>
      </c>
      <c r="N84" s="6">
        <v>0</v>
      </c>
      <c r="O84" s="72">
        <v>0</v>
      </c>
      <c r="P84" s="6">
        <v>1</v>
      </c>
      <c r="Q84" s="6">
        <v>0</v>
      </c>
      <c r="R84" s="6">
        <v>1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1</v>
      </c>
      <c r="Y84" s="6">
        <v>0</v>
      </c>
      <c r="Z84" s="6">
        <v>0</v>
      </c>
      <c r="AA84" s="6">
        <v>1</v>
      </c>
      <c r="AB84" s="6">
        <v>1</v>
      </c>
      <c r="AC84" s="114">
        <v>1</v>
      </c>
      <c r="AD84" s="114">
        <v>0</v>
      </c>
      <c r="AE84" s="114">
        <v>0</v>
      </c>
      <c r="AF84" s="114">
        <v>0</v>
      </c>
      <c r="AG84" s="114">
        <v>0</v>
      </c>
      <c r="AH84" s="115">
        <v>1</v>
      </c>
      <c r="AI84" s="115">
        <v>0</v>
      </c>
      <c r="AJ84" s="79">
        <v>1</v>
      </c>
      <c r="AK84" s="79">
        <v>0</v>
      </c>
      <c r="AL84" s="79">
        <v>0</v>
      </c>
      <c r="AM84" s="79">
        <v>0</v>
      </c>
      <c r="AN84" s="116">
        <v>1</v>
      </c>
      <c r="AO84" s="83">
        <v>0</v>
      </c>
      <c r="AP84" s="83">
        <v>1</v>
      </c>
      <c r="AQ84" s="83">
        <v>1</v>
      </c>
      <c r="AR84" s="86">
        <v>0</v>
      </c>
      <c r="AS84" s="86">
        <v>1</v>
      </c>
      <c r="AT84" s="86">
        <v>1</v>
      </c>
      <c r="AU84" s="86">
        <v>1</v>
      </c>
      <c r="AV84" s="86">
        <v>1</v>
      </c>
      <c r="AW84" s="86">
        <v>0</v>
      </c>
      <c r="AX84" s="86">
        <v>0</v>
      </c>
      <c r="AY84" s="86">
        <v>0</v>
      </c>
    </row>
    <row r="85" spans="1:51">
      <c r="A85" s="6">
        <v>84</v>
      </c>
      <c r="B85" s="95">
        <v>116</v>
      </c>
      <c r="C85" s="6">
        <v>0</v>
      </c>
      <c r="D85" s="6">
        <v>1</v>
      </c>
      <c r="E85" s="6">
        <v>1</v>
      </c>
      <c r="F85" s="73">
        <v>0</v>
      </c>
      <c r="G85" s="73">
        <v>0</v>
      </c>
      <c r="H85" s="6">
        <v>1</v>
      </c>
      <c r="I85" s="6">
        <v>0</v>
      </c>
      <c r="J85" s="6">
        <v>24</v>
      </c>
      <c r="K85" s="35">
        <v>18.066167337874969</v>
      </c>
      <c r="L85" s="6">
        <v>7</v>
      </c>
      <c r="M85" s="6">
        <v>0</v>
      </c>
      <c r="N85" s="6">
        <v>0</v>
      </c>
      <c r="O85" s="72">
        <v>0</v>
      </c>
      <c r="P85" s="6">
        <v>1</v>
      </c>
      <c r="Q85" s="6">
        <v>0</v>
      </c>
      <c r="R85" s="6">
        <v>0</v>
      </c>
      <c r="S85" s="6">
        <v>0</v>
      </c>
      <c r="T85" s="6">
        <v>1</v>
      </c>
      <c r="U85" s="6">
        <v>0</v>
      </c>
      <c r="V85" s="6">
        <v>0</v>
      </c>
      <c r="W85" s="6">
        <v>0</v>
      </c>
      <c r="X85" s="6">
        <v>1</v>
      </c>
      <c r="Y85" s="6">
        <v>0</v>
      </c>
      <c r="Z85" s="6">
        <v>0</v>
      </c>
      <c r="AA85" s="6">
        <v>1</v>
      </c>
      <c r="AB85" s="6">
        <v>1</v>
      </c>
      <c r="AC85" s="114">
        <v>0</v>
      </c>
      <c r="AD85" s="114">
        <v>1</v>
      </c>
      <c r="AE85" s="114">
        <v>0</v>
      </c>
      <c r="AF85" s="114">
        <v>0</v>
      </c>
      <c r="AG85" s="114">
        <v>1</v>
      </c>
      <c r="AH85" s="115">
        <v>1</v>
      </c>
      <c r="AI85" s="115">
        <v>0</v>
      </c>
      <c r="AJ85" s="79">
        <v>0</v>
      </c>
      <c r="AK85" s="79">
        <v>0</v>
      </c>
      <c r="AL85" s="79">
        <v>0</v>
      </c>
      <c r="AM85" s="79">
        <v>0</v>
      </c>
      <c r="AN85" s="116">
        <v>1</v>
      </c>
      <c r="AO85" s="83">
        <v>0</v>
      </c>
      <c r="AP85" s="83">
        <v>1</v>
      </c>
      <c r="AQ85" s="83">
        <v>0</v>
      </c>
      <c r="AR85" s="86">
        <v>0</v>
      </c>
      <c r="AS85" s="86">
        <v>0</v>
      </c>
      <c r="AT85" s="86">
        <v>1</v>
      </c>
      <c r="AU85" s="86">
        <v>0</v>
      </c>
      <c r="AV85" s="86">
        <v>0</v>
      </c>
      <c r="AW85" s="86">
        <v>0</v>
      </c>
      <c r="AX85" s="86">
        <v>0</v>
      </c>
      <c r="AY85" s="86">
        <v>0</v>
      </c>
    </row>
    <row r="86" spans="1:51">
      <c r="A86" s="6">
        <v>85</v>
      </c>
      <c r="B86" s="95">
        <v>117</v>
      </c>
      <c r="C86" s="6">
        <v>0</v>
      </c>
      <c r="D86" s="6">
        <v>1</v>
      </c>
      <c r="E86" s="6">
        <v>1</v>
      </c>
      <c r="F86" s="73">
        <v>0</v>
      </c>
      <c r="G86" s="73">
        <v>0</v>
      </c>
      <c r="H86" s="6">
        <v>1</v>
      </c>
      <c r="I86" s="6">
        <v>0</v>
      </c>
      <c r="J86" s="6">
        <v>25</v>
      </c>
      <c r="K86" s="35">
        <v>22.10028959000152</v>
      </c>
      <c r="L86" s="6">
        <v>11</v>
      </c>
      <c r="M86" s="6">
        <v>1</v>
      </c>
      <c r="N86" s="6">
        <v>0</v>
      </c>
      <c r="O86" s="72">
        <v>0</v>
      </c>
      <c r="P86" s="6">
        <v>0</v>
      </c>
      <c r="Q86" s="6">
        <v>1</v>
      </c>
      <c r="R86" s="6">
        <v>0</v>
      </c>
      <c r="S86" s="6">
        <v>1</v>
      </c>
      <c r="T86" s="6">
        <v>0</v>
      </c>
      <c r="U86" s="6">
        <v>0</v>
      </c>
      <c r="V86" s="6">
        <v>0</v>
      </c>
      <c r="W86" s="6">
        <v>0</v>
      </c>
      <c r="X86" s="6">
        <v>1</v>
      </c>
      <c r="Y86" s="6">
        <v>0</v>
      </c>
      <c r="Z86" s="6">
        <v>0</v>
      </c>
      <c r="AA86" s="6">
        <v>0</v>
      </c>
      <c r="AB86" s="6">
        <v>0</v>
      </c>
      <c r="AC86" s="114">
        <v>1</v>
      </c>
      <c r="AD86" s="114">
        <v>0</v>
      </c>
      <c r="AE86" s="114">
        <v>0</v>
      </c>
      <c r="AF86" s="114">
        <v>0</v>
      </c>
      <c r="AG86" s="114">
        <v>0</v>
      </c>
      <c r="AH86" s="115">
        <v>1</v>
      </c>
      <c r="AI86" s="115">
        <v>0</v>
      </c>
      <c r="AJ86" s="79">
        <v>1</v>
      </c>
      <c r="AK86" s="79">
        <v>1</v>
      </c>
      <c r="AL86" s="79">
        <v>1</v>
      </c>
      <c r="AM86" s="79">
        <v>1</v>
      </c>
      <c r="AN86" s="116">
        <v>0</v>
      </c>
      <c r="AO86" s="83">
        <v>0</v>
      </c>
      <c r="AP86" s="83">
        <v>1</v>
      </c>
      <c r="AQ86" s="83">
        <v>0</v>
      </c>
      <c r="AR86" s="86">
        <v>0</v>
      </c>
      <c r="AS86" s="86">
        <v>0</v>
      </c>
      <c r="AT86" s="86">
        <v>1</v>
      </c>
      <c r="AU86" s="86">
        <v>0</v>
      </c>
      <c r="AV86" s="86">
        <v>1</v>
      </c>
      <c r="AW86" s="86">
        <v>1</v>
      </c>
      <c r="AX86" s="86">
        <v>0</v>
      </c>
      <c r="AY86" s="86">
        <v>0</v>
      </c>
    </row>
    <row r="87" spans="1:51">
      <c r="A87" s="6">
        <v>86</v>
      </c>
      <c r="B87" s="95">
        <v>118</v>
      </c>
      <c r="C87" s="6">
        <v>0</v>
      </c>
      <c r="D87" s="6">
        <v>1</v>
      </c>
      <c r="E87" s="6">
        <v>1</v>
      </c>
      <c r="F87" s="73">
        <v>0</v>
      </c>
      <c r="G87" s="6">
        <v>1</v>
      </c>
      <c r="H87" s="73">
        <v>0</v>
      </c>
      <c r="I87" s="6">
        <v>0</v>
      </c>
      <c r="J87" s="6">
        <v>28</v>
      </c>
      <c r="K87" s="35">
        <v>17.941817249775728</v>
      </c>
      <c r="L87" s="6">
        <v>9</v>
      </c>
      <c r="M87" s="6">
        <v>0</v>
      </c>
      <c r="N87" s="6">
        <v>1</v>
      </c>
      <c r="O87" s="72">
        <v>0</v>
      </c>
      <c r="P87" s="6">
        <v>0</v>
      </c>
      <c r="Q87" s="6">
        <v>0</v>
      </c>
      <c r="R87" s="6">
        <v>1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1</v>
      </c>
      <c r="Y87" s="6">
        <v>0</v>
      </c>
      <c r="Z87" s="6">
        <v>0</v>
      </c>
      <c r="AA87" s="6">
        <v>0</v>
      </c>
      <c r="AB87" s="6">
        <v>1</v>
      </c>
      <c r="AC87" s="114">
        <v>1</v>
      </c>
      <c r="AD87" s="114">
        <v>0</v>
      </c>
      <c r="AE87" s="114">
        <v>0</v>
      </c>
      <c r="AF87" s="114">
        <v>0</v>
      </c>
      <c r="AG87" s="114">
        <v>0</v>
      </c>
      <c r="AH87" s="115">
        <v>1</v>
      </c>
      <c r="AI87" s="115">
        <v>0</v>
      </c>
      <c r="AJ87" s="79">
        <v>1</v>
      </c>
      <c r="AK87" s="6" t="s">
        <v>50</v>
      </c>
      <c r="AL87" s="6" t="s">
        <v>50</v>
      </c>
      <c r="AM87" s="6" t="s">
        <v>50</v>
      </c>
      <c r="AN87" s="6" t="s">
        <v>50</v>
      </c>
      <c r="AO87" s="6" t="s">
        <v>50</v>
      </c>
      <c r="AP87" s="83">
        <v>1</v>
      </c>
      <c r="AQ87" s="83">
        <v>1</v>
      </c>
      <c r="AR87" s="86">
        <v>1</v>
      </c>
      <c r="AS87" s="86">
        <v>0</v>
      </c>
      <c r="AT87" s="86">
        <v>0</v>
      </c>
      <c r="AU87" s="86">
        <v>1</v>
      </c>
      <c r="AV87" s="86">
        <v>1</v>
      </c>
      <c r="AW87" s="86">
        <v>0</v>
      </c>
      <c r="AX87" s="86">
        <v>0</v>
      </c>
      <c r="AY87" s="86">
        <v>0</v>
      </c>
    </row>
    <row r="88" spans="1:51">
      <c r="A88" s="6">
        <v>87</v>
      </c>
      <c r="B88" s="95">
        <v>119</v>
      </c>
      <c r="C88" s="6">
        <v>0</v>
      </c>
      <c r="D88" s="6">
        <v>1</v>
      </c>
      <c r="E88" s="6">
        <v>0</v>
      </c>
      <c r="F88" s="6">
        <v>1</v>
      </c>
      <c r="G88" s="73">
        <v>0</v>
      </c>
      <c r="H88" s="73">
        <v>0</v>
      </c>
      <c r="I88" s="6">
        <v>0</v>
      </c>
      <c r="J88" s="6">
        <v>56</v>
      </c>
      <c r="K88" s="35">
        <v>22.432302515622492</v>
      </c>
      <c r="L88" s="6">
        <v>5</v>
      </c>
      <c r="M88" s="6">
        <v>0</v>
      </c>
      <c r="N88" s="6">
        <v>0</v>
      </c>
      <c r="O88" s="72">
        <v>0</v>
      </c>
      <c r="P88" s="6">
        <v>1</v>
      </c>
      <c r="Q88" s="6">
        <v>0</v>
      </c>
      <c r="R88" s="6">
        <v>1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1</v>
      </c>
      <c r="Y88" s="6">
        <v>1</v>
      </c>
      <c r="Z88" s="6">
        <v>0</v>
      </c>
      <c r="AA88" s="6" t="s">
        <v>50</v>
      </c>
      <c r="AB88" s="6" t="s">
        <v>50</v>
      </c>
      <c r="AC88" s="114">
        <v>1</v>
      </c>
      <c r="AD88" s="114">
        <v>0</v>
      </c>
      <c r="AE88" s="114">
        <v>0</v>
      </c>
      <c r="AF88" s="114">
        <v>0</v>
      </c>
      <c r="AG88" s="114">
        <v>0</v>
      </c>
      <c r="AH88" s="115">
        <v>1</v>
      </c>
      <c r="AI88" s="115">
        <v>0</v>
      </c>
      <c r="AJ88" s="79">
        <v>1</v>
      </c>
      <c r="AK88" s="79">
        <v>0</v>
      </c>
      <c r="AL88" s="79">
        <v>0</v>
      </c>
      <c r="AM88" s="79">
        <v>0</v>
      </c>
      <c r="AN88" s="116">
        <v>0</v>
      </c>
      <c r="AO88" s="83">
        <v>0</v>
      </c>
      <c r="AP88" s="83">
        <v>1</v>
      </c>
      <c r="AQ88" s="83">
        <v>0</v>
      </c>
      <c r="AR88" s="86">
        <v>0</v>
      </c>
      <c r="AS88" s="86">
        <v>1</v>
      </c>
      <c r="AT88" s="86">
        <v>1</v>
      </c>
      <c r="AU88" s="86">
        <v>1</v>
      </c>
      <c r="AV88" s="86">
        <v>0</v>
      </c>
      <c r="AW88" s="86">
        <v>0</v>
      </c>
      <c r="AX88" s="86">
        <v>0</v>
      </c>
      <c r="AY88" s="86">
        <v>0</v>
      </c>
    </row>
    <row r="89" spans="1:51">
      <c r="A89" s="6">
        <v>88</v>
      </c>
      <c r="B89" s="95">
        <v>120</v>
      </c>
      <c r="C89" s="6">
        <v>0</v>
      </c>
      <c r="D89" s="6">
        <v>1</v>
      </c>
      <c r="E89" s="6">
        <v>1</v>
      </c>
      <c r="F89" s="73">
        <v>0</v>
      </c>
      <c r="G89" s="73">
        <v>0</v>
      </c>
      <c r="H89" s="6">
        <v>1</v>
      </c>
      <c r="I89" s="6">
        <v>0</v>
      </c>
      <c r="J89" s="6">
        <v>31</v>
      </c>
      <c r="K89" s="35">
        <v>18.069727891156464</v>
      </c>
      <c r="L89" s="6">
        <v>8</v>
      </c>
      <c r="M89" s="6">
        <v>0</v>
      </c>
      <c r="N89" s="6">
        <v>0</v>
      </c>
      <c r="O89" s="72">
        <v>0</v>
      </c>
      <c r="P89" s="6">
        <v>1</v>
      </c>
      <c r="Q89" s="6">
        <v>0</v>
      </c>
      <c r="R89" s="6">
        <v>1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1</v>
      </c>
      <c r="Y89" s="6">
        <v>0</v>
      </c>
      <c r="Z89" s="6">
        <v>0</v>
      </c>
      <c r="AA89" s="6">
        <v>0</v>
      </c>
      <c r="AB89" s="6">
        <v>1</v>
      </c>
      <c r="AC89" s="114">
        <v>1</v>
      </c>
      <c r="AD89" s="114">
        <v>0</v>
      </c>
      <c r="AE89" s="114">
        <v>0</v>
      </c>
      <c r="AF89" s="114">
        <v>0</v>
      </c>
      <c r="AG89" s="114">
        <v>0</v>
      </c>
      <c r="AH89" s="115">
        <v>1</v>
      </c>
      <c r="AI89" s="115">
        <v>0</v>
      </c>
      <c r="AJ89" s="79">
        <v>1</v>
      </c>
      <c r="AK89" s="79">
        <v>0</v>
      </c>
      <c r="AL89" s="79">
        <v>0</v>
      </c>
      <c r="AM89" s="79">
        <v>0</v>
      </c>
      <c r="AN89" s="116">
        <v>1</v>
      </c>
      <c r="AO89" s="83">
        <v>1</v>
      </c>
      <c r="AP89" s="83">
        <v>1</v>
      </c>
      <c r="AQ89" s="83">
        <v>1</v>
      </c>
      <c r="AR89" s="86">
        <v>1</v>
      </c>
      <c r="AS89" s="86">
        <v>1</v>
      </c>
      <c r="AT89" s="86">
        <v>1</v>
      </c>
      <c r="AU89" s="86">
        <v>1</v>
      </c>
      <c r="AV89" s="86">
        <v>1</v>
      </c>
      <c r="AW89" s="86">
        <v>0</v>
      </c>
      <c r="AX89" s="86">
        <v>0</v>
      </c>
      <c r="AY89" s="86">
        <v>0</v>
      </c>
    </row>
    <row r="90" spans="1:51">
      <c r="A90" s="6">
        <v>89</v>
      </c>
      <c r="B90" s="95">
        <v>123</v>
      </c>
      <c r="C90" s="6">
        <v>0</v>
      </c>
      <c r="D90" s="6">
        <v>1</v>
      </c>
      <c r="E90" s="6">
        <v>1</v>
      </c>
      <c r="F90" s="73">
        <v>0</v>
      </c>
      <c r="G90" s="73">
        <v>0</v>
      </c>
      <c r="H90" s="6">
        <v>1</v>
      </c>
      <c r="I90" s="6">
        <v>0</v>
      </c>
      <c r="J90" s="6">
        <v>23</v>
      </c>
      <c r="K90" s="35">
        <v>18.902038132807363</v>
      </c>
      <c r="L90" s="6">
        <v>6</v>
      </c>
      <c r="M90" s="6">
        <v>0</v>
      </c>
      <c r="N90" s="6">
        <v>0</v>
      </c>
      <c r="O90" s="72">
        <v>0</v>
      </c>
      <c r="P90" s="6">
        <v>1</v>
      </c>
      <c r="Q90" s="6">
        <v>0</v>
      </c>
      <c r="R90" s="6">
        <v>0</v>
      </c>
      <c r="S90" s="6">
        <v>1</v>
      </c>
      <c r="T90" s="6">
        <v>0</v>
      </c>
      <c r="U90" s="6">
        <v>0</v>
      </c>
      <c r="V90" s="6">
        <v>0</v>
      </c>
      <c r="W90" s="6">
        <v>0</v>
      </c>
      <c r="X90" s="6">
        <v>1</v>
      </c>
      <c r="Y90" s="6">
        <v>0</v>
      </c>
      <c r="Z90" s="6">
        <v>0</v>
      </c>
      <c r="AA90" s="6">
        <v>0</v>
      </c>
      <c r="AB90" s="6">
        <v>0</v>
      </c>
      <c r="AC90" s="114">
        <v>1</v>
      </c>
      <c r="AD90" s="114">
        <v>0</v>
      </c>
      <c r="AE90" s="114">
        <v>0</v>
      </c>
      <c r="AF90" s="114">
        <v>0</v>
      </c>
      <c r="AG90" s="114">
        <v>0</v>
      </c>
      <c r="AH90" s="115">
        <v>1</v>
      </c>
      <c r="AI90" s="115">
        <v>0</v>
      </c>
      <c r="AJ90" s="79">
        <v>1</v>
      </c>
      <c r="AK90" s="79">
        <v>0</v>
      </c>
      <c r="AL90" s="79">
        <v>0</v>
      </c>
      <c r="AM90" s="79">
        <v>0</v>
      </c>
      <c r="AN90" s="116">
        <v>1</v>
      </c>
      <c r="AO90" s="83">
        <v>0</v>
      </c>
      <c r="AP90" s="83">
        <v>1</v>
      </c>
      <c r="AQ90" s="83">
        <v>1</v>
      </c>
      <c r="AR90" s="86">
        <v>0</v>
      </c>
      <c r="AS90" s="86">
        <v>0</v>
      </c>
      <c r="AT90" s="86">
        <v>1</v>
      </c>
      <c r="AU90" s="86">
        <v>0</v>
      </c>
      <c r="AV90" s="86">
        <v>0</v>
      </c>
      <c r="AW90" s="86">
        <v>1</v>
      </c>
      <c r="AX90" s="86">
        <v>0</v>
      </c>
      <c r="AY90" s="86">
        <v>0</v>
      </c>
    </row>
    <row r="92" spans="1:51" ht="75">
      <c r="B92" s="134" t="s">
        <v>51</v>
      </c>
      <c r="C92" s="52" t="s">
        <v>1</v>
      </c>
      <c r="D92" s="52" t="s">
        <v>2</v>
      </c>
      <c r="E92" s="53" t="s">
        <v>3</v>
      </c>
      <c r="F92" s="53" t="s">
        <v>4</v>
      </c>
      <c r="G92" s="53" t="s">
        <v>5</v>
      </c>
      <c r="H92" s="53" t="s">
        <v>6</v>
      </c>
      <c r="I92" s="53" t="s">
        <v>7</v>
      </c>
      <c r="J92" s="53" t="s">
        <v>8</v>
      </c>
      <c r="K92" s="53"/>
      <c r="L92" s="53" t="s">
        <v>10</v>
      </c>
      <c r="M92" s="53"/>
      <c r="N92" s="53"/>
      <c r="O92" s="54" t="s">
        <v>52</v>
      </c>
      <c r="P92" s="53"/>
      <c r="Q92" s="53" t="s">
        <v>15</v>
      </c>
      <c r="R92" s="53" t="s">
        <v>16</v>
      </c>
      <c r="S92" s="52" t="s">
        <v>17</v>
      </c>
      <c r="T92" s="53" t="s">
        <v>18</v>
      </c>
      <c r="U92" s="53" t="s">
        <v>19</v>
      </c>
      <c r="V92" s="53" t="s">
        <v>20</v>
      </c>
      <c r="W92" s="52" t="s">
        <v>21</v>
      </c>
      <c r="X92" s="55" t="s">
        <v>22</v>
      </c>
      <c r="Y92" s="28" t="s">
        <v>23</v>
      </c>
      <c r="Z92" s="28" t="s">
        <v>24</v>
      </c>
      <c r="AA92" s="28" t="s">
        <v>25</v>
      </c>
      <c r="AB92" s="28" t="s">
        <v>26</v>
      </c>
      <c r="AC92" s="56" t="s">
        <v>27</v>
      </c>
      <c r="AD92" s="176" t="s">
        <v>28</v>
      </c>
      <c r="AE92" s="176" t="s">
        <v>29</v>
      </c>
      <c r="AF92" s="174" t="s">
        <v>30</v>
      </c>
      <c r="AG92" s="114" t="s">
        <v>31</v>
      </c>
      <c r="AH92" s="175" t="s">
        <v>32</v>
      </c>
      <c r="AI92" s="59" t="s">
        <v>31</v>
      </c>
      <c r="AJ92" s="60" t="s">
        <v>33</v>
      </c>
      <c r="AK92" s="61" t="s">
        <v>34</v>
      </c>
      <c r="AL92" s="61" t="s">
        <v>35</v>
      </c>
      <c r="AM92" s="62" t="s">
        <v>36</v>
      </c>
      <c r="AN92" s="63" t="s">
        <v>37</v>
      </c>
      <c r="AO92" s="64" t="s">
        <v>38</v>
      </c>
      <c r="AP92" s="65" t="s">
        <v>39</v>
      </c>
      <c r="AQ92" s="66" t="s">
        <v>40</v>
      </c>
      <c r="AR92" s="67" t="s">
        <v>41</v>
      </c>
      <c r="AS92" s="68" t="s">
        <v>42</v>
      </c>
      <c r="AT92" s="68" t="s">
        <v>43</v>
      </c>
      <c r="AU92" s="68" t="s">
        <v>44</v>
      </c>
      <c r="AV92" s="69" t="s">
        <v>45</v>
      </c>
      <c r="AW92" s="70" t="s">
        <v>46</v>
      </c>
      <c r="AX92" s="70" t="s">
        <v>47</v>
      </c>
      <c r="AY92" s="70" t="s">
        <v>48</v>
      </c>
    </row>
    <row r="93" spans="1:51">
      <c r="C93" s="6">
        <f t="shared" ref="C93:I93" si="0">SUM(C2:C90)</f>
        <v>33</v>
      </c>
      <c r="D93" s="6">
        <f t="shared" si="0"/>
        <v>56</v>
      </c>
      <c r="E93" s="6">
        <f t="shared" si="0"/>
        <v>80</v>
      </c>
      <c r="F93" s="6">
        <f t="shared" si="0"/>
        <v>8</v>
      </c>
      <c r="G93" s="6">
        <f t="shared" si="0"/>
        <v>37</v>
      </c>
      <c r="H93" s="6">
        <f t="shared" si="0"/>
        <v>40</v>
      </c>
      <c r="I93" s="6">
        <f t="shared" si="0"/>
        <v>3</v>
      </c>
      <c r="J93" s="71">
        <f>AVERAGE(J2:J90)</f>
        <v>31.561797752808989</v>
      </c>
      <c r="K93" s="71"/>
      <c r="L93" s="71">
        <f>AVERAGE(L2:L90)</f>
        <v>9.0505617977528097</v>
      </c>
      <c r="M93" s="6">
        <f t="shared" ref="M93:AY93" si="1">SUM(M2:M90)</f>
        <v>29</v>
      </c>
      <c r="N93" s="6">
        <f t="shared" si="1"/>
        <v>10</v>
      </c>
      <c r="O93" s="6">
        <f t="shared" si="1"/>
        <v>19</v>
      </c>
      <c r="P93" s="6">
        <f t="shared" si="1"/>
        <v>31</v>
      </c>
      <c r="Q93" s="6">
        <f t="shared" si="1"/>
        <v>14</v>
      </c>
      <c r="R93" s="6">
        <f t="shared" si="1"/>
        <v>33</v>
      </c>
      <c r="S93" s="6">
        <f t="shared" si="1"/>
        <v>19</v>
      </c>
      <c r="T93" s="6">
        <f t="shared" si="1"/>
        <v>15</v>
      </c>
      <c r="U93" s="6">
        <f t="shared" si="1"/>
        <v>5</v>
      </c>
      <c r="V93" s="6">
        <f t="shared" si="1"/>
        <v>2</v>
      </c>
      <c r="W93" s="6">
        <f t="shared" si="1"/>
        <v>2</v>
      </c>
      <c r="X93" s="6">
        <f t="shared" si="1"/>
        <v>86</v>
      </c>
      <c r="Y93" s="6">
        <f t="shared" si="1"/>
        <v>11</v>
      </c>
      <c r="Z93" s="6">
        <f t="shared" si="1"/>
        <v>24</v>
      </c>
      <c r="AA93" s="6">
        <f t="shared" si="1"/>
        <v>12</v>
      </c>
      <c r="AB93" s="6">
        <f t="shared" si="1"/>
        <v>17</v>
      </c>
      <c r="AC93" s="6">
        <f t="shared" si="1"/>
        <v>70</v>
      </c>
      <c r="AD93" s="6">
        <f>SUM(AD2:AD90)</f>
        <v>29</v>
      </c>
      <c r="AE93" s="6">
        <f>SUM(AE2:AE90)</f>
        <v>19</v>
      </c>
      <c r="AF93" s="6">
        <f>SUM(AF2:AF90)</f>
        <v>3</v>
      </c>
      <c r="AG93" s="6">
        <f>SUM(AG2:AG90)</f>
        <v>8</v>
      </c>
      <c r="AH93" s="6">
        <f t="shared" si="1"/>
        <v>72</v>
      </c>
      <c r="AI93" s="6">
        <f t="shared" si="1"/>
        <v>29</v>
      </c>
      <c r="AJ93" s="6">
        <f t="shared" si="1"/>
        <v>70</v>
      </c>
      <c r="AK93" s="6">
        <f t="shared" si="1"/>
        <v>20</v>
      </c>
      <c r="AL93" s="6">
        <f t="shared" si="1"/>
        <v>18</v>
      </c>
      <c r="AM93" s="6">
        <f t="shared" si="1"/>
        <v>30</v>
      </c>
      <c r="AN93" s="6">
        <f t="shared" si="1"/>
        <v>60</v>
      </c>
      <c r="AO93" s="6">
        <f t="shared" si="1"/>
        <v>33</v>
      </c>
      <c r="AP93" s="6">
        <f t="shared" si="1"/>
        <v>65</v>
      </c>
      <c r="AQ93" s="6">
        <f t="shared" si="1"/>
        <v>58</v>
      </c>
      <c r="AR93" s="6">
        <f t="shared" si="1"/>
        <v>22</v>
      </c>
      <c r="AS93" s="6">
        <f t="shared" si="1"/>
        <v>66</v>
      </c>
      <c r="AT93" s="6">
        <f t="shared" si="1"/>
        <v>69</v>
      </c>
      <c r="AU93" s="6">
        <f t="shared" si="1"/>
        <v>39</v>
      </c>
      <c r="AV93" s="6">
        <f t="shared" si="1"/>
        <v>38</v>
      </c>
      <c r="AW93" s="6">
        <f t="shared" si="1"/>
        <v>13</v>
      </c>
      <c r="AX93" s="6">
        <f t="shared" si="1"/>
        <v>3</v>
      </c>
      <c r="AY93" s="6">
        <f t="shared" si="1"/>
        <v>3</v>
      </c>
    </row>
    <row r="94" spans="1:51">
      <c r="C94" s="135">
        <f>C93/A90</f>
        <v>0.3707865168539326</v>
      </c>
      <c r="D94" s="135">
        <f>D93/A90</f>
        <v>0.6292134831460674</v>
      </c>
      <c r="E94" s="135">
        <f>E93/A90</f>
        <v>0.898876404494382</v>
      </c>
      <c r="F94" s="135">
        <f>F93/A90</f>
        <v>8.98876404494382E-2</v>
      </c>
      <c r="G94" s="135">
        <f>G93/A90</f>
        <v>0.4157303370786517</v>
      </c>
      <c r="H94" s="135">
        <f>H93/A90</f>
        <v>0.449438202247191</v>
      </c>
      <c r="I94" s="135">
        <f>I93/A90</f>
        <v>3.3707865168539325E-2</v>
      </c>
      <c r="J94" s="135">
        <f>J93/A90</f>
        <v>0.35462694104279763</v>
      </c>
      <c r="K94" s="135"/>
      <c r="L94" s="135">
        <f>L93/A90</f>
        <v>0.10169170559272819</v>
      </c>
      <c r="M94" s="135"/>
      <c r="N94" s="135"/>
      <c r="O94" s="135">
        <f>O93/A90</f>
        <v>0.21348314606741572</v>
      </c>
      <c r="P94" s="177"/>
      <c r="Q94" s="135">
        <f>Q93/A90</f>
        <v>0.15730337078651685</v>
      </c>
      <c r="R94" s="135">
        <f>R93/A90</f>
        <v>0.3707865168539326</v>
      </c>
      <c r="S94" s="135">
        <f>S93/A90</f>
        <v>0.21348314606741572</v>
      </c>
      <c r="T94" s="135">
        <f>T93/A90</f>
        <v>0.16853932584269662</v>
      </c>
      <c r="U94" s="135">
        <f>U93/A90</f>
        <v>5.6179775280898875E-2</v>
      </c>
      <c r="V94" s="135">
        <f>V93/A90</f>
        <v>2.247191011235955E-2</v>
      </c>
      <c r="W94" s="135">
        <f>W93/A90</f>
        <v>2.247191011235955E-2</v>
      </c>
      <c r="X94" s="135">
        <f>X93/A90</f>
        <v>0.9662921348314607</v>
      </c>
      <c r="Y94" s="135">
        <f>Y93/A90</f>
        <v>0.12359550561797752</v>
      </c>
      <c r="Z94" s="135">
        <f>Z93/A90</f>
        <v>0.2696629213483146</v>
      </c>
      <c r="AA94" s="135">
        <f>AA93/A90</f>
        <v>0.1348314606741573</v>
      </c>
      <c r="AB94" s="135">
        <f>AB93/A90</f>
        <v>0.19101123595505617</v>
      </c>
      <c r="AC94" s="135">
        <f>AC93/A90</f>
        <v>0.7865168539325843</v>
      </c>
      <c r="AD94" s="135">
        <f>AD93/A90</f>
        <v>0.3258426966292135</v>
      </c>
      <c r="AE94" s="135">
        <f>AE93/A90</f>
        <v>0.21348314606741572</v>
      </c>
      <c r="AF94" s="135">
        <f>AF93/A90</f>
        <v>3.3707865168539325E-2</v>
      </c>
      <c r="AG94" s="135">
        <f>AG93/A90</f>
        <v>8.98876404494382E-2</v>
      </c>
      <c r="AH94" s="135">
        <f>AH93/A90</f>
        <v>0.8089887640449438</v>
      </c>
      <c r="AI94" s="135">
        <f>AI93/A90</f>
        <v>0.3258426966292135</v>
      </c>
      <c r="AJ94" s="135">
        <f>AJ93/A90</f>
        <v>0.7865168539325843</v>
      </c>
      <c r="AK94" s="135">
        <f>AK93/A90</f>
        <v>0.2247191011235955</v>
      </c>
      <c r="AL94" s="135">
        <f>AL93/A90</f>
        <v>0.20224719101123595</v>
      </c>
      <c r="AM94" s="135">
        <f>AM93/A90</f>
        <v>0.33707865168539325</v>
      </c>
      <c r="AN94" s="135">
        <f>AN93/A90</f>
        <v>0.6741573033707865</v>
      </c>
      <c r="AO94" s="135">
        <f>AO93/A90</f>
        <v>0.3707865168539326</v>
      </c>
      <c r="AP94" s="135">
        <f>AP93/A90</f>
        <v>0.7303370786516854</v>
      </c>
      <c r="AQ94" s="135">
        <f>AQ93/A90</f>
        <v>0.651685393258427</v>
      </c>
      <c r="AR94" s="135">
        <f>AR93/A90</f>
        <v>0.24719101123595505</v>
      </c>
      <c r="AS94" s="135">
        <f>AS93/A90</f>
        <v>0.7415730337078652</v>
      </c>
      <c r="AT94" s="135">
        <f>AT93/A90</f>
        <v>0.7752808988764045</v>
      </c>
      <c r="AU94" s="135">
        <f>AU93/A90</f>
        <v>0.43820224719101125</v>
      </c>
      <c r="AV94" s="135">
        <f>AV93/A90</f>
        <v>0.42696629213483145</v>
      </c>
      <c r="AW94" s="135">
        <f>AW93/A90</f>
        <v>0.14606741573033707</v>
      </c>
      <c r="AX94" s="135">
        <f>AX93/A90</f>
        <v>3.3707865168539325E-2</v>
      </c>
      <c r="AY94" s="135">
        <f>AY93/A90</f>
        <v>3.3707865168539325E-2</v>
      </c>
    </row>
    <row r="95" spans="1:51">
      <c r="J95" s="132">
        <f>MAX(J2:J90)</f>
        <v>57</v>
      </c>
      <c r="K95" s="132"/>
      <c r="L95" s="132">
        <f>MAX(L2:L90)</f>
        <v>56</v>
      </c>
      <c r="M95" s="132"/>
      <c r="N95" s="132"/>
    </row>
    <row r="96" spans="1:51">
      <c r="J96" s="132">
        <f>MIN(J2:J93)</f>
        <v>18</v>
      </c>
      <c r="K96" s="132"/>
      <c r="L96" s="132">
        <f>MIN(L2:L90)</f>
        <v>2</v>
      </c>
      <c r="M96" s="132"/>
      <c r="N96" s="13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0"/>
  <sheetViews>
    <sheetView workbookViewId="0">
      <selection activeCell="D28" sqref="D28"/>
    </sheetView>
  </sheetViews>
  <sheetFormatPr defaultRowHeight="15"/>
  <sheetData>
    <row r="1" spans="1:9">
      <c r="A1" s="233"/>
      <c r="B1" s="234" t="s">
        <v>0</v>
      </c>
      <c r="C1" s="235" t="s">
        <v>391</v>
      </c>
      <c r="D1" s="236"/>
      <c r="E1" s="236"/>
      <c r="F1" s="236"/>
      <c r="G1" s="236"/>
    </row>
    <row r="2" spans="1:9">
      <c r="A2" s="233"/>
      <c r="B2" s="234"/>
      <c r="C2" s="237" t="s">
        <v>392</v>
      </c>
      <c r="D2" s="237"/>
      <c r="E2" s="237"/>
      <c r="F2" s="237"/>
      <c r="G2" s="237"/>
    </row>
    <row r="3" spans="1:9">
      <c r="A3" s="233"/>
      <c r="B3" s="234"/>
      <c r="C3" s="238"/>
      <c r="D3" s="238"/>
      <c r="E3" s="238"/>
      <c r="F3" s="238"/>
      <c r="G3" s="238"/>
    </row>
    <row r="4" spans="1:9" ht="30">
      <c r="A4" s="152"/>
      <c r="B4" s="234"/>
      <c r="C4" s="152" t="s">
        <v>394</v>
      </c>
      <c r="D4" s="152" t="s">
        <v>395</v>
      </c>
      <c r="E4" s="152" t="s">
        <v>396</v>
      </c>
      <c r="F4" s="152" t="s">
        <v>397</v>
      </c>
      <c r="G4" s="152" t="s">
        <v>398</v>
      </c>
      <c r="I4" s="53" t="s">
        <v>18</v>
      </c>
    </row>
    <row r="5" spans="1:9">
      <c r="A5" s="152">
        <v>1</v>
      </c>
      <c r="B5" s="153">
        <v>1</v>
      </c>
      <c r="C5" s="137">
        <v>1.79</v>
      </c>
      <c r="D5" s="137">
        <v>-1.95</v>
      </c>
      <c r="E5" s="137">
        <v>0.81</v>
      </c>
      <c r="F5" s="137">
        <v>1.21</v>
      </c>
      <c r="G5" s="137">
        <v>-3.79</v>
      </c>
      <c r="I5" s="6">
        <v>1</v>
      </c>
    </row>
    <row r="6" spans="1:9">
      <c r="A6" s="152">
        <v>2</v>
      </c>
      <c r="B6" s="153">
        <v>2</v>
      </c>
      <c r="C6" s="137">
        <v>0.28000000000000003</v>
      </c>
      <c r="D6" s="137">
        <v>0.73</v>
      </c>
      <c r="E6" s="137">
        <v>-0.85</v>
      </c>
      <c r="F6" s="137">
        <v>0.9</v>
      </c>
      <c r="G6" s="137">
        <v>0.93</v>
      </c>
      <c r="I6" s="6">
        <v>1</v>
      </c>
    </row>
    <row r="7" spans="1:9">
      <c r="A7" s="152">
        <v>3</v>
      </c>
      <c r="B7" s="153">
        <v>3</v>
      </c>
      <c r="C7" s="137">
        <v>2.94</v>
      </c>
      <c r="D7" s="137">
        <v>2.64</v>
      </c>
      <c r="E7" s="137">
        <v>0.66</v>
      </c>
      <c r="F7" s="137">
        <v>1.48</v>
      </c>
      <c r="G7" s="137">
        <v>3.33</v>
      </c>
      <c r="I7" s="6">
        <v>1</v>
      </c>
    </row>
    <row r="8" spans="1:9">
      <c r="A8" s="152">
        <v>4</v>
      </c>
      <c r="B8" s="153">
        <v>5</v>
      </c>
      <c r="C8" s="137">
        <v>2.96</v>
      </c>
      <c r="D8" s="137">
        <v>4.4400000000000004</v>
      </c>
      <c r="E8" s="137">
        <v>3.01</v>
      </c>
      <c r="F8" s="137">
        <v>2.63</v>
      </c>
      <c r="G8" s="137">
        <v>3.99</v>
      </c>
      <c r="I8" s="6">
        <v>1</v>
      </c>
    </row>
    <row r="9" spans="1:9">
      <c r="A9" s="152">
        <v>5</v>
      </c>
      <c r="B9" s="153">
        <v>6</v>
      </c>
      <c r="C9" s="137">
        <v>-1.41</v>
      </c>
      <c r="D9" s="137">
        <v>1.06</v>
      </c>
      <c r="E9" s="137">
        <v>-3.15</v>
      </c>
      <c r="F9" s="137">
        <v>-1.27</v>
      </c>
      <c r="G9" s="137">
        <v>0.92</v>
      </c>
      <c r="I9" s="6">
        <v>1</v>
      </c>
    </row>
    <row r="10" spans="1:9">
      <c r="A10" s="152">
        <v>6</v>
      </c>
      <c r="B10" s="154">
        <v>38</v>
      </c>
      <c r="C10" s="137">
        <v>-0.17</v>
      </c>
      <c r="D10" s="137">
        <v>-0.4</v>
      </c>
      <c r="E10" s="137">
        <v>-1.9</v>
      </c>
      <c r="F10" s="137">
        <v>-1.51</v>
      </c>
      <c r="G10" s="137">
        <v>1.1100000000000001</v>
      </c>
      <c r="I10" s="6">
        <v>1</v>
      </c>
    </row>
    <row r="11" spans="1:9">
      <c r="A11" s="152">
        <v>7</v>
      </c>
      <c r="B11" s="154">
        <v>49</v>
      </c>
      <c r="C11" s="137">
        <v>-3.67</v>
      </c>
      <c r="D11" s="137">
        <v>-0.06</v>
      </c>
      <c r="E11" s="137">
        <v>-1.5</v>
      </c>
      <c r="F11" s="137">
        <v>0.72</v>
      </c>
      <c r="G11" s="137">
        <v>-1.17</v>
      </c>
      <c r="I11" s="6">
        <v>1</v>
      </c>
    </row>
    <row r="12" spans="1:9">
      <c r="A12" s="152">
        <v>8</v>
      </c>
      <c r="B12" s="154">
        <v>59</v>
      </c>
      <c r="C12" s="137">
        <v>-0.92</v>
      </c>
      <c r="D12" s="137">
        <v>-0.53</v>
      </c>
      <c r="E12" s="137">
        <v>-0.41</v>
      </c>
      <c r="F12" s="137">
        <v>0.6</v>
      </c>
      <c r="G12" s="137">
        <v>-0.73</v>
      </c>
      <c r="I12" s="6">
        <v>1</v>
      </c>
    </row>
    <row r="13" spans="1:9">
      <c r="A13" s="152">
        <v>9</v>
      </c>
      <c r="B13" s="154">
        <v>72</v>
      </c>
      <c r="C13" s="137">
        <v>-0.83</v>
      </c>
      <c r="D13" s="137">
        <v>-1.95</v>
      </c>
      <c r="E13" s="137">
        <v>1.72</v>
      </c>
      <c r="F13" s="137">
        <v>0.15</v>
      </c>
      <c r="G13" s="137">
        <v>-3.85</v>
      </c>
      <c r="I13" s="6">
        <v>1</v>
      </c>
    </row>
    <row r="14" spans="1:9">
      <c r="A14" s="152">
        <v>10</v>
      </c>
      <c r="B14" s="154">
        <v>76</v>
      </c>
      <c r="C14" s="137">
        <v>-0.92</v>
      </c>
      <c r="D14" s="137">
        <v>-0.08</v>
      </c>
      <c r="E14" s="137">
        <v>0.16</v>
      </c>
      <c r="F14" s="137">
        <v>0.4</v>
      </c>
      <c r="G14" s="137">
        <v>0.48</v>
      </c>
      <c r="I14" s="6">
        <v>1</v>
      </c>
    </row>
    <row r="15" spans="1:9">
      <c r="A15" s="152">
        <v>11</v>
      </c>
      <c r="B15" s="154">
        <v>82</v>
      </c>
      <c r="C15" s="137">
        <v>-0.42</v>
      </c>
      <c r="D15" s="137">
        <v>2.46</v>
      </c>
      <c r="E15" s="137">
        <v>0.11</v>
      </c>
      <c r="F15" s="137">
        <v>-0.1</v>
      </c>
      <c r="G15" s="137">
        <v>1.85</v>
      </c>
      <c r="I15" s="6">
        <v>1</v>
      </c>
    </row>
    <row r="16" spans="1:9">
      <c r="A16" s="152">
        <v>12</v>
      </c>
      <c r="B16" s="154">
        <v>83</v>
      </c>
      <c r="C16" s="137">
        <v>-8.4600000000000009</v>
      </c>
      <c r="D16" s="137">
        <v>-8.59</v>
      </c>
      <c r="E16" s="137">
        <v>0.34</v>
      </c>
      <c r="F16" s="137">
        <v>1.1000000000000001</v>
      </c>
      <c r="G16" s="137">
        <v>0.28999999999999998</v>
      </c>
      <c r="I16" s="6">
        <v>1</v>
      </c>
    </row>
    <row r="17" spans="1:9">
      <c r="A17" s="152">
        <v>13</v>
      </c>
      <c r="B17" s="154">
        <v>102</v>
      </c>
      <c r="C17" s="137">
        <v>-0.61</v>
      </c>
      <c r="D17" s="137">
        <v>0.76</v>
      </c>
      <c r="E17" s="137">
        <v>2.79</v>
      </c>
      <c r="F17" s="137">
        <v>2.83</v>
      </c>
      <c r="G17" s="137">
        <v>-3.74</v>
      </c>
      <c r="I17" s="6">
        <v>1</v>
      </c>
    </row>
    <row r="18" spans="1:9">
      <c r="A18" s="152">
        <v>14</v>
      </c>
      <c r="B18" s="154">
        <v>104</v>
      </c>
      <c r="C18" s="137">
        <v>1.76</v>
      </c>
      <c r="D18" s="137">
        <v>-0.54</v>
      </c>
      <c r="E18" s="137">
        <v>1.59</v>
      </c>
      <c r="F18" s="137">
        <v>0.36</v>
      </c>
      <c r="G18" s="137">
        <v>-7.0000000000000007E-2</v>
      </c>
      <c r="I18" s="6">
        <v>1</v>
      </c>
    </row>
    <row r="19" spans="1:9">
      <c r="A19" s="152">
        <v>15</v>
      </c>
      <c r="B19" s="154">
        <v>116</v>
      </c>
      <c r="C19" s="137">
        <v>-0.75</v>
      </c>
      <c r="D19" s="137">
        <v>1.62</v>
      </c>
      <c r="E19" s="137">
        <v>0.49</v>
      </c>
      <c r="F19" s="137">
        <v>-1.9</v>
      </c>
      <c r="G19" s="137">
        <v>-2.7</v>
      </c>
      <c r="I19" s="6">
        <v>1</v>
      </c>
    </row>
    <row r="20" spans="1:9">
      <c r="I20">
        <f>SUM(I5:I19)</f>
        <v>15</v>
      </c>
    </row>
  </sheetData>
  <mergeCells count="4">
    <mergeCell ref="A1:A3"/>
    <mergeCell ref="B1:B4"/>
    <mergeCell ref="C1:G1"/>
    <mergeCell ref="C2:G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"/>
  <sheetViews>
    <sheetView workbookViewId="0">
      <selection activeCell="G5" sqref="G5:G9"/>
    </sheetView>
  </sheetViews>
  <sheetFormatPr defaultRowHeight="15"/>
  <sheetData>
    <row r="1" spans="1:9">
      <c r="A1" s="233"/>
      <c r="B1" s="234" t="s">
        <v>0</v>
      </c>
      <c r="C1" s="235" t="s">
        <v>391</v>
      </c>
      <c r="D1" s="236"/>
      <c r="E1" s="236"/>
      <c r="F1" s="236"/>
      <c r="G1" s="236"/>
    </row>
    <row r="2" spans="1:9">
      <c r="A2" s="233"/>
      <c r="B2" s="234"/>
      <c r="C2" s="237" t="s">
        <v>392</v>
      </c>
      <c r="D2" s="237"/>
      <c r="E2" s="237"/>
      <c r="F2" s="237"/>
      <c r="G2" s="237"/>
    </row>
    <row r="3" spans="1:9">
      <c r="A3" s="233"/>
      <c r="B3" s="234"/>
      <c r="C3" s="238"/>
      <c r="D3" s="238"/>
      <c r="E3" s="238"/>
      <c r="F3" s="238"/>
      <c r="G3" s="238"/>
    </row>
    <row r="4" spans="1:9" ht="30">
      <c r="A4" s="152"/>
      <c r="B4" s="234"/>
      <c r="C4" s="152" t="s">
        <v>394</v>
      </c>
      <c r="D4" s="152" t="s">
        <v>395</v>
      </c>
      <c r="E4" s="152" t="s">
        <v>396</v>
      </c>
      <c r="F4" s="152" t="s">
        <v>397</v>
      </c>
      <c r="G4" s="152" t="s">
        <v>398</v>
      </c>
      <c r="I4" s="53" t="s">
        <v>19</v>
      </c>
    </row>
    <row r="5" spans="1:9">
      <c r="A5" s="152">
        <v>17</v>
      </c>
      <c r="B5" s="154">
        <v>20</v>
      </c>
      <c r="C5" s="137">
        <v>4.25</v>
      </c>
      <c r="D5" s="137">
        <v>3.97</v>
      </c>
      <c r="E5" s="137">
        <v>5.7</v>
      </c>
      <c r="F5" s="137">
        <v>6.03</v>
      </c>
      <c r="G5" s="137">
        <v>-0.28999999999999998</v>
      </c>
      <c r="I5" s="6">
        <v>1</v>
      </c>
    </row>
    <row r="6" spans="1:9">
      <c r="A6" s="152">
        <v>28</v>
      </c>
      <c r="B6" s="154">
        <v>32</v>
      </c>
      <c r="C6" s="137">
        <v>1.83</v>
      </c>
      <c r="D6" s="137">
        <v>3.64</v>
      </c>
      <c r="E6" s="137">
        <v>-0.44</v>
      </c>
      <c r="F6" s="137">
        <v>-1.99</v>
      </c>
      <c r="G6" s="137">
        <v>0.63</v>
      </c>
      <c r="I6" s="6">
        <v>1</v>
      </c>
    </row>
    <row r="7" spans="1:9">
      <c r="A7" s="152">
        <v>65</v>
      </c>
      <c r="B7" s="154">
        <v>86</v>
      </c>
      <c r="C7" s="137">
        <v>0.52</v>
      </c>
      <c r="D7" s="137">
        <v>10.56</v>
      </c>
      <c r="E7" s="137">
        <v>-1.59</v>
      </c>
      <c r="F7" s="137">
        <v>-0.17</v>
      </c>
      <c r="G7" s="137">
        <v>-0.75</v>
      </c>
      <c r="I7" s="6">
        <v>1</v>
      </c>
    </row>
    <row r="8" spans="1:9">
      <c r="A8" s="152">
        <v>66</v>
      </c>
      <c r="B8" s="154">
        <v>87</v>
      </c>
      <c r="C8" s="137">
        <v>0.03</v>
      </c>
      <c r="D8" s="137">
        <v>-0.3</v>
      </c>
      <c r="E8" s="137">
        <v>-0.77</v>
      </c>
      <c r="F8" s="137">
        <v>0.5</v>
      </c>
      <c r="G8" s="137">
        <v>3.09</v>
      </c>
      <c r="I8" s="6">
        <v>1</v>
      </c>
    </row>
    <row r="9" spans="1:9">
      <c r="A9" s="152">
        <v>73</v>
      </c>
      <c r="B9" s="154">
        <v>97</v>
      </c>
      <c r="C9" s="137">
        <v>0.49</v>
      </c>
      <c r="D9" s="137">
        <v>-6.19</v>
      </c>
      <c r="E9" s="137">
        <v>-0.99</v>
      </c>
      <c r="F9" s="137">
        <v>0.93</v>
      </c>
      <c r="G9" s="137">
        <v>1</v>
      </c>
      <c r="I9" s="6">
        <v>1</v>
      </c>
    </row>
    <row r="10" spans="1:9">
      <c r="I10">
        <f>SUM(I5:I9)</f>
        <v>5</v>
      </c>
    </row>
  </sheetData>
  <mergeCells count="4">
    <mergeCell ref="A1:A3"/>
    <mergeCell ref="B1:B4"/>
    <mergeCell ref="C1:G1"/>
    <mergeCell ref="C2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"/>
  <sheetViews>
    <sheetView workbookViewId="0">
      <selection activeCell="G5" sqref="G5:G6"/>
    </sheetView>
  </sheetViews>
  <sheetFormatPr defaultRowHeight="15"/>
  <sheetData>
    <row r="1" spans="1:9">
      <c r="A1" s="233"/>
      <c r="B1" s="234" t="s">
        <v>0</v>
      </c>
      <c r="C1" s="235" t="s">
        <v>391</v>
      </c>
      <c r="D1" s="236"/>
      <c r="E1" s="236"/>
      <c r="F1" s="236"/>
      <c r="G1" s="236"/>
    </row>
    <row r="2" spans="1:9">
      <c r="A2" s="233"/>
      <c r="B2" s="234"/>
      <c r="C2" s="237" t="s">
        <v>392</v>
      </c>
      <c r="D2" s="237"/>
      <c r="E2" s="237"/>
      <c r="F2" s="237"/>
      <c r="G2" s="237"/>
    </row>
    <row r="3" spans="1:9">
      <c r="A3" s="233"/>
      <c r="B3" s="234"/>
      <c r="C3" s="238"/>
      <c r="D3" s="238"/>
      <c r="E3" s="238"/>
      <c r="F3" s="238"/>
      <c r="G3" s="238"/>
    </row>
    <row r="4" spans="1:9">
      <c r="A4" s="152"/>
      <c r="B4" s="234"/>
      <c r="C4" s="152" t="s">
        <v>394</v>
      </c>
      <c r="D4" s="152" t="s">
        <v>395</v>
      </c>
      <c r="E4" s="152" t="s">
        <v>396</v>
      </c>
      <c r="F4" s="152" t="s">
        <v>397</v>
      </c>
      <c r="G4" s="152" t="s">
        <v>398</v>
      </c>
      <c r="I4" s="53" t="s">
        <v>20</v>
      </c>
    </row>
    <row r="5" spans="1:9">
      <c r="A5" s="152">
        <v>11</v>
      </c>
      <c r="B5" s="153">
        <v>13</v>
      </c>
      <c r="C5" s="137">
        <v>-8.34</v>
      </c>
      <c r="D5" s="137">
        <v>-1.04</v>
      </c>
      <c r="E5" s="137">
        <v>-2.21</v>
      </c>
      <c r="F5" s="137">
        <v>-1.03</v>
      </c>
      <c r="G5" s="137">
        <v>-1.05</v>
      </c>
      <c r="I5" s="88">
        <v>1</v>
      </c>
    </row>
    <row r="6" spans="1:9">
      <c r="A6" s="152">
        <v>29</v>
      </c>
      <c r="B6" s="154">
        <v>33</v>
      </c>
      <c r="C6" s="137">
        <v>-1.65</v>
      </c>
      <c r="D6" s="137">
        <v>-2.33</v>
      </c>
      <c r="E6" s="137">
        <v>-0.74</v>
      </c>
      <c r="F6" s="137">
        <v>0.1</v>
      </c>
      <c r="G6" s="137">
        <v>2.68</v>
      </c>
      <c r="I6" s="6">
        <v>1</v>
      </c>
    </row>
    <row r="7" spans="1:9">
      <c r="I7">
        <f>SUM(I5:I6)</f>
        <v>2</v>
      </c>
    </row>
  </sheetData>
  <mergeCells count="4">
    <mergeCell ref="A1:A3"/>
    <mergeCell ref="B1:B4"/>
    <mergeCell ref="C1:G1"/>
    <mergeCell ref="C2:G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7"/>
  <sheetViews>
    <sheetView workbookViewId="0">
      <selection activeCell="G5" sqref="G5:G6"/>
    </sheetView>
  </sheetViews>
  <sheetFormatPr defaultRowHeight="15"/>
  <sheetData>
    <row r="1" spans="1:9">
      <c r="A1" s="233"/>
      <c r="B1" s="234" t="s">
        <v>0</v>
      </c>
      <c r="C1" s="235" t="s">
        <v>391</v>
      </c>
      <c r="D1" s="236"/>
      <c r="E1" s="236"/>
      <c r="F1" s="236"/>
      <c r="G1" s="236"/>
    </row>
    <row r="2" spans="1:9">
      <c r="A2" s="233"/>
      <c r="B2" s="234"/>
      <c r="C2" s="237" t="s">
        <v>392</v>
      </c>
      <c r="D2" s="237"/>
      <c r="E2" s="237"/>
      <c r="F2" s="237"/>
      <c r="G2" s="237"/>
    </row>
    <row r="3" spans="1:9">
      <c r="A3" s="233"/>
      <c r="B3" s="234"/>
      <c r="C3" s="238"/>
      <c r="D3" s="238"/>
      <c r="E3" s="238"/>
      <c r="F3" s="238"/>
      <c r="G3" s="238"/>
    </row>
    <row r="4" spans="1:9">
      <c r="A4" s="152"/>
      <c r="B4" s="234"/>
      <c r="C4" s="152" t="s">
        <v>394</v>
      </c>
      <c r="D4" s="152" t="s">
        <v>395</v>
      </c>
      <c r="E4" s="152" t="s">
        <v>396</v>
      </c>
      <c r="F4" s="152" t="s">
        <v>397</v>
      </c>
      <c r="G4" s="152" t="s">
        <v>398</v>
      </c>
      <c r="I4" s="52" t="s">
        <v>21</v>
      </c>
    </row>
    <row r="5" spans="1:9">
      <c r="A5" s="152">
        <v>27</v>
      </c>
      <c r="B5" s="154">
        <v>31</v>
      </c>
      <c r="C5" s="137">
        <v>-0.22</v>
      </c>
      <c r="D5" s="137">
        <v>-1.19</v>
      </c>
      <c r="E5" s="137">
        <v>-1.49</v>
      </c>
      <c r="F5" s="137">
        <v>-1.69</v>
      </c>
      <c r="G5" s="137">
        <v>-2.4300000000000002</v>
      </c>
      <c r="I5" s="6">
        <v>1</v>
      </c>
    </row>
    <row r="6" spans="1:9">
      <c r="A6" s="152">
        <v>62</v>
      </c>
      <c r="B6" s="154">
        <v>81</v>
      </c>
      <c r="C6" s="137">
        <v>0.82</v>
      </c>
      <c r="D6" s="137">
        <v>0.1</v>
      </c>
      <c r="E6" s="137">
        <v>-0.5</v>
      </c>
      <c r="F6" s="137">
        <v>0.81</v>
      </c>
      <c r="G6" s="137">
        <v>-5.23</v>
      </c>
      <c r="I6" s="6">
        <v>1</v>
      </c>
    </row>
    <row r="7" spans="1:9">
      <c r="I7">
        <f>SUM(I5:I6)</f>
        <v>2</v>
      </c>
    </row>
  </sheetData>
  <mergeCells count="4">
    <mergeCell ref="A1:A3"/>
    <mergeCell ref="B1:B4"/>
    <mergeCell ref="C1:G1"/>
    <mergeCell ref="C2:G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93"/>
  <sheetViews>
    <sheetView workbookViewId="0">
      <selection activeCell="I3" sqref="I3:O93"/>
    </sheetView>
  </sheetViews>
  <sheetFormatPr defaultRowHeight="15"/>
  <cols>
    <col min="18" max="18" width="16.140625" customWidth="1"/>
    <col min="19" max="19" width="12" customWidth="1"/>
    <col min="20" max="20" width="15.42578125" customWidth="1"/>
    <col min="21" max="21" width="13.85546875" customWidth="1"/>
    <col min="22" max="22" width="14.140625" customWidth="1"/>
  </cols>
  <sheetData>
    <row r="1" spans="1:24">
      <c r="A1" s="217"/>
      <c r="B1" s="211" t="s">
        <v>0</v>
      </c>
      <c r="C1" s="235" t="s">
        <v>406</v>
      </c>
      <c r="D1" s="236"/>
      <c r="E1" s="236"/>
      <c r="F1" s="236"/>
      <c r="G1" s="236"/>
      <c r="H1" s="41"/>
      <c r="I1" s="41"/>
      <c r="J1" s="41"/>
      <c r="K1" s="41"/>
      <c r="L1" s="41"/>
      <c r="M1" s="41"/>
    </row>
    <row r="2" spans="1:24" ht="15" customHeight="1">
      <c r="A2" s="217"/>
      <c r="B2" s="211"/>
      <c r="C2" s="237" t="s">
        <v>392</v>
      </c>
      <c r="D2" s="237"/>
      <c r="E2" s="237"/>
      <c r="F2" s="237"/>
      <c r="G2" s="237"/>
    </row>
    <row r="3" spans="1:24" ht="30">
      <c r="A3" s="217"/>
      <c r="B3" s="211"/>
      <c r="C3" s="138" t="s">
        <v>394</v>
      </c>
      <c r="D3" s="138" t="s">
        <v>395</v>
      </c>
      <c r="E3" s="138" t="s">
        <v>396</v>
      </c>
      <c r="F3" s="138" t="s">
        <v>397</v>
      </c>
      <c r="G3" s="138" t="s">
        <v>398</v>
      </c>
      <c r="I3" s="53" t="s">
        <v>15</v>
      </c>
      <c r="J3" s="53" t="s">
        <v>16</v>
      </c>
      <c r="K3" s="52" t="s">
        <v>17</v>
      </c>
      <c r="L3" s="53" t="s">
        <v>18</v>
      </c>
      <c r="M3" s="53" t="s">
        <v>19</v>
      </c>
      <c r="N3" s="53" t="s">
        <v>20</v>
      </c>
      <c r="O3" s="52" t="s">
        <v>21</v>
      </c>
      <c r="Q3" s="45" t="s">
        <v>394</v>
      </c>
      <c r="R3" t="s">
        <v>407</v>
      </c>
      <c r="S3" t="s">
        <v>408</v>
      </c>
      <c r="T3" t="s">
        <v>409</v>
      </c>
      <c r="U3" t="s">
        <v>410</v>
      </c>
      <c r="V3" s="70" t="s">
        <v>411</v>
      </c>
      <c r="W3" t="s">
        <v>20</v>
      </c>
      <c r="X3" t="s">
        <v>21</v>
      </c>
    </row>
    <row r="4" spans="1:24">
      <c r="A4" s="6">
        <v>1</v>
      </c>
      <c r="B4" s="15">
        <v>1</v>
      </c>
      <c r="C4" s="136">
        <v>0.28999999999999998</v>
      </c>
      <c r="D4" s="136">
        <v>3.85</v>
      </c>
      <c r="E4" s="136">
        <v>0.56999999999999995</v>
      </c>
      <c r="F4" s="136">
        <v>0.434</v>
      </c>
      <c r="G4" s="136">
        <v>13.83</v>
      </c>
      <c r="I4" s="73">
        <v>0</v>
      </c>
      <c r="J4" s="6">
        <v>0</v>
      </c>
      <c r="K4" s="6">
        <v>0</v>
      </c>
      <c r="L4" s="6">
        <v>1</v>
      </c>
      <c r="M4" s="6">
        <v>0</v>
      </c>
      <c r="N4" s="6">
        <v>0</v>
      </c>
      <c r="O4" s="6">
        <v>0</v>
      </c>
      <c r="R4" s="136">
        <v>1.36</v>
      </c>
      <c r="S4" s="136">
        <v>35.75</v>
      </c>
      <c r="T4" s="136">
        <v>0.06</v>
      </c>
      <c r="U4" s="136">
        <v>0.05</v>
      </c>
      <c r="V4" s="136">
        <v>0.28999999999999998</v>
      </c>
      <c r="W4" s="136">
        <v>324.02999999999997</v>
      </c>
      <c r="X4" s="136">
        <v>0.56999999999999995</v>
      </c>
    </row>
    <row r="5" spans="1:24">
      <c r="A5" s="6">
        <v>2</v>
      </c>
      <c r="B5" s="15">
        <v>2</v>
      </c>
      <c r="C5" s="136">
        <v>0.83</v>
      </c>
      <c r="D5" s="136">
        <v>0.6</v>
      </c>
      <c r="E5" s="136">
        <v>1.81</v>
      </c>
      <c r="F5" s="136">
        <v>0.53600000000000003</v>
      </c>
      <c r="G5" s="136">
        <v>0.52</v>
      </c>
      <c r="I5" s="73">
        <v>0</v>
      </c>
      <c r="J5" s="6">
        <v>0</v>
      </c>
      <c r="K5" s="6">
        <v>0</v>
      </c>
      <c r="L5" s="6">
        <v>1</v>
      </c>
      <c r="M5" s="6">
        <v>0</v>
      </c>
      <c r="N5" s="6">
        <v>0</v>
      </c>
      <c r="O5" s="6">
        <v>0</v>
      </c>
      <c r="R5" s="136">
        <v>0.26</v>
      </c>
      <c r="S5" s="136">
        <v>0.11</v>
      </c>
      <c r="T5" s="136">
        <v>0.01</v>
      </c>
      <c r="U5" s="136">
        <v>0.28000000000000003</v>
      </c>
      <c r="V5" s="136">
        <v>0.83</v>
      </c>
      <c r="W5" s="136">
        <v>3.13</v>
      </c>
      <c r="X5" s="136">
        <v>1.1599999999999999</v>
      </c>
    </row>
    <row r="6" spans="1:24">
      <c r="A6" s="6">
        <v>3</v>
      </c>
      <c r="B6" s="15">
        <v>3</v>
      </c>
      <c r="C6" s="136">
        <v>0.13</v>
      </c>
      <c r="D6" s="136">
        <v>0.16</v>
      </c>
      <c r="E6" s="136">
        <v>0.63</v>
      </c>
      <c r="F6" s="136">
        <v>0.35799999999999998</v>
      </c>
      <c r="G6" s="136">
        <v>0.1</v>
      </c>
      <c r="I6" s="73">
        <v>0</v>
      </c>
      <c r="J6" s="6">
        <v>0</v>
      </c>
      <c r="K6" s="6">
        <v>0</v>
      </c>
      <c r="L6" s="6">
        <v>1</v>
      </c>
      <c r="M6" s="6">
        <v>0</v>
      </c>
      <c r="N6" s="6">
        <v>0</v>
      </c>
      <c r="O6" s="6">
        <v>0</v>
      </c>
      <c r="R6" s="136">
        <v>4.07</v>
      </c>
      <c r="S6" s="136">
        <v>57.88</v>
      </c>
      <c r="T6" s="136">
        <v>75.06</v>
      </c>
      <c r="U6" s="136">
        <v>0.7</v>
      </c>
      <c r="V6" s="136">
        <v>0.13</v>
      </c>
    </row>
    <row r="7" spans="1:24">
      <c r="A7" s="6">
        <v>4</v>
      </c>
      <c r="B7" s="15">
        <v>4</v>
      </c>
      <c r="C7" s="136">
        <v>0.06</v>
      </c>
      <c r="D7" s="136">
        <v>0.22</v>
      </c>
      <c r="E7" s="136">
        <v>0.04</v>
      </c>
      <c r="F7" s="136">
        <v>7.5999999999999998E-2</v>
      </c>
      <c r="G7" s="136">
        <v>2.71</v>
      </c>
      <c r="I7" s="73">
        <v>0</v>
      </c>
      <c r="J7" s="6">
        <v>0</v>
      </c>
      <c r="K7" s="6">
        <v>1</v>
      </c>
      <c r="L7" s="6">
        <v>0</v>
      </c>
      <c r="M7" s="6">
        <v>0</v>
      </c>
      <c r="N7" s="6">
        <v>0</v>
      </c>
      <c r="O7" s="6">
        <v>0</v>
      </c>
      <c r="R7" s="136">
        <v>0.38</v>
      </c>
      <c r="S7" s="136">
        <v>0.38</v>
      </c>
      <c r="T7" s="136">
        <v>0.39</v>
      </c>
      <c r="U7" s="136">
        <v>0.98</v>
      </c>
      <c r="V7" s="136">
        <v>0.13</v>
      </c>
    </row>
    <row r="8" spans="1:24">
      <c r="A8" s="6">
        <v>5</v>
      </c>
      <c r="B8" s="15">
        <v>5</v>
      </c>
      <c r="C8" s="136">
        <v>0.13</v>
      </c>
      <c r="D8" s="136">
        <v>0.05</v>
      </c>
      <c r="E8" s="136">
        <v>0.12</v>
      </c>
      <c r="F8" s="136">
        <v>0.16200000000000001</v>
      </c>
      <c r="G8" s="136">
        <v>0.06</v>
      </c>
      <c r="I8" s="73">
        <v>0</v>
      </c>
      <c r="J8" s="6">
        <v>0</v>
      </c>
      <c r="K8" s="6">
        <v>0</v>
      </c>
      <c r="L8" s="6">
        <v>1</v>
      </c>
      <c r="M8" s="6">
        <v>0</v>
      </c>
      <c r="N8" s="6">
        <v>0</v>
      </c>
      <c r="O8" s="6">
        <v>0</v>
      </c>
      <c r="R8" s="136">
        <v>0</v>
      </c>
      <c r="S8" s="136">
        <v>2.5299999999999998</v>
      </c>
      <c r="T8" s="136">
        <v>0.37</v>
      </c>
      <c r="U8" s="136">
        <v>0.71</v>
      </c>
      <c r="V8" s="136">
        <v>2.65</v>
      </c>
    </row>
    <row r="9" spans="1:24">
      <c r="A9" s="6">
        <v>6</v>
      </c>
      <c r="B9" s="15">
        <v>6</v>
      </c>
      <c r="C9" s="136">
        <v>2.65</v>
      </c>
      <c r="D9" s="136">
        <v>0.48</v>
      </c>
      <c r="E9" s="136">
        <v>8.85</v>
      </c>
      <c r="F9" s="136">
        <v>2.4119999999999999</v>
      </c>
      <c r="G9" s="136">
        <v>0.53</v>
      </c>
      <c r="I9" s="73">
        <v>0</v>
      </c>
      <c r="J9" s="6">
        <v>0</v>
      </c>
      <c r="K9" s="6">
        <v>0</v>
      </c>
      <c r="L9" s="6">
        <v>1</v>
      </c>
      <c r="M9" s="6">
        <v>0</v>
      </c>
      <c r="N9" s="6">
        <v>0</v>
      </c>
      <c r="O9" s="6">
        <v>0</v>
      </c>
      <c r="R9" s="136">
        <v>1.1299999999999999</v>
      </c>
      <c r="S9" s="136">
        <v>0.78</v>
      </c>
      <c r="T9" s="136">
        <v>0.73</v>
      </c>
      <c r="V9" s="136">
        <v>1.1299999999999999</v>
      </c>
    </row>
    <row r="10" spans="1:24">
      <c r="A10" s="6">
        <v>7</v>
      </c>
      <c r="B10" s="15">
        <v>8</v>
      </c>
      <c r="C10" s="136">
        <v>35.75</v>
      </c>
      <c r="D10" s="136">
        <v>2.0299999999999998</v>
      </c>
      <c r="E10" s="136">
        <v>0.11</v>
      </c>
      <c r="F10" s="136">
        <v>10.161</v>
      </c>
      <c r="G10" s="136">
        <v>0.86</v>
      </c>
      <c r="I10" s="73">
        <v>0</v>
      </c>
      <c r="J10" s="6">
        <v>1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R10" s="136">
        <v>0.98</v>
      </c>
      <c r="T10" s="136">
        <v>0.98</v>
      </c>
      <c r="V10" s="136">
        <v>12.68</v>
      </c>
    </row>
    <row r="11" spans="1:24">
      <c r="A11" s="6">
        <v>8</v>
      </c>
      <c r="B11" s="15">
        <v>10</v>
      </c>
      <c r="C11" s="136">
        <v>1.36</v>
      </c>
      <c r="D11" s="136">
        <v>2.34</v>
      </c>
      <c r="E11" s="136">
        <v>0.38</v>
      </c>
      <c r="F11" s="136">
        <v>0.376</v>
      </c>
      <c r="G11" s="136">
        <v>0.9</v>
      </c>
      <c r="I11" s="73">
        <v>1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R11" s="136">
        <v>2.71</v>
      </c>
      <c r="T11" s="136">
        <v>4.1100000000000003</v>
      </c>
      <c r="V11" s="136">
        <v>1.9</v>
      </c>
    </row>
    <row r="12" spans="1:24">
      <c r="A12" s="6">
        <v>9</v>
      </c>
      <c r="B12" s="15">
        <v>11</v>
      </c>
      <c r="C12" s="136">
        <v>0.26</v>
      </c>
      <c r="D12" s="136">
        <v>0.34</v>
      </c>
      <c r="E12" s="136">
        <v>0.47</v>
      </c>
      <c r="F12" s="136">
        <v>0.221</v>
      </c>
      <c r="G12" s="136">
        <v>0.17</v>
      </c>
      <c r="I12" s="73">
        <v>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R12" s="136">
        <v>1.5</v>
      </c>
      <c r="T12" s="136">
        <v>0.24</v>
      </c>
      <c r="V12" s="136">
        <v>1.77</v>
      </c>
    </row>
    <row r="13" spans="1:24">
      <c r="A13" s="6">
        <v>10</v>
      </c>
      <c r="B13" s="15">
        <v>12</v>
      </c>
      <c r="C13" s="136">
        <v>0.01</v>
      </c>
      <c r="D13" s="136">
        <v>0</v>
      </c>
      <c r="E13" s="136">
        <v>0</v>
      </c>
      <c r="F13" s="136">
        <v>0</v>
      </c>
      <c r="G13" s="136">
        <v>0.05</v>
      </c>
      <c r="I13" s="73">
        <v>0</v>
      </c>
      <c r="J13" s="6">
        <v>0</v>
      </c>
      <c r="K13" s="6">
        <v>1</v>
      </c>
      <c r="L13" s="6">
        <v>0</v>
      </c>
      <c r="M13" s="6">
        <v>0</v>
      </c>
      <c r="N13" s="6">
        <v>0</v>
      </c>
      <c r="O13" s="6">
        <v>0</v>
      </c>
      <c r="R13" s="136">
        <v>0.32</v>
      </c>
      <c r="T13" s="136">
        <v>4.9400000000000004</v>
      </c>
      <c r="V13" s="136">
        <v>1.89</v>
      </c>
    </row>
    <row r="14" spans="1:24">
      <c r="A14" s="6">
        <v>11</v>
      </c>
      <c r="B14" s="15">
        <v>13</v>
      </c>
      <c r="C14" s="136">
        <v>324.02999999999997</v>
      </c>
      <c r="D14" s="136">
        <v>2.0499999999999998</v>
      </c>
      <c r="E14" s="136">
        <v>4.63</v>
      </c>
      <c r="F14" s="136">
        <v>2.0419999999999998</v>
      </c>
      <c r="G14" s="136">
        <v>2.06</v>
      </c>
      <c r="I14" s="73">
        <v>0</v>
      </c>
      <c r="J14" s="88">
        <v>0</v>
      </c>
      <c r="K14" s="88">
        <v>0</v>
      </c>
      <c r="L14" s="88">
        <v>0</v>
      </c>
      <c r="M14" s="88">
        <v>0</v>
      </c>
      <c r="N14" s="88">
        <v>1</v>
      </c>
      <c r="O14" s="88">
        <v>0</v>
      </c>
      <c r="R14" s="136">
        <v>2.7</v>
      </c>
      <c r="T14" s="136">
        <v>0.86</v>
      </c>
      <c r="V14" s="136">
        <v>1.34</v>
      </c>
    </row>
    <row r="15" spans="1:24">
      <c r="A15" s="6">
        <v>12</v>
      </c>
      <c r="B15" s="15">
        <v>15</v>
      </c>
      <c r="C15" s="136">
        <v>75.06</v>
      </c>
      <c r="D15" s="136">
        <v>2344.4</v>
      </c>
      <c r="E15" s="136">
        <v>11.2</v>
      </c>
      <c r="F15" s="136">
        <v>8.2530000000000001</v>
      </c>
      <c r="G15" s="136">
        <v>51.63</v>
      </c>
      <c r="I15" s="73">
        <v>0</v>
      </c>
      <c r="J15" s="6">
        <v>0</v>
      </c>
      <c r="K15" s="6">
        <v>1</v>
      </c>
      <c r="L15" s="6">
        <v>0</v>
      </c>
      <c r="M15" s="88">
        <v>0</v>
      </c>
      <c r="N15" s="88">
        <v>0</v>
      </c>
      <c r="O15" s="88">
        <v>0</v>
      </c>
      <c r="R15" s="136">
        <v>5.48</v>
      </c>
      <c r="T15" s="137">
        <v>0.06</v>
      </c>
      <c r="V15" s="136">
        <v>352.14</v>
      </c>
    </row>
    <row r="16" spans="1:24">
      <c r="A16" s="6">
        <v>13</v>
      </c>
      <c r="B16" s="15">
        <v>16</v>
      </c>
      <c r="C16" s="136">
        <v>0.39</v>
      </c>
      <c r="D16" s="136">
        <v>1.23</v>
      </c>
      <c r="E16" s="136">
        <v>852.17</v>
      </c>
      <c r="F16" s="136">
        <v>3.2000000000000001E-2</v>
      </c>
      <c r="G16" s="136">
        <v>0.08</v>
      </c>
      <c r="I16" s="73">
        <v>0</v>
      </c>
      <c r="J16" s="6">
        <v>0</v>
      </c>
      <c r="K16" s="6">
        <v>1</v>
      </c>
      <c r="L16" s="6">
        <v>0</v>
      </c>
      <c r="M16" s="88">
        <v>0</v>
      </c>
      <c r="N16" s="88">
        <v>0</v>
      </c>
      <c r="O16" s="88">
        <v>0</v>
      </c>
      <c r="R16" s="136">
        <v>1.08</v>
      </c>
      <c r="T16" s="136">
        <v>1.21</v>
      </c>
      <c r="V16" s="136">
        <v>1.53</v>
      </c>
    </row>
    <row r="17" spans="1:22">
      <c r="A17" s="6">
        <v>14</v>
      </c>
      <c r="B17" s="15">
        <v>17</v>
      </c>
      <c r="C17" s="136">
        <v>0.11</v>
      </c>
      <c r="D17" s="136">
        <v>0.02</v>
      </c>
      <c r="E17" s="136">
        <v>0.01</v>
      </c>
      <c r="F17" s="136">
        <v>6.3E-2</v>
      </c>
      <c r="G17" s="136">
        <v>0.02</v>
      </c>
      <c r="I17" s="73">
        <v>0</v>
      </c>
      <c r="J17" s="6">
        <v>1</v>
      </c>
      <c r="K17" s="6">
        <v>0</v>
      </c>
      <c r="L17" s="6">
        <v>0</v>
      </c>
      <c r="M17" s="88">
        <v>0</v>
      </c>
      <c r="N17" s="88">
        <v>0</v>
      </c>
      <c r="O17" s="88">
        <v>0</v>
      </c>
      <c r="R17" s="136">
        <v>1.32</v>
      </c>
      <c r="T17" s="136">
        <v>0.92</v>
      </c>
      <c r="V17" s="136">
        <v>0.3</v>
      </c>
    </row>
    <row r="18" spans="1:22">
      <c r="A18" s="6">
        <v>15</v>
      </c>
      <c r="B18" s="15">
        <v>18</v>
      </c>
      <c r="C18" s="136">
        <v>4.07</v>
      </c>
      <c r="D18" s="136">
        <v>0.15</v>
      </c>
      <c r="E18" s="136">
        <v>1.77</v>
      </c>
      <c r="F18" s="136">
        <v>1.532</v>
      </c>
      <c r="G18" s="136">
        <v>3.39</v>
      </c>
      <c r="I18" s="73">
        <v>1</v>
      </c>
      <c r="J18" s="6">
        <v>0</v>
      </c>
      <c r="K18" s="6">
        <v>0</v>
      </c>
      <c r="L18" s="6">
        <v>0</v>
      </c>
      <c r="M18" s="88">
        <v>0</v>
      </c>
      <c r="N18" s="88">
        <v>0</v>
      </c>
      <c r="O18" s="88">
        <v>0</v>
      </c>
      <c r="T18" s="136">
        <v>2.06</v>
      </c>
      <c r="V18" s="136">
        <v>1.68</v>
      </c>
    </row>
    <row r="19" spans="1:22">
      <c r="A19" s="6">
        <v>16</v>
      </c>
      <c r="B19" s="19">
        <v>19</v>
      </c>
      <c r="C19" s="136">
        <v>57.88</v>
      </c>
      <c r="D19" s="136">
        <v>64</v>
      </c>
      <c r="E19" s="136">
        <v>47.01</v>
      </c>
      <c r="F19" s="136">
        <v>539.32100000000003</v>
      </c>
      <c r="G19" s="136">
        <v>129.79</v>
      </c>
      <c r="I19" s="73">
        <v>0</v>
      </c>
      <c r="J19" s="6">
        <v>1</v>
      </c>
      <c r="K19" s="6">
        <v>0</v>
      </c>
      <c r="L19" s="6">
        <v>0</v>
      </c>
      <c r="M19" s="88">
        <v>0</v>
      </c>
      <c r="N19" s="88">
        <v>0</v>
      </c>
      <c r="O19" s="88">
        <v>0</v>
      </c>
      <c r="T19" s="136">
        <v>4.9400000000000004</v>
      </c>
    </row>
    <row r="20" spans="1:22">
      <c r="A20" s="6">
        <v>17</v>
      </c>
      <c r="B20" s="19">
        <v>20</v>
      </c>
      <c r="C20" s="136">
        <v>0.05</v>
      </c>
      <c r="D20" s="136">
        <v>0.06</v>
      </c>
      <c r="E20" s="136">
        <v>0.02</v>
      </c>
      <c r="F20" s="136">
        <v>1.4999999999999999E-2</v>
      </c>
      <c r="G20" s="136">
        <v>1.22</v>
      </c>
      <c r="I20" s="73">
        <v>0</v>
      </c>
      <c r="J20" s="6">
        <v>0</v>
      </c>
      <c r="K20" s="6">
        <v>0</v>
      </c>
      <c r="L20" s="6">
        <v>0</v>
      </c>
      <c r="M20" s="6">
        <v>1</v>
      </c>
      <c r="N20" s="6">
        <v>0</v>
      </c>
      <c r="O20" s="6">
        <v>0</v>
      </c>
      <c r="T20" s="136">
        <v>0.48</v>
      </c>
    </row>
    <row r="21" spans="1:22">
      <c r="A21" s="6">
        <v>18</v>
      </c>
      <c r="B21" s="19">
        <v>21</v>
      </c>
      <c r="C21" s="136">
        <v>0.37</v>
      </c>
      <c r="D21" s="136">
        <v>1.51</v>
      </c>
      <c r="E21" s="136">
        <v>0.14000000000000001</v>
      </c>
      <c r="F21" s="136">
        <v>0.26900000000000002</v>
      </c>
      <c r="G21" s="136">
        <v>1.74</v>
      </c>
      <c r="I21" s="73">
        <v>0</v>
      </c>
      <c r="J21" s="6">
        <v>0</v>
      </c>
      <c r="K21" s="6">
        <v>1</v>
      </c>
      <c r="L21" s="6">
        <v>0</v>
      </c>
      <c r="M21" s="88">
        <v>0</v>
      </c>
      <c r="N21" s="88">
        <v>0</v>
      </c>
      <c r="O21" s="88">
        <v>0</v>
      </c>
      <c r="T21" s="136">
        <v>1.32</v>
      </c>
    </row>
    <row r="22" spans="1:22">
      <c r="A22" s="6">
        <v>19</v>
      </c>
      <c r="B22" s="19">
        <v>22</v>
      </c>
      <c r="C22" s="136">
        <v>0.38</v>
      </c>
      <c r="D22" s="136">
        <v>2.39</v>
      </c>
      <c r="E22" s="136">
        <v>0.76</v>
      </c>
      <c r="F22" s="136">
        <v>0.41199999999999998</v>
      </c>
      <c r="G22" s="136">
        <v>4.68</v>
      </c>
      <c r="I22" s="73">
        <v>1</v>
      </c>
      <c r="J22" s="6">
        <v>0</v>
      </c>
      <c r="K22" s="6">
        <v>0</v>
      </c>
      <c r="L22" s="6">
        <v>0</v>
      </c>
      <c r="M22" s="88">
        <v>0</v>
      </c>
      <c r="N22" s="88">
        <v>0</v>
      </c>
      <c r="O22" s="88">
        <v>0</v>
      </c>
      <c r="T22" s="136">
        <v>0</v>
      </c>
    </row>
    <row r="23" spans="1:22">
      <c r="A23" s="6">
        <v>20</v>
      </c>
      <c r="B23" s="19">
        <v>23</v>
      </c>
      <c r="C23" s="136">
        <v>0.38</v>
      </c>
      <c r="D23" s="136">
        <v>0.54</v>
      </c>
      <c r="E23" s="136">
        <v>0.06</v>
      </c>
      <c r="F23" s="136">
        <v>2.8479999999999999</v>
      </c>
      <c r="G23" s="136">
        <v>3.08</v>
      </c>
      <c r="I23" s="98">
        <v>0</v>
      </c>
      <c r="J23" s="6">
        <v>1</v>
      </c>
      <c r="K23" s="6">
        <v>0</v>
      </c>
      <c r="L23" s="6">
        <v>0</v>
      </c>
      <c r="M23" s="88">
        <v>0</v>
      </c>
      <c r="N23" s="88">
        <v>0</v>
      </c>
      <c r="O23" s="88">
        <v>0</v>
      </c>
    </row>
    <row r="24" spans="1:22">
      <c r="A24" s="6">
        <v>21</v>
      </c>
      <c r="B24" s="19">
        <v>24</v>
      </c>
      <c r="C24" s="136">
        <v>2.5299999999999998</v>
      </c>
      <c r="D24" s="136">
        <v>0.47</v>
      </c>
      <c r="E24" s="136">
        <v>0.74</v>
      </c>
      <c r="F24" s="136">
        <v>0.153</v>
      </c>
      <c r="G24" s="136">
        <v>0.33</v>
      </c>
      <c r="I24" s="73">
        <v>0</v>
      </c>
      <c r="J24" s="6">
        <v>1</v>
      </c>
      <c r="K24" s="6">
        <v>0</v>
      </c>
      <c r="L24" s="6">
        <v>0</v>
      </c>
      <c r="M24" s="88">
        <v>0</v>
      </c>
      <c r="N24" s="88">
        <v>0</v>
      </c>
      <c r="O24" s="88">
        <v>0</v>
      </c>
    </row>
    <row r="25" spans="1:22">
      <c r="A25" s="6">
        <v>22</v>
      </c>
      <c r="B25" s="19">
        <v>25</v>
      </c>
      <c r="C25" s="136">
        <v>0.78</v>
      </c>
      <c r="D25" s="136">
        <v>1</v>
      </c>
      <c r="E25" s="136">
        <v>0.68</v>
      </c>
      <c r="F25" s="136">
        <v>1.0640000000000001</v>
      </c>
      <c r="G25" s="136">
        <v>1.56</v>
      </c>
      <c r="I25" s="73">
        <v>0</v>
      </c>
      <c r="J25" s="6">
        <v>1</v>
      </c>
      <c r="K25" s="6">
        <v>0</v>
      </c>
      <c r="L25" s="6">
        <v>0</v>
      </c>
      <c r="M25" s="88">
        <v>0</v>
      </c>
      <c r="N25" s="88">
        <v>0</v>
      </c>
      <c r="O25" s="88">
        <v>0</v>
      </c>
    </row>
    <row r="26" spans="1:22">
      <c r="A26" s="6">
        <v>23</v>
      </c>
      <c r="B26" s="19">
        <v>27</v>
      </c>
      <c r="C26" s="136">
        <v>0.73</v>
      </c>
      <c r="D26" s="136">
        <v>3.49</v>
      </c>
      <c r="E26" s="136">
        <v>0.81</v>
      </c>
      <c r="F26" s="136">
        <v>0.16700000000000001</v>
      </c>
      <c r="G26" s="136">
        <v>1722.16</v>
      </c>
      <c r="I26" s="73">
        <v>0</v>
      </c>
      <c r="J26" s="6">
        <v>0</v>
      </c>
      <c r="K26" s="6">
        <v>1</v>
      </c>
      <c r="L26" s="6">
        <v>0</v>
      </c>
      <c r="M26" s="88">
        <v>0</v>
      </c>
      <c r="N26" s="88">
        <v>0</v>
      </c>
      <c r="O26" s="88">
        <v>0</v>
      </c>
    </row>
    <row r="27" spans="1:22">
      <c r="A27" s="6">
        <v>24</v>
      </c>
      <c r="B27" s="19">
        <v>28</v>
      </c>
      <c r="C27" s="136">
        <v>5.52</v>
      </c>
      <c r="D27" s="136">
        <v>2.14</v>
      </c>
      <c r="E27" s="136">
        <v>1.85</v>
      </c>
      <c r="F27" s="136">
        <v>0.77400000000000002</v>
      </c>
      <c r="G27" s="136">
        <v>1.65</v>
      </c>
      <c r="I27" s="73">
        <v>0</v>
      </c>
      <c r="J27" s="6">
        <v>1</v>
      </c>
      <c r="K27" s="6">
        <v>0</v>
      </c>
      <c r="L27" s="6">
        <v>0</v>
      </c>
      <c r="M27" s="88">
        <v>0</v>
      </c>
      <c r="N27" s="88">
        <v>0</v>
      </c>
      <c r="O27" s="88">
        <v>0</v>
      </c>
    </row>
    <row r="28" spans="1:22">
      <c r="A28" s="6">
        <v>25</v>
      </c>
      <c r="B28" s="19">
        <v>29</v>
      </c>
      <c r="C28" s="136">
        <v>0</v>
      </c>
      <c r="D28" s="136">
        <v>0.01</v>
      </c>
      <c r="E28" s="136">
        <v>0.03</v>
      </c>
      <c r="F28" s="136">
        <v>0.20599999999999999</v>
      </c>
      <c r="G28" s="136">
        <v>2.76</v>
      </c>
      <c r="I28" s="73">
        <v>1</v>
      </c>
      <c r="J28" s="6">
        <v>0</v>
      </c>
      <c r="K28" s="6">
        <v>0</v>
      </c>
      <c r="L28" s="6">
        <v>0</v>
      </c>
      <c r="M28" s="88">
        <v>0</v>
      </c>
      <c r="N28" s="88">
        <v>0</v>
      </c>
      <c r="O28" s="88">
        <v>0</v>
      </c>
    </row>
    <row r="29" spans="1:22">
      <c r="A29" s="6">
        <v>26</v>
      </c>
      <c r="B29" s="19">
        <v>30</v>
      </c>
      <c r="C29" s="136">
        <v>0.82</v>
      </c>
      <c r="D29" s="136">
        <v>0.28000000000000003</v>
      </c>
      <c r="E29" s="136">
        <v>0.03</v>
      </c>
      <c r="F29" s="136">
        <v>0.253</v>
      </c>
      <c r="G29" s="136">
        <v>0.55000000000000004</v>
      </c>
      <c r="I29" s="73">
        <v>0</v>
      </c>
      <c r="J29" s="95">
        <v>1</v>
      </c>
      <c r="K29" s="95">
        <v>0</v>
      </c>
      <c r="L29" s="6">
        <v>0</v>
      </c>
      <c r="M29" s="88">
        <v>0</v>
      </c>
      <c r="N29" s="88">
        <v>0</v>
      </c>
      <c r="O29" s="88">
        <v>0</v>
      </c>
    </row>
    <row r="30" spans="1:22">
      <c r="A30" s="6">
        <v>27</v>
      </c>
      <c r="B30" s="19">
        <v>31</v>
      </c>
      <c r="C30" s="136">
        <v>1.1599999999999999</v>
      </c>
      <c r="D30" s="136">
        <v>2.27</v>
      </c>
      <c r="E30" s="136">
        <v>2.8</v>
      </c>
      <c r="F30" s="136">
        <v>3.2149999999999999</v>
      </c>
      <c r="G30" s="136">
        <v>5.37</v>
      </c>
      <c r="I30" s="73">
        <v>0</v>
      </c>
      <c r="J30" s="95">
        <v>0</v>
      </c>
      <c r="K30" s="95">
        <v>0</v>
      </c>
      <c r="L30" s="6">
        <v>0</v>
      </c>
      <c r="M30" s="6">
        <v>0</v>
      </c>
      <c r="N30" s="6">
        <v>0</v>
      </c>
      <c r="O30" s="6">
        <v>1</v>
      </c>
    </row>
    <row r="31" spans="1:22">
      <c r="A31" s="6">
        <v>28</v>
      </c>
      <c r="B31" s="19">
        <v>32</v>
      </c>
      <c r="C31" s="136">
        <v>0.28000000000000003</v>
      </c>
      <c r="D31" s="136">
        <v>0.08</v>
      </c>
      <c r="E31" s="136">
        <v>1.36</v>
      </c>
      <c r="F31" s="136">
        <v>3.972</v>
      </c>
      <c r="G31" s="136">
        <v>0.65</v>
      </c>
      <c r="I31" s="73">
        <v>0</v>
      </c>
      <c r="J31" s="95">
        <v>0</v>
      </c>
      <c r="K31" s="95">
        <v>0</v>
      </c>
      <c r="L31" s="6">
        <v>0</v>
      </c>
      <c r="M31" s="6">
        <v>1</v>
      </c>
      <c r="N31" s="6">
        <v>0</v>
      </c>
      <c r="O31" s="6">
        <v>0</v>
      </c>
    </row>
    <row r="32" spans="1:22">
      <c r="A32" s="6">
        <v>29</v>
      </c>
      <c r="B32" s="19">
        <v>33</v>
      </c>
      <c r="C32" s="136">
        <v>3.13</v>
      </c>
      <c r="D32" s="136">
        <v>5.03</v>
      </c>
      <c r="E32" s="136">
        <v>1.67</v>
      </c>
      <c r="F32" s="136">
        <v>0.93600000000000005</v>
      </c>
      <c r="G32" s="136">
        <v>0.16</v>
      </c>
      <c r="I32" s="73">
        <v>0</v>
      </c>
      <c r="J32" s="95">
        <v>0</v>
      </c>
      <c r="K32" s="95">
        <v>0</v>
      </c>
      <c r="L32" s="6">
        <v>0</v>
      </c>
      <c r="M32" s="6">
        <v>0</v>
      </c>
      <c r="N32" s="6">
        <v>1</v>
      </c>
      <c r="O32" s="6">
        <v>0</v>
      </c>
    </row>
    <row r="33" spans="1:15">
      <c r="A33" s="6">
        <v>30</v>
      </c>
      <c r="B33" s="19">
        <v>34</v>
      </c>
      <c r="C33" s="136">
        <v>1.22</v>
      </c>
      <c r="D33" s="136">
        <v>1.3</v>
      </c>
      <c r="E33" s="136">
        <v>0.69</v>
      </c>
      <c r="F33" s="136">
        <v>0.434</v>
      </c>
      <c r="G33" s="136">
        <v>0.88</v>
      </c>
      <c r="I33" s="73">
        <v>0</v>
      </c>
      <c r="J33" s="95">
        <v>1</v>
      </c>
      <c r="K33" s="95">
        <v>0</v>
      </c>
      <c r="L33" s="6">
        <v>0</v>
      </c>
      <c r="M33" s="88">
        <v>0</v>
      </c>
      <c r="N33" s="88">
        <v>0</v>
      </c>
      <c r="O33" s="88">
        <v>0</v>
      </c>
    </row>
    <row r="34" spans="1:15">
      <c r="A34" s="6">
        <v>31</v>
      </c>
      <c r="B34" s="19">
        <v>35</v>
      </c>
      <c r="C34" s="136">
        <v>0.76</v>
      </c>
      <c r="D34" s="136">
        <v>2.34</v>
      </c>
      <c r="E34" s="136">
        <v>1.1499999999999999</v>
      </c>
      <c r="F34" s="136">
        <v>1.6990000000000001</v>
      </c>
      <c r="G34" s="136">
        <v>2.87</v>
      </c>
      <c r="I34" s="73">
        <v>0</v>
      </c>
      <c r="J34" s="95">
        <v>1</v>
      </c>
      <c r="K34" s="95">
        <v>0</v>
      </c>
      <c r="L34" s="6">
        <v>0</v>
      </c>
      <c r="M34" s="88">
        <v>0</v>
      </c>
      <c r="N34" s="88">
        <v>0</v>
      </c>
      <c r="O34" s="88">
        <v>0</v>
      </c>
    </row>
    <row r="35" spans="1:15">
      <c r="A35" s="6">
        <v>32</v>
      </c>
      <c r="B35" s="19">
        <v>36</v>
      </c>
      <c r="C35" s="136">
        <v>0.32</v>
      </c>
      <c r="D35" s="136">
        <v>0.97</v>
      </c>
      <c r="E35" s="136">
        <v>0.4</v>
      </c>
      <c r="F35" s="136">
        <v>0.49099999999999999</v>
      </c>
      <c r="G35" s="136">
        <v>1.31</v>
      </c>
      <c r="I35" s="73">
        <v>0</v>
      </c>
      <c r="J35" s="95">
        <v>1</v>
      </c>
      <c r="K35" s="95">
        <v>0</v>
      </c>
      <c r="L35" s="6">
        <v>0</v>
      </c>
      <c r="M35" s="88">
        <v>0</v>
      </c>
      <c r="N35" s="88">
        <v>0</v>
      </c>
      <c r="O35" s="88">
        <v>0</v>
      </c>
    </row>
    <row r="36" spans="1:15">
      <c r="A36" s="6">
        <v>33</v>
      </c>
      <c r="B36" s="19">
        <v>37</v>
      </c>
      <c r="C36" s="136">
        <v>0.98</v>
      </c>
      <c r="D36" s="136">
        <v>7.92</v>
      </c>
      <c r="E36" s="136">
        <v>2.0099999999999998</v>
      </c>
      <c r="F36" s="136">
        <v>1.333</v>
      </c>
      <c r="G36" s="136">
        <v>0</v>
      </c>
      <c r="I36" s="73">
        <v>0</v>
      </c>
      <c r="J36" s="95">
        <v>0</v>
      </c>
      <c r="K36" s="95">
        <v>1</v>
      </c>
      <c r="L36" s="6">
        <v>0</v>
      </c>
      <c r="M36" s="88">
        <v>0</v>
      </c>
      <c r="N36" s="88">
        <v>0</v>
      </c>
      <c r="O36" s="88">
        <v>0</v>
      </c>
    </row>
    <row r="37" spans="1:15">
      <c r="A37" s="6">
        <v>34</v>
      </c>
      <c r="B37" s="19">
        <v>38</v>
      </c>
      <c r="C37" s="136">
        <v>1.1299999999999999</v>
      </c>
      <c r="D37" s="136">
        <v>1.32</v>
      </c>
      <c r="E37" s="136">
        <v>3.72</v>
      </c>
      <c r="F37" s="136">
        <v>2.8380000000000001</v>
      </c>
      <c r="G37" s="136">
        <v>0.46</v>
      </c>
      <c r="I37" s="73">
        <v>0</v>
      </c>
      <c r="J37" s="95">
        <v>0</v>
      </c>
      <c r="K37" s="95">
        <v>0</v>
      </c>
      <c r="L37" s="6">
        <v>1</v>
      </c>
      <c r="M37" s="88">
        <v>0</v>
      </c>
      <c r="N37" s="88">
        <v>0</v>
      </c>
      <c r="O37" s="88">
        <v>0</v>
      </c>
    </row>
    <row r="38" spans="1:15">
      <c r="A38" s="6">
        <v>35</v>
      </c>
      <c r="B38" s="19">
        <v>39</v>
      </c>
      <c r="C38" s="136">
        <v>1.1299999999999999</v>
      </c>
      <c r="D38" s="136">
        <v>1.23</v>
      </c>
      <c r="E38" s="136">
        <v>0.98</v>
      </c>
      <c r="F38" s="136">
        <v>1.32</v>
      </c>
      <c r="G38" s="136">
        <v>430.54</v>
      </c>
      <c r="I38" s="73">
        <v>1</v>
      </c>
      <c r="J38" s="95">
        <v>0</v>
      </c>
      <c r="K38" s="95">
        <v>0</v>
      </c>
      <c r="L38" s="6">
        <v>0</v>
      </c>
      <c r="M38" s="88">
        <v>0</v>
      </c>
      <c r="N38" s="88">
        <v>0</v>
      </c>
      <c r="O38" s="88">
        <v>0</v>
      </c>
    </row>
    <row r="39" spans="1:15">
      <c r="A39" s="6">
        <v>36</v>
      </c>
      <c r="B39" s="19">
        <v>40</v>
      </c>
      <c r="C39" s="136">
        <v>4.1100000000000003</v>
      </c>
      <c r="D39" s="136">
        <v>0.94</v>
      </c>
      <c r="E39" s="136">
        <v>1.38</v>
      </c>
      <c r="F39" s="136">
        <v>0.25700000000000001</v>
      </c>
      <c r="G39" s="136">
        <v>0.11</v>
      </c>
      <c r="I39" s="73">
        <v>0</v>
      </c>
      <c r="J39" s="95">
        <v>0</v>
      </c>
      <c r="K39" s="95">
        <v>1</v>
      </c>
      <c r="L39" s="6">
        <v>0</v>
      </c>
      <c r="M39" s="88">
        <v>0</v>
      </c>
      <c r="N39" s="88">
        <v>0</v>
      </c>
      <c r="O39" s="88">
        <v>0</v>
      </c>
    </row>
    <row r="40" spans="1:15">
      <c r="A40" s="6">
        <v>37</v>
      </c>
      <c r="B40" s="19">
        <v>42</v>
      </c>
      <c r="C40" s="136">
        <v>0.98</v>
      </c>
      <c r="D40" s="136">
        <v>9.42</v>
      </c>
      <c r="E40" s="136">
        <v>28.64</v>
      </c>
      <c r="F40" s="136">
        <v>12.862</v>
      </c>
      <c r="G40" s="136">
        <v>120.68</v>
      </c>
      <c r="I40" s="73">
        <v>1</v>
      </c>
      <c r="J40" s="95">
        <v>0</v>
      </c>
      <c r="K40" s="95">
        <v>0</v>
      </c>
      <c r="L40" s="6">
        <v>0</v>
      </c>
      <c r="M40" s="88">
        <v>0</v>
      </c>
      <c r="N40" s="88">
        <v>0</v>
      </c>
      <c r="O40" s="88">
        <v>0</v>
      </c>
    </row>
    <row r="41" spans="1:15">
      <c r="A41" s="6">
        <v>38</v>
      </c>
      <c r="B41" s="19">
        <v>43</v>
      </c>
      <c r="C41" s="136">
        <v>2.71</v>
      </c>
      <c r="D41" s="136">
        <v>2.31</v>
      </c>
      <c r="E41" s="136">
        <v>0.23</v>
      </c>
      <c r="F41" s="136">
        <v>1.2270000000000001</v>
      </c>
      <c r="G41" s="136">
        <v>0.72</v>
      </c>
      <c r="I41" s="73">
        <v>1</v>
      </c>
      <c r="J41" s="95">
        <v>0</v>
      </c>
      <c r="K41" s="95">
        <v>0</v>
      </c>
      <c r="L41" s="6">
        <v>0</v>
      </c>
      <c r="M41" s="88">
        <v>0</v>
      </c>
      <c r="N41" s="88">
        <v>0</v>
      </c>
      <c r="O41" s="88">
        <v>0</v>
      </c>
    </row>
    <row r="42" spans="1:15">
      <c r="A42" s="6">
        <v>39</v>
      </c>
      <c r="B42" s="19">
        <v>44</v>
      </c>
      <c r="C42" s="136">
        <v>0.24</v>
      </c>
      <c r="D42" s="136">
        <v>0.37</v>
      </c>
      <c r="E42" s="136">
        <v>0.38</v>
      </c>
      <c r="F42" s="136">
        <v>0.20499999999999999</v>
      </c>
      <c r="G42" s="136">
        <v>0.84</v>
      </c>
      <c r="I42" s="73">
        <v>0</v>
      </c>
      <c r="J42" s="95">
        <v>0</v>
      </c>
      <c r="K42" s="95">
        <v>1</v>
      </c>
      <c r="L42" s="6">
        <v>0</v>
      </c>
      <c r="M42" s="88">
        <v>0</v>
      </c>
      <c r="N42" s="88">
        <v>0</v>
      </c>
      <c r="O42" s="88">
        <v>0</v>
      </c>
    </row>
    <row r="43" spans="1:15">
      <c r="A43" s="6">
        <v>40</v>
      </c>
      <c r="B43" s="19">
        <v>45</v>
      </c>
      <c r="C43" s="136">
        <v>1.5</v>
      </c>
      <c r="D43" s="136">
        <v>2.99</v>
      </c>
      <c r="E43" s="136">
        <v>1.65</v>
      </c>
      <c r="F43" s="136">
        <v>0.85299999999999998</v>
      </c>
      <c r="G43" s="136">
        <v>6.8</v>
      </c>
      <c r="I43" s="73">
        <v>1</v>
      </c>
      <c r="J43" s="95">
        <v>0</v>
      </c>
      <c r="K43" s="95">
        <v>0</v>
      </c>
      <c r="L43" s="6">
        <v>0</v>
      </c>
      <c r="M43" s="88">
        <v>0</v>
      </c>
      <c r="N43" s="88">
        <v>0</v>
      </c>
      <c r="O43" s="88">
        <v>0</v>
      </c>
    </row>
    <row r="44" spans="1:15">
      <c r="A44" s="6">
        <v>41</v>
      </c>
      <c r="B44" s="19">
        <v>46</v>
      </c>
      <c r="C44" s="136">
        <v>0.32</v>
      </c>
      <c r="D44" s="136">
        <v>0.57999999999999996</v>
      </c>
      <c r="E44" s="136">
        <v>0.19</v>
      </c>
      <c r="F44" s="136">
        <v>0.92300000000000004</v>
      </c>
      <c r="G44" s="136">
        <v>0.35</v>
      </c>
      <c r="I44" s="73">
        <v>1</v>
      </c>
      <c r="J44" s="95">
        <v>0</v>
      </c>
      <c r="K44" s="95">
        <v>0</v>
      </c>
      <c r="L44" s="6">
        <v>0</v>
      </c>
      <c r="M44" s="88">
        <v>0</v>
      </c>
      <c r="N44" s="88">
        <v>0</v>
      </c>
      <c r="O44" s="88">
        <v>0</v>
      </c>
    </row>
    <row r="45" spans="1:15">
      <c r="A45" s="6">
        <v>42</v>
      </c>
      <c r="B45" s="19">
        <v>47</v>
      </c>
      <c r="C45" s="136">
        <v>2.7</v>
      </c>
      <c r="D45" s="136">
        <v>93.05</v>
      </c>
      <c r="E45" s="136">
        <v>1.24</v>
      </c>
      <c r="F45" s="136">
        <v>1.9450000000000001</v>
      </c>
      <c r="G45" s="136">
        <v>729.11</v>
      </c>
      <c r="I45" s="73">
        <v>1</v>
      </c>
      <c r="J45" s="95">
        <v>0</v>
      </c>
      <c r="K45" s="95">
        <v>0</v>
      </c>
      <c r="L45" s="6">
        <v>0</v>
      </c>
      <c r="M45" s="88">
        <v>0</v>
      </c>
      <c r="N45" s="88">
        <v>0</v>
      </c>
      <c r="O45" s="88">
        <v>0</v>
      </c>
    </row>
    <row r="46" spans="1:15">
      <c r="A46" s="6">
        <v>43</v>
      </c>
      <c r="B46" s="19">
        <v>48</v>
      </c>
      <c r="C46" s="136">
        <v>5.48</v>
      </c>
      <c r="D46" s="136">
        <v>0.66</v>
      </c>
      <c r="E46" s="136">
        <v>5.08</v>
      </c>
      <c r="F46" s="136">
        <v>1.575</v>
      </c>
      <c r="G46" s="136">
        <v>37.79</v>
      </c>
      <c r="I46" s="73">
        <v>1</v>
      </c>
      <c r="J46" s="95">
        <v>0</v>
      </c>
      <c r="K46" s="95">
        <v>0</v>
      </c>
      <c r="L46" s="6">
        <v>0</v>
      </c>
      <c r="M46" s="88">
        <v>0</v>
      </c>
      <c r="N46" s="88">
        <v>0</v>
      </c>
      <c r="O46" s="88">
        <v>0</v>
      </c>
    </row>
    <row r="47" spans="1:15">
      <c r="A47" s="6">
        <v>44</v>
      </c>
      <c r="B47" s="19">
        <v>49</v>
      </c>
      <c r="C47" s="136">
        <v>12.68</v>
      </c>
      <c r="D47" s="136">
        <v>1.04</v>
      </c>
      <c r="E47" s="136">
        <v>2.82</v>
      </c>
      <c r="F47" s="136">
        <v>0.60899999999999999</v>
      </c>
      <c r="G47" s="136">
        <v>2.25</v>
      </c>
      <c r="I47" s="73">
        <v>0</v>
      </c>
      <c r="J47" s="95">
        <v>0</v>
      </c>
      <c r="K47" s="95">
        <v>0</v>
      </c>
      <c r="L47" s="6">
        <v>1</v>
      </c>
      <c r="M47" s="88">
        <v>0</v>
      </c>
      <c r="N47" s="88">
        <v>0</v>
      </c>
      <c r="O47" s="88">
        <v>0</v>
      </c>
    </row>
    <row r="48" spans="1:15">
      <c r="A48" s="6">
        <v>45</v>
      </c>
      <c r="B48" s="19">
        <v>51</v>
      </c>
      <c r="C48" s="136">
        <v>1.02</v>
      </c>
      <c r="D48" s="136">
        <v>1.1599999999999999</v>
      </c>
      <c r="E48" s="136">
        <v>0.84</v>
      </c>
      <c r="F48" s="136">
        <v>1.899</v>
      </c>
      <c r="G48" s="136">
        <v>1.21</v>
      </c>
      <c r="I48" s="73">
        <v>0</v>
      </c>
      <c r="J48" s="95">
        <v>1</v>
      </c>
      <c r="K48" s="95">
        <v>0</v>
      </c>
      <c r="L48" s="6">
        <v>0</v>
      </c>
      <c r="M48" s="88">
        <v>0</v>
      </c>
      <c r="N48" s="88">
        <v>0</v>
      </c>
      <c r="O48" s="88">
        <v>0</v>
      </c>
    </row>
    <row r="49" spans="1:15">
      <c r="A49" s="6">
        <v>46</v>
      </c>
      <c r="B49" s="19">
        <v>53</v>
      </c>
      <c r="C49" s="136">
        <v>1.08</v>
      </c>
      <c r="D49" s="136">
        <v>4.91</v>
      </c>
      <c r="E49" s="136">
        <v>1.35</v>
      </c>
      <c r="F49" s="136">
        <v>0.997</v>
      </c>
      <c r="G49" s="136">
        <v>5.72</v>
      </c>
      <c r="I49" s="73">
        <v>1</v>
      </c>
      <c r="J49" s="95">
        <v>0</v>
      </c>
      <c r="K49" s="95">
        <v>0</v>
      </c>
      <c r="L49" s="6">
        <v>0</v>
      </c>
      <c r="M49" s="88">
        <v>0</v>
      </c>
      <c r="N49" s="88">
        <v>0</v>
      </c>
      <c r="O49" s="88">
        <v>0</v>
      </c>
    </row>
    <row r="50" spans="1:15">
      <c r="A50" s="6">
        <v>47</v>
      </c>
      <c r="B50" s="19">
        <v>54</v>
      </c>
      <c r="C50" s="136">
        <v>0.78</v>
      </c>
      <c r="D50" s="136">
        <v>92.41</v>
      </c>
      <c r="E50" s="136">
        <v>0.69</v>
      </c>
      <c r="F50" s="136">
        <v>1.091</v>
      </c>
      <c r="G50" s="136">
        <v>0.36</v>
      </c>
      <c r="I50" s="73">
        <v>0</v>
      </c>
      <c r="J50" s="95">
        <v>1</v>
      </c>
      <c r="K50" s="95">
        <v>0</v>
      </c>
      <c r="L50" s="6">
        <v>0</v>
      </c>
      <c r="M50" s="88">
        <v>0</v>
      </c>
      <c r="N50" s="88">
        <v>0</v>
      </c>
      <c r="O50" s="88">
        <v>0</v>
      </c>
    </row>
    <row r="51" spans="1:15">
      <c r="A51" s="6">
        <v>48</v>
      </c>
      <c r="B51" s="19">
        <v>55</v>
      </c>
      <c r="C51" s="136">
        <v>4.9400000000000004</v>
      </c>
      <c r="D51" s="136">
        <v>38.85</v>
      </c>
      <c r="E51" s="136">
        <v>0.16</v>
      </c>
      <c r="F51" s="136">
        <v>0.84099999999999997</v>
      </c>
      <c r="G51" s="136">
        <v>5.41</v>
      </c>
      <c r="I51" s="73">
        <v>0</v>
      </c>
      <c r="J51" s="95">
        <v>0</v>
      </c>
      <c r="K51" s="95">
        <v>1</v>
      </c>
      <c r="L51" s="6">
        <v>0</v>
      </c>
      <c r="M51" s="88">
        <v>0</v>
      </c>
      <c r="N51" s="88">
        <v>0</v>
      </c>
      <c r="O51" s="88">
        <v>0</v>
      </c>
    </row>
    <row r="52" spans="1:15">
      <c r="A52" s="6">
        <v>49</v>
      </c>
      <c r="B52" s="19">
        <v>57</v>
      </c>
      <c r="C52" s="136">
        <v>1.89</v>
      </c>
      <c r="D52" s="136">
        <v>6.06</v>
      </c>
      <c r="E52" s="136">
        <v>0.77</v>
      </c>
      <c r="F52" s="136">
        <v>0.93600000000000005</v>
      </c>
      <c r="G52" s="136">
        <v>8.43</v>
      </c>
      <c r="I52" s="73">
        <v>0</v>
      </c>
      <c r="J52" s="95">
        <v>1</v>
      </c>
      <c r="K52" s="95">
        <v>0</v>
      </c>
      <c r="L52" s="6">
        <v>0</v>
      </c>
      <c r="M52" s="88">
        <v>0</v>
      </c>
      <c r="N52" s="88">
        <v>0</v>
      </c>
      <c r="O52" s="88">
        <v>0</v>
      </c>
    </row>
    <row r="53" spans="1:15">
      <c r="A53" s="6">
        <v>50</v>
      </c>
      <c r="B53" s="19">
        <v>59</v>
      </c>
      <c r="C53" s="136">
        <v>1.9</v>
      </c>
      <c r="D53" s="136">
        <v>1.44</v>
      </c>
      <c r="E53" s="136">
        <v>1.33</v>
      </c>
      <c r="F53" s="136">
        <v>0.66200000000000003</v>
      </c>
      <c r="G53" s="136">
        <v>1.66</v>
      </c>
      <c r="I53" s="73">
        <v>0</v>
      </c>
      <c r="J53" s="95">
        <v>0</v>
      </c>
      <c r="K53" s="95">
        <v>0</v>
      </c>
      <c r="L53" s="6">
        <v>1</v>
      </c>
      <c r="M53" s="88">
        <v>0</v>
      </c>
      <c r="N53" s="88">
        <v>0</v>
      </c>
      <c r="O53" s="88">
        <v>0</v>
      </c>
    </row>
    <row r="54" spans="1:15">
      <c r="A54" s="6">
        <v>51</v>
      </c>
      <c r="B54" s="19">
        <v>60</v>
      </c>
      <c r="C54" s="136">
        <v>3.29</v>
      </c>
      <c r="D54" s="136">
        <v>0</v>
      </c>
      <c r="E54" s="136">
        <v>0.51</v>
      </c>
      <c r="F54" s="136">
        <v>0.16900000000000001</v>
      </c>
      <c r="G54" s="136">
        <v>0.02</v>
      </c>
      <c r="I54" s="73">
        <v>0</v>
      </c>
      <c r="J54" s="95">
        <v>1</v>
      </c>
      <c r="K54" s="95">
        <v>0</v>
      </c>
      <c r="L54" s="6">
        <v>0</v>
      </c>
      <c r="M54" s="88">
        <v>0</v>
      </c>
      <c r="N54" s="88">
        <v>0</v>
      </c>
      <c r="O54" s="88">
        <v>0</v>
      </c>
    </row>
    <row r="55" spans="1:15">
      <c r="A55" s="6">
        <v>52</v>
      </c>
      <c r="B55" s="19">
        <v>62</v>
      </c>
      <c r="C55" s="136">
        <v>1.37</v>
      </c>
      <c r="D55" s="136">
        <v>0.21</v>
      </c>
      <c r="E55" s="136">
        <v>1.1399999999999999</v>
      </c>
      <c r="F55" s="136">
        <v>0.79300000000000004</v>
      </c>
      <c r="G55" s="136">
        <v>0.24</v>
      </c>
      <c r="I55" s="73">
        <v>0</v>
      </c>
      <c r="J55" s="95">
        <v>1</v>
      </c>
      <c r="K55" s="95">
        <v>0</v>
      </c>
      <c r="L55" s="6">
        <v>0</v>
      </c>
      <c r="M55" s="88">
        <v>0</v>
      </c>
      <c r="N55" s="88">
        <v>0</v>
      </c>
      <c r="O55" s="88">
        <v>0</v>
      </c>
    </row>
    <row r="56" spans="1:15">
      <c r="A56" s="6">
        <v>53</v>
      </c>
      <c r="B56" s="19">
        <v>64</v>
      </c>
      <c r="C56" s="136">
        <v>0.86</v>
      </c>
      <c r="D56" s="136">
        <v>0.13</v>
      </c>
      <c r="E56" s="136">
        <v>0.17</v>
      </c>
      <c r="F56" s="136">
        <v>0.64200000000000002</v>
      </c>
      <c r="G56" s="136">
        <v>0.06</v>
      </c>
      <c r="I56" s="73">
        <v>0</v>
      </c>
      <c r="J56" s="95">
        <v>0</v>
      </c>
      <c r="K56" s="95">
        <v>1</v>
      </c>
      <c r="L56" s="6">
        <v>0</v>
      </c>
      <c r="M56" s="88">
        <v>0</v>
      </c>
      <c r="N56" s="88">
        <v>0</v>
      </c>
      <c r="O56" s="88">
        <v>0</v>
      </c>
    </row>
    <row r="57" spans="1:15">
      <c r="A57" s="6">
        <v>54</v>
      </c>
      <c r="B57" s="19">
        <v>67</v>
      </c>
      <c r="C57" s="137" t="s">
        <v>403</v>
      </c>
      <c r="D57" s="137">
        <v>0.26</v>
      </c>
      <c r="E57" s="137">
        <v>0.84</v>
      </c>
      <c r="F57" s="137">
        <v>2.129</v>
      </c>
      <c r="G57" s="137">
        <v>0.17</v>
      </c>
      <c r="I57" s="73">
        <v>0</v>
      </c>
      <c r="J57" s="95">
        <v>1</v>
      </c>
      <c r="K57" s="95">
        <v>0</v>
      </c>
      <c r="L57" s="6">
        <v>0</v>
      </c>
      <c r="M57" s="88">
        <v>0</v>
      </c>
      <c r="N57" s="88">
        <v>0</v>
      </c>
      <c r="O57" s="88">
        <v>0</v>
      </c>
    </row>
    <row r="58" spans="1:15">
      <c r="A58" s="6">
        <v>55</v>
      </c>
      <c r="B58" s="19">
        <v>68</v>
      </c>
      <c r="C58" s="137">
        <v>0.06</v>
      </c>
      <c r="D58" s="137">
        <v>0.01</v>
      </c>
      <c r="E58" s="137">
        <v>5.22</v>
      </c>
      <c r="F58" s="137">
        <v>1.444</v>
      </c>
      <c r="G58" s="137">
        <v>0.01</v>
      </c>
      <c r="I58" s="73">
        <v>0</v>
      </c>
      <c r="J58" s="95">
        <v>0</v>
      </c>
      <c r="K58" s="95">
        <v>1</v>
      </c>
      <c r="L58" s="6">
        <v>0</v>
      </c>
      <c r="M58" s="88">
        <v>0</v>
      </c>
      <c r="N58" s="88">
        <v>0</v>
      </c>
      <c r="O58" s="88">
        <v>0</v>
      </c>
    </row>
    <row r="59" spans="1:15">
      <c r="A59" s="6">
        <v>56</v>
      </c>
      <c r="B59" s="19">
        <v>70</v>
      </c>
      <c r="C59" s="136">
        <v>0.76</v>
      </c>
      <c r="D59" s="136">
        <v>3.56</v>
      </c>
      <c r="E59" s="136">
        <v>1.26</v>
      </c>
      <c r="F59" s="136">
        <v>1.306</v>
      </c>
      <c r="G59" s="136">
        <v>4.3</v>
      </c>
      <c r="I59" s="73">
        <v>0</v>
      </c>
      <c r="J59" s="95">
        <v>1</v>
      </c>
      <c r="K59" s="95">
        <v>0</v>
      </c>
      <c r="L59" s="6">
        <v>0</v>
      </c>
      <c r="M59" s="6">
        <v>0</v>
      </c>
      <c r="N59" s="6">
        <v>0</v>
      </c>
      <c r="O59" s="6">
        <v>0</v>
      </c>
    </row>
    <row r="60" spans="1:15">
      <c r="A60" s="6">
        <v>57</v>
      </c>
      <c r="B60" s="19">
        <v>71</v>
      </c>
      <c r="C60" s="136">
        <v>0.53</v>
      </c>
      <c r="D60" s="136">
        <v>0.53</v>
      </c>
      <c r="E60" s="136">
        <v>308.69</v>
      </c>
      <c r="F60" s="136">
        <v>0.877</v>
      </c>
      <c r="G60" s="136">
        <v>0.55000000000000004</v>
      </c>
      <c r="I60" s="73">
        <v>0</v>
      </c>
      <c r="J60" s="95">
        <v>1</v>
      </c>
      <c r="K60" s="95">
        <v>0</v>
      </c>
      <c r="L60" s="6">
        <v>0</v>
      </c>
      <c r="M60" s="88">
        <v>0</v>
      </c>
      <c r="N60" s="88">
        <v>0</v>
      </c>
      <c r="O60" s="88">
        <v>0</v>
      </c>
    </row>
    <row r="61" spans="1:15">
      <c r="A61" s="6">
        <v>58</v>
      </c>
      <c r="B61" s="19">
        <v>72</v>
      </c>
      <c r="C61" s="136">
        <v>1.77</v>
      </c>
      <c r="D61" s="136">
        <v>3.86</v>
      </c>
      <c r="E61" s="136">
        <v>0.3</v>
      </c>
      <c r="F61" s="136">
        <v>0.89800000000000002</v>
      </c>
      <c r="G61" s="136">
        <v>14.42</v>
      </c>
      <c r="I61" s="73">
        <v>0</v>
      </c>
      <c r="J61" s="95">
        <v>0</v>
      </c>
      <c r="K61" s="95">
        <v>0</v>
      </c>
      <c r="L61" s="6">
        <v>1</v>
      </c>
      <c r="M61" s="88">
        <v>0</v>
      </c>
      <c r="N61" s="88">
        <v>0</v>
      </c>
      <c r="O61" s="88">
        <v>0</v>
      </c>
    </row>
    <row r="62" spans="1:15">
      <c r="A62" s="6">
        <v>59</v>
      </c>
      <c r="B62" s="19">
        <v>73</v>
      </c>
      <c r="C62" s="136">
        <v>1.31</v>
      </c>
      <c r="D62" s="136">
        <v>1.55</v>
      </c>
      <c r="E62" s="136">
        <v>6.8</v>
      </c>
      <c r="F62" s="136">
        <v>1.24</v>
      </c>
      <c r="G62" s="136">
        <v>1.45</v>
      </c>
      <c r="I62" s="73">
        <v>0</v>
      </c>
      <c r="J62" s="95">
        <v>1</v>
      </c>
      <c r="K62" s="95">
        <v>0</v>
      </c>
      <c r="L62" s="6">
        <v>0</v>
      </c>
      <c r="M62" s="88">
        <v>0</v>
      </c>
      <c r="N62" s="88">
        <v>0</v>
      </c>
      <c r="O62" s="88">
        <v>0</v>
      </c>
    </row>
    <row r="63" spans="1:15">
      <c r="A63" s="6">
        <v>60</v>
      </c>
      <c r="B63" s="19">
        <v>74</v>
      </c>
      <c r="C63" s="136">
        <v>0.61</v>
      </c>
      <c r="D63" s="136">
        <v>1.64</v>
      </c>
      <c r="E63" s="136">
        <v>4.47</v>
      </c>
      <c r="F63" s="136">
        <v>4.7E-2</v>
      </c>
      <c r="G63" s="136">
        <v>0.38</v>
      </c>
      <c r="I63" s="73">
        <v>0</v>
      </c>
      <c r="J63" s="95">
        <v>1</v>
      </c>
      <c r="K63" s="95">
        <v>0</v>
      </c>
      <c r="L63" s="6">
        <v>0</v>
      </c>
      <c r="M63" s="6">
        <v>0</v>
      </c>
      <c r="N63" s="6">
        <v>0</v>
      </c>
      <c r="O63" s="6">
        <v>0</v>
      </c>
    </row>
    <row r="64" spans="1:15">
      <c r="A64" s="6">
        <v>61</v>
      </c>
      <c r="B64" s="19">
        <v>76</v>
      </c>
      <c r="C64" s="136">
        <v>1.89</v>
      </c>
      <c r="D64" s="136">
        <v>1.06</v>
      </c>
      <c r="E64" s="136">
        <v>0.9</v>
      </c>
      <c r="F64" s="136">
        <v>0.76</v>
      </c>
      <c r="G64" s="136">
        <v>0.71</v>
      </c>
      <c r="I64" s="73">
        <v>0</v>
      </c>
      <c r="J64" s="95">
        <v>0</v>
      </c>
      <c r="K64" s="95">
        <v>0</v>
      </c>
      <c r="L64" s="6">
        <v>1</v>
      </c>
      <c r="M64" s="88">
        <v>0</v>
      </c>
      <c r="N64" s="88">
        <v>0</v>
      </c>
      <c r="O64" s="88">
        <v>0</v>
      </c>
    </row>
    <row r="65" spans="1:15">
      <c r="A65" s="6">
        <v>62</v>
      </c>
      <c r="B65" s="19">
        <v>81</v>
      </c>
      <c r="C65" s="136">
        <v>0.56999999999999995</v>
      </c>
      <c r="D65" s="136">
        <v>0.93</v>
      </c>
      <c r="E65" s="136">
        <v>1.42</v>
      </c>
      <c r="F65" s="136">
        <v>0.56999999999999995</v>
      </c>
      <c r="G65" s="136">
        <v>37.4</v>
      </c>
      <c r="I65" s="73">
        <v>0</v>
      </c>
      <c r="J65" s="95">
        <v>0</v>
      </c>
      <c r="K65" s="95">
        <v>0</v>
      </c>
      <c r="L65" s="6">
        <v>0</v>
      </c>
      <c r="M65" s="6">
        <v>0</v>
      </c>
      <c r="N65" s="6">
        <v>0</v>
      </c>
      <c r="O65" s="6">
        <v>1</v>
      </c>
    </row>
    <row r="66" spans="1:15">
      <c r="A66" s="6">
        <v>63</v>
      </c>
      <c r="B66" s="19">
        <v>82</v>
      </c>
      <c r="C66" s="136">
        <v>1.34</v>
      </c>
      <c r="D66" s="136">
        <v>0.18</v>
      </c>
      <c r="E66" s="136">
        <v>0.93</v>
      </c>
      <c r="F66" s="136">
        <v>1.0720000000000001</v>
      </c>
      <c r="G66" s="136">
        <v>0.28000000000000003</v>
      </c>
      <c r="I66" s="73">
        <v>0</v>
      </c>
      <c r="J66" s="95">
        <v>0</v>
      </c>
      <c r="K66" s="95">
        <v>0</v>
      </c>
      <c r="L66" s="6">
        <v>1</v>
      </c>
      <c r="M66" s="88">
        <v>0</v>
      </c>
      <c r="N66" s="88">
        <v>0</v>
      </c>
      <c r="O66" s="88">
        <v>0</v>
      </c>
    </row>
    <row r="67" spans="1:15">
      <c r="A67" s="6">
        <v>64</v>
      </c>
      <c r="B67" s="19">
        <v>83</v>
      </c>
      <c r="C67" s="136">
        <v>352.14</v>
      </c>
      <c r="D67" s="136">
        <v>385.34</v>
      </c>
      <c r="E67" s="136">
        <v>0.79</v>
      </c>
      <c r="F67" s="136">
        <v>0.46800000000000003</v>
      </c>
      <c r="G67" s="136">
        <v>0.82</v>
      </c>
      <c r="I67" s="73">
        <v>0</v>
      </c>
      <c r="J67" s="95">
        <v>0</v>
      </c>
      <c r="K67" s="95">
        <v>0</v>
      </c>
      <c r="L67" s="6">
        <v>1</v>
      </c>
      <c r="M67" s="88">
        <v>0</v>
      </c>
      <c r="N67" s="88">
        <v>0</v>
      </c>
      <c r="O67" s="88">
        <v>0</v>
      </c>
    </row>
    <row r="68" spans="1:15">
      <c r="A68" s="6">
        <v>65</v>
      </c>
      <c r="B68" s="19">
        <v>86</v>
      </c>
      <c r="C68" s="136">
        <v>0.7</v>
      </c>
      <c r="D68" s="136">
        <v>0</v>
      </c>
      <c r="E68" s="136">
        <v>3</v>
      </c>
      <c r="F68" s="136">
        <v>1.125</v>
      </c>
      <c r="G68" s="136">
        <v>1.69</v>
      </c>
      <c r="I68" s="73">
        <v>0</v>
      </c>
      <c r="J68" s="95">
        <v>0</v>
      </c>
      <c r="K68" s="95">
        <v>0</v>
      </c>
      <c r="L68" s="6">
        <v>0</v>
      </c>
      <c r="M68" s="6">
        <v>1</v>
      </c>
      <c r="N68" s="6">
        <v>0</v>
      </c>
      <c r="O68" s="6">
        <v>0</v>
      </c>
    </row>
    <row r="69" spans="1:15">
      <c r="A69" s="6">
        <v>66</v>
      </c>
      <c r="B69" s="19">
        <v>87</v>
      </c>
      <c r="C69" s="136">
        <v>0.98</v>
      </c>
      <c r="D69" s="136">
        <v>1.23</v>
      </c>
      <c r="E69" s="136">
        <v>1.7</v>
      </c>
      <c r="F69" s="136">
        <v>0.70699999999999996</v>
      </c>
      <c r="G69" s="136">
        <v>0.12</v>
      </c>
      <c r="I69" s="73">
        <v>0</v>
      </c>
      <c r="J69" s="95">
        <v>0</v>
      </c>
      <c r="K69" s="95">
        <v>0</v>
      </c>
      <c r="L69" s="6">
        <v>0</v>
      </c>
      <c r="M69" s="6">
        <v>1</v>
      </c>
      <c r="N69" s="6">
        <v>0</v>
      </c>
      <c r="O69" s="6">
        <v>0</v>
      </c>
    </row>
    <row r="70" spans="1:15">
      <c r="A70" s="6">
        <v>67</v>
      </c>
      <c r="B70" s="19">
        <v>88</v>
      </c>
      <c r="C70" s="136">
        <v>1.21</v>
      </c>
      <c r="D70" s="136">
        <v>0.84</v>
      </c>
      <c r="E70" s="136">
        <v>7.0000000000000007E-2</v>
      </c>
      <c r="F70" s="136">
        <v>0.86199999999999999</v>
      </c>
      <c r="G70" s="136">
        <v>0.84</v>
      </c>
      <c r="I70" s="73">
        <v>0</v>
      </c>
      <c r="J70" s="95">
        <v>0</v>
      </c>
      <c r="K70" s="95">
        <v>1</v>
      </c>
      <c r="L70" s="6">
        <v>0</v>
      </c>
      <c r="M70" s="88">
        <v>0</v>
      </c>
      <c r="N70" s="88">
        <v>0</v>
      </c>
      <c r="O70" s="88">
        <v>0</v>
      </c>
    </row>
    <row r="71" spans="1:15">
      <c r="A71" s="6">
        <v>68</v>
      </c>
      <c r="B71" s="19">
        <v>89</v>
      </c>
      <c r="C71" s="136">
        <v>0.92</v>
      </c>
      <c r="D71" s="136">
        <v>0</v>
      </c>
      <c r="E71" s="136">
        <v>0.91</v>
      </c>
      <c r="F71" s="136">
        <v>6.0000000000000001E-3</v>
      </c>
      <c r="G71" s="136">
        <v>0</v>
      </c>
      <c r="I71" s="73">
        <v>0</v>
      </c>
      <c r="J71" s="95">
        <v>0</v>
      </c>
      <c r="K71" s="95">
        <v>1</v>
      </c>
      <c r="L71" s="6">
        <v>0</v>
      </c>
      <c r="M71" s="88">
        <v>0</v>
      </c>
      <c r="N71" s="88">
        <v>0</v>
      </c>
      <c r="O71" s="88">
        <v>0</v>
      </c>
    </row>
    <row r="72" spans="1:15">
      <c r="A72" s="6">
        <v>69</v>
      </c>
      <c r="B72" s="19">
        <v>90</v>
      </c>
      <c r="C72" s="136">
        <v>2.06</v>
      </c>
      <c r="D72" s="136">
        <v>0.42</v>
      </c>
      <c r="E72" s="136">
        <v>0.68</v>
      </c>
      <c r="F72" s="136">
        <v>0.91100000000000003</v>
      </c>
      <c r="G72" s="136">
        <v>1.24</v>
      </c>
      <c r="I72" s="73">
        <v>0</v>
      </c>
      <c r="J72" s="95">
        <v>0</v>
      </c>
      <c r="K72" s="95">
        <v>1</v>
      </c>
      <c r="L72" s="6">
        <v>0</v>
      </c>
      <c r="M72" s="88">
        <v>0</v>
      </c>
      <c r="N72" s="88">
        <v>0</v>
      </c>
      <c r="O72" s="88">
        <v>0</v>
      </c>
    </row>
    <row r="73" spans="1:15">
      <c r="A73" s="6">
        <v>70</v>
      </c>
      <c r="B73" s="19">
        <v>92</v>
      </c>
      <c r="C73" s="136">
        <v>0.48</v>
      </c>
      <c r="D73" s="136">
        <v>40.5</v>
      </c>
      <c r="E73" s="136">
        <v>8.14</v>
      </c>
      <c r="F73" s="136">
        <v>0.63900000000000001</v>
      </c>
      <c r="G73" s="136">
        <v>1.78</v>
      </c>
      <c r="I73" s="73">
        <v>0</v>
      </c>
      <c r="J73" s="95">
        <v>1</v>
      </c>
      <c r="K73" s="95">
        <v>0</v>
      </c>
      <c r="L73" s="6">
        <v>0</v>
      </c>
      <c r="M73" s="6">
        <v>0</v>
      </c>
      <c r="N73" s="6">
        <v>0</v>
      </c>
      <c r="O73" s="6">
        <v>0</v>
      </c>
    </row>
    <row r="74" spans="1:15">
      <c r="A74" s="6">
        <v>71</v>
      </c>
      <c r="B74" s="19">
        <v>93</v>
      </c>
      <c r="C74" s="136">
        <v>1.1599999999999999</v>
      </c>
      <c r="D74" s="136">
        <v>0</v>
      </c>
      <c r="E74" s="136">
        <v>0.24</v>
      </c>
      <c r="F74" s="136">
        <v>0.40600000000000003</v>
      </c>
      <c r="G74" s="136">
        <v>0.87</v>
      </c>
      <c r="I74" s="73">
        <v>0</v>
      </c>
      <c r="J74" s="95">
        <v>1</v>
      </c>
      <c r="K74" s="95">
        <v>0</v>
      </c>
      <c r="L74" s="6">
        <v>0</v>
      </c>
      <c r="M74" s="6">
        <v>0</v>
      </c>
      <c r="N74" s="6">
        <v>0</v>
      </c>
      <c r="O74" s="6">
        <v>0</v>
      </c>
    </row>
    <row r="75" spans="1:15">
      <c r="A75" s="6">
        <v>72</v>
      </c>
      <c r="B75" s="19">
        <v>95</v>
      </c>
      <c r="C75" s="136">
        <v>0.43</v>
      </c>
      <c r="D75" s="136">
        <v>0.72</v>
      </c>
      <c r="E75" s="136">
        <v>0.68</v>
      </c>
      <c r="F75" s="136">
        <v>1.2569999999999999</v>
      </c>
      <c r="G75" s="136">
        <v>0.33</v>
      </c>
      <c r="I75" s="73">
        <v>0</v>
      </c>
      <c r="J75" s="95">
        <v>1</v>
      </c>
      <c r="K75" s="95">
        <v>0</v>
      </c>
      <c r="L75" s="6">
        <v>0</v>
      </c>
      <c r="M75" s="6">
        <v>0</v>
      </c>
      <c r="N75" s="6">
        <v>0</v>
      </c>
      <c r="O75" s="6">
        <v>0</v>
      </c>
    </row>
    <row r="76" spans="1:15">
      <c r="A76" s="6">
        <v>73</v>
      </c>
      <c r="B76" s="19">
        <v>97</v>
      </c>
      <c r="C76" s="136">
        <v>0.71</v>
      </c>
      <c r="D76" s="136">
        <v>73.010000000000005</v>
      </c>
      <c r="E76" s="136">
        <v>1.99</v>
      </c>
      <c r="F76" s="136">
        <v>0.52700000000000002</v>
      </c>
      <c r="G76" s="136">
        <v>0.5</v>
      </c>
      <c r="I76" s="73">
        <v>0</v>
      </c>
      <c r="J76" s="95">
        <v>0</v>
      </c>
      <c r="K76" s="95">
        <v>0</v>
      </c>
      <c r="L76" s="6">
        <v>0</v>
      </c>
      <c r="M76" s="6">
        <v>1</v>
      </c>
      <c r="N76" s="6">
        <v>0</v>
      </c>
      <c r="O76" s="6">
        <v>0</v>
      </c>
    </row>
    <row r="77" spans="1:15">
      <c r="A77" s="6">
        <v>74</v>
      </c>
      <c r="B77" s="19">
        <v>98</v>
      </c>
      <c r="C77" s="136">
        <v>4.0599999999999996</v>
      </c>
      <c r="D77" s="136">
        <v>309.76</v>
      </c>
      <c r="E77" s="136">
        <v>2.19</v>
      </c>
      <c r="F77" s="136">
        <v>1.9930000000000001</v>
      </c>
      <c r="G77" s="136">
        <v>11.92</v>
      </c>
      <c r="I77" s="88">
        <v>0</v>
      </c>
      <c r="J77" s="6">
        <v>1</v>
      </c>
      <c r="K77" s="88">
        <v>0</v>
      </c>
      <c r="L77" s="88">
        <v>0</v>
      </c>
      <c r="M77" s="88">
        <v>0</v>
      </c>
      <c r="N77" s="88">
        <v>0</v>
      </c>
      <c r="O77" s="88">
        <v>0</v>
      </c>
    </row>
    <row r="78" spans="1:15">
      <c r="A78" s="6">
        <v>75</v>
      </c>
      <c r="B78" s="19">
        <v>99</v>
      </c>
      <c r="C78" s="136">
        <v>1.3</v>
      </c>
      <c r="D78" s="136">
        <v>0</v>
      </c>
      <c r="E78" s="136">
        <v>7.11</v>
      </c>
      <c r="F78" s="136">
        <v>0.74199999999999999</v>
      </c>
      <c r="G78" s="136">
        <v>12.68</v>
      </c>
      <c r="I78" s="88">
        <v>0</v>
      </c>
      <c r="J78" s="6">
        <v>1</v>
      </c>
      <c r="K78" s="88">
        <v>0</v>
      </c>
      <c r="L78" s="88">
        <v>0</v>
      </c>
      <c r="M78" s="88">
        <v>0</v>
      </c>
      <c r="N78" s="88">
        <v>0</v>
      </c>
      <c r="O78" s="88">
        <v>0</v>
      </c>
    </row>
    <row r="79" spans="1:15">
      <c r="A79" s="6">
        <v>76</v>
      </c>
      <c r="B79" s="19">
        <v>100</v>
      </c>
      <c r="C79" s="136">
        <v>0.55000000000000004</v>
      </c>
      <c r="D79" s="136">
        <v>0.69</v>
      </c>
      <c r="E79" s="136">
        <v>367.09</v>
      </c>
      <c r="F79" s="136">
        <v>0.79600000000000004</v>
      </c>
      <c r="G79" s="136">
        <v>0.4</v>
      </c>
      <c r="I79" s="88">
        <v>0</v>
      </c>
      <c r="J79" s="6">
        <v>1</v>
      </c>
      <c r="K79" s="88">
        <v>0</v>
      </c>
      <c r="L79" s="88">
        <v>0</v>
      </c>
      <c r="M79" s="88">
        <v>0</v>
      </c>
      <c r="N79" s="88">
        <v>0</v>
      </c>
      <c r="O79" s="88">
        <v>0</v>
      </c>
    </row>
    <row r="80" spans="1:15">
      <c r="A80" s="6">
        <v>77</v>
      </c>
      <c r="B80" s="19">
        <v>102</v>
      </c>
      <c r="C80" s="136">
        <v>1.53</v>
      </c>
      <c r="D80" s="136">
        <v>0.59</v>
      </c>
      <c r="E80" s="136">
        <v>0.14000000000000001</v>
      </c>
      <c r="F80" s="136">
        <v>0.14099999999999999</v>
      </c>
      <c r="G80" s="136">
        <v>13.36</v>
      </c>
      <c r="I80" s="6">
        <v>0</v>
      </c>
      <c r="J80" s="6">
        <v>0</v>
      </c>
      <c r="K80" s="6">
        <v>0</v>
      </c>
      <c r="L80" s="6">
        <v>1</v>
      </c>
      <c r="M80" s="6">
        <v>0</v>
      </c>
      <c r="N80" s="6">
        <v>0</v>
      </c>
      <c r="O80" s="6">
        <v>0</v>
      </c>
    </row>
    <row r="81" spans="1:15">
      <c r="A81" s="6">
        <v>78</v>
      </c>
      <c r="B81" s="19">
        <v>104</v>
      </c>
      <c r="C81" s="136">
        <v>0.3</v>
      </c>
      <c r="D81" s="136">
        <v>1.45</v>
      </c>
      <c r="E81" s="136">
        <v>0.33</v>
      </c>
      <c r="F81" s="136">
        <v>0.77600000000000002</v>
      </c>
      <c r="G81" s="136">
        <v>1.05</v>
      </c>
      <c r="I81" s="6">
        <v>0</v>
      </c>
      <c r="J81" s="6">
        <v>0</v>
      </c>
      <c r="K81" s="6">
        <v>0</v>
      </c>
      <c r="L81" s="6">
        <v>1</v>
      </c>
      <c r="M81" s="6">
        <v>0</v>
      </c>
      <c r="N81" s="6">
        <v>0</v>
      </c>
      <c r="O81" s="6">
        <v>0</v>
      </c>
    </row>
    <row r="82" spans="1:15">
      <c r="A82" s="6">
        <v>79</v>
      </c>
      <c r="B82" s="19">
        <v>105</v>
      </c>
      <c r="C82" s="136">
        <v>4.9400000000000004</v>
      </c>
      <c r="D82" s="136">
        <v>1.43</v>
      </c>
      <c r="E82" s="136">
        <v>4.63</v>
      </c>
      <c r="F82" s="136">
        <v>1.925</v>
      </c>
      <c r="G82" s="136">
        <v>0.63</v>
      </c>
      <c r="I82" s="6">
        <v>0</v>
      </c>
      <c r="J82" s="6">
        <v>0</v>
      </c>
      <c r="K82" s="6">
        <v>1</v>
      </c>
      <c r="L82" s="6">
        <v>0</v>
      </c>
      <c r="M82" s="6">
        <v>0</v>
      </c>
      <c r="N82" s="6">
        <v>0</v>
      </c>
      <c r="O82" s="6">
        <v>0</v>
      </c>
    </row>
    <row r="83" spans="1:15">
      <c r="A83" s="6">
        <v>80</v>
      </c>
      <c r="B83" s="19">
        <v>106</v>
      </c>
      <c r="C83" s="136">
        <v>0.48</v>
      </c>
      <c r="D83" s="136">
        <v>0.37</v>
      </c>
      <c r="E83" s="136">
        <v>1.05</v>
      </c>
      <c r="F83" s="136">
        <v>0.997</v>
      </c>
      <c r="G83" s="136">
        <v>3.54</v>
      </c>
      <c r="I83" s="6">
        <v>0</v>
      </c>
      <c r="J83" s="6">
        <v>0</v>
      </c>
      <c r="K83" s="6">
        <v>1</v>
      </c>
      <c r="L83" s="6">
        <v>0</v>
      </c>
      <c r="M83" s="6">
        <v>0</v>
      </c>
      <c r="N83" s="6">
        <v>0</v>
      </c>
      <c r="O83" s="6">
        <v>0</v>
      </c>
    </row>
    <row r="84" spans="1:15">
      <c r="A84" s="6">
        <v>81</v>
      </c>
      <c r="B84" s="19">
        <v>107</v>
      </c>
      <c r="C84" s="136">
        <v>0.27</v>
      </c>
      <c r="D84" s="136">
        <v>0.63</v>
      </c>
      <c r="E84" s="136">
        <v>0.82</v>
      </c>
      <c r="F84" s="136">
        <v>0.54900000000000004</v>
      </c>
      <c r="G84" s="136">
        <v>2.0299999999999998</v>
      </c>
      <c r="I84" s="6">
        <v>0</v>
      </c>
      <c r="J84" s="6">
        <v>1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</row>
    <row r="85" spans="1:15">
      <c r="A85" s="6">
        <v>82</v>
      </c>
      <c r="B85" s="19">
        <v>109</v>
      </c>
      <c r="C85" s="136">
        <v>2</v>
      </c>
      <c r="D85" s="136">
        <v>0.28999999999999998</v>
      </c>
      <c r="E85" s="136">
        <v>1.68</v>
      </c>
      <c r="F85" s="136">
        <v>1.121</v>
      </c>
      <c r="G85" s="136">
        <v>0.31</v>
      </c>
      <c r="I85" s="6">
        <v>0</v>
      </c>
      <c r="J85" s="6">
        <v>1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</row>
    <row r="86" spans="1:15">
      <c r="A86" s="6">
        <v>83</v>
      </c>
      <c r="B86" s="19">
        <v>111</v>
      </c>
      <c r="C86" s="136">
        <v>0.39</v>
      </c>
      <c r="D86" s="136">
        <v>1.57</v>
      </c>
      <c r="E86" s="136">
        <v>0.22</v>
      </c>
      <c r="F86" s="136">
        <v>0.62</v>
      </c>
      <c r="G86" s="136">
        <v>2.38</v>
      </c>
      <c r="I86" s="6">
        <v>0</v>
      </c>
      <c r="J86" s="6">
        <v>1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</row>
    <row r="87" spans="1:15">
      <c r="A87" s="6">
        <v>84</v>
      </c>
      <c r="B87" s="19">
        <v>116</v>
      </c>
      <c r="C87" s="136">
        <v>1.68</v>
      </c>
      <c r="D87" s="136">
        <v>0.33</v>
      </c>
      <c r="E87" s="136">
        <v>0.71</v>
      </c>
      <c r="F87" s="136">
        <v>3.7189999999999999</v>
      </c>
      <c r="G87" s="136">
        <v>6.48</v>
      </c>
      <c r="I87" s="6">
        <v>0</v>
      </c>
      <c r="J87" s="6">
        <v>0</v>
      </c>
      <c r="K87" s="6">
        <v>0</v>
      </c>
      <c r="L87" s="6">
        <v>1</v>
      </c>
      <c r="M87" s="6">
        <v>0</v>
      </c>
      <c r="N87" s="6">
        <v>0</v>
      </c>
      <c r="O87" s="6">
        <v>0</v>
      </c>
    </row>
    <row r="88" spans="1:15">
      <c r="A88" s="6">
        <v>85</v>
      </c>
      <c r="B88" s="19">
        <v>117</v>
      </c>
      <c r="C88" s="136">
        <v>1.32</v>
      </c>
      <c r="D88" s="136">
        <v>0.61</v>
      </c>
      <c r="E88" s="136">
        <v>2.21</v>
      </c>
      <c r="F88" s="136">
        <v>1.542</v>
      </c>
      <c r="G88" s="136">
        <v>1.42</v>
      </c>
      <c r="I88" s="6">
        <v>1</v>
      </c>
      <c r="J88" s="6">
        <v>0</v>
      </c>
      <c r="K88" s="6">
        <v>1</v>
      </c>
      <c r="L88" s="6">
        <v>0</v>
      </c>
      <c r="M88" s="6">
        <v>0</v>
      </c>
      <c r="N88" s="6">
        <v>0</v>
      </c>
      <c r="O88" s="6">
        <v>0</v>
      </c>
    </row>
    <row r="89" spans="1:15">
      <c r="A89" s="6">
        <v>86</v>
      </c>
      <c r="B89" s="19">
        <v>118</v>
      </c>
      <c r="C89" s="136">
        <v>0.19</v>
      </c>
      <c r="D89" s="136">
        <v>0.42</v>
      </c>
      <c r="E89" s="136">
        <v>0.24</v>
      </c>
      <c r="F89" s="136">
        <v>0.44400000000000001</v>
      </c>
      <c r="G89" s="136">
        <v>0.22</v>
      </c>
      <c r="I89" s="6">
        <v>0</v>
      </c>
      <c r="J89" s="6">
        <v>1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</row>
    <row r="90" spans="1:15">
      <c r="A90" s="6">
        <v>87</v>
      </c>
      <c r="B90" s="19">
        <v>119</v>
      </c>
      <c r="C90" s="136">
        <v>0.52</v>
      </c>
      <c r="D90" s="136">
        <v>0.05</v>
      </c>
      <c r="E90" s="136">
        <v>26.54</v>
      </c>
      <c r="F90" s="136">
        <v>176.06899999999999</v>
      </c>
      <c r="G90" s="136">
        <v>0.42</v>
      </c>
      <c r="I90" s="6">
        <v>0</v>
      </c>
      <c r="J90" s="6">
        <v>1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</row>
    <row r="91" spans="1:15">
      <c r="A91" s="6">
        <v>88</v>
      </c>
      <c r="B91" s="19">
        <v>120</v>
      </c>
      <c r="C91" s="136">
        <v>3.62</v>
      </c>
      <c r="D91" s="136">
        <v>0.69</v>
      </c>
      <c r="E91" s="136">
        <v>1.27</v>
      </c>
      <c r="F91" s="136">
        <v>2.0350000000000001</v>
      </c>
      <c r="G91" s="136">
        <v>2.93</v>
      </c>
      <c r="I91" s="6">
        <v>0</v>
      </c>
      <c r="J91" s="6">
        <v>1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</row>
    <row r="92" spans="1:15">
      <c r="A92" s="6">
        <v>89</v>
      </c>
      <c r="B92" s="19">
        <v>123</v>
      </c>
      <c r="C92" s="136">
        <v>0</v>
      </c>
      <c r="D92" s="136">
        <v>11.24</v>
      </c>
      <c r="E92" s="136">
        <v>2.63</v>
      </c>
      <c r="F92" s="136">
        <v>1.181</v>
      </c>
      <c r="G92" s="136">
        <v>0.05</v>
      </c>
      <c r="I92" s="6">
        <v>0</v>
      </c>
      <c r="J92" s="6">
        <v>0</v>
      </c>
      <c r="K92" s="6">
        <v>1</v>
      </c>
      <c r="L92" s="6">
        <v>0</v>
      </c>
      <c r="M92" s="6">
        <v>0</v>
      </c>
      <c r="N92" s="6">
        <v>0</v>
      </c>
      <c r="O92" s="6">
        <v>0</v>
      </c>
    </row>
    <row r="93" spans="1:15">
      <c r="I93">
        <f t="shared" ref="I93:O93" si="0">SUM(I4:I92)</f>
        <v>14</v>
      </c>
      <c r="J93">
        <f t="shared" si="0"/>
        <v>33</v>
      </c>
      <c r="K93">
        <f t="shared" si="0"/>
        <v>19</v>
      </c>
      <c r="L93">
        <f t="shared" si="0"/>
        <v>15</v>
      </c>
      <c r="M93">
        <f t="shared" si="0"/>
        <v>5</v>
      </c>
      <c r="N93">
        <f t="shared" si="0"/>
        <v>2</v>
      </c>
      <c r="O93">
        <f t="shared" si="0"/>
        <v>2</v>
      </c>
    </row>
  </sheetData>
  <mergeCells count="4">
    <mergeCell ref="A1:A3"/>
    <mergeCell ref="B1:B3"/>
    <mergeCell ref="C1:G1"/>
    <mergeCell ref="C2:G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8"/>
  <sheetViews>
    <sheetView workbookViewId="0">
      <selection activeCell="G20" sqref="G20"/>
    </sheetView>
  </sheetViews>
  <sheetFormatPr defaultRowHeight="15"/>
  <cols>
    <col min="9" max="9" width="9.140625" style="140"/>
    <col min="12" max="12" width="16.140625" customWidth="1"/>
    <col min="13" max="13" width="12" customWidth="1"/>
    <col min="14" max="14" width="15.42578125" customWidth="1"/>
    <col min="15" max="15" width="13.85546875" customWidth="1"/>
    <col min="16" max="16" width="14.140625" customWidth="1"/>
  </cols>
  <sheetData>
    <row r="1" spans="1:16">
      <c r="A1" s="217"/>
      <c r="B1" s="211" t="s">
        <v>0</v>
      </c>
      <c r="C1" s="235" t="s">
        <v>406</v>
      </c>
      <c r="D1" s="236"/>
      <c r="E1" s="236"/>
      <c r="F1" s="236"/>
      <c r="G1" s="236"/>
      <c r="H1" s="41"/>
      <c r="I1" s="139"/>
    </row>
    <row r="2" spans="1:16" ht="15" customHeight="1">
      <c r="A2" s="217"/>
      <c r="B2" s="211"/>
      <c r="C2" s="237" t="s">
        <v>392</v>
      </c>
      <c r="D2" s="237"/>
      <c r="E2" s="237"/>
      <c r="F2" s="237"/>
      <c r="G2" s="237"/>
    </row>
    <row r="3" spans="1:16" ht="30">
      <c r="A3" s="217"/>
      <c r="B3" s="211"/>
      <c r="C3" s="138" t="s">
        <v>394</v>
      </c>
      <c r="D3" s="138" t="s">
        <v>395</v>
      </c>
      <c r="E3" s="138" t="s">
        <v>396</v>
      </c>
      <c r="F3" s="138" t="s">
        <v>397</v>
      </c>
      <c r="G3" s="138" t="s">
        <v>398</v>
      </c>
      <c r="I3" s="141" t="s">
        <v>15</v>
      </c>
      <c r="K3" s="45"/>
      <c r="P3" s="70"/>
    </row>
    <row r="4" spans="1:16">
      <c r="A4" s="6">
        <v>8</v>
      </c>
      <c r="B4" s="15">
        <v>10</v>
      </c>
      <c r="C4" s="136">
        <v>1.36</v>
      </c>
      <c r="D4" s="136">
        <v>2.34</v>
      </c>
      <c r="E4" s="136">
        <v>0.38</v>
      </c>
      <c r="F4" s="136">
        <v>0.376</v>
      </c>
      <c r="G4" s="136">
        <v>0.9</v>
      </c>
      <c r="I4" s="144">
        <v>1</v>
      </c>
      <c r="N4" s="136"/>
      <c r="P4" s="136"/>
    </row>
    <row r="5" spans="1:16">
      <c r="A5" s="6">
        <v>9</v>
      </c>
      <c r="B5" s="15">
        <v>11</v>
      </c>
      <c r="C5" s="136">
        <v>0.26</v>
      </c>
      <c r="D5" s="136">
        <v>0.34</v>
      </c>
      <c r="E5" s="136">
        <v>0.47</v>
      </c>
      <c r="F5" s="136">
        <v>0.221</v>
      </c>
      <c r="G5" s="136">
        <v>0.17</v>
      </c>
      <c r="I5" s="144">
        <v>1</v>
      </c>
      <c r="N5" s="136"/>
      <c r="P5" s="136"/>
    </row>
    <row r="6" spans="1:16">
      <c r="A6" s="6">
        <v>15</v>
      </c>
      <c r="B6" s="15">
        <v>18</v>
      </c>
      <c r="C6" s="136">
        <v>4.07</v>
      </c>
      <c r="D6" s="136">
        <v>0.15</v>
      </c>
      <c r="E6" s="136">
        <v>1.77</v>
      </c>
      <c r="F6" s="136">
        <v>1.532</v>
      </c>
      <c r="G6" s="136">
        <v>3.39</v>
      </c>
      <c r="I6" s="144">
        <v>1</v>
      </c>
      <c r="N6" s="136"/>
      <c r="P6" s="136"/>
    </row>
    <row r="7" spans="1:16">
      <c r="A7" s="6">
        <v>19</v>
      </c>
      <c r="B7" s="19">
        <v>22</v>
      </c>
      <c r="C7" s="136">
        <v>0.38</v>
      </c>
      <c r="D7" s="136">
        <v>2.39</v>
      </c>
      <c r="E7" s="136">
        <v>0.76</v>
      </c>
      <c r="F7" s="136">
        <v>0.41199999999999998</v>
      </c>
      <c r="G7" s="136">
        <v>4.68</v>
      </c>
      <c r="I7" s="144">
        <v>1</v>
      </c>
      <c r="N7" s="136"/>
    </row>
    <row r="8" spans="1:16">
      <c r="A8" s="6">
        <v>25</v>
      </c>
      <c r="B8" s="19">
        <v>29</v>
      </c>
      <c r="C8" s="136">
        <v>0</v>
      </c>
      <c r="D8" s="136">
        <v>0.01</v>
      </c>
      <c r="E8" s="136">
        <v>0.03</v>
      </c>
      <c r="F8" s="136">
        <v>0.20599999999999999</v>
      </c>
      <c r="G8" s="136">
        <v>2.76</v>
      </c>
      <c r="I8" s="144">
        <v>1</v>
      </c>
    </row>
    <row r="9" spans="1:16">
      <c r="A9" s="6">
        <v>35</v>
      </c>
      <c r="B9" s="19">
        <v>39</v>
      </c>
      <c r="C9" s="136">
        <v>1.1299999999999999</v>
      </c>
      <c r="D9" s="136">
        <v>1.23</v>
      </c>
      <c r="E9" s="136">
        <v>0.98</v>
      </c>
      <c r="F9" s="136">
        <v>1.32</v>
      </c>
      <c r="G9" s="136">
        <v>430.54</v>
      </c>
      <c r="I9" s="144">
        <v>1</v>
      </c>
    </row>
    <row r="10" spans="1:16">
      <c r="A10" s="6">
        <v>37</v>
      </c>
      <c r="B10" s="19">
        <v>42</v>
      </c>
      <c r="C10" s="136">
        <v>0.98</v>
      </c>
      <c r="D10" s="136">
        <v>9.42</v>
      </c>
      <c r="E10" s="136">
        <v>28.64</v>
      </c>
      <c r="F10" s="136">
        <v>12.862</v>
      </c>
      <c r="G10" s="136">
        <v>120.68</v>
      </c>
      <c r="I10" s="144">
        <v>1</v>
      </c>
    </row>
    <row r="11" spans="1:16">
      <c r="A11" s="6">
        <v>38</v>
      </c>
      <c r="B11" s="19">
        <v>43</v>
      </c>
      <c r="C11" s="136">
        <v>2.71</v>
      </c>
      <c r="D11" s="136">
        <v>2.31</v>
      </c>
      <c r="E11" s="136">
        <v>0.23</v>
      </c>
      <c r="F11" s="136">
        <v>1.2270000000000001</v>
      </c>
      <c r="G11" s="136">
        <v>0.72</v>
      </c>
      <c r="I11" s="144">
        <v>1</v>
      </c>
    </row>
    <row r="12" spans="1:16">
      <c r="A12" s="6">
        <v>40</v>
      </c>
      <c r="B12" s="19">
        <v>45</v>
      </c>
      <c r="C12" s="136">
        <v>1.5</v>
      </c>
      <c r="D12" s="136">
        <v>2.99</v>
      </c>
      <c r="E12" s="136">
        <v>1.65</v>
      </c>
      <c r="F12" s="136">
        <v>0.85299999999999998</v>
      </c>
      <c r="G12" s="136">
        <v>6.8</v>
      </c>
      <c r="I12" s="144">
        <v>1</v>
      </c>
    </row>
    <row r="13" spans="1:16">
      <c r="A13" s="6">
        <v>41</v>
      </c>
      <c r="B13" s="19">
        <v>46</v>
      </c>
      <c r="C13" s="136">
        <v>0.32</v>
      </c>
      <c r="D13" s="136">
        <v>0.57999999999999996</v>
      </c>
      <c r="E13" s="136">
        <v>0.19</v>
      </c>
      <c r="F13" s="136">
        <v>0.92300000000000004</v>
      </c>
      <c r="G13" s="136">
        <v>0.35</v>
      </c>
      <c r="I13" s="144">
        <v>1</v>
      </c>
    </row>
    <row r="14" spans="1:16">
      <c r="A14" s="6">
        <v>42</v>
      </c>
      <c r="B14" s="19">
        <v>47</v>
      </c>
      <c r="C14" s="136">
        <v>2.7</v>
      </c>
      <c r="D14" s="136">
        <v>93.05</v>
      </c>
      <c r="E14" s="136">
        <v>1.24</v>
      </c>
      <c r="F14" s="136">
        <v>1.9450000000000001</v>
      </c>
      <c r="G14" s="136">
        <v>729.11</v>
      </c>
      <c r="I14" s="144">
        <v>1</v>
      </c>
    </row>
    <row r="15" spans="1:16">
      <c r="A15" s="6">
        <v>43</v>
      </c>
      <c r="B15" s="19">
        <v>48</v>
      </c>
      <c r="C15" s="136">
        <v>5.48</v>
      </c>
      <c r="D15" s="136">
        <v>0.66</v>
      </c>
      <c r="E15" s="136">
        <v>5.08</v>
      </c>
      <c r="F15" s="136">
        <v>1.575</v>
      </c>
      <c r="G15" s="136">
        <v>37.79</v>
      </c>
      <c r="I15" s="144">
        <v>1</v>
      </c>
    </row>
    <row r="16" spans="1:16">
      <c r="A16" s="6">
        <v>46</v>
      </c>
      <c r="B16" s="19">
        <v>53</v>
      </c>
      <c r="C16" s="136">
        <v>1.08</v>
      </c>
      <c r="D16" s="136">
        <v>4.91</v>
      </c>
      <c r="E16" s="136">
        <v>1.35</v>
      </c>
      <c r="F16" s="136">
        <v>0.997</v>
      </c>
      <c r="G16" s="136">
        <v>5.72</v>
      </c>
      <c r="I16" s="144">
        <v>1</v>
      </c>
    </row>
    <row r="17" spans="1:9">
      <c r="A17" s="6">
        <v>86</v>
      </c>
      <c r="B17" s="19">
        <v>117</v>
      </c>
      <c r="C17" s="136">
        <v>1.32</v>
      </c>
      <c r="D17" s="136">
        <v>0.61</v>
      </c>
      <c r="E17" s="136">
        <v>2.21</v>
      </c>
      <c r="F17" s="136">
        <v>1.542</v>
      </c>
      <c r="G17" s="136">
        <v>1.42</v>
      </c>
      <c r="I17" s="142">
        <v>1</v>
      </c>
    </row>
    <row r="18" spans="1:9">
      <c r="I18" s="140">
        <f>SUM(I4:I17)</f>
        <v>14</v>
      </c>
    </row>
  </sheetData>
  <mergeCells count="4">
    <mergeCell ref="A1:A3"/>
    <mergeCell ref="B1:B3"/>
    <mergeCell ref="C1:G1"/>
    <mergeCell ref="C2:G2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37"/>
  <sheetViews>
    <sheetView workbookViewId="0">
      <selection activeCell="A33" sqref="A33:XFD33"/>
    </sheetView>
  </sheetViews>
  <sheetFormatPr defaultRowHeight="15"/>
  <cols>
    <col min="9" max="9" width="9.140625" style="140"/>
    <col min="12" max="12" width="16.140625" customWidth="1"/>
    <col min="13" max="13" width="12" customWidth="1"/>
    <col min="14" max="14" width="15.42578125" customWidth="1"/>
    <col min="15" max="15" width="13.85546875" customWidth="1"/>
    <col min="16" max="16" width="14.140625" customWidth="1"/>
  </cols>
  <sheetData>
    <row r="1" spans="1:16">
      <c r="A1" s="217"/>
      <c r="B1" s="211" t="s">
        <v>0</v>
      </c>
      <c r="C1" s="235" t="s">
        <v>406</v>
      </c>
      <c r="D1" s="236"/>
      <c r="E1" s="236"/>
      <c r="F1" s="236"/>
      <c r="G1" s="236"/>
      <c r="H1" s="41"/>
      <c r="I1" s="139"/>
    </row>
    <row r="2" spans="1:16" ht="15" customHeight="1">
      <c r="A2" s="217"/>
      <c r="B2" s="211"/>
      <c r="C2" s="237" t="s">
        <v>392</v>
      </c>
      <c r="D2" s="237"/>
      <c r="E2" s="237"/>
      <c r="F2" s="237"/>
      <c r="G2" s="237"/>
    </row>
    <row r="3" spans="1:16" ht="30">
      <c r="A3" s="217"/>
      <c r="B3" s="211"/>
      <c r="C3" s="138" t="s">
        <v>394</v>
      </c>
      <c r="D3" s="138" t="s">
        <v>395</v>
      </c>
      <c r="E3" s="138" t="s">
        <v>396</v>
      </c>
      <c r="F3" s="138" t="s">
        <v>397</v>
      </c>
      <c r="G3" s="138" t="s">
        <v>398</v>
      </c>
      <c r="I3" s="141" t="s">
        <v>16</v>
      </c>
      <c r="K3" s="45"/>
      <c r="P3" s="70"/>
    </row>
    <row r="4" spans="1:16">
      <c r="A4" s="6">
        <v>7</v>
      </c>
      <c r="B4" s="15">
        <v>8</v>
      </c>
      <c r="C4" s="136">
        <v>35.75</v>
      </c>
      <c r="D4" s="136">
        <v>2.0299999999999998</v>
      </c>
      <c r="E4" s="136">
        <v>0.11</v>
      </c>
      <c r="F4" s="136">
        <v>10.161</v>
      </c>
      <c r="G4" s="136">
        <v>0.86</v>
      </c>
      <c r="I4" s="142">
        <v>1</v>
      </c>
      <c r="N4" s="136"/>
      <c r="P4" s="136"/>
    </row>
    <row r="5" spans="1:16">
      <c r="A5" s="6">
        <v>14</v>
      </c>
      <c r="B5" s="15">
        <v>17</v>
      </c>
      <c r="C5" s="136">
        <v>0.11</v>
      </c>
      <c r="D5" s="136">
        <v>0.02</v>
      </c>
      <c r="E5" s="136">
        <v>0.01</v>
      </c>
      <c r="F5" s="136">
        <v>6.3E-2</v>
      </c>
      <c r="G5" s="136">
        <v>0.02</v>
      </c>
      <c r="I5" s="142">
        <v>1</v>
      </c>
      <c r="N5" s="136"/>
      <c r="P5" s="136"/>
    </row>
    <row r="6" spans="1:16">
      <c r="A6" s="6">
        <v>16</v>
      </c>
      <c r="B6" s="19">
        <v>19</v>
      </c>
      <c r="C6" s="136">
        <v>57.88</v>
      </c>
      <c r="D6" s="136">
        <v>64</v>
      </c>
      <c r="E6" s="136">
        <v>47.01</v>
      </c>
      <c r="F6" s="136">
        <v>539.32100000000003</v>
      </c>
      <c r="G6" s="136">
        <v>129.79</v>
      </c>
      <c r="I6" s="142">
        <v>1</v>
      </c>
      <c r="N6" s="136"/>
    </row>
    <row r="7" spans="1:16">
      <c r="A7" s="6">
        <v>20</v>
      </c>
      <c r="B7" s="19">
        <v>23</v>
      </c>
      <c r="C7" s="136">
        <v>0.38</v>
      </c>
      <c r="D7" s="136">
        <v>0.54</v>
      </c>
      <c r="E7" s="136">
        <v>0.06</v>
      </c>
      <c r="F7" s="136">
        <v>2.8479999999999999</v>
      </c>
      <c r="G7" s="136">
        <v>3.08</v>
      </c>
      <c r="I7" s="142">
        <v>1</v>
      </c>
    </row>
    <row r="8" spans="1:16">
      <c r="A8" s="6">
        <v>21</v>
      </c>
      <c r="B8" s="19">
        <v>24</v>
      </c>
      <c r="C8" s="136">
        <v>2.5299999999999998</v>
      </c>
      <c r="D8" s="136">
        <v>0.47</v>
      </c>
      <c r="E8" s="136">
        <v>0.74</v>
      </c>
      <c r="F8" s="136">
        <v>0.153</v>
      </c>
      <c r="G8" s="136">
        <v>0.33</v>
      </c>
      <c r="I8" s="142">
        <v>1</v>
      </c>
    </row>
    <row r="9" spans="1:16">
      <c r="A9" s="6">
        <v>22</v>
      </c>
      <c r="B9" s="19">
        <v>25</v>
      </c>
      <c r="C9" s="136">
        <v>0.78</v>
      </c>
      <c r="D9" s="136">
        <v>1</v>
      </c>
      <c r="E9" s="136">
        <v>0.68</v>
      </c>
      <c r="F9" s="136">
        <v>1.0640000000000001</v>
      </c>
      <c r="G9" s="136">
        <v>1.56</v>
      </c>
      <c r="I9" s="142">
        <v>1</v>
      </c>
    </row>
    <row r="10" spans="1:16">
      <c r="A10" s="6">
        <v>24</v>
      </c>
      <c r="B10" s="19">
        <v>28</v>
      </c>
      <c r="C10" s="136">
        <v>5.52</v>
      </c>
      <c r="D10" s="136">
        <v>2.14</v>
      </c>
      <c r="E10" s="136">
        <v>1.85</v>
      </c>
      <c r="F10" s="136">
        <v>0.77400000000000002</v>
      </c>
      <c r="G10" s="136">
        <v>1.65</v>
      </c>
      <c r="I10" s="142">
        <v>1</v>
      </c>
    </row>
    <row r="11" spans="1:16">
      <c r="A11" s="6">
        <v>26</v>
      </c>
      <c r="B11" s="19">
        <v>30</v>
      </c>
      <c r="C11" s="136">
        <v>0.82</v>
      </c>
      <c r="D11" s="136">
        <v>0.28000000000000003</v>
      </c>
      <c r="E11" s="136">
        <v>0.03</v>
      </c>
      <c r="F11" s="136">
        <v>0.253</v>
      </c>
      <c r="G11" s="136">
        <v>0.55000000000000004</v>
      </c>
      <c r="I11" s="143">
        <v>1</v>
      </c>
    </row>
    <row r="12" spans="1:16">
      <c r="A12" s="6">
        <v>30</v>
      </c>
      <c r="B12" s="19">
        <v>34</v>
      </c>
      <c r="C12" s="136">
        <v>1.22</v>
      </c>
      <c r="D12" s="136">
        <v>1.3</v>
      </c>
      <c r="E12" s="136">
        <v>0.69</v>
      </c>
      <c r="F12" s="136">
        <v>0.434</v>
      </c>
      <c r="G12" s="136">
        <v>0.88</v>
      </c>
      <c r="I12" s="143">
        <v>1</v>
      </c>
    </row>
    <row r="13" spans="1:16">
      <c r="A13" s="6">
        <v>31</v>
      </c>
      <c r="B13" s="19">
        <v>35</v>
      </c>
      <c r="C13" s="136">
        <v>0.76</v>
      </c>
      <c r="D13" s="136">
        <v>2.34</v>
      </c>
      <c r="E13" s="136">
        <v>1.1499999999999999</v>
      </c>
      <c r="F13" s="136">
        <v>1.6990000000000001</v>
      </c>
      <c r="G13" s="136">
        <v>2.87</v>
      </c>
      <c r="I13" s="143">
        <v>1</v>
      </c>
    </row>
    <row r="14" spans="1:16">
      <c r="A14" s="6">
        <v>32</v>
      </c>
      <c r="B14" s="19">
        <v>36</v>
      </c>
      <c r="C14" s="136">
        <v>0.32</v>
      </c>
      <c r="D14" s="136">
        <v>0.97</v>
      </c>
      <c r="E14" s="136">
        <v>0.4</v>
      </c>
      <c r="F14" s="136">
        <v>0.49099999999999999</v>
      </c>
      <c r="G14" s="136">
        <v>1.31</v>
      </c>
      <c r="I14" s="143">
        <v>1</v>
      </c>
    </row>
    <row r="15" spans="1:16">
      <c r="A15" s="6">
        <v>45</v>
      </c>
      <c r="B15" s="19">
        <v>51</v>
      </c>
      <c r="C15" s="136">
        <v>1.02</v>
      </c>
      <c r="D15" s="136">
        <v>1.1599999999999999</v>
      </c>
      <c r="E15" s="136">
        <v>0.84</v>
      </c>
      <c r="F15" s="136">
        <v>1.899</v>
      </c>
      <c r="G15" s="136">
        <v>1.21</v>
      </c>
      <c r="I15" s="143">
        <v>1</v>
      </c>
    </row>
    <row r="16" spans="1:16">
      <c r="A16" s="6">
        <v>47</v>
      </c>
      <c r="B16" s="19">
        <v>54</v>
      </c>
      <c r="C16" s="136">
        <v>0.78</v>
      </c>
      <c r="D16" s="136">
        <v>92.41</v>
      </c>
      <c r="E16" s="136">
        <v>0.69</v>
      </c>
      <c r="F16" s="136">
        <v>1.091</v>
      </c>
      <c r="G16" s="136">
        <v>0.36</v>
      </c>
      <c r="I16" s="143">
        <v>1</v>
      </c>
    </row>
    <row r="17" spans="1:9">
      <c r="A17" s="6">
        <v>49</v>
      </c>
      <c r="B17" s="19">
        <v>57</v>
      </c>
      <c r="C17" s="136">
        <v>1.89</v>
      </c>
      <c r="D17" s="136">
        <v>6.06</v>
      </c>
      <c r="E17" s="136">
        <v>0.77</v>
      </c>
      <c r="F17" s="136">
        <v>0.93600000000000005</v>
      </c>
      <c r="G17" s="136">
        <v>8.43</v>
      </c>
      <c r="I17" s="143">
        <v>1</v>
      </c>
    </row>
    <row r="18" spans="1:9">
      <c r="A18" s="6">
        <v>51</v>
      </c>
      <c r="B18" s="19">
        <v>60</v>
      </c>
      <c r="C18" s="136">
        <v>3.29</v>
      </c>
      <c r="D18" s="136">
        <v>0</v>
      </c>
      <c r="E18" s="136">
        <v>0.51</v>
      </c>
      <c r="F18" s="136">
        <v>0.16900000000000001</v>
      </c>
      <c r="G18" s="136">
        <v>0.02</v>
      </c>
      <c r="I18" s="143">
        <v>1</v>
      </c>
    </row>
    <row r="19" spans="1:9">
      <c r="A19" s="6">
        <v>52</v>
      </c>
      <c r="B19" s="19">
        <v>62</v>
      </c>
      <c r="C19" s="136">
        <v>1.37</v>
      </c>
      <c r="D19" s="136">
        <v>0.21</v>
      </c>
      <c r="E19" s="136">
        <v>1.1399999999999999</v>
      </c>
      <c r="F19" s="136">
        <v>0.79300000000000004</v>
      </c>
      <c r="G19" s="136">
        <v>0.24</v>
      </c>
      <c r="I19" s="143">
        <v>1</v>
      </c>
    </row>
    <row r="20" spans="1:9">
      <c r="A20" s="6">
        <v>54</v>
      </c>
      <c r="B20" s="19">
        <v>67</v>
      </c>
      <c r="C20" s="137" t="s">
        <v>403</v>
      </c>
      <c r="D20" s="137">
        <v>0.26</v>
      </c>
      <c r="E20" s="137">
        <v>0.84</v>
      </c>
      <c r="F20" s="137">
        <v>2.129</v>
      </c>
      <c r="G20" s="137">
        <v>0.17</v>
      </c>
      <c r="I20" s="143">
        <v>1</v>
      </c>
    </row>
    <row r="21" spans="1:9">
      <c r="A21" s="6">
        <v>56</v>
      </c>
      <c r="B21" s="19">
        <v>70</v>
      </c>
      <c r="C21" s="136">
        <v>0.76</v>
      </c>
      <c r="D21" s="136">
        <v>3.56</v>
      </c>
      <c r="E21" s="136">
        <v>1.26</v>
      </c>
      <c r="F21" s="136">
        <v>1.306</v>
      </c>
      <c r="G21" s="136">
        <v>4.3</v>
      </c>
      <c r="I21" s="143">
        <v>1</v>
      </c>
    </row>
    <row r="22" spans="1:9">
      <c r="A22" s="6">
        <v>57</v>
      </c>
      <c r="B22" s="19">
        <v>71</v>
      </c>
      <c r="C22" s="136">
        <v>0.53</v>
      </c>
      <c r="D22" s="136">
        <v>0.53</v>
      </c>
      <c r="E22" s="136">
        <v>308.69</v>
      </c>
      <c r="F22" s="136">
        <v>0.877</v>
      </c>
      <c r="G22" s="136">
        <v>0.55000000000000004</v>
      </c>
      <c r="I22" s="143">
        <v>1</v>
      </c>
    </row>
    <row r="23" spans="1:9">
      <c r="A23" s="6">
        <v>59</v>
      </c>
      <c r="B23" s="19">
        <v>73</v>
      </c>
      <c r="C23" s="136">
        <v>1.31</v>
      </c>
      <c r="D23" s="136">
        <v>1.55</v>
      </c>
      <c r="E23" s="136">
        <v>6.8</v>
      </c>
      <c r="F23" s="136">
        <v>1.24</v>
      </c>
      <c r="G23" s="136">
        <v>1.45</v>
      </c>
      <c r="I23" s="143">
        <v>1</v>
      </c>
    </row>
    <row r="24" spans="1:9">
      <c r="A24" s="6">
        <v>60</v>
      </c>
      <c r="B24" s="19">
        <v>74</v>
      </c>
      <c r="C24" s="136">
        <v>0.61</v>
      </c>
      <c r="D24" s="136">
        <v>1.64</v>
      </c>
      <c r="E24" s="136">
        <v>4.47</v>
      </c>
      <c r="F24" s="136">
        <v>4.7E-2</v>
      </c>
      <c r="G24" s="136">
        <v>0.38</v>
      </c>
      <c r="I24" s="143">
        <v>1</v>
      </c>
    </row>
    <row r="25" spans="1:9">
      <c r="A25" s="6">
        <v>70</v>
      </c>
      <c r="B25" s="19">
        <v>92</v>
      </c>
      <c r="C25" s="136">
        <v>0.48</v>
      </c>
      <c r="D25" s="136">
        <v>40.5</v>
      </c>
      <c r="E25" s="136">
        <v>8.14</v>
      </c>
      <c r="F25" s="136">
        <v>0.63900000000000001</v>
      </c>
      <c r="G25" s="136">
        <v>1.78</v>
      </c>
      <c r="I25" s="143">
        <v>1</v>
      </c>
    </row>
    <row r="26" spans="1:9">
      <c r="A26" s="6">
        <v>71</v>
      </c>
      <c r="B26" s="19">
        <v>93</v>
      </c>
      <c r="C26" s="136">
        <v>1.1599999999999999</v>
      </c>
      <c r="D26" s="136">
        <v>0</v>
      </c>
      <c r="E26" s="136">
        <v>0.24</v>
      </c>
      <c r="F26" s="136">
        <v>0.40600000000000003</v>
      </c>
      <c r="G26" s="136">
        <v>0.87</v>
      </c>
      <c r="I26" s="143">
        <v>1</v>
      </c>
    </row>
    <row r="27" spans="1:9">
      <c r="A27" s="6">
        <v>72</v>
      </c>
      <c r="B27" s="19">
        <v>95</v>
      </c>
      <c r="C27" s="136">
        <v>0.43</v>
      </c>
      <c r="D27" s="136">
        <v>0.72</v>
      </c>
      <c r="E27" s="136">
        <v>0.68</v>
      </c>
      <c r="F27" s="136">
        <v>1.2569999999999999</v>
      </c>
      <c r="G27" s="136">
        <v>0.33</v>
      </c>
      <c r="I27" s="143">
        <v>1</v>
      </c>
    </row>
    <row r="28" spans="1:9">
      <c r="A28" s="6">
        <v>74</v>
      </c>
      <c r="B28" s="19">
        <v>98</v>
      </c>
      <c r="C28" s="136">
        <v>4.0599999999999996</v>
      </c>
      <c r="D28" s="136">
        <v>309.76</v>
      </c>
      <c r="E28" s="136">
        <v>2.19</v>
      </c>
      <c r="F28" s="136">
        <v>1.9930000000000001</v>
      </c>
      <c r="G28" s="136">
        <v>11.92</v>
      </c>
      <c r="I28" s="142">
        <v>1</v>
      </c>
    </row>
    <row r="29" spans="1:9">
      <c r="A29" s="6">
        <v>75</v>
      </c>
      <c r="B29" s="19">
        <v>99</v>
      </c>
      <c r="C29" s="136">
        <v>1.3</v>
      </c>
      <c r="D29" s="136">
        <v>0</v>
      </c>
      <c r="E29" s="136">
        <v>7.11</v>
      </c>
      <c r="F29" s="136">
        <v>0.74199999999999999</v>
      </c>
      <c r="G29" s="136">
        <v>12.68</v>
      </c>
      <c r="I29" s="142">
        <v>1</v>
      </c>
    </row>
    <row r="30" spans="1:9">
      <c r="A30" s="6">
        <v>76</v>
      </c>
      <c r="B30" s="19">
        <v>100</v>
      </c>
      <c r="C30" s="136">
        <v>0.55000000000000004</v>
      </c>
      <c r="D30" s="136">
        <v>0.69</v>
      </c>
      <c r="E30" s="136">
        <v>367.09</v>
      </c>
      <c r="F30" s="136">
        <v>0.79600000000000004</v>
      </c>
      <c r="G30" s="136">
        <v>0.4</v>
      </c>
      <c r="I30" s="142">
        <v>1</v>
      </c>
    </row>
    <row r="31" spans="1:9">
      <c r="A31" s="6">
        <v>81</v>
      </c>
      <c r="B31" s="19">
        <v>107</v>
      </c>
      <c r="C31" s="136">
        <v>0.27</v>
      </c>
      <c r="D31" s="136">
        <v>0.63</v>
      </c>
      <c r="E31" s="136">
        <v>0.82</v>
      </c>
      <c r="F31" s="136">
        <v>0.54900000000000004</v>
      </c>
      <c r="G31" s="136">
        <v>2.0299999999999998</v>
      </c>
      <c r="I31" s="142">
        <v>1</v>
      </c>
    </row>
    <row r="32" spans="1:9">
      <c r="A32" s="6">
        <v>82</v>
      </c>
      <c r="B32" s="19">
        <v>109</v>
      </c>
      <c r="C32" s="136">
        <v>2</v>
      </c>
      <c r="D32" s="136">
        <v>0.28999999999999998</v>
      </c>
      <c r="E32" s="136">
        <v>1.68</v>
      </c>
      <c r="F32" s="136">
        <v>1.121</v>
      </c>
      <c r="G32" s="136">
        <v>0.31</v>
      </c>
      <c r="I32" s="142">
        <v>1</v>
      </c>
    </row>
    <row r="33" spans="1:9">
      <c r="A33" s="6">
        <v>84</v>
      </c>
      <c r="B33" s="19">
        <v>111</v>
      </c>
      <c r="C33" s="136">
        <v>0.39</v>
      </c>
      <c r="D33" s="136">
        <v>1.57</v>
      </c>
      <c r="E33" s="136">
        <v>0.22</v>
      </c>
      <c r="F33" s="136">
        <v>0.62</v>
      </c>
      <c r="G33" s="136">
        <v>2.38</v>
      </c>
      <c r="I33" s="142">
        <v>1</v>
      </c>
    </row>
    <row r="34" spans="1:9">
      <c r="A34" s="6">
        <v>87</v>
      </c>
      <c r="B34" s="19">
        <v>118</v>
      </c>
      <c r="C34" s="136">
        <v>0.19</v>
      </c>
      <c r="D34" s="136">
        <v>0.42</v>
      </c>
      <c r="E34" s="136">
        <v>0.24</v>
      </c>
      <c r="F34" s="136">
        <v>0.44400000000000001</v>
      </c>
      <c r="G34" s="136">
        <v>0.22</v>
      </c>
      <c r="I34" s="142">
        <v>1</v>
      </c>
    </row>
    <row r="35" spans="1:9">
      <c r="A35" s="6">
        <v>88</v>
      </c>
      <c r="B35" s="19">
        <v>119</v>
      </c>
      <c r="C35" s="136">
        <v>0.52</v>
      </c>
      <c r="D35" s="136">
        <v>0.05</v>
      </c>
      <c r="E35" s="136">
        <v>26.54</v>
      </c>
      <c r="F35" s="136">
        <v>176.06899999999999</v>
      </c>
      <c r="G35" s="136">
        <v>0.42</v>
      </c>
      <c r="I35" s="142">
        <v>1</v>
      </c>
    </row>
    <row r="36" spans="1:9">
      <c r="A36" s="6">
        <v>89</v>
      </c>
      <c r="B36" s="19">
        <v>120</v>
      </c>
      <c r="C36" s="136">
        <v>3.62</v>
      </c>
      <c r="D36" s="136">
        <v>0.69</v>
      </c>
      <c r="E36" s="136">
        <v>1.27</v>
      </c>
      <c r="F36" s="136">
        <v>2.0350000000000001</v>
      </c>
      <c r="G36" s="136">
        <v>2.93</v>
      </c>
      <c r="I36" s="142">
        <v>1</v>
      </c>
    </row>
    <row r="37" spans="1:9">
      <c r="I37" s="140">
        <f>SUM(I4:I36)</f>
        <v>33</v>
      </c>
    </row>
  </sheetData>
  <mergeCells count="4">
    <mergeCell ref="A1:A3"/>
    <mergeCell ref="B1:B3"/>
    <mergeCell ref="C1:G1"/>
    <mergeCell ref="C2:G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3"/>
  <sheetViews>
    <sheetView workbookViewId="0">
      <selection activeCell="A22" sqref="A22:XFD24"/>
    </sheetView>
  </sheetViews>
  <sheetFormatPr defaultRowHeight="15"/>
  <cols>
    <col min="9" max="9" width="9.140625" style="146"/>
    <col min="12" max="12" width="16.140625" customWidth="1"/>
    <col min="13" max="13" width="12" customWidth="1"/>
    <col min="14" max="14" width="15.42578125" customWidth="1"/>
    <col min="15" max="15" width="13.85546875" customWidth="1"/>
    <col min="16" max="16" width="14.140625" customWidth="1"/>
  </cols>
  <sheetData>
    <row r="1" spans="1:16">
      <c r="A1" s="217"/>
      <c r="B1" s="211" t="s">
        <v>0</v>
      </c>
      <c r="C1" s="235" t="s">
        <v>406</v>
      </c>
      <c r="D1" s="236"/>
      <c r="E1" s="236"/>
      <c r="F1" s="236"/>
      <c r="G1" s="236"/>
      <c r="H1" s="41"/>
      <c r="I1" s="145"/>
    </row>
    <row r="2" spans="1:16" ht="15" customHeight="1">
      <c r="A2" s="217"/>
      <c r="B2" s="211"/>
      <c r="C2" s="237" t="s">
        <v>392</v>
      </c>
      <c r="D2" s="237"/>
      <c r="E2" s="237"/>
      <c r="F2" s="237"/>
      <c r="G2" s="237"/>
    </row>
    <row r="3" spans="1:16">
      <c r="A3" s="217"/>
      <c r="B3" s="211"/>
      <c r="C3" s="138" t="s">
        <v>394</v>
      </c>
      <c r="D3" s="138" t="s">
        <v>395</v>
      </c>
      <c r="E3" s="138" t="s">
        <v>396</v>
      </c>
      <c r="F3" s="138" t="s">
        <v>397</v>
      </c>
      <c r="G3" s="138" t="s">
        <v>398</v>
      </c>
      <c r="I3" s="147" t="s">
        <v>17</v>
      </c>
      <c r="K3" s="45"/>
      <c r="P3" s="70"/>
    </row>
    <row r="4" spans="1:16">
      <c r="A4" s="6">
        <v>4</v>
      </c>
      <c r="B4" s="15">
        <v>4</v>
      </c>
      <c r="C4" s="136">
        <v>0.06</v>
      </c>
      <c r="D4" s="136">
        <v>0.22</v>
      </c>
      <c r="E4" s="136">
        <v>0.04</v>
      </c>
      <c r="F4" s="136">
        <v>7.5999999999999998E-2</v>
      </c>
      <c r="G4" s="136">
        <v>2.71</v>
      </c>
      <c r="I4" s="148">
        <v>1</v>
      </c>
      <c r="M4" s="136"/>
      <c r="N4" s="136"/>
      <c r="O4" s="136"/>
      <c r="P4" s="136"/>
    </row>
    <row r="5" spans="1:16">
      <c r="A5" s="6">
        <v>10</v>
      </c>
      <c r="B5" s="15">
        <v>12</v>
      </c>
      <c r="C5" s="136">
        <v>0.01</v>
      </c>
      <c r="D5" s="136">
        <v>0</v>
      </c>
      <c r="E5" s="136">
        <v>0</v>
      </c>
      <c r="F5" s="136">
        <v>0</v>
      </c>
      <c r="G5" s="136">
        <v>0.05</v>
      </c>
      <c r="I5" s="148">
        <v>1</v>
      </c>
      <c r="N5" s="136"/>
      <c r="P5" s="136"/>
    </row>
    <row r="6" spans="1:16">
      <c r="A6" s="6">
        <v>12</v>
      </c>
      <c r="B6" s="15">
        <v>15</v>
      </c>
      <c r="C6" s="136">
        <v>75.06</v>
      </c>
      <c r="D6" s="136">
        <v>2344.4</v>
      </c>
      <c r="E6" s="136">
        <v>11.2</v>
      </c>
      <c r="F6" s="136">
        <v>8.2530000000000001</v>
      </c>
      <c r="G6" s="136">
        <v>51.63</v>
      </c>
      <c r="I6" s="148">
        <v>1</v>
      </c>
      <c r="N6" s="137"/>
      <c r="P6" s="136"/>
    </row>
    <row r="7" spans="1:16">
      <c r="A7" s="6">
        <v>13</v>
      </c>
      <c r="B7" s="15">
        <v>16</v>
      </c>
      <c r="C7" s="136">
        <v>0.39</v>
      </c>
      <c r="D7" s="136">
        <v>1.23</v>
      </c>
      <c r="E7" s="136">
        <v>852.17</v>
      </c>
      <c r="F7" s="136">
        <v>3.2000000000000001E-2</v>
      </c>
      <c r="G7" s="136">
        <v>0.08</v>
      </c>
      <c r="I7" s="148">
        <v>1</v>
      </c>
      <c r="N7" s="136"/>
      <c r="P7" s="136"/>
    </row>
    <row r="8" spans="1:16">
      <c r="A8" s="6">
        <v>18</v>
      </c>
      <c r="B8" s="19">
        <v>21</v>
      </c>
      <c r="C8" s="136">
        <v>0.37</v>
      </c>
      <c r="D8" s="136">
        <v>1.51</v>
      </c>
      <c r="E8" s="136">
        <v>0.14000000000000001</v>
      </c>
      <c r="F8" s="136">
        <v>0.26900000000000002</v>
      </c>
      <c r="G8" s="136">
        <v>1.74</v>
      </c>
      <c r="I8" s="148">
        <v>1</v>
      </c>
      <c r="N8" s="136"/>
    </row>
    <row r="9" spans="1:16">
      <c r="A9" s="6">
        <v>23</v>
      </c>
      <c r="B9" s="19">
        <v>27</v>
      </c>
      <c r="C9" s="136">
        <v>0.73</v>
      </c>
      <c r="D9" s="136">
        <v>3.49</v>
      </c>
      <c r="E9" s="136">
        <v>0.81</v>
      </c>
      <c r="F9" s="136">
        <v>0.16700000000000001</v>
      </c>
      <c r="G9" s="136">
        <v>1722.16</v>
      </c>
      <c r="I9" s="148">
        <v>1</v>
      </c>
    </row>
    <row r="10" spans="1:16">
      <c r="A10" s="6">
        <v>33</v>
      </c>
      <c r="B10" s="19">
        <v>37</v>
      </c>
      <c r="C10" s="136">
        <v>0.98</v>
      </c>
      <c r="D10" s="136">
        <v>7.92</v>
      </c>
      <c r="E10" s="136">
        <v>2.0099999999999998</v>
      </c>
      <c r="F10" s="136">
        <v>1.333</v>
      </c>
      <c r="G10" s="136">
        <v>0</v>
      </c>
      <c r="I10" s="150">
        <v>1</v>
      </c>
    </row>
    <row r="11" spans="1:16">
      <c r="A11" s="6">
        <v>36</v>
      </c>
      <c r="B11" s="19">
        <v>40</v>
      </c>
      <c r="C11" s="136">
        <v>4.1100000000000003</v>
      </c>
      <c r="D11" s="136">
        <v>0.94</v>
      </c>
      <c r="E11" s="136">
        <v>1.38</v>
      </c>
      <c r="F11" s="136">
        <v>0.25700000000000001</v>
      </c>
      <c r="G11" s="136">
        <v>0.11</v>
      </c>
      <c r="I11" s="150">
        <v>1</v>
      </c>
    </row>
    <row r="12" spans="1:16">
      <c r="A12" s="6">
        <v>39</v>
      </c>
      <c r="B12" s="19">
        <v>44</v>
      </c>
      <c r="C12" s="136">
        <v>0.24</v>
      </c>
      <c r="D12" s="136">
        <v>0.37</v>
      </c>
      <c r="E12" s="136">
        <v>0.38</v>
      </c>
      <c r="F12" s="136">
        <v>0.20499999999999999</v>
      </c>
      <c r="G12" s="136">
        <v>0.84</v>
      </c>
      <c r="I12" s="150">
        <v>1</v>
      </c>
    </row>
    <row r="13" spans="1:16">
      <c r="A13" s="6">
        <v>48</v>
      </c>
      <c r="B13" s="19">
        <v>55</v>
      </c>
      <c r="C13" s="136">
        <v>4.9400000000000004</v>
      </c>
      <c r="D13" s="136">
        <v>38.85</v>
      </c>
      <c r="E13" s="136">
        <v>0.16</v>
      </c>
      <c r="F13" s="136">
        <v>0.84099999999999997</v>
      </c>
      <c r="G13" s="136">
        <v>5.41</v>
      </c>
      <c r="I13" s="150">
        <v>1</v>
      </c>
    </row>
    <row r="14" spans="1:16">
      <c r="A14" s="6">
        <v>53</v>
      </c>
      <c r="B14" s="19">
        <v>64</v>
      </c>
      <c r="C14" s="136">
        <v>0.86</v>
      </c>
      <c r="D14" s="136">
        <v>0.13</v>
      </c>
      <c r="E14" s="136">
        <v>0.17</v>
      </c>
      <c r="F14" s="136">
        <v>0.64200000000000002</v>
      </c>
      <c r="G14" s="136">
        <v>0.06</v>
      </c>
      <c r="I14" s="150">
        <v>1</v>
      </c>
    </row>
    <row r="15" spans="1:16">
      <c r="A15" s="6">
        <v>55</v>
      </c>
      <c r="B15" s="19">
        <v>68</v>
      </c>
      <c r="C15" s="137">
        <v>0.06</v>
      </c>
      <c r="D15" s="137">
        <v>0.01</v>
      </c>
      <c r="E15" s="137">
        <v>5.22</v>
      </c>
      <c r="F15" s="137">
        <v>1.444</v>
      </c>
      <c r="G15" s="137">
        <v>0.01</v>
      </c>
      <c r="I15" s="150">
        <v>1</v>
      </c>
    </row>
    <row r="16" spans="1:16">
      <c r="A16" s="6">
        <v>67</v>
      </c>
      <c r="B16" s="19">
        <v>88</v>
      </c>
      <c r="C16" s="136">
        <v>1.21</v>
      </c>
      <c r="D16" s="136">
        <v>0.84</v>
      </c>
      <c r="E16" s="136">
        <v>7.0000000000000007E-2</v>
      </c>
      <c r="F16" s="136">
        <v>0.86199999999999999</v>
      </c>
      <c r="G16" s="136">
        <v>0.84</v>
      </c>
      <c r="I16" s="150">
        <v>1</v>
      </c>
    </row>
    <row r="17" spans="1:9">
      <c r="A17" s="6">
        <v>68</v>
      </c>
      <c r="B17" s="19">
        <v>89</v>
      </c>
      <c r="C17" s="136">
        <v>0.92</v>
      </c>
      <c r="D17" s="136">
        <v>0</v>
      </c>
      <c r="E17" s="136">
        <v>0.91</v>
      </c>
      <c r="F17" s="136">
        <v>6.0000000000000001E-3</v>
      </c>
      <c r="G17" s="136">
        <v>0</v>
      </c>
      <c r="I17" s="150">
        <v>1</v>
      </c>
    </row>
    <row r="18" spans="1:9">
      <c r="A18" s="6">
        <v>69</v>
      </c>
      <c r="B18" s="19">
        <v>90</v>
      </c>
      <c r="C18" s="136">
        <v>2.06</v>
      </c>
      <c r="D18" s="136">
        <v>0.42</v>
      </c>
      <c r="E18" s="136">
        <v>0.68</v>
      </c>
      <c r="F18" s="136">
        <v>0.91100000000000003</v>
      </c>
      <c r="G18" s="136">
        <v>1.24</v>
      </c>
      <c r="I18" s="150">
        <v>1</v>
      </c>
    </row>
    <row r="19" spans="1:9">
      <c r="A19" s="6">
        <v>79</v>
      </c>
      <c r="B19" s="19">
        <v>105</v>
      </c>
      <c r="C19" s="136">
        <v>4.9400000000000004</v>
      </c>
      <c r="D19" s="136">
        <v>1.43</v>
      </c>
      <c r="E19" s="136">
        <v>4.63</v>
      </c>
      <c r="F19" s="136">
        <v>1.925</v>
      </c>
      <c r="G19" s="136">
        <v>0.63</v>
      </c>
      <c r="I19" s="148">
        <v>1</v>
      </c>
    </row>
    <row r="20" spans="1:9">
      <c r="A20" s="6">
        <v>80</v>
      </c>
      <c r="B20" s="19">
        <v>106</v>
      </c>
      <c r="C20" s="136">
        <v>0.48</v>
      </c>
      <c r="D20" s="136">
        <v>0.37</v>
      </c>
      <c r="E20" s="136">
        <v>1.05</v>
      </c>
      <c r="F20" s="136">
        <v>0.997</v>
      </c>
      <c r="G20" s="136">
        <v>3.54</v>
      </c>
      <c r="I20" s="148">
        <v>1</v>
      </c>
    </row>
    <row r="21" spans="1:9">
      <c r="A21" s="6">
        <v>86</v>
      </c>
      <c r="B21" s="19">
        <v>117</v>
      </c>
      <c r="C21" s="136">
        <v>1.32</v>
      </c>
      <c r="D21" s="136">
        <v>0.61</v>
      </c>
      <c r="E21" s="136">
        <v>2.21</v>
      </c>
      <c r="F21" s="136">
        <v>1.542</v>
      </c>
      <c r="G21" s="136">
        <v>1.42</v>
      </c>
      <c r="I21" s="148">
        <v>1</v>
      </c>
    </row>
    <row r="22" spans="1:9">
      <c r="A22" s="6">
        <v>90</v>
      </c>
      <c r="B22" s="19">
        <v>123</v>
      </c>
      <c r="C22" s="136">
        <v>0</v>
      </c>
      <c r="D22" s="136">
        <v>11.24</v>
      </c>
      <c r="E22" s="136">
        <v>2.63</v>
      </c>
      <c r="F22" s="136">
        <v>1.181</v>
      </c>
      <c r="G22" s="136">
        <v>0.05</v>
      </c>
      <c r="I22" s="148">
        <v>1</v>
      </c>
    </row>
    <row r="23" spans="1:9">
      <c r="I23" s="146">
        <f>SUM(I4:I22)</f>
        <v>19</v>
      </c>
    </row>
  </sheetData>
  <mergeCells count="4">
    <mergeCell ref="A1:A3"/>
    <mergeCell ref="B1:B3"/>
    <mergeCell ref="C1:G1"/>
    <mergeCell ref="C2:G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19"/>
  <sheetViews>
    <sheetView workbookViewId="0">
      <selection activeCell="A19" sqref="A19:XFD23"/>
    </sheetView>
  </sheetViews>
  <sheetFormatPr defaultRowHeight="15"/>
  <cols>
    <col min="9" max="9" width="9.140625" style="146"/>
    <col min="12" max="12" width="16.140625" customWidth="1"/>
    <col min="13" max="13" width="12" customWidth="1"/>
    <col min="14" max="14" width="15.42578125" customWidth="1"/>
    <col min="15" max="15" width="13.85546875" customWidth="1"/>
    <col min="16" max="16" width="14.140625" customWidth="1"/>
  </cols>
  <sheetData>
    <row r="1" spans="1:18">
      <c r="A1" s="217"/>
      <c r="B1" s="211" t="s">
        <v>0</v>
      </c>
      <c r="C1" s="235" t="s">
        <v>406</v>
      </c>
      <c r="D1" s="236"/>
      <c r="E1" s="236"/>
      <c r="F1" s="236"/>
      <c r="G1" s="236"/>
      <c r="H1" s="41"/>
      <c r="I1" s="145"/>
    </row>
    <row r="2" spans="1:18" ht="15" customHeight="1">
      <c r="A2" s="217"/>
      <c r="B2" s="211"/>
      <c r="C2" s="237" t="s">
        <v>392</v>
      </c>
      <c r="D2" s="237"/>
      <c r="E2" s="237"/>
      <c r="F2" s="237"/>
      <c r="G2" s="237"/>
    </row>
    <row r="3" spans="1:18" ht="30">
      <c r="A3" s="217"/>
      <c r="B3" s="211"/>
      <c r="C3" s="138" t="s">
        <v>394</v>
      </c>
      <c r="D3" s="138" t="s">
        <v>395</v>
      </c>
      <c r="E3" s="138" t="s">
        <v>396</v>
      </c>
      <c r="F3" s="138" t="s">
        <v>397</v>
      </c>
      <c r="G3" s="138" t="s">
        <v>398</v>
      </c>
      <c r="I3" s="151" t="s">
        <v>18</v>
      </c>
      <c r="K3" s="45"/>
      <c r="P3" s="70"/>
    </row>
    <row r="4" spans="1:18">
      <c r="A4" s="6">
        <v>1</v>
      </c>
      <c r="B4" s="15">
        <v>1</v>
      </c>
      <c r="C4" s="136">
        <v>0.28999999999999998</v>
      </c>
      <c r="D4" s="136">
        <v>3.85</v>
      </c>
      <c r="E4" s="136">
        <v>0.56999999999999995</v>
      </c>
      <c r="F4" s="136">
        <v>0.434</v>
      </c>
      <c r="G4" s="136">
        <v>13.83</v>
      </c>
      <c r="I4" s="148">
        <v>1</v>
      </c>
      <c r="M4" s="136"/>
      <c r="N4" s="136"/>
      <c r="O4" s="136"/>
      <c r="P4" s="136"/>
      <c r="Q4" s="136"/>
      <c r="R4" s="136"/>
    </row>
    <row r="5" spans="1:18">
      <c r="A5" s="6">
        <v>2</v>
      </c>
      <c r="B5" s="15">
        <v>2</v>
      </c>
      <c r="C5" s="136">
        <v>0.83</v>
      </c>
      <c r="D5" s="136">
        <v>0.6</v>
      </c>
      <c r="E5" s="136">
        <v>1.81</v>
      </c>
      <c r="F5" s="136">
        <v>0.53600000000000003</v>
      </c>
      <c r="G5" s="136">
        <v>0.52</v>
      </c>
      <c r="I5" s="148">
        <v>1</v>
      </c>
      <c r="M5" s="136"/>
      <c r="N5" s="136"/>
      <c r="O5" s="136"/>
      <c r="P5" s="136"/>
      <c r="Q5" s="136"/>
      <c r="R5" s="136"/>
    </row>
    <row r="6" spans="1:18">
      <c r="A6" s="6">
        <v>3</v>
      </c>
      <c r="B6" s="15">
        <v>3</v>
      </c>
      <c r="C6" s="136">
        <v>0.13</v>
      </c>
      <c r="D6" s="136">
        <v>0.16</v>
      </c>
      <c r="E6" s="136">
        <v>0.63</v>
      </c>
      <c r="F6" s="136">
        <v>0.35799999999999998</v>
      </c>
      <c r="G6" s="136">
        <v>0.1</v>
      </c>
      <c r="I6" s="148">
        <v>1</v>
      </c>
      <c r="M6" s="136"/>
      <c r="N6" s="136"/>
      <c r="O6" s="136"/>
      <c r="P6" s="136"/>
    </row>
    <row r="7" spans="1:18">
      <c r="A7" s="6">
        <v>5</v>
      </c>
      <c r="B7" s="15">
        <v>5</v>
      </c>
      <c r="C7" s="136">
        <v>0.13</v>
      </c>
      <c r="D7" s="136">
        <v>0.05</v>
      </c>
      <c r="E7" s="136">
        <v>0.12</v>
      </c>
      <c r="F7" s="136">
        <v>0.16200000000000001</v>
      </c>
      <c r="G7" s="136">
        <v>0.06</v>
      </c>
      <c r="I7" s="148">
        <v>1</v>
      </c>
      <c r="M7" s="136"/>
      <c r="N7" s="136"/>
      <c r="O7" s="136"/>
      <c r="P7" s="136"/>
    </row>
    <row r="8" spans="1:18">
      <c r="A8" s="6">
        <v>6</v>
      </c>
      <c r="B8" s="15">
        <v>6</v>
      </c>
      <c r="C8" s="136">
        <v>2.65</v>
      </c>
      <c r="D8" s="136">
        <v>0.48</v>
      </c>
      <c r="E8" s="136">
        <v>8.85</v>
      </c>
      <c r="F8" s="136">
        <v>2.4119999999999999</v>
      </c>
      <c r="G8" s="136">
        <v>0.53</v>
      </c>
      <c r="I8" s="148">
        <v>1</v>
      </c>
      <c r="M8" s="136"/>
      <c r="N8" s="136"/>
      <c r="P8" s="136"/>
    </row>
    <row r="9" spans="1:18">
      <c r="A9" s="6">
        <v>34</v>
      </c>
      <c r="B9" s="19">
        <v>38</v>
      </c>
      <c r="C9" s="136">
        <v>1.1299999999999999</v>
      </c>
      <c r="D9" s="136">
        <v>1.32</v>
      </c>
      <c r="E9" s="136">
        <v>3.72</v>
      </c>
      <c r="F9" s="136">
        <v>2.8380000000000001</v>
      </c>
      <c r="G9" s="136">
        <v>0.46</v>
      </c>
      <c r="I9" s="148">
        <v>1</v>
      </c>
    </row>
    <row r="10" spans="1:18">
      <c r="A10" s="6">
        <v>44</v>
      </c>
      <c r="B10" s="19">
        <v>49</v>
      </c>
      <c r="C10" s="136">
        <v>12.68</v>
      </c>
      <c r="D10" s="136">
        <v>1.04</v>
      </c>
      <c r="E10" s="136">
        <v>2.82</v>
      </c>
      <c r="F10" s="136">
        <v>0.60899999999999999</v>
      </c>
      <c r="G10" s="136">
        <v>2.25</v>
      </c>
      <c r="I10" s="148">
        <v>1</v>
      </c>
    </row>
    <row r="11" spans="1:18">
      <c r="A11" s="6">
        <v>50</v>
      </c>
      <c r="B11" s="19">
        <v>59</v>
      </c>
      <c r="C11" s="136">
        <v>1.9</v>
      </c>
      <c r="D11" s="136">
        <v>1.44</v>
      </c>
      <c r="E11" s="136">
        <v>1.33</v>
      </c>
      <c r="F11" s="136">
        <v>0.66200000000000003</v>
      </c>
      <c r="G11" s="136">
        <v>1.66</v>
      </c>
      <c r="I11" s="148">
        <v>1</v>
      </c>
    </row>
    <row r="12" spans="1:18">
      <c r="A12" s="6">
        <v>58</v>
      </c>
      <c r="B12" s="19">
        <v>72</v>
      </c>
      <c r="C12" s="136">
        <v>1.77</v>
      </c>
      <c r="D12" s="136">
        <v>3.86</v>
      </c>
      <c r="E12" s="136">
        <v>0.3</v>
      </c>
      <c r="F12" s="136">
        <v>0.89800000000000002</v>
      </c>
      <c r="G12" s="136">
        <v>14.42</v>
      </c>
      <c r="I12" s="148">
        <v>1</v>
      </c>
    </row>
    <row r="13" spans="1:18">
      <c r="A13" s="6">
        <v>61</v>
      </c>
      <c r="B13" s="19">
        <v>76</v>
      </c>
      <c r="C13" s="136">
        <v>1.89</v>
      </c>
      <c r="D13" s="136">
        <v>1.06</v>
      </c>
      <c r="E13" s="136">
        <v>0.9</v>
      </c>
      <c r="F13" s="136">
        <v>0.76</v>
      </c>
      <c r="G13" s="136">
        <v>0.71</v>
      </c>
      <c r="I13" s="148">
        <v>1</v>
      </c>
    </row>
    <row r="14" spans="1:18">
      <c r="A14" s="6">
        <v>63</v>
      </c>
      <c r="B14" s="19">
        <v>82</v>
      </c>
      <c r="C14" s="136">
        <v>1.34</v>
      </c>
      <c r="D14" s="136">
        <v>0.18</v>
      </c>
      <c r="E14" s="136">
        <v>0.93</v>
      </c>
      <c r="F14" s="136">
        <v>1.0720000000000001</v>
      </c>
      <c r="G14" s="136">
        <v>0.28000000000000003</v>
      </c>
      <c r="I14" s="148">
        <v>1</v>
      </c>
    </row>
    <row r="15" spans="1:18">
      <c r="A15" s="6">
        <v>64</v>
      </c>
      <c r="B15" s="19">
        <v>83</v>
      </c>
      <c r="C15" s="136">
        <v>352.14</v>
      </c>
      <c r="D15" s="136">
        <v>385.34</v>
      </c>
      <c r="E15" s="136">
        <v>0.79</v>
      </c>
      <c r="F15" s="136">
        <v>0.46800000000000003</v>
      </c>
      <c r="G15" s="136">
        <v>0.82</v>
      </c>
      <c r="I15" s="148">
        <v>1</v>
      </c>
    </row>
    <row r="16" spans="1:18">
      <c r="A16" s="6">
        <v>77</v>
      </c>
      <c r="B16" s="19">
        <v>102</v>
      </c>
      <c r="C16" s="136">
        <v>1.53</v>
      </c>
      <c r="D16" s="136">
        <v>0.59</v>
      </c>
      <c r="E16" s="136">
        <v>0.14000000000000001</v>
      </c>
      <c r="F16" s="136">
        <v>0.14099999999999999</v>
      </c>
      <c r="G16" s="136">
        <v>13.36</v>
      </c>
      <c r="I16" s="148">
        <v>1</v>
      </c>
    </row>
    <row r="17" spans="1:9">
      <c r="A17" s="6">
        <v>78</v>
      </c>
      <c r="B17" s="19">
        <v>104</v>
      </c>
      <c r="C17" s="136">
        <v>0.3</v>
      </c>
      <c r="D17" s="136">
        <v>1.45</v>
      </c>
      <c r="E17" s="136">
        <v>0.33</v>
      </c>
      <c r="F17" s="136">
        <v>0.77600000000000002</v>
      </c>
      <c r="G17" s="136">
        <v>1.05</v>
      </c>
      <c r="I17" s="148">
        <v>1</v>
      </c>
    </row>
    <row r="18" spans="1:9">
      <c r="A18" s="6">
        <v>85</v>
      </c>
      <c r="B18" s="19">
        <v>116</v>
      </c>
      <c r="C18" s="136">
        <v>1.68</v>
      </c>
      <c r="D18" s="136">
        <v>0.33</v>
      </c>
      <c r="E18" s="136">
        <v>0.71</v>
      </c>
      <c r="F18" s="136">
        <v>3.7189999999999999</v>
      </c>
      <c r="G18" s="136">
        <v>6.48</v>
      </c>
      <c r="I18" s="148">
        <v>1</v>
      </c>
    </row>
    <row r="19" spans="1:9">
      <c r="I19" s="146">
        <f>SUM(I4:I18)</f>
        <v>15</v>
      </c>
    </row>
  </sheetData>
  <mergeCells count="4">
    <mergeCell ref="A1:A3"/>
    <mergeCell ref="B1:B3"/>
    <mergeCell ref="C1:G1"/>
    <mergeCell ref="C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4"/>
  <sheetViews>
    <sheetView topLeftCell="A40" workbookViewId="0">
      <selection sqref="A1:D92"/>
    </sheetView>
  </sheetViews>
  <sheetFormatPr defaultRowHeight="15"/>
  <cols>
    <col min="5" max="5" width="9.28515625" style="6" customWidth="1"/>
    <col min="9" max="9" width="10.5703125" customWidth="1"/>
  </cols>
  <sheetData>
    <row r="1" spans="1:16" ht="15" customHeight="1">
      <c r="A1" s="1"/>
      <c r="B1" s="210" t="s">
        <v>53</v>
      </c>
      <c r="C1" s="212" t="s">
        <v>54</v>
      </c>
      <c r="D1" s="213"/>
    </row>
    <row r="2" spans="1:16" ht="14.1" customHeight="1">
      <c r="A2" s="2"/>
      <c r="B2" s="211"/>
      <c r="C2" s="214"/>
      <c r="D2" s="215"/>
      <c r="E2" s="216" t="s">
        <v>55</v>
      </c>
      <c r="F2" s="217"/>
      <c r="G2" s="217"/>
      <c r="H2" s="217"/>
    </row>
    <row r="3" spans="1:16">
      <c r="A3" s="3"/>
      <c r="B3" s="211"/>
      <c r="C3" s="12" t="s">
        <v>56</v>
      </c>
      <c r="D3" s="13" t="s">
        <v>57</v>
      </c>
      <c r="E3" s="130" t="s">
        <v>58</v>
      </c>
      <c r="F3" s="130" t="s">
        <v>59</v>
      </c>
      <c r="G3" s="130" t="s">
        <v>60</v>
      </c>
      <c r="H3" s="130" t="s">
        <v>61</v>
      </c>
      <c r="K3" s="130" t="s">
        <v>58</v>
      </c>
      <c r="L3" s="130" t="s">
        <v>59</v>
      </c>
      <c r="M3" s="130" t="s">
        <v>60</v>
      </c>
      <c r="N3" s="130" t="s">
        <v>61</v>
      </c>
    </row>
    <row r="4" spans="1:16">
      <c r="A4" s="131">
        <v>1</v>
      </c>
      <c r="B4" s="15">
        <v>1</v>
      </c>
      <c r="C4" s="16">
        <v>1</v>
      </c>
      <c r="D4" s="16">
        <v>0</v>
      </c>
      <c r="E4" s="6">
        <f>COUNTIFS(C4,0,D4,0)</f>
        <v>0</v>
      </c>
      <c r="F4" s="6">
        <f>COUNTIFS(C4,0,D4,1)</f>
        <v>0</v>
      </c>
      <c r="G4" s="6">
        <f>COUNTIFS(C4,1,D4,0)</f>
        <v>1</v>
      </c>
      <c r="H4" s="6">
        <f>COUNTIFS(C4,1,D4,1)</f>
        <v>0</v>
      </c>
      <c r="K4" s="6">
        <v>29</v>
      </c>
      <c r="L4" s="6">
        <v>20</v>
      </c>
      <c r="M4" s="6">
        <v>10</v>
      </c>
      <c r="N4" s="6">
        <v>30</v>
      </c>
    </row>
    <row r="5" spans="1:16">
      <c r="A5" s="131">
        <v>2</v>
      </c>
      <c r="B5" s="15">
        <v>2</v>
      </c>
      <c r="C5" s="16">
        <v>0</v>
      </c>
      <c r="D5" s="16">
        <v>0</v>
      </c>
      <c r="E5" s="6">
        <f t="shared" ref="E5:E68" si="0">COUNTIFS(C5,0,D5,0)</f>
        <v>1</v>
      </c>
      <c r="F5" s="6">
        <f>COUNTIFS(C5,0,D5,1)</f>
        <v>0</v>
      </c>
      <c r="G5" s="6">
        <f>COUNTIFS(C5,1,D5,0)</f>
        <v>0</v>
      </c>
      <c r="H5" s="6">
        <f t="shared" ref="H5:H68" si="1">COUNTIFS(C5,1,D5,1)</f>
        <v>0</v>
      </c>
      <c r="K5" s="133">
        <f>K4/89</f>
        <v>0.3258426966292135</v>
      </c>
      <c r="L5" s="133">
        <f>L4/89</f>
        <v>0.2247191011235955</v>
      </c>
      <c r="M5" s="133">
        <f>M4/89</f>
        <v>0.11235955056179775</v>
      </c>
      <c r="N5" s="133">
        <f>N4/89</f>
        <v>0.33707865168539325</v>
      </c>
      <c r="O5" s="133">
        <f>SUM(K5:N5)</f>
        <v>1</v>
      </c>
    </row>
    <row r="6" spans="1:16">
      <c r="A6" s="131">
        <v>3</v>
      </c>
      <c r="B6" s="15">
        <v>3</v>
      </c>
      <c r="C6" s="16">
        <v>0</v>
      </c>
      <c r="D6" s="16">
        <v>1</v>
      </c>
      <c r="E6" s="6">
        <f t="shared" si="0"/>
        <v>0</v>
      </c>
      <c r="F6" s="6">
        <f>COUNTIFS(C6,0,D6,1)</f>
        <v>1</v>
      </c>
      <c r="G6" s="6">
        <f>COUNTIFS(C6,1,D6,0)</f>
        <v>0</v>
      </c>
      <c r="H6" s="6">
        <f t="shared" si="1"/>
        <v>0</v>
      </c>
    </row>
    <row r="7" spans="1:16">
      <c r="A7" s="131">
        <v>4</v>
      </c>
      <c r="B7" s="15">
        <v>4</v>
      </c>
      <c r="C7" s="16">
        <v>0</v>
      </c>
      <c r="D7" s="16">
        <v>0</v>
      </c>
      <c r="E7" s="6">
        <f t="shared" si="0"/>
        <v>1</v>
      </c>
      <c r="F7" s="6">
        <f t="shared" ref="F7:F26" si="2">COUNTIFS(C7,0,D7,1)</f>
        <v>0</v>
      </c>
      <c r="G7" s="6">
        <f t="shared" ref="G7:G26" si="3">COUNTIFS(C7,1,D7,0)</f>
        <v>0</v>
      </c>
      <c r="H7" s="6">
        <f t="shared" si="1"/>
        <v>0</v>
      </c>
    </row>
    <row r="8" spans="1:16">
      <c r="A8" s="131">
        <v>5</v>
      </c>
      <c r="B8" s="15">
        <v>5</v>
      </c>
      <c r="C8" s="16">
        <v>0</v>
      </c>
      <c r="D8" s="16">
        <v>0</v>
      </c>
      <c r="E8" s="6">
        <f t="shared" si="0"/>
        <v>1</v>
      </c>
      <c r="F8" s="6">
        <f t="shared" si="2"/>
        <v>0</v>
      </c>
      <c r="G8" s="6">
        <f t="shared" si="3"/>
        <v>0</v>
      </c>
      <c r="H8" s="6">
        <f t="shared" si="1"/>
        <v>0</v>
      </c>
    </row>
    <row r="9" spans="1:16">
      <c r="A9" s="131">
        <v>6</v>
      </c>
      <c r="B9" s="15">
        <v>6</v>
      </c>
      <c r="C9" s="16">
        <v>0</v>
      </c>
      <c r="D9" s="16">
        <v>1</v>
      </c>
      <c r="E9" s="6">
        <f t="shared" si="0"/>
        <v>0</v>
      </c>
      <c r="F9" s="6">
        <f t="shared" si="2"/>
        <v>1</v>
      </c>
      <c r="G9" s="6">
        <f t="shared" si="3"/>
        <v>0</v>
      </c>
      <c r="H9" s="6">
        <f t="shared" si="1"/>
        <v>0</v>
      </c>
      <c r="J9" t="s">
        <v>62</v>
      </c>
      <c r="O9">
        <f>L4+M4+N4</f>
        <v>60</v>
      </c>
      <c r="P9" s="133">
        <f>O9/(K4+L4+M4+N4)</f>
        <v>0.6741573033707865</v>
      </c>
    </row>
    <row r="10" spans="1:16">
      <c r="A10" s="131">
        <v>7</v>
      </c>
      <c r="B10" s="15">
        <v>8</v>
      </c>
      <c r="C10" s="16">
        <v>1</v>
      </c>
      <c r="D10" s="16">
        <v>1</v>
      </c>
      <c r="E10" s="6">
        <f t="shared" si="0"/>
        <v>0</v>
      </c>
      <c r="F10" s="6">
        <f t="shared" si="2"/>
        <v>0</v>
      </c>
      <c r="G10" s="6">
        <f t="shared" si="3"/>
        <v>0</v>
      </c>
      <c r="H10" s="6">
        <f t="shared" si="1"/>
        <v>1</v>
      </c>
    </row>
    <row r="11" spans="1:16">
      <c r="A11" s="131">
        <v>8</v>
      </c>
      <c r="B11" s="15">
        <v>10</v>
      </c>
      <c r="C11" s="16">
        <v>0</v>
      </c>
      <c r="D11" s="16">
        <v>0</v>
      </c>
      <c r="E11" s="6">
        <f t="shared" si="0"/>
        <v>1</v>
      </c>
      <c r="F11" s="6">
        <f t="shared" si="2"/>
        <v>0</v>
      </c>
      <c r="G11" s="6">
        <f t="shared" si="3"/>
        <v>0</v>
      </c>
      <c r="H11" s="6">
        <f t="shared" si="1"/>
        <v>0</v>
      </c>
    </row>
    <row r="12" spans="1:16">
      <c r="A12" s="131">
        <v>9</v>
      </c>
      <c r="B12" s="15">
        <v>11</v>
      </c>
      <c r="C12" s="16">
        <v>0</v>
      </c>
      <c r="D12" s="16">
        <v>0</v>
      </c>
      <c r="E12" s="6">
        <f t="shared" si="0"/>
        <v>1</v>
      </c>
      <c r="F12" s="6">
        <f t="shared" si="2"/>
        <v>0</v>
      </c>
      <c r="G12" s="6">
        <f t="shared" si="3"/>
        <v>0</v>
      </c>
      <c r="H12" s="6">
        <f t="shared" si="1"/>
        <v>0</v>
      </c>
    </row>
    <row r="13" spans="1:16">
      <c r="A13" s="131">
        <v>10</v>
      </c>
      <c r="B13" s="15">
        <v>12</v>
      </c>
      <c r="C13" s="16">
        <v>1</v>
      </c>
      <c r="D13" s="16">
        <v>1</v>
      </c>
      <c r="E13" s="6">
        <f t="shared" si="0"/>
        <v>0</v>
      </c>
      <c r="F13" s="6">
        <f t="shared" si="2"/>
        <v>0</v>
      </c>
      <c r="G13" s="6">
        <f t="shared" si="3"/>
        <v>0</v>
      </c>
      <c r="H13" s="6">
        <f t="shared" si="1"/>
        <v>1</v>
      </c>
    </row>
    <row r="14" spans="1:16">
      <c r="A14" s="131">
        <v>11</v>
      </c>
      <c r="B14" s="15">
        <v>13</v>
      </c>
      <c r="C14" s="16">
        <v>0</v>
      </c>
      <c r="D14" s="16">
        <v>0</v>
      </c>
      <c r="E14" s="6">
        <f t="shared" si="0"/>
        <v>1</v>
      </c>
      <c r="F14" s="6">
        <f t="shared" si="2"/>
        <v>0</v>
      </c>
      <c r="G14" s="6">
        <f t="shared" si="3"/>
        <v>0</v>
      </c>
      <c r="H14" s="6">
        <f t="shared" si="1"/>
        <v>0</v>
      </c>
    </row>
    <row r="15" spans="1:16">
      <c r="A15" s="131">
        <v>12</v>
      </c>
      <c r="B15" s="15">
        <v>15</v>
      </c>
      <c r="C15" s="16">
        <v>1</v>
      </c>
      <c r="D15" s="16">
        <v>1</v>
      </c>
      <c r="E15" s="6">
        <f t="shared" si="0"/>
        <v>0</v>
      </c>
      <c r="F15" s="6">
        <f t="shared" si="2"/>
        <v>0</v>
      </c>
      <c r="G15" s="6">
        <f t="shared" si="3"/>
        <v>0</v>
      </c>
      <c r="H15" s="6">
        <f t="shared" si="1"/>
        <v>1</v>
      </c>
    </row>
    <row r="16" spans="1:16">
      <c r="A16" s="131">
        <v>13</v>
      </c>
      <c r="B16" s="15">
        <v>16</v>
      </c>
      <c r="C16" s="16">
        <v>1</v>
      </c>
      <c r="D16" s="16">
        <v>0</v>
      </c>
      <c r="E16" s="6">
        <f t="shared" si="0"/>
        <v>0</v>
      </c>
      <c r="F16" s="6">
        <f t="shared" si="2"/>
        <v>0</v>
      </c>
      <c r="G16" s="6">
        <f t="shared" si="3"/>
        <v>1</v>
      </c>
      <c r="H16" s="6">
        <f t="shared" si="1"/>
        <v>0</v>
      </c>
    </row>
    <row r="17" spans="1:8">
      <c r="A17" s="131">
        <v>14</v>
      </c>
      <c r="B17" s="15">
        <v>17</v>
      </c>
      <c r="C17" s="16">
        <v>0</v>
      </c>
      <c r="D17" s="16">
        <v>0</v>
      </c>
      <c r="E17" s="6">
        <f t="shared" si="0"/>
        <v>1</v>
      </c>
      <c r="F17" s="6">
        <f t="shared" si="2"/>
        <v>0</v>
      </c>
      <c r="G17" s="6">
        <f t="shared" si="3"/>
        <v>0</v>
      </c>
      <c r="H17" s="6">
        <f t="shared" si="1"/>
        <v>0</v>
      </c>
    </row>
    <row r="18" spans="1:8">
      <c r="A18" s="131">
        <v>15</v>
      </c>
      <c r="B18" s="15">
        <v>18</v>
      </c>
      <c r="C18" s="16">
        <v>0</v>
      </c>
      <c r="D18" s="16">
        <v>1</v>
      </c>
      <c r="E18" s="6">
        <f t="shared" si="0"/>
        <v>0</v>
      </c>
      <c r="F18" s="6">
        <f t="shared" si="2"/>
        <v>1</v>
      </c>
      <c r="G18" s="6">
        <f t="shared" si="3"/>
        <v>0</v>
      </c>
      <c r="H18" s="6">
        <f t="shared" si="1"/>
        <v>0</v>
      </c>
    </row>
    <row r="19" spans="1:8">
      <c r="A19" s="131">
        <v>16</v>
      </c>
      <c r="B19" s="19">
        <v>19</v>
      </c>
      <c r="C19" s="16">
        <v>0</v>
      </c>
      <c r="D19" s="16">
        <v>0</v>
      </c>
      <c r="E19" s="6">
        <f t="shared" si="0"/>
        <v>1</v>
      </c>
      <c r="F19" s="6">
        <f t="shared" si="2"/>
        <v>0</v>
      </c>
      <c r="G19" s="6">
        <f t="shared" si="3"/>
        <v>0</v>
      </c>
      <c r="H19" s="6">
        <f t="shared" si="1"/>
        <v>0</v>
      </c>
    </row>
    <row r="20" spans="1:8">
      <c r="A20" s="131">
        <v>17</v>
      </c>
      <c r="B20" s="19">
        <v>20</v>
      </c>
      <c r="C20" s="16">
        <v>0</v>
      </c>
      <c r="D20" s="16">
        <v>1</v>
      </c>
      <c r="E20" s="6">
        <f t="shared" si="0"/>
        <v>0</v>
      </c>
      <c r="F20" s="6">
        <f t="shared" si="2"/>
        <v>1</v>
      </c>
      <c r="G20" s="6">
        <f t="shared" si="3"/>
        <v>0</v>
      </c>
      <c r="H20" s="6">
        <f t="shared" si="1"/>
        <v>0</v>
      </c>
    </row>
    <row r="21" spans="1:8">
      <c r="A21" s="131">
        <v>18</v>
      </c>
      <c r="B21" s="19">
        <v>21</v>
      </c>
      <c r="C21" s="16">
        <v>1</v>
      </c>
      <c r="D21" s="16">
        <v>1</v>
      </c>
      <c r="E21" s="6">
        <f t="shared" si="0"/>
        <v>0</v>
      </c>
      <c r="F21" s="6">
        <f t="shared" si="2"/>
        <v>0</v>
      </c>
      <c r="G21" s="6">
        <f t="shared" si="3"/>
        <v>0</v>
      </c>
      <c r="H21" s="6">
        <f t="shared" si="1"/>
        <v>1</v>
      </c>
    </row>
    <row r="22" spans="1:8">
      <c r="A22" s="131">
        <v>19</v>
      </c>
      <c r="B22" s="19">
        <v>22</v>
      </c>
      <c r="C22" s="16">
        <v>0</v>
      </c>
      <c r="D22" s="16">
        <v>0</v>
      </c>
      <c r="E22" s="6">
        <f t="shared" si="0"/>
        <v>1</v>
      </c>
      <c r="F22" s="6">
        <f t="shared" si="2"/>
        <v>0</v>
      </c>
      <c r="G22" s="6">
        <f t="shared" si="3"/>
        <v>0</v>
      </c>
      <c r="H22" s="6">
        <f t="shared" si="1"/>
        <v>0</v>
      </c>
    </row>
    <row r="23" spans="1:8">
      <c r="A23" s="131">
        <v>20</v>
      </c>
      <c r="B23" s="19">
        <v>23</v>
      </c>
      <c r="C23" s="16">
        <v>1</v>
      </c>
      <c r="D23" s="16">
        <v>1</v>
      </c>
      <c r="E23" s="6">
        <f t="shared" si="0"/>
        <v>0</v>
      </c>
      <c r="F23" s="6">
        <f t="shared" si="2"/>
        <v>0</v>
      </c>
      <c r="G23" s="6">
        <f t="shared" si="3"/>
        <v>0</v>
      </c>
      <c r="H23" s="6">
        <f t="shared" si="1"/>
        <v>1</v>
      </c>
    </row>
    <row r="24" spans="1:8">
      <c r="A24" s="131">
        <v>21</v>
      </c>
      <c r="B24" s="19">
        <v>24</v>
      </c>
      <c r="C24" s="16">
        <v>0</v>
      </c>
      <c r="D24" s="16">
        <v>0</v>
      </c>
      <c r="E24" s="6">
        <f t="shared" si="0"/>
        <v>1</v>
      </c>
      <c r="F24" s="6">
        <f t="shared" si="2"/>
        <v>0</v>
      </c>
      <c r="G24" s="6">
        <f t="shared" si="3"/>
        <v>0</v>
      </c>
      <c r="H24" s="6">
        <f t="shared" si="1"/>
        <v>0</v>
      </c>
    </row>
    <row r="25" spans="1:8">
      <c r="A25" s="131">
        <v>22</v>
      </c>
      <c r="B25" s="19">
        <v>25</v>
      </c>
      <c r="C25" s="16">
        <v>0</v>
      </c>
      <c r="D25" s="16">
        <v>1</v>
      </c>
      <c r="E25" s="6">
        <f t="shared" si="0"/>
        <v>0</v>
      </c>
      <c r="F25" s="6">
        <f t="shared" si="2"/>
        <v>1</v>
      </c>
      <c r="G25" s="6">
        <f t="shared" si="3"/>
        <v>0</v>
      </c>
      <c r="H25" s="6">
        <f t="shared" si="1"/>
        <v>0</v>
      </c>
    </row>
    <row r="26" spans="1:8">
      <c r="A26" s="131">
        <v>23</v>
      </c>
      <c r="B26" s="19">
        <v>27</v>
      </c>
      <c r="C26" s="16">
        <v>0</v>
      </c>
      <c r="D26" s="16">
        <v>0</v>
      </c>
      <c r="E26" s="6">
        <f t="shared" si="0"/>
        <v>1</v>
      </c>
      <c r="F26" s="6">
        <f t="shared" si="2"/>
        <v>0</v>
      </c>
      <c r="G26" s="6">
        <f t="shared" si="3"/>
        <v>0</v>
      </c>
      <c r="H26" s="6">
        <f t="shared" si="1"/>
        <v>0</v>
      </c>
    </row>
    <row r="27" spans="1:8">
      <c r="A27" s="131">
        <v>24</v>
      </c>
      <c r="B27" s="19">
        <v>28</v>
      </c>
      <c r="C27" s="16">
        <v>1</v>
      </c>
      <c r="D27" s="16">
        <v>0</v>
      </c>
      <c r="E27" s="6">
        <f t="shared" si="0"/>
        <v>0</v>
      </c>
      <c r="F27" s="6">
        <f t="shared" ref="F27:F33" si="4">COUNTIFS(C27,0,D27,1)</f>
        <v>0</v>
      </c>
      <c r="G27" s="6">
        <f t="shared" ref="G27:G33" si="5">COUNTIFS(C27,1,D27,0)</f>
        <v>1</v>
      </c>
      <c r="H27" s="6">
        <f t="shared" si="1"/>
        <v>0</v>
      </c>
    </row>
    <row r="28" spans="1:8">
      <c r="A28" s="131">
        <v>25</v>
      </c>
      <c r="B28" s="19">
        <v>29</v>
      </c>
      <c r="C28" s="16">
        <v>0</v>
      </c>
      <c r="D28" s="16">
        <v>0</v>
      </c>
      <c r="E28" s="6">
        <f t="shared" si="0"/>
        <v>1</v>
      </c>
      <c r="F28" s="6">
        <f t="shared" si="4"/>
        <v>0</v>
      </c>
      <c r="G28" s="6">
        <f t="shared" si="5"/>
        <v>0</v>
      </c>
      <c r="H28" s="6">
        <f t="shared" si="1"/>
        <v>0</v>
      </c>
    </row>
    <row r="29" spans="1:8">
      <c r="A29" s="131">
        <v>26</v>
      </c>
      <c r="B29" s="19">
        <v>30</v>
      </c>
      <c r="C29" s="20">
        <v>0</v>
      </c>
      <c r="D29" s="20">
        <v>0</v>
      </c>
      <c r="E29" s="6">
        <f t="shared" si="0"/>
        <v>1</v>
      </c>
      <c r="F29" s="6">
        <f t="shared" si="4"/>
        <v>0</v>
      </c>
      <c r="G29" s="6">
        <f t="shared" si="5"/>
        <v>0</v>
      </c>
      <c r="H29" s="6">
        <f t="shared" si="1"/>
        <v>0</v>
      </c>
    </row>
    <row r="30" spans="1:8">
      <c r="A30" s="131">
        <v>27</v>
      </c>
      <c r="B30" s="19">
        <v>31</v>
      </c>
      <c r="C30" s="20">
        <v>0</v>
      </c>
      <c r="D30" s="20">
        <v>0</v>
      </c>
      <c r="E30" s="6">
        <f t="shared" si="0"/>
        <v>1</v>
      </c>
      <c r="F30" s="6">
        <f t="shared" si="4"/>
        <v>0</v>
      </c>
      <c r="G30" s="6">
        <f t="shared" si="5"/>
        <v>0</v>
      </c>
      <c r="H30" s="6">
        <f t="shared" si="1"/>
        <v>0</v>
      </c>
    </row>
    <row r="31" spans="1:8">
      <c r="A31" s="131">
        <v>28</v>
      </c>
      <c r="B31" s="19">
        <v>32</v>
      </c>
      <c r="C31" s="20">
        <v>0</v>
      </c>
      <c r="D31" s="20">
        <v>1</v>
      </c>
      <c r="E31" s="6">
        <f t="shared" si="0"/>
        <v>0</v>
      </c>
      <c r="F31" s="6">
        <f t="shared" si="4"/>
        <v>1</v>
      </c>
      <c r="G31" s="6">
        <f t="shared" si="5"/>
        <v>0</v>
      </c>
      <c r="H31" s="6">
        <f t="shared" si="1"/>
        <v>0</v>
      </c>
    </row>
    <row r="32" spans="1:8">
      <c r="A32" s="131">
        <v>29</v>
      </c>
      <c r="B32" s="19">
        <v>33</v>
      </c>
      <c r="C32" s="20">
        <v>1</v>
      </c>
      <c r="D32" s="20">
        <v>1</v>
      </c>
      <c r="E32" s="6">
        <f t="shared" si="0"/>
        <v>0</v>
      </c>
      <c r="F32" s="6">
        <f t="shared" si="4"/>
        <v>0</v>
      </c>
      <c r="G32" s="6">
        <f t="shared" si="5"/>
        <v>0</v>
      </c>
      <c r="H32" s="6">
        <f t="shared" si="1"/>
        <v>1</v>
      </c>
    </row>
    <row r="33" spans="1:8">
      <c r="A33" s="131">
        <v>30</v>
      </c>
      <c r="B33" s="19">
        <v>34</v>
      </c>
      <c r="C33" s="20">
        <v>1</v>
      </c>
      <c r="D33" s="20">
        <v>1</v>
      </c>
      <c r="E33" s="6">
        <f t="shared" si="0"/>
        <v>0</v>
      </c>
      <c r="F33" s="6">
        <f t="shared" si="4"/>
        <v>0</v>
      </c>
      <c r="G33" s="6">
        <f t="shared" si="5"/>
        <v>0</v>
      </c>
      <c r="H33" s="6">
        <f t="shared" si="1"/>
        <v>1</v>
      </c>
    </row>
    <row r="34" spans="1:8">
      <c r="A34" s="131">
        <v>31</v>
      </c>
      <c r="B34" s="19">
        <v>35</v>
      </c>
      <c r="C34" s="20">
        <v>0</v>
      </c>
      <c r="D34" s="20">
        <v>1</v>
      </c>
      <c r="E34" s="6">
        <f t="shared" si="0"/>
        <v>0</v>
      </c>
      <c r="F34" s="6">
        <f t="shared" ref="F34:F92" si="6">COUNTIFS(C34,0,D34,1)</f>
        <v>1</v>
      </c>
      <c r="G34" s="6">
        <f t="shared" ref="G34:G92" si="7">COUNTIFS(C34,1,D34,0)</f>
        <v>0</v>
      </c>
      <c r="H34" s="6">
        <f t="shared" si="1"/>
        <v>0</v>
      </c>
    </row>
    <row r="35" spans="1:8">
      <c r="A35" s="131">
        <v>32</v>
      </c>
      <c r="B35" s="19">
        <v>36</v>
      </c>
      <c r="C35" s="20">
        <v>0</v>
      </c>
      <c r="D35" s="20">
        <v>0</v>
      </c>
      <c r="E35" s="6">
        <f t="shared" si="0"/>
        <v>1</v>
      </c>
      <c r="F35" s="6">
        <f t="shared" si="6"/>
        <v>0</v>
      </c>
      <c r="G35" s="6">
        <f t="shared" si="7"/>
        <v>0</v>
      </c>
      <c r="H35" s="6">
        <f t="shared" si="1"/>
        <v>0</v>
      </c>
    </row>
    <row r="36" spans="1:8">
      <c r="A36" s="131">
        <v>33</v>
      </c>
      <c r="B36" s="19">
        <v>37</v>
      </c>
      <c r="C36" s="20">
        <v>1</v>
      </c>
      <c r="D36" s="20">
        <v>0</v>
      </c>
      <c r="E36" s="6">
        <f t="shared" si="0"/>
        <v>0</v>
      </c>
      <c r="F36" s="6">
        <f t="shared" si="6"/>
        <v>0</v>
      </c>
      <c r="G36" s="6">
        <f t="shared" si="7"/>
        <v>1</v>
      </c>
      <c r="H36" s="6">
        <f t="shared" si="1"/>
        <v>0</v>
      </c>
    </row>
    <row r="37" spans="1:8">
      <c r="A37" s="131">
        <v>34</v>
      </c>
      <c r="B37" s="19">
        <v>38</v>
      </c>
      <c r="C37" s="20">
        <v>0</v>
      </c>
      <c r="D37" s="20">
        <v>0</v>
      </c>
      <c r="E37" s="6">
        <f t="shared" si="0"/>
        <v>1</v>
      </c>
      <c r="F37" s="6">
        <f t="shared" si="6"/>
        <v>0</v>
      </c>
      <c r="G37" s="6">
        <f t="shared" si="7"/>
        <v>0</v>
      </c>
      <c r="H37" s="6">
        <f t="shared" si="1"/>
        <v>0</v>
      </c>
    </row>
    <row r="38" spans="1:8">
      <c r="A38" s="131">
        <v>35</v>
      </c>
      <c r="B38" s="19">
        <v>39</v>
      </c>
      <c r="C38" s="20">
        <v>1</v>
      </c>
      <c r="D38" s="20">
        <v>1</v>
      </c>
      <c r="E38" s="6">
        <f t="shared" si="0"/>
        <v>0</v>
      </c>
      <c r="F38" s="6">
        <f t="shared" si="6"/>
        <v>0</v>
      </c>
      <c r="G38" s="6">
        <f t="shared" si="7"/>
        <v>0</v>
      </c>
      <c r="H38" s="6">
        <f t="shared" si="1"/>
        <v>1</v>
      </c>
    </row>
    <row r="39" spans="1:8">
      <c r="A39" s="131">
        <v>36</v>
      </c>
      <c r="B39" s="19">
        <v>40</v>
      </c>
      <c r="C39" s="20">
        <v>0</v>
      </c>
      <c r="D39" s="20">
        <v>0</v>
      </c>
      <c r="E39" s="6">
        <f t="shared" si="0"/>
        <v>1</v>
      </c>
      <c r="F39" s="6">
        <f t="shared" si="6"/>
        <v>0</v>
      </c>
      <c r="G39" s="6">
        <f t="shared" si="7"/>
        <v>0</v>
      </c>
      <c r="H39" s="6">
        <f t="shared" si="1"/>
        <v>0</v>
      </c>
    </row>
    <row r="40" spans="1:8">
      <c r="A40" s="131">
        <v>37</v>
      </c>
      <c r="B40" s="19">
        <v>42</v>
      </c>
      <c r="C40" s="20">
        <v>0</v>
      </c>
      <c r="D40" s="20">
        <v>0</v>
      </c>
      <c r="E40" s="6">
        <f t="shared" si="0"/>
        <v>1</v>
      </c>
      <c r="F40" s="6">
        <f t="shared" si="6"/>
        <v>0</v>
      </c>
      <c r="G40" s="6">
        <f t="shared" si="7"/>
        <v>0</v>
      </c>
      <c r="H40" s="6">
        <f t="shared" si="1"/>
        <v>0</v>
      </c>
    </row>
    <row r="41" spans="1:8">
      <c r="A41" s="131">
        <v>38</v>
      </c>
      <c r="B41" s="19">
        <v>43</v>
      </c>
      <c r="C41" s="20">
        <v>0</v>
      </c>
      <c r="D41" s="20">
        <v>0</v>
      </c>
      <c r="E41" s="6">
        <f t="shared" si="0"/>
        <v>1</v>
      </c>
      <c r="F41" s="6">
        <f t="shared" si="6"/>
        <v>0</v>
      </c>
      <c r="G41" s="6">
        <f t="shared" si="7"/>
        <v>0</v>
      </c>
      <c r="H41" s="6">
        <f t="shared" si="1"/>
        <v>0</v>
      </c>
    </row>
    <row r="42" spans="1:8">
      <c r="A42" s="131">
        <v>39</v>
      </c>
      <c r="B42" s="19">
        <v>44</v>
      </c>
      <c r="C42" s="20">
        <v>0</v>
      </c>
      <c r="D42" s="20">
        <v>0</v>
      </c>
      <c r="E42" s="6">
        <f t="shared" si="0"/>
        <v>1</v>
      </c>
      <c r="F42" s="6">
        <f t="shared" si="6"/>
        <v>0</v>
      </c>
      <c r="G42" s="6">
        <f t="shared" si="7"/>
        <v>0</v>
      </c>
      <c r="H42" s="6">
        <f t="shared" si="1"/>
        <v>0</v>
      </c>
    </row>
    <row r="43" spans="1:8">
      <c r="A43" s="131">
        <v>40</v>
      </c>
      <c r="B43" s="19">
        <v>45</v>
      </c>
      <c r="C43" s="20">
        <v>1</v>
      </c>
      <c r="D43" s="20">
        <v>0</v>
      </c>
      <c r="E43" s="6">
        <f t="shared" si="0"/>
        <v>0</v>
      </c>
      <c r="F43" s="6">
        <f t="shared" si="6"/>
        <v>0</v>
      </c>
      <c r="G43" s="6">
        <f t="shared" si="7"/>
        <v>1</v>
      </c>
      <c r="H43" s="6">
        <f t="shared" si="1"/>
        <v>0</v>
      </c>
    </row>
    <row r="44" spans="1:8">
      <c r="A44" s="131">
        <v>41</v>
      </c>
      <c r="B44" s="19">
        <v>46</v>
      </c>
      <c r="C44" s="20">
        <v>0</v>
      </c>
      <c r="D44" s="20">
        <v>0</v>
      </c>
      <c r="E44" s="6">
        <f t="shared" si="0"/>
        <v>1</v>
      </c>
      <c r="F44" s="6">
        <f t="shared" si="6"/>
        <v>0</v>
      </c>
      <c r="G44" s="6">
        <f t="shared" si="7"/>
        <v>0</v>
      </c>
      <c r="H44" s="6">
        <f t="shared" si="1"/>
        <v>0</v>
      </c>
    </row>
    <row r="45" spans="1:8">
      <c r="A45" s="131">
        <v>42</v>
      </c>
      <c r="B45" s="19">
        <v>47</v>
      </c>
      <c r="C45" s="20">
        <v>1</v>
      </c>
      <c r="D45" s="20">
        <v>1</v>
      </c>
      <c r="E45" s="6">
        <f t="shared" si="0"/>
        <v>0</v>
      </c>
      <c r="F45" s="6">
        <f t="shared" si="6"/>
        <v>0</v>
      </c>
      <c r="G45" s="6">
        <f t="shared" si="7"/>
        <v>0</v>
      </c>
      <c r="H45" s="6">
        <f t="shared" si="1"/>
        <v>1</v>
      </c>
    </row>
    <row r="46" spans="1:8">
      <c r="A46" s="131">
        <v>43</v>
      </c>
      <c r="B46" s="19">
        <v>48</v>
      </c>
      <c r="C46" s="20">
        <v>0</v>
      </c>
      <c r="D46" s="20">
        <v>0</v>
      </c>
      <c r="E46" s="6">
        <f t="shared" si="0"/>
        <v>1</v>
      </c>
      <c r="F46" s="6">
        <f t="shared" si="6"/>
        <v>0</v>
      </c>
      <c r="G46" s="6">
        <f t="shared" si="7"/>
        <v>0</v>
      </c>
      <c r="H46" s="6">
        <f t="shared" si="1"/>
        <v>0</v>
      </c>
    </row>
    <row r="47" spans="1:8">
      <c r="A47" s="131">
        <v>44</v>
      </c>
      <c r="B47" s="19">
        <v>49</v>
      </c>
      <c r="C47" s="20">
        <v>0</v>
      </c>
      <c r="D47" s="20">
        <v>0</v>
      </c>
      <c r="E47" s="6">
        <f t="shared" si="0"/>
        <v>1</v>
      </c>
      <c r="F47" s="6">
        <f t="shared" si="6"/>
        <v>0</v>
      </c>
      <c r="G47" s="6">
        <f t="shared" si="7"/>
        <v>0</v>
      </c>
      <c r="H47" s="6">
        <f t="shared" si="1"/>
        <v>0</v>
      </c>
    </row>
    <row r="48" spans="1:8">
      <c r="A48" s="131">
        <v>45</v>
      </c>
      <c r="B48" s="19">
        <v>51</v>
      </c>
      <c r="C48" s="20">
        <v>0</v>
      </c>
      <c r="D48" s="20">
        <v>0</v>
      </c>
      <c r="E48" s="6">
        <f t="shared" si="0"/>
        <v>1</v>
      </c>
      <c r="F48" s="6">
        <f t="shared" si="6"/>
        <v>0</v>
      </c>
      <c r="G48" s="6">
        <f t="shared" si="7"/>
        <v>0</v>
      </c>
      <c r="H48" s="6">
        <f t="shared" si="1"/>
        <v>0</v>
      </c>
    </row>
    <row r="49" spans="1:8">
      <c r="A49" s="131">
        <v>46</v>
      </c>
      <c r="B49" s="19">
        <v>53</v>
      </c>
      <c r="C49" s="20">
        <v>0</v>
      </c>
      <c r="D49" s="20">
        <v>0</v>
      </c>
      <c r="E49" s="6">
        <f t="shared" si="0"/>
        <v>1</v>
      </c>
      <c r="F49" s="6">
        <f t="shared" si="6"/>
        <v>0</v>
      </c>
      <c r="G49" s="6">
        <f t="shared" si="7"/>
        <v>0</v>
      </c>
      <c r="H49" s="6">
        <f t="shared" si="1"/>
        <v>0</v>
      </c>
    </row>
    <row r="50" spans="1:8">
      <c r="A50" s="131">
        <v>47</v>
      </c>
      <c r="B50" s="19">
        <v>54</v>
      </c>
      <c r="C50" s="20">
        <v>1</v>
      </c>
      <c r="D50" s="20">
        <v>1</v>
      </c>
      <c r="E50" s="6">
        <f t="shared" si="0"/>
        <v>0</v>
      </c>
      <c r="F50" s="6">
        <f t="shared" si="6"/>
        <v>0</v>
      </c>
      <c r="G50" s="6">
        <f t="shared" si="7"/>
        <v>0</v>
      </c>
      <c r="H50" s="6">
        <f t="shared" si="1"/>
        <v>1</v>
      </c>
    </row>
    <row r="51" spans="1:8">
      <c r="A51" s="131">
        <v>48</v>
      </c>
      <c r="B51" s="19">
        <v>55</v>
      </c>
      <c r="C51" s="20">
        <v>0</v>
      </c>
      <c r="D51" s="20">
        <v>1</v>
      </c>
      <c r="E51" s="6">
        <f t="shared" si="0"/>
        <v>0</v>
      </c>
      <c r="F51" s="6">
        <f t="shared" si="6"/>
        <v>1</v>
      </c>
      <c r="G51" s="6">
        <f t="shared" si="7"/>
        <v>0</v>
      </c>
      <c r="H51" s="6">
        <f t="shared" si="1"/>
        <v>0</v>
      </c>
    </row>
    <row r="52" spans="1:8">
      <c r="A52" s="131">
        <v>49</v>
      </c>
      <c r="B52" s="19">
        <v>57</v>
      </c>
      <c r="C52" s="20">
        <v>1</v>
      </c>
      <c r="D52" s="20">
        <v>0</v>
      </c>
      <c r="E52" s="6">
        <f t="shared" si="0"/>
        <v>0</v>
      </c>
      <c r="F52" s="6">
        <f t="shared" si="6"/>
        <v>0</v>
      </c>
      <c r="G52" s="6">
        <f t="shared" si="7"/>
        <v>1</v>
      </c>
      <c r="H52" s="6">
        <f t="shared" si="1"/>
        <v>0</v>
      </c>
    </row>
    <row r="53" spans="1:8">
      <c r="A53" s="131">
        <v>50</v>
      </c>
      <c r="B53" s="19">
        <v>59</v>
      </c>
      <c r="C53" s="20">
        <v>1</v>
      </c>
      <c r="D53" s="20">
        <v>0</v>
      </c>
      <c r="E53" s="6">
        <f t="shared" si="0"/>
        <v>0</v>
      </c>
      <c r="F53" s="6">
        <f t="shared" si="6"/>
        <v>0</v>
      </c>
      <c r="G53" s="6">
        <f t="shared" si="7"/>
        <v>1</v>
      </c>
      <c r="H53" s="6">
        <f t="shared" si="1"/>
        <v>0</v>
      </c>
    </row>
    <row r="54" spans="1:8">
      <c r="A54" s="131">
        <v>51</v>
      </c>
      <c r="B54" s="21">
        <v>60</v>
      </c>
      <c r="C54" s="11">
        <v>1</v>
      </c>
      <c r="D54" s="11">
        <v>1</v>
      </c>
      <c r="E54" s="6">
        <f t="shared" si="0"/>
        <v>0</v>
      </c>
      <c r="F54" s="6">
        <f t="shared" si="6"/>
        <v>0</v>
      </c>
      <c r="G54" s="6">
        <f t="shared" si="7"/>
        <v>0</v>
      </c>
      <c r="H54" s="6">
        <f t="shared" si="1"/>
        <v>1</v>
      </c>
    </row>
    <row r="55" spans="1:8">
      <c r="A55" s="131">
        <v>52</v>
      </c>
      <c r="B55" s="19">
        <v>62</v>
      </c>
      <c r="C55" s="20">
        <v>0</v>
      </c>
      <c r="D55" s="20">
        <v>0</v>
      </c>
      <c r="E55" s="6">
        <f t="shared" si="0"/>
        <v>1</v>
      </c>
      <c r="F55" s="6">
        <f t="shared" si="6"/>
        <v>0</v>
      </c>
      <c r="G55" s="6">
        <f t="shared" si="7"/>
        <v>0</v>
      </c>
      <c r="H55" s="6">
        <f t="shared" si="1"/>
        <v>0</v>
      </c>
    </row>
    <row r="56" spans="1:8">
      <c r="A56" s="131">
        <v>53</v>
      </c>
      <c r="B56" s="19">
        <v>64</v>
      </c>
      <c r="C56" s="20">
        <v>0</v>
      </c>
      <c r="D56" s="20">
        <v>1</v>
      </c>
      <c r="E56" s="6">
        <f t="shared" si="0"/>
        <v>0</v>
      </c>
      <c r="F56" s="6">
        <f t="shared" si="6"/>
        <v>1</v>
      </c>
      <c r="G56" s="6">
        <f t="shared" si="7"/>
        <v>0</v>
      </c>
      <c r="H56" s="6">
        <f t="shared" si="1"/>
        <v>0</v>
      </c>
    </row>
    <row r="57" spans="1:8">
      <c r="A57" s="131">
        <v>54</v>
      </c>
      <c r="B57" s="19">
        <v>67</v>
      </c>
      <c r="C57" s="20">
        <v>1</v>
      </c>
      <c r="D57" s="20">
        <v>1</v>
      </c>
      <c r="E57" s="6">
        <f t="shared" si="0"/>
        <v>0</v>
      </c>
      <c r="F57" s="6">
        <f t="shared" si="6"/>
        <v>0</v>
      </c>
      <c r="G57" s="6">
        <f t="shared" si="7"/>
        <v>0</v>
      </c>
      <c r="H57" s="6">
        <f t="shared" si="1"/>
        <v>1</v>
      </c>
    </row>
    <row r="58" spans="1:8">
      <c r="A58" s="131">
        <v>55</v>
      </c>
      <c r="B58" s="19">
        <v>68</v>
      </c>
      <c r="C58" s="20">
        <v>1</v>
      </c>
      <c r="D58" s="20">
        <v>1</v>
      </c>
      <c r="E58" s="6">
        <f t="shared" si="0"/>
        <v>0</v>
      </c>
      <c r="F58" s="6">
        <f t="shared" si="6"/>
        <v>0</v>
      </c>
      <c r="G58" s="6">
        <f t="shared" si="7"/>
        <v>0</v>
      </c>
      <c r="H58" s="6">
        <f t="shared" si="1"/>
        <v>1</v>
      </c>
    </row>
    <row r="59" spans="1:8">
      <c r="A59" s="131">
        <v>56</v>
      </c>
      <c r="B59" s="19">
        <v>70</v>
      </c>
      <c r="C59" s="20">
        <v>1</v>
      </c>
      <c r="D59" s="20">
        <v>1</v>
      </c>
      <c r="E59" s="6">
        <f t="shared" si="0"/>
        <v>0</v>
      </c>
      <c r="F59" s="6">
        <f t="shared" si="6"/>
        <v>0</v>
      </c>
      <c r="G59" s="6">
        <f t="shared" si="7"/>
        <v>0</v>
      </c>
      <c r="H59" s="6">
        <f t="shared" si="1"/>
        <v>1</v>
      </c>
    </row>
    <row r="60" spans="1:8">
      <c r="A60" s="131">
        <v>57</v>
      </c>
      <c r="B60" s="19">
        <v>71</v>
      </c>
      <c r="C60" s="20">
        <v>1</v>
      </c>
      <c r="D60" s="20">
        <v>0</v>
      </c>
      <c r="E60" s="6">
        <f t="shared" si="0"/>
        <v>0</v>
      </c>
      <c r="F60" s="6">
        <f t="shared" si="6"/>
        <v>0</v>
      </c>
      <c r="G60" s="6">
        <f t="shared" si="7"/>
        <v>1</v>
      </c>
      <c r="H60" s="6">
        <f t="shared" si="1"/>
        <v>0</v>
      </c>
    </row>
    <row r="61" spans="1:8">
      <c r="A61" s="131">
        <v>58</v>
      </c>
      <c r="B61" s="19">
        <v>72</v>
      </c>
      <c r="C61" s="20">
        <v>1</v>
      </c>
      <c r="D61" s="20">
        <v>1</v>
      </c>
      <c r="E61" s="6">
        <f t="shared" si="0"/>
        <v>0</v>
      </c>
      <c r="F61" s="6">
        <f t="shared" si="6"/>
        <v>0</v>
      </c>
      <c r="G61" s="6">
        <f t="shared" si="7"/>
        <v>0</v>
      </c>
      <c r="H61" s="6">
        <f t="shared" si="1"/>
        <v>1</v>
      </c>
    </row>
    <row r="62" spans="1:8">
      <c r="A62" s="131">
        <v>59</v>
      </c>
      <c r="B62" s="22">
        <v>73</v>
      </c>
      <c r="C62" s="10">
        <v>1</v>
      </c>
      <c r="D62" s="10">
        <v>1</v>
      </c>
      <c r="E62" s="6">
        <f t="shared" si="0"/>
        <v>0</v>
      </c>
      <c r="F62" s="6">
        <f t="shared" si="6"/>
        <v>0</v>
      </c>
      <c r="G62" s="6">
        <f t="shared" si="7"/>
        <v>0</v>
      </c>
      <c r="H62" s="6">
        <f t="shared" si="1"/>
        <v>1</v>
      </c>
    </row>
    <row r="63" spans="1:8">
      <c r="A63" s="131">
        <v>60</v>
      </c>
      <c r="B63" s="19">
        <v>74</v>
      </c>
      <c r="C63" s="20">
        <v>1</v>
      </c>
      <c r="D63" s="20">
        <v>1</v>
      </c>
      <c r="E63" s="6">
        <f t="shared" si="0"/>
        <v>0</v>
      </c>
      <c r="F63" s="6">
        <f t="shared" si="6"/>
        <v>0</v>
      </c>
      <c r="G63" s="6">
        <f t="shared" si="7"/>
        <v>0</v>
      </c>
      <c r="H63" s="6">
        <f t="shared" si="1"/>
        <v>1</v>
      </c>
    </row>
    <row r="64" spans="1:8">
      <c r="A64" s="131">
        <v>61</v>
      </c>
      <c r="B64" s="19">
        <v>76</v>
      </c>
      <c r="C64" s="20">
        <v>1</v>
      </c>
      <c r="D64" s="20">
        <v>0</v>
      </c>
      <c r="E64" s="6">
        <f t="shared" si="0"/>
        <v>0</v>
      </c>
      <c r="F64" s="6">
        <f t="shared" si="6"/>
        <v>0</v>
      </c>
      <c r="G64" s="6">
        <f t="shared" si="7"/>
        <v>1</v>
      </c>
      <c r="H64" s="6">
        <f t="shared" si="1"/>
        <v>0</v>
      </c>
    </row>
    <row r="65" spans="1:8">
      <c r="A65" s="131">
        <v>62</v>
      </c>
      <c r="B65" s="19">
        <v>81</v>
      </c>
      <c r="C65" s="20">
        <v>0</v>
      </c>
      <c r="D65" s="20">
        <v>0</v>
      </c>
      <c r="E65" s="6">
        <f t="shared" si="0"/>
        <v>1</v>
      </c>
      <c r="F65" s="6">
        <f t="shared" si="6"/>
        <v>0</v>
      </c>
      <c r="G65" s="6">
        <f t="shared" si="7"/>
        <v>0</v>
      </c>
      <c r="H65" s="6">
        <f t="shared" si="1"/>
        <v>0</v>
      </c>
    </row>
    <row r="66" spans="1:8">
      <c r="A66" s="131">
        <v>63</v>
      </c>
      <c r="B66" s="19">
        <v>82</v>
      </c>
      <c r="C66" s="20">
        <v>0</v>
      </c>
      <c r="D66" s="20">
        <v>1</v>
      </c>
      <c r="E66" s="6">
        <f t="shared" si="0"/>
        <v>0</v>
      </c>
      <c r="F66" s="6">
        <f t="shared" si="6"/>
        <v>1</v>
      </c>
      <c r="G66" s="6">
        <f t="shared" si="7"/>
        <v>0</v>
      </c>
      <c r="H66" s="6">
        <f t="shared" si="1"/>
        <v>0</v>
      </c>
    </row>
    <row r="67" spans="1:8">
      <c r="A67" s="131">
        <v>64</v>
      </c>
      <c r="B67" s="19">
        <v>83</v>
      </c>
      <c r="C67" s="20">
        <v>0</v>
      </c>
      <c r="D67" s="20">
        <v>1</v>
      </c>
      <c r="E67" s="6">
        <f t="shared" si="0"/>
        <v>0</v>
      </c>
      <c r="F67" s="6">
        <f t="shared" si="6"/>
        <v>1</v>
      </c>
      <c r="G67" s="6">
        <f t="shared" si="7"/>
        <v>0</v>
      </c>
      <c r="H67" s="6">
        <f t="shared" si="1"/>
        <v>0</v>
      </c>
    </row>
    <row r="68" spans="1:8">
      <c r="A68" s="131">
        <v>65</v>
      </c>
      <c r="B68" s="19">
        <v>86</v>
      </c>
      <c r="C68" s="20">
        <v>1</v>
      </c>
      <c r="D68" s="20">
        <v>1</v>
      </c>
      <c r="E68" s="6">
        <f t="shared" si="0"/>
        <v>0</v>
      </c>
      <c r="F68" s="6">
        <f t="shared" si="6"/>
        <v>0</v>
      </c>
      <c r="G68" s="6">
        <f t="shared" si="7"/>
        <v>0</v>
      </c>
      <c r="H68" s="6">
        <f t="shared" si="1"/>
        <v>1</v>
      </c>
    </row>
    <row r="69" spans="1:8">
      <c r="A69" s="131">
        <v>66</v>
      </c>
      <c r="B69" s="19">
        <v>87</v>
      </c>
      <c r="C69" s="20">
        <v>0</v>
      </c>
      <c r="D69" s="20">
        <v>1</v>
      </c>
      <c r="E69" s="6">
        <f t="shared" ref="E69:E92" si="8">COUNTIFS(C69,0,D69,0)</f>
        <v>0</v>
      </c>
      <c r="F69" s="6">
        <f t="shared" si="6"/>
        <v>1</v>
      </c>
      <c r="G69" s="6">
        <f t="shared" si="7"/>
        <v>0</v>
      </c>
      <c r="H69" s="6">
        <f t="shared" ref="H69:H92" si="9">COUNTIFS(C69,1,D69,1)</f>
        <v>0</v>
      </c>
    </row>
    <row r="70" spans="1:8">
      <c r="A70" s="131">
        <v>67</v>
      </c>
      <c r="B70" s="19">
        <v>88</v>
      </c>
      <c r="C70" s="20">
        <v>0</v>
      </c>
      <c r="D70" s="20">
        <v>1</v>
      </c>
      <c r="E70" s="6">
        <f t="shared" si="8"/>
        <v>0</v>
      </c>
      <c r="F70" s="6">
        <f t="shared" si="6"/>
        <v>1</v>
      </c>
      <c r="G70" s="6">
        <f t="shared" si="7"/>
        <v>0</v>
      </c>
      <c r="H70" s="6">
        <f t="shared" si="9"/>
        <v>0</v>
      </c>
    </row>
    <row r="71" spans="1:8">
      <c r="A71" s="131">
        <v>68</v>
      </c>
      <c r="B71" s="19">
        <v>89</v>
      </c>
      <c r="C71" s="20">
        <v>0</v>
      </c>
      <c r="D71" s="20">
        <v>1</v>
      </c>
      <c r="E71" s="6">
        <f t="shared" si="8"/>
        <v>0</v>
      </c>
      <c r="F71" s="6">
        <f t="shared" si="6"/>
        <v>1</v>
      </c>
      <c r="G71" s="6">
        <f t="shared" si="7"/>
        <v>0</v>
      </c>
      <c r="H71" s="6">
        <f t="shared" si="9"/>
        <v>0</v>
      </c>
    </row>
    <row r="72" spans="1:8">
      <c r="A72" s="131">
        <v>69</v>
      </c>
      <c r="B72" s="21">
        <v>90</v>
      </c>
      <c r="C72" s="11">
        <v>0</v>
      </c>
      <c r="D72" s="11">
        <v>1</v>
      </c>
      <c r="E72" s="6">
        <f t="shared" si="8"/>
        <v>0</v>
      </c>
      <c r="F72" s="6">
        <f t="shared" si="6"/>
        <v>1</v>
      </c>
      <c r="G72" s="6">
        <f t="shared" si="7"/>
        <v>0</v>
      </c>
      <c r="H72" s="6">
        <f t="shared" si="9"/>
        <v>0</v>
      </c>
    </row>
    <row r="73" spans="1:8">
      <c r="A73" s="131">
        <v>70</v>
      </c>
      <c r="B73" s="19">
        <v>92</v>
      </c>
      <c r="C73" s="20">
        <v>1</v>
      </c>
      <c r="D73" s="20">
        <v>1</v>
      </c>
      <c r="E73" s="6">
        <f t="shared" si="8"/>
        <v>0</v>
      </c>
      <c r="F73" s="6">
        <f t="shared" si="6"/>
        <v>0</v>
      </c>
      <c r="G73" s="6">
        <f t="shared" si="7"/>
        <v>0</v>
      </c>
      <c r="H73" s="6">
        <f t="shared" si="9"/>
        <v>1</v>
      </c>
    </row>
    <row r="74" spans="1:8">
      <c r="A74" s="131">
        <v>71</v>
      </c>
      <c r="B74" s="19">
        <v>93</v>
      </c>
      <c r="C74" s="20">
        <v>0</v>
      </c>
      <c r="D74" s="20">
        <v>1</v>
      </c>
      <c r="E74" s="6">
        <f t="shared" si="8"/>
        <v>0</v>
      </c>
      <c r="F74" s="6">
        <f t="shared" si="6"/>
        <v>1</v>
      </c>
      <c r="G74" s="6">
        <f t="shared" si="7"/>
        <v>0</v>
      </c>
      <c r="H74" s="6">
        <f t="shared" si="9"/>
        <v>0</v>
      </c>
    </row>
    <row r="75" spans="1:8">
      <c r="A75" s="131">
        <v>72</v>
      </c>
      <c r="B75" s="19">
        <v>95</v>
      </c>
      <c r="C75" s="20">
        <v>0</v>
      </c>
      <c r="D75" s="20">
        <v>0</v>
      </c>
      <c r="E75" s="6">
        <f t="shared" si="8"/>
        <v>1</v>
      </c>
      <c r="F75" s="6">
        <f t="shared" si="6"/>
        <v>0</v>
      </c>
      <c r="G75" s="6">
        <f t="shared" si="7"/>
        <v>0</v>
      </c>
      <c r="H75" s="6">
        <f t="shared" si="9"/>
        <v>0</v>
      </c>
    </row>
    <row r="76" spans="1:8">
      <c r="A76" s="131">
        <v>73</v>
      </c>
      <c r="B76" s="19">
        <v>97</v>
      </c>
      <c r="C76" s="20">
        <v>0</v>
      </c>
      <c r="D76" s="20">
        <v>1</v>
      </c>
      <c r="E76" s="6">
        <f t="shared" si="8"/>
        <v>0</v>
      </c>
      <c r="F76" s="6">
        <f t="shared" si="6"/>
        <v>1</v>
      </c>
      <c r="G76" s="6">
        <f t="shared" si="7"/>
        <v>0</v>
      </c>
      <c r="H76" s="6">
        <f t="shared" si="9"/>
        <v>0</v>
      </c>
    </row>
    <row r="77" spans="1:8">
      <c r="A77" s="131">
        <v>74</v>
      </c>
      <c r="B77" s="19">
        <v>98</v>
      </c>
      <c r="C77" s="20">
        <v>1</v>
      </c>
      <c r="D77" s="20">
        <v>1</v>
      </c>
      <c r="E77" s="6">
        <f t="shared" si="8"/>
        <v>0</v>
      </c>
      <c r="F77" s="6">
        <f t="shared" si="6"/>
        <v>0</v>
      </c>
      <c r="G77" s="6">
        <f t="shared" si="7"/>
        <v>0</v>
      </c>
      <c r="H77" s="6">
        <f t="shared" si="9"/>
        <v>1</v>
      </c>
    </row>
    <row r="78" spans="1:8">
      <c r="A78" s="131">
        <v>75</v>
      </c>
      <c r="B78" s="19">
        <v>99</v>
      </c>
      <c r="C78" s="20">
        <v>0</v>
      </c>
      <c r="D78" s="20">
        <v>1</v>
      </c>
      <c r="E78" s="6">
        <f t="shared" si="8"/>
        <v>0</v>
      </c>
      <c r="F78" s="6">
        <f t="shared" si="6"/>
        <v>1</v>
      </c>
      <c r="G78" s="6">
        <f t="shared" si="7"/>
        <v>0</v>
      </c>
      <c r="H78" s="6">
        <f t="shared" si="9"/>
        <v>0</v>
      </c>
    </row>
    <row r="79" spans="1:8">
      <c r="A79" s="131">
        <v>76</v>
      </c>
      <c r="B79" s="19">
        <v>100</v>
      </c>
      <c r="C79" s="20">
        <v>1</v>
      </c>
      <c r="D79" s="20">
        <v>1</v>
      </c>
      <c r="E79" s="6">
        <f t="shared" si="8"/>
        <v>0</v>
      </c>
      <c r="F79" s="6">
        <f t="shared" si="6"/>
        <v>0</v>
      </c>
      <c r="G79" s="6">
        <f t="shared" si="7"/>
        <v>0</v>
      </c>
      <c r="H79" s="6">
        <f t="shared" si="9"/>
        <v>1</v>
      </c>
    </row>
    <row r="80" spans="1:8">
      <c r="A80" s="131">
        <v>77</v>
      </c>
      <c r="B80" s="19">
        <v>102</v>
      </c>
      <c r="C80" s="20">
        <v>1</v>
      </c>
      <c r="D80" s="20">
        <v>1</v>
      </c>
      <c r="E80" s="6">
        <f t="shared" si="8"/>
        <v>0</v>
      </c>
      <c r="F80" s="6">
        <f t="shared" si="6"/>
        <v>0</v>
      </c>
      <c r="G80" s="6">
        <f t="shared" si="7"/>
        <v>0</v>
      </c>
      <c r="H80" s="6">
        <f t="shared" si="9"/>
        <v>1</v>
      </c>
    </row>
    <row r="81" spans="1:16">
      <c r="A81" s="131">
        <v>78</v>
      </c>
      <c r="B81" s="22">
        <v>104</v>
      </c>
      <c r="C81" s="10">
        <v>1</v>
      </c>
      <c r="D81" s="10">
        <v>1</v>
      </c>
      <c r="E81" s="6">
        <f t="shared" si="8"/>
        <v>0</v>
      </c>
      <c r="F81" s="6">
        <f t="shared" si="6"/>
        <v>0</v>
      </c>
      <c r="G81" s="6">
        <f t="shared" si="7"/>
        <v>0</v>
      </c>
      <c r="H81" s="6">
        <f t="shared" si="9"/>
        <v>1</v>
      </c>
    </row>
    <row r="82" spans="1:16">
      <c r="A82" s="131">
        <v>79</v>
      </c>
      <c r="B82" s="22">
        <v>105</v>
      </c>
      <c r="C82" s="10">
        <v>1</v>
      </c>
      <c r="D82" s="8">
        <v>1</v>
      </c>
      <c r="E82" s="6">
        <f t="shared" si="8"/>
        <v>0</v>
      </c>
      <c r="F82" s="6">
        <f t="shared" si="6"/>
        <v>0</v>
      </c>
      <c r="G82" s="6">
        <f t="shared" si="7"/>
        <v>0</v>
      </c>
      <c r="H82" s="6">
        <f t="shared" si="9"/>
        <v>1</v>
      </c>
    </row>
    <row r="83" spans="1:16">
      <c r="A83" s="131">
        <v>80</v>
      </c>
      <c r="B83" s="19">
        <v>106</v>
      </c>
      <c r="C83" s="20">
        <v>0</v>
      </c>
      <c r="D83" s="16">
        <v>1</v>
      </c>
      <c r="E83" s="6">
        <f t="shared" si="8"/>
        <v>0</v>
      </c>
      <c r="F83" s="6">
        <f t="shared" si="6"/>
        <v>1</v>
      </c>
      <c r="G83" s="6">
        <f t="shared" si="7"/>
        <v>0</v>
      </c>
      <c r="H83" s="6">
        <f t="shared" si="9"/>
        <v>0</v>
      </c>
    </row>
    <row r="84" spans="1:16">
      <c r="A84" s="131">
        <v>81</v>
      </c>
      <c r="B84" s="19">
        <v>107</v>
      </c>
      <c r="C84" s="20">
        <v>0</v>
      </c>
      <c r="D84" s="16">
        <v>1</v>
      </c>
      <c r="E84" s="6">
        <f t="shared" si="8"/>
        <v>0</v>
      </c>
      <c r="F84" s="6">
        <f t="shared" si="6"/>
        <v>1</v>
      </c>
      <c r="G84" s="6">
        <f t="shared" si="7"/>
        <v>0</v>
      </c>
      <c r="H84" s="6">
        <f t="shared" si="9"/>
        <v>0</v>
      </c>
    </row>
    <row r="85" spans="1:16">
      <c r="A85" s="131">
        <v>82</v>
      </c>
      <c r="B85" s="19">
        <v>109</v>
      </c>
      <c r="C85" s="16">
        <v>1</v>
      </c>
      <c r="D85" s="16">
        <v>1</v>
      </c>
      <c r="E85" s="6">
        <f t="shared" si="8"/>
        <v>0</v>
      </c>
      <c r="F85" s="6">
        <f t="shared" si="6"/>
        <v>0</v>
      </c>
      <c r="G85" s="6">
        <f t="shared" si="7"/>
        <v>0</v>
      </c>
      <c r="H85" s="6">
        <f t="shared" si="9"/>
        <v>1</v>
      </c>
    </row>
    <row r="86" spans="1:16">
      <c r="A86" s="131">
        <v>83</v>
      </c>
      <c r="B86" s="19">
        <v>111</v>
      </c>
      <c r="C86" s="16">
        <v>1</v>
      </c>
      <c r="D86" s="16">
        <v>1</v>
      </c>
      <c r="E86" s="6">
        <f t="shared" si="8"/>
        <v>0</v>
      </c>
      <c r="F86" s="6">
        <f t="shared" si="6"/>
        <v>0</v>
      </c>
      <c r="G86" s="6">
        <f t="shared" si="7"/>
        <v>0</v>
      </c>
      <c r="H86" s="6">
        <f t="shared" si="9"/>
        <v>1</v>
      </c>
    </row>
    <row r="87" spans="1:16">
      <c r="A87" s="131">
        <v>84</v>
      </c>
      <c r="B87" s="19">
        <v>116</v>
      </c>
      <c r="C87" s="16">
        <v>1</v>
      </c>
      <c r="D87" s="16">
        <v>1</v>
      </c>
      <c r="E87" s="6">
        <f t="shared" si="8"/>
        <v>0</v>
      </c>
      <c r="F87" s="6">
        <f t="shared" si="6"/>
        <v>0</v>
      </c>
      <c r="G87" s="6">
        <f t="shared" si="7"/>
        <v>0</v>
      </c>
      <c r="H87" s="6">
        <f t="shared" si="9"/>
        <v>1</v>
      </c>
    </row>
    <row r="88" spans="1:16">
      <c r="A88" s="131">
        <v>85</v>
      </c>
      <c r="B88" s="19">
        <v>117</v>
      </c>
      <c r="C88" s="16">
        <v>0</v>
      </c>
      <c r="D88" s="16">
        <v>0</v>
      </c>
      <c r="E88" s="6">
        <f t="shared" si="8"/>
        <v>1</v>
      </c>
      <c r="F88" s="6">
        <f t="shared" si="6"/>
        <v>0</v>
      </c>
      <c r="G88" s="6">
        <f t="shared" si="7"/>
        <v>0</v>
      </c>
      <c r="H88" s="6">
        <f t="shared" si="9"/>
        <v>0</v>
      </c>
    </row>
    <row r="89" spans="1:16">
      <c r="A89" s="131">
        <v>86</v>
      </c>
      <c r="B89" s="19">
        <v>118</v>
      </c>
      <c r="C89" s="16">
        <v>1</v>
      </c>
      <c r="D89" s="16">
        <v>0</v>
      </c>
      <c r="E89" s="6">
        <f t="shared" si="8"/>
        <v>0</v>
      </c>
      <c r="F89" s="6">
        <f t="shared" si="6"/>
        <v>0</v>
      </c>
      <c r="G89" s="6">
        <f t="shared" si="7"/>
        <v>1</v>
      </c>
      <c r="H89" s="6">
        <f t="shared" si="9"/>
        <v>0</v>
      </c>
    </row>
    <row r="90" spans="1:16">
      <c r="A90" s="131">
        <v>87</v>
      </c>
      <c r="B90" s="19">
        <v>119</v>
      </c>
      <c r="C90" s="16">
        <v>1</v>
      </c>
      <c r="D90" s="16">
        <v>1</v>
      </c>
      <c r="E90" s="6">
        <f t="shared" si="8"/>
        <v>0</v>
      </c>
      <c r="F90" s="6">
        <f t="shared" si="6"/>
        <v>0</v>
      </c>
      <c r="G90" s="6">
        <f t="shared" si="7"/>
        <v>0</v>
      </c>
      <c r="H90" s="6">
        <f t="shared" si="9"/>
        <v>1</v>
      </c>
    </row>
    <row r="91" spans="1:16">
      <c r="A91" s="131">
        <v>88</v>
      </c>
      <c r="B91" s="19">
        <v>120</v>
      </c>
      <c r="C91" s="16">
        <v>1</v>
      </c>
      <c r="D91" s="16">
        <v>1</v>
      </c>
      <c r="E91" s="6">
        <f t="shared" si="8"/>
        <v>0</v>
      </c>
      <c r="F91" s="6">
        <f t="shared" si="6"/>
        <v>0</v>
      </c>
      <c r="G91" s="6">
        <f t="shared" si="7"/>
        <v>0</v>
      </c>
      <c r="H91" s="6">
        <f t="shared" si="9"/>
        <v>1</v>
      </c>
    </row>
    <row r="92" spans="1:16">
      <c r="A92" s="131">
        <v>89</v>
      </c>
      <c r="B92" s="21">
        <v>123</v>
      </c>
      <c r="C92" s="9">
        <v>1</v>
      </c>
      <c r="D92" s="9">
        <v>1</v>
      </c>
      <c r="E92" s="24">
        <f t="shared" si="8"/>
        <v>0</v>
      </c>
      <c r="F92" s="24">
        <f t="shared" si="6"/>
        <v>0</v>
      </c>
      <c r="G92" s="24">
        <f t="shared" si="7"/>
        <v>0</v>
      </c>
      <c r="H92" s="24">
        <f t="shared" si="9"/>
        <v>1</v>
      </c>
      <c r="M92" s="130"/>
      <c r="N92" s="130"/>
      <c r="O92" s="130"/>
      <c r="P92" s="130"/>
    </row>
    <row r="93" spans="1:16">
      <c r="C93">
        <f>SUM(C4:C92)</f>
        <v>40</v>
      </c>
      <c r="D93">
        <f>SUM(D4:D92)</f>
        <v>50</v>
      </c>
      <c r="E93" s="6">
        <f>COUNTIF(E4:E92,1)</f>
        <v>29</v>
      </c>
      <c r="F93" s="6">
        <f>COUNTIF(F4:F92,1)</f>
        <v>20</v>
      </c>
      <c r="G93" s="6">
        <f>COUNTIF(G4:G92,1)</f>
        <v>10</v>
      </c>
      <c r="H93" s="6">
        <f>COUNTIF(H4:H92,1)</f>
        <v>30</v>
      </c>
      <c r="I93" t="s">
        <v>63</v>
      </c>
      <c r="J93" s="6">
        <f>SUM(E93:H93)</f>
        <v>89</v>
      </c>
    </row>
    <row r="94" spans="1:16">
      <c r="C94" s="133">
        <f>C93/A92</f>
        <v>0.449438202247191</v>
      </c>
      <c r="D94" s="133">
        <f>D93/A92</f>
        <v>0.5617977528089888</v>
      </c>
    </row>
  </sheetData>
  <mergeCells count="3">
    <mergeCell ref="B1:B3"/>
    <mergeCell ref="C1:D2"/>
    <mergeCell ref="E2:H2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9"/>
  <sheetViews>
    <sheetView workbookViewId="0">
      <selection activeCell="A9" sqref="A9:XFD25"/>
    </sheetView>
  </sheetViews>
  <sheetFormatPr defaultRowHeight="15"/>
  <cols>
    <col min="9" max="9" width="9.140625" style="146"/>
    <col min="12" max="12" width="16.140625" customWidth="1"/>
    <col min="13" max="13" width="12" customWidth="1"/>
    <col min="14" max="14" width="15.42578125" customWidth="1"/>
    <col min="15" max="15" width="13.85546875" customWidth="1"/>
    <col min="16" max="16" width="14.140625" customWidth="1"/>
  </cols>
  <sheetData>
    <row r="1" spans="1:16">
      <c r="A1" s="217"/>
      <c r="B1" s="211" t="s">
        <v>0</v>
      </c>
      <c r="C1" s="235" t="s">
        <v>406</v>
      </c>
      <c r="D1" s="236"/>
      <c r="E1" s="236"/>
      <c r="F1" s="236"/>
      <c r="G1" s="236"/>
      <c r="H1" s="41"/>
      <c r="I1" s="145"/>
    </row>
    <row r="2" spans="1:16" ht="15" customHeight="1">
      <c r="A2" s="217"/>
      <c r="B2" s="211"/>
      <c r="C2" s="237" t="s">
        <v>392</v>
      </c>
      <c r="D2" s="237"/>
      <c r="E2" s="237"/>
      <c r="F2" s="237"/>
      <c r="G2" s="237"/>
    </row>
    <row r="3" spans="1:16" ht="30">
      <c r="A3" s="217"/>
      <c r="B3" s="211"/>
      <c r="C3" s="138" t="s">
        <v>394</v>
      </c>
      <c r="D3" s="138" t="s">
        <v>395</v>
      </c>
      <c r="E3" s="138" t="s">
        <v>396</v>
      </c>
      <c r="F3" s="138" t="s">
        <v>397</v>
      </c>
      <c r="G3" s="138" t="s">
        <v>398</v>
      </c>
      <c r="I3" s="151" t="s">
        <v>19</v>
      </c>
      <c r="K3" s="45"/>
      <c r="P3" s="70"/>
    </row>
    <row r="4" spans="1:16">
      <c r="A4" s="6">
        <v>17</v>
      </c>
      <c r="B4" s="19">
        <v>20</v>
      </c>
      <c r="C4" s="136">
        <v>0.05</v>
      </c>
      <c r="D4" s="136">
        <v>0.06</v>
      </c>
      <c r="E4" s="136">
        <v>0.02</v>
      </c>
      <c r="F4" s="136">
        <v>1.4999999999999999E-2</v>
      </c>
      <c r="G4" s="136">
        <v>1.22</v>
      </c>
      <c r="I4" s="148">
        <v>1</v>
      </c>
      <c r="N4" s="136"/>
    </row>
    <row r="5" spans="1:16">
      <c r="A5" s="6">
        <v>28</v>
      </c>
      <c r="B5" s="19">
        <v>32</v>
      </c>
      <c r="C5" s="136">
        <v>0.28000000000000003</v>
      </c>
      <c r="D5" s="136">
        <v>0.08</v>
      </c>
      <c r="E5" s="136">
        <v>1.36</v>
      </c>
      <c r="F5" s="136">
        <v>3.972</v>
      </c>
      <c r="G5" s="136">
        <v>0.65</v>
      </c>
      <c r="I5" s="148">
        <v>1</v>
      </c>
    </row>
    <row r="6" spans="1:16">
      <c r="A6" s="6">
        <v>65</v>
      </c>
      <c r="B6" s="19">
        <v>86</v>
      </c>
      <c r="C6" s="136">
        <v>0.7</v>
      </c>
      <c r="D6" s="136">
        <v>0</v>
      </c>
      <c r="E6" s="136">
        <v>3</v>
      </c>
      <c r="F6" s="136">
        <v>1.125</v>
      </c>
      <c r="G6" s="136">
        <v>1.69</v>
      </c>
      <c r="I6" s="148">
        <v>1</v>
      </c>
    </row>
    <row r="7" spans="1:16">
      <c r="A7" s="6">
        <v>66</v>
      </c>
      <c r="B7" s="19">
        <v>87</v>
      </c>
      <c r="C7" s="136">
        <v>0.98</v>
      </c>
      <c r="D7" s="136">
        <v>1.23</v>
      </c>
      <c r="E7" s="136">
        <v>1.7</v>
      </c>
      <c r="F7" s="136">
        <v>0.70699999999999996</v>
      </c>
      <c r="G7" s="136">
        <v>0.12</v>
      </c>
      <c r="I7" s="148">
        <v>1</v>
      </c>
    </row>
    <row r="8" spans="1:16">
      <c r="A8" s="6">
        <v>73</v>
      </c>
      <c r="B8" s="19">
        <v>97</v>
      </c>
      <c r="C8" s="136">
        <v>0.71</v>
      </c>
      <c r="D8" s="136">
        <v>73.010000000000005</v>
      </c>
      <c r="E8" s="136">
        <v>1.99</v>
      </c>
      <c r="F8" s="136">
        <v>0.52700000000000002</v>
      </c>
      <c r="G8" s="136">
        <v>0.5</v>
      </c>
      <c r="I8" s="148">
        <v>1</v>
      </c>
    </row>
    <row r="9" spans="1:16">
      <c r="I9" s="146">
        <f>SUM(I4:I8)</f>
        <v>5</v>
      </c>
    </row>
  </sheetData>
  <mergeCells count="4">
    <mergeCell ref="A1:A3"/>
    <mergeCell ref="B1:B3"/>
    <mergeCell ref="C1:G1"/>
    <mergeCell ref="C2:G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6"/>
  <sheetViews>
    <sheetView topLeftCell="B1" workbookViewId="0">
      <selection activeCell="A6" sqref="A6:XFD66"/>
    </sheetView>
  </sheetViews>
  <sheetFormatPr defaultRowHeight="15"/>
  <cols>
    <col min="9" max="9" width="9.140625" style="146"/>
    <col min="12" max="12" width="16.140625" customWidth="1"/>
    <col min="13" max="13" width="12" customWidth="1"/>
    <col min="14" max="14" width="15.42578125" customWidth="1"/>
    <col min="15" max="15" width="13.85546875" customWidth="1"/>
    <col min="16" max="16" width="14.140625" customWidth="1"/>
  </cols>
  <sheetData>
    <row r="1" spans="1:16">
      <c r="A1" s="217"/>
      <c r="B1" s="211" t="s">
        <v>0</v>
      </c>
      <c r="C1" s="235" t="s">
        <v>406</v>
      </c>
      <c r="D1" s="236"/>
      <c r="E1" s="236"/>
      <c r="F1" s="236"/>
      <c r="G1" s="236"/>
      <c r="H1" s="41"/>
    </row>
    <row r="2" spans="1:16" ht="15" customHeight="1">
      <c r="A2" s="217"/>
      <c r="B2" s="211"/>
      <c r="C2" s="237" t="s">
        <v>392</v>
      </c>
      <c r="D2" s="237"/>
      <c r="E2" s="237"/>
      <c r="F2" s="237"/>
      <c r="G2" s="237"/>
    </row>
    <row r="3" spans="1:16">
      <c r="A3" s="217"/>
      <c r="B3" s="211"/>
      <c r="C3" s="138" t="s">
        <v>394</v>
      </c>
      <c r="D3" s="138" t="s">
        <v>395</v>
      </c>
      <c r="E3" s="138" t="s">
        <v>396</v>
      </c>
      <c r="F3" s="138" t="s">
        <v>397</v>
      </c>
      <c r="G3" s="138" t="s">
        <v>398</v>
      </c>
      <c r="I3" s="151" t="s">
        <v>20</v>
      </c>
      <c r="K3" s="45"/>
      <c r="P3" s="70"/>
    </row>
    <row r="4" spans="1:16">
      <c r="A4" s="6">
        <v>11</v>
      </c>
      <c r="B4" s="15">
        <v>13</v>
      </c>
      <c r="C4" s="136">
        <v>324.02999999999997</v>
      </c>
      <c r="D4" s="136">
        <v>2.0499999999999998</v>
      </c>
      <c r="E4" s="136">
        <v>4.63</v>
      </c>
      <c r="F4" s="136">
        <v>2.0419999999999998</v>
      </c>
      <c r="G4" s="136">
        <v>2.06</v>
      </c>
      <c r="I4" s="149">
        <v>1</v>
      </c>
      <c r="N4" s="136"/>
      <c r="P4" s="136"/>
    </row>
    <row r="5" spans="1:16">
      <c r="A5" s="6">
        <v>29</v>
      </c>
      <c r="B5" s="19">
        <v>33</v>
      </c>
      <c r="C5" s="136">
        <v>3.13</v>
      </c>
      <c r="D5" s="136">
        <v>5.03</v>
      </c>
      <c r="E5" s="136">
        <v>1.67</v>
      </c>
      <c r="F5" s="136">
        <v>0.93600000000000005</v>
      </c>
      <c r="G5" s="136">
        <v>0.16</v>
      </c>
      <c r="I5" s="148">
        <v>1</v>
      </c>
    </row>
    <row r="6" spans="1:16">
      <c r="I6" s="146">
        <f>SUM(I4:I5)</f>
        <v>2</v>
      </c>
    </row>
  </sheetData>
  <mergeCells count="4">
    <mergeCell ref="A1:A3"/>
    <mergeCell ref="B1:B3"/>
    <mergeCell ref="C1:G1"/>
    <mergeCell ref="C2:G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6"/>
  <sheetViews>
    <sheetView workbookViewId="0">
      <selection activeCell="N17" sqref="N17"/>
    </sheetView>
  </sheetViews>
  <sheetFormatPr defaultRowHeight="15"/>
  <cols>
    <col min="9" max="9" width="9.140625" style="146"/>
    <col min="12" max="12" width="16.140625" customWidth="1"/>
    <col min="13" max="13" width="12" customWidth="1"/>
    <col min="14" max="14" width="15.42578125" customWidth="1"/>
    <col min="15" max="15" width="13.85546875" customWidth="1"/>
    <col min="16" max="16" width="14.140625" customWidth="1"/>
  </cols>
  <sheetData>
    <row r="1" spans="1:16">
      <c r="A1" s="217"/>
      <c r="B1" s="211" t="s">
        <v>0</v>
      </c>
      <c r="C1" s="235" t="s">
        <v>406</v>
      </c>
      <c r="D1" s="236"/>
      <c r="E1" s="236"/>
      <c r="F1" s="236"/>
      <c r="G1" s="236"/>
      <c r="H1" s="41"/>
    </row>
    <row r="2" spans="1:16" ht="15" customHeight="1">
      <c r="A2" s="217"/>
      <c r="B2" s="211"/>
      <c r="C2" s="237" t="s">
        <v>392</v>
      </c>
      <c r="D2" s="237"/>
      <c r="E2" s="237"/>
      <c r="F2" s="237"/>
      <c r="G2" s="237"/>
    </row>
    <row r="3" spans="1:16">
      <c r="A3" s="217"/>
      <c r="B3" s="211"/>
      <c r="C3" s="138" t="s">
        <v>394</v>
      </c>
      <c r="D3" s="138" t="s">
        <v>395</v>
      </c>
      <c r="E3" s="138" t="s">
        <v>396</v>
      </c>
      <c r="F3" s="138" t="s">
        <v>397</v>
      </c>
      <c r="G3" s="138" t="s">
        <v>398</v>
      </c>
      <c r="I3" s="147" t="s">
        <v>21</v>
      </c>
      <c r="K3" s="45"/>
      <c r="P3" s="70"/>
    </row>
    <row r="4" spans="1:16">
      <c r="A4" s="6">
        <v>27</v>
      </c>
      <c r="B4" s="19">
        <v>31</v>
      </c>
      <c r="C4" s="136">
        <v>1.1599999999999999</v>
      </c>
      <c r="D4" s="136">
        <v>2.27</v>
      </c>
      <c r="E4" s="136">
        <v>2.8</v>
      </c>
      <c r="F4" s="136">
        <v>3.2149999999999999</v>
      </c>
      <c r="G4" s="136">
        <v>5.37</v>
      </c>
      <c r="I4" s="148">
        <v>1</v>
      </c>
    </row>
    <row r="5" spans="1:16">
      <c r="A5" s="6">
        <v>62</v>
      </c>
      <c r="B5" s="19">
        <v>81</v>
      </c>
      <c r="C5" s="136">
        <v>0.56999999999999995</v>
      </c>
      <c r="D5" s="136">
        <v>0.93</v>
      </c>
      <c r="E5" s="136">
        <v>1.42</v>
      </c>
      <c r="F5" s="136">
        <v>0.56999999999999995</v>
      </c>
      <c r="G5" s="136">
        <v>37.4</v>
      </c>
      <c r="I5" s="148">
        <v>1</v>
      </c>
    </row>
    <row r="6" spans="1:16">
      <c r="I6" s="146">
        <f>SUM(I4:I5)</f>
        <v>2</v>
      </c>
    </row>
  </sheetData>
  <mergeCells count="4">
    <mergeCell ref="A1:A3"/>
    <mergeCell ref="B1:B3"/>
    <mergeCell ref="C1:G1"/>
    <mergeCell ref="C2:G2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9"/>
  <sheetViews>
    <sheetView zoomScale="70" zoomScaleNormal="70" zoomScaleSheetLayoutView="50" workbookViewId="0">
      <selection activeCell="A2" sqref="A2:L3"/>
    </sheetView>
  </sheetViews>
  <sheetFormatPr defaultRowHeight="15"/>
  <cols>
    <col min="3" max="30" width="9.140625" style="6"/>
  </cols>
  <sheetData>
    <row r="1" spans="1:30" ht="15" customHeight="1">
      <c r="A1" s="2"/>
      <c r="B1" s="70"/>
      <c r="C1" s="211" t="s">
        <v>64</v>
      </c>
      <c r="D1" s="211"/>
      <c r="E1" s="211"/>
      <c r="F1" s="225"/>
      <c r="G1" s="229" t="s">
        <v>65</v>
      </c>
      <c r="H1" s="230"/>
      <c r="I1" s="229" t="s">
        <v>66</v>
      </c>
      <c r="J1" s="230"/>
      <c r="K1" s="231" t="s">
        <v>67</v>
      </c>
      <c r="L1" s="231"/>
      <c r="M1" s="231"/>
      <c r="N1" s="231"/>
      <c r="O1" s="231"/>
      <c r="P1" s="231"/>
      <c r="Q1" s="231"/>
      <c r="R1" s="231"/>
      <c r="S1" s="218" t="s">
        <v>68</v>
      </c>
      <c r="T1" s="219"/>
      <c r="U1" s="219"/>
      <c r="V1" s="219"/>
      <c r="W1" s="219"/>
      <c r="X1" s="220"/>
      <c r="Y1" s="218" t="s">
        <v>69</v>
      </c>
      <c r="Z1" s="219"/>
      <c r="AA1" s="219"/>
      <c r="AB1" s="219"/>
      <c r="AC1" s="219"/>
      <c r="AD1" s="220"/>
    </row>
    <row r="2" spans="1:30">
      <c r="A2" s="3"/>
      <c r="B2" s="70"/>
      <c r="C2" s="221" t="s">
        <v>70</v>
      </c>
      <c r="D2" s="222"/>
      <c r="E2" s="223" t="s">
        <v>71</v>
      </c>
      <c r="F2" s="224"/>
      <c r="G2" s="223" t="s">
        <v>72</v>
      </c>
      <c r="H2" s="224"/>
      <c r="I2" s="221" t="s">
        <v>73</v>
      </c>
      <c r="J2" s="222"/>
      <c r="K2" s="223" t="s">
        <v>74</v>
      </c>
      <c r="L2" s="228"/>
      <c r="M2" s="218" t="s">
        <v>75</v>
      </c>
      <c r="N2" s="220"/>
      <c r="O2" s="219" t="s">
        <v>76</v>
      </c>
      <c r="P2" s="219"/>
      <c r="Q2" s="226" t="s">
        <v>77</v>
      </c>
      <c r="R2" s="227"/>
      <c r="S2" s="218" t="s">
        <v>78</v>
      </c>
      <c r="T2" s="220"/>
      <c r="U2" s="219" t="s">
        <v>79</v>
      </c>
      <c r="V2" s="219"/>
      <c r="W2" s="218" t="s">
        <v>80</v>
      </c>
      <c r="X2" s="220"/>
      <c r="Y2" s="218" t="s">
        <v>81</v>
      </c>
      <c r="Z2" s="220"/>
      <c r="AA2" s="218" t="s">
        <v>82</v>
      </c>
      <c r="AB2" s="220"/>
      <c r="AC2" s="219" t="s">
        <v>83</v>
      </c>
      <c r="AD2" s="220"/>
    </row>
    <row r="3" spans="1:30">
      <c r="A3" s="17"/>
      <c r="B3" s="28"/>
      <c r="C3" s="27" t="s">
        <v>56</v>
      </c>
      <c r="D3" s="33" t="s">
        <v>57</v>
      </c>
      <c r="E3" s="27" t="s">
        <v>56</v>
      </c>
      <c r="F3" s="33" t="s">
        <v>57</v>
      </c>
      <c r="G3" s="27" t="s">
        <v>56</v>
      </c>
      <c r="H3" s="33" t="s">
        <v>57</v>
      </c>
      <c r="I3" s="27" t="s">
        <v>56</v>
      </c>
      <c r="J3" s="33" t="s">
        <v>57</v>
      </c>
      <c r="K3" s="27" t="s">
        <v>56</v>
      </c>
      <c r="L3" s="33" t="s">
        <v>57</v>
      </c>
      <c r="M3" s="12" t="s">
        <v>56</v>
      </c>
      <c r="N3" s="13" t="s">
        <v>57</v>
      </c>
      <c r="O3" s="12" t="s">
        <v>56</v>
      </c>
      <c r="P3" s="13" t="s">
        <v>57</v>
      </c>
      <c r="Q3" s="23" t="s">
        <v>56</v>
      </c>
      <c r="R3" s="13" t="s">
        <v>57</v>
      </c>
      <c r="S3" s="12" t="s">
        <v>56</v>
      </c>
      <c r="T3" s="13" t="s">
        <v>57</v>
      </c>
      <c r="U3" s="12" t="s">
        <v>56</v>
      </c>
      <c r="V3" s="13" t="s">
        <v>57</v>
      </c>
      <c r="W3" s="23" t="s">
        <v>56</v>
      </c>
      <c r="X3" s="13" t="s">
        <v>57</v>
      </c>
      <c r="Y3" s="12" t="s">
        <v>56</v>
      </c>
      <c r="Z3" s="13" t="s">
        <v>57</v>
      </c>
      <c r="AA3" s="12" t="s">
        <v>56</v>
      </c>
      <c r="AB3" s="13" t="s">
        <v>57</v>
      </c>
      <c r="AC3" s="23" t="s">
        <v>56</v>
      </c>
      <c r="AD3" s="13" t="s">
        <v>57</v>
      </c>
    </row>
    <row r="4" spans="1:30">
      <c r="A4" s="14">
        <v>1</v>
      </c>
      <c r="B4" s="31">
        <v>1</v>
      </c>
      <c r="C4" s="117">
        <v>1</v>
      </c>
      <c r="D4" s="118">
        <v>1</v>
      </c>
      <c r="E4" s="117">
        <v>1</v>
      </c>
      <c r="F4" s="118">
        <v>1</v>
      </c>
      <c r="G4" s="117">
        <v>1</v>
      </c>
      <c r="H4" s="118">
        <v>1</v>
      </c>
      <c r="I4" s="117">
        <v>1</v>
      </c>
      <c r="J4" s="118">
        <v>1</v>
      </c>
      <c r="K4" s="119">
        <v>1</v>
      </c>
      <c r="L4" s="119">
        <v>1</v>
      </c>
      <c r="M4" s="178">
        <v>1</v>
      </c>
      <c r="N4" s="13">
        <v>0</v>
      </c>
      <c r="O4" s="23">
        <v>0</v>
      </c>
      <c r="P4" s="23">
        <v>0</v>
      </c>
      <c r="Q4" s="12">
        <v>1</v>
      </c>
      <c r="R4" s="13">
        <v>0</v>
      </c>
      <c r="S4" s="12">
        <v>0</v>
      </c>
      <c r="T4" s="13">
        <v>0</v>
      </c>
      <c r="U4" s="23">
        <v>0</v>
      </c>
      <c r="V4" s="13">
        <v>0</v>
      </c>
      <c r="W4" s="6">
        <v>0</v>
      </c>
      <c r="X4" s="5">
        <v>0</v>
      </c>
      <c r="Y4" s="12">
        <v>0</v>
      </c>
      <c r="Z4" s="13">
        <v>0</v>
      </c>
      <c r="AA4" s="23">
        <v>0</v>
      </c>
      <c r="AB4" s="13">
        <v>0</v>
      </c>
      <c r="AC4" s="179">
        <v>1</v>
      </c>
      <c r="AD4" s="180">
        <v>1</v>
      </c>
    </row>
    <row r="5" spans="1:30">
      <c r="A5" s="17">
        <v>2</v>
      </c>
      <c r="B5" s="31">
        <v>2</v>
      </c>
      <c r="C5" s="117">
        <v>1</v>
      </c>
      <c r="D5" s="118">
        <v>1</v>
      </c>
      <c r="E5" s="117">
        <v>1</v>
      </c>
      <c r="F5" s="118">
        <v>1</v>
      </c>
      <c r="G5" s="117">
        <v>1</v>
      </c>
      <c r="H5" s="118">
        <v>1</v>
      </c>
      <c r="I5" s="117">
        <v>1</v>
      </c>
      <c r="J5" s="118">
        <v>1</v>
      </c>
      <c r="K5" s="120">
        <v>1</v>
      </c>
      <c r="L5" s="120">
        <v>1</v>
      </c>
      <c r="M5" s="4">
        <v>0</v>
      </c>
      <c r="N5" s="5">
        <v>0</v>
      </c>
      <c r="O5" s="6">
        <v>0</v>
      </c>
      <c r="P5" s="6">
        <v>0</v>
      </c>
      <c r="Q5" s="4">
        <v>0</v>
      </c>
      <c r="R5" s="5">
        <v>0</v>
      </c>
      <c r="S5" s="4">
        <v>0</v>
      </c>
      <c r="T5" s="5">
        <v>0</v>
      </c>
      <c r="U5" s="6">
        <v>0</v>
      </c>
      <c r="V5" s="5">
        <v>0</v>
      </c>
      <c r="W5" s="6">
        <v>0</v>
      </c>
      <c r="X5" s="5">
        <v>0</v>
      </c>
      <c r="Y5" s="4">
        <v>0</v>
      </c>
      <c r="Z5" s="5">
        <v>0</v>
      </c>
      <c r="AA5" s="6">
        <v>0</v>
      </c>
      <c r="AB5" s="5">
        <v>0</v>
      </c>
      <c r="AC5" s="4">
        <v>0</v>
      </c>
      <c r="AD5" s="5">
        <v>0</v>
      </c>
    </row>
    <row r="6" spans="1:30">
      <c r="A6" s="17">
        <v>3</v>
      </c>
      <c r="B6" s="31">
        <v>3</v>
      </c>
      <c r="C6" s="117">
        <v>1</v>
      </c>
      <c r="D6" s="118">
        <v>1</v>
      </c>
      <c r="E6" s="117">
        <v>1</v>
      </c>
      <c r="F6" s="118">
        <v>1</v>
      </c>
      <c r="G6" s="117">
        <v>1</v>
      </c>
      <c r="H6" s="118">
        <v>1</v>
      </c>
      <c r="I6" s="117">
        <v>1</v>
      </c>
      <c r="J6" s="118">
        <v>1</v>
      </c>
      <c r="K6" s="120">
        <v>1</v>
      </c>
      <c r="L6" s="120">
        <v>1</v>
      </c>
      <c r="M6" s="4">
        <v>0</v>
      </c>
      <c r="N6" s="5">
        <v>0</v>
      </c>
      <c r="O6" s="6">
        <v>0</v>
      </c>
      <c r="P6" s="6">
        <v>0</v>
      </c>
      <c r="Q6" s="4">
        <v>0</v>
      </c>
      <c r="R6" s="5">
        <v>0</v>
      </c>
      <c r="S6" s="4">
        <v>0</v>
      </c>
      <c r="T6" s="5">
        <v>0</v>
      </c>
      <c r="U6" s="6">
        <v>0</v>
      </c>
      <c r="V6" s="5">
        <v>0</v>
      </c>
      <c r="W6" s="6">
        <v>0</v>
      </c>
      <c r="X6" s="5">
        <v>0</v>
      </c>
      <c r="Y6" s="4">
        <v>0</v>
      </c>
      <c r="Z6" s="5">
        <v>0</v>
      </c>
      <c r="AA6" s="6">
        <v>0</v>
      </c>
      <c r="AB6" s="5">
        <v>0</v>
      </c>
      <c r="AC6" s="4">
        <v>0</v>
      </c>
      <c r="AD6" s="5">
        <v>0</v>
      </c>
    </row>
    <row r="7" spans="1:30">
      <c r="A7" s="17">
        <v>4</v>
      </c>
      <c r="B7" s="31">
        <v>4</v>
      </c>
      <c r="C7" s="117">
        <v>1</v>
      </c>
      <c r="D7" s="118">
        <v>1</v>
      </c>
      <c r="E7" s="117">
        <v>1</v>
      </c>
      <c r="F7" s="118">
        <v>1</v>
      </c>
      <c r="G7" s="117">
        <v>1</v>
      </c>
      <c r="H7" s="118">
        <v>1</v>
      </c>
      <c r="I7" s="117">
        <v>1</v>
      </c>
      <c r="J7" s="118">
        <v>1</v>
      </c>
      <c r="K7" s="120">
        <v>1</v>
      </c>
      <c r="L7" s="120">
        <v>1</v>
      </c>
      <c r="M7" s="4">
        <v>0</v>
      </c>
      <c r="N7" s="5">
        <v>0</v>
      </c>
      <c r="O7" s="6">
        <v>0</v>
      </c>
      <c r="P7" s="6">
        <v>0</v>
      </c>
      <c r="Q7" s="4">
        <v>0</v>
      </c>
      <c r="R7" s="5">
        <v>0</v>
      </c>
      <c r="S7" s="4">
        <v>0</v>
      </c>
      <c r="T7" s="5">
        <v>0</v>
      </c>
      <c r="U7" s="6">
        <v>0</v>
      </c>
      <c r="V7" s="5">
        <v>0</v>
      </c>
      <c r="W7" s="6">
        <v>0</v>
      </c>
      <c r="X7" s="5">
        <v>0</v>
      </c>
      <c r="Y7" s="4">
        <v>0</v>
      </c>
      <c r="Z7" s="5">
        <v>0</v>
      </c>
      <c r="AA7" s="6">
        <v>0</v>
      </c>
      <c r="AB7" s="5">
        <v>0</v>
      </c>
      <c r="AC7" s="4">
        <v>0</v>
      </c>
      <c r="AD7" s="181">
        <v>1</v>
      </c>
    </row>
    <row r="8" spans="1:30">
      <c r="A8" s="17">
        <v>5</v>
      </c>
      <c r="B8" s="31">
        <v>5</v>
      </c>
      <c r="C8" s="117">
        <v>1</v>
      </c>
      <c r="D8" s="118">
        <v>1</v>
      </c>
      <c r="E8" s="117">
        <v>1</v>
      </c>
      <c r="F8" s="118">
        <v>1</v>
      </c>
      <c r="G8" s="117">
        <v>1</v>
      </c>
      <c r="H8" s="118">
        <v>1</v>
      </c>
      <c r="I8" s="117">
        <v>1</v>
      </c>
      <c r="J8" s="118">
        <v>1</v>
      </c>
      <c r="K8" s="120">
        <v>1</v>
      </c>
      <c r="L8" s="120">
        <v>1</v>
      </c>
      <c r="M8" s="4">
        <v>0</v>
      </c>
      <c r="N8" s="5">
        <v>0</v>
      </c>
      <c r="O8" s="6">
        <v>0</v>
      </c>
      <c r="P8" s="6">
        <v>0</v>
      </c>
      <c r="Q8" s="4">
        <v>0</v>
      </c>
      <c r="R8" s="5">
        <v>0</v>
      </c>
      <c r="S8" s="4">
        <v>0</v>
      </c>
      <c r="T8" s="5">
        <v>0</v>
      </c>
      <c r="U8" s="6">
        <v>0</v>
      </c>
      <c r="V8" s="5">
        <v>0</v>
      </c>
      <c r="W8" s="6">
        <v>0</v>
      </c>
      <c r="X8" s="5">
        <v>0</v>
      </c>
      <c r="Y8" s="78">
        <v>1</v>
      </c>
      <c r="Z8" s="5">
        <v>0</v>
      </c>
      <c r="AA8" s="6">
        <v>0</v>
      </c>
      <c r="AB8" s="5">
        <v>0</v>
      </c>
      <c r="AC8" s="182">
        <v>1</v>
      </c>
      <c r="AD8" s="5">
        <v>0</v>
      </c>
    </row>
    <row r="9" spans="1:30">
      <c r="A9" s="17">
        <v>6</v>
      </c>
      <c r="B9" s="31">
        <v>6</v>
      </c>
      <c r="C9" s="117">
        <v>1</v>
      </c>
      <c r="D9" s="118">
        <v>1</v>
      </c>
      <c r="E9" s="117">
        <v>1</v>
      </c>
      <c r="F9" s="118">
        <v>1</v>
      </c>
      <c r="G9" s="117">
        <v>1</v>
      </c>
      <c r="H9" s="118">
        <v>1</v>
      </c>
      <c r="I9" s="117">
        <v>1</v>
      </c>
      <c r="J9" s="118">
        <v>1</v>
      </c>
      <c r="K9" s="120">
        <v>1</v>
      </c>
      <c r="L9" s="120">
        <v>1</v>
      </c>
      <c r="M9" s="4">
        <v>0</v>
      </c>
      <c r="N9" s="5">
        <v>0</v>
      </c>
      <c r="O9" s="6">
        <v>0</v>
      </c>
      <c r="P9" s="6">
        <v>0</v>
      </c>
      <c r="Q9" s="4">
        <v>0</v>
      </c>
      <c r="R9" s="5">
        <v>0</v>
      </c>
      <c r="S9" s="4">
        <v>0</v>
      </c>
      <c r="T9" s="36">
        <v>1</v>
      </c>
      <c r="U9" s="6">
        <v>0</v>
      </c>
      <c r="V9" s="5">
        <v>0</v>
      </c>
      <c r="W9" s="6">
        <v>0</v>
      </c>
      <c r="X9" s="5">
        <v>0</v>
      </c>
      <c r="Y9" s="4">
        <v>0</v>
      </c>
      <c r="Z9" s="80">
        <v>1</v>
      </c>
      <c r="AA9" s="6">
        <v>0</v>
      </c>
      <c r="AB9" s="5">
        <v>0</v>
      </c>
      <c r="AC9" s="4">
        <v>0</v>
      </c>
      <c r="AD9" s="5">
        <v>0</v>
      </c>
    </row>
    <row r="10" spans="1:30">
      <c r="A10" s="17">
        <v>7</v>
      </c>
      <c r="B10" s="31">
        <v>8</v>
      </c>
      <c r="C10" s="117">
        <v>1</v>
      </c>
      <c r="D10" s="118">
        <v>1</v>
      </c>
      <c r="E10" s="117">
        <v>1</v>
      </c>
      <c r="F10" s="118">
        <v>1</v>
      </c>
      <c r="G10" s="117">
        <v>1</v>
      </c>
      <c r="H10" s="118">
        <v>1</v>
      </c>
      <c r="I10" s="117">
        <v>1</v>
      </c>
      <c r="J10" s="118">
        <v>1</v>
      </c>
      <c r="K10" s="120">
        <v>1</v>
      </c>
      <c r="L10" s="120">
        <v>1</v>
      </c>
      <c r="M10" s="4">
        <v>0</v>
      </c>
      <c r="N10" s="5">
        <v>0</v>
      </c>
      <c r="O10" s="6">
        <v>0</v>
      </c>
      <c r="P10" s="6">
        <v>0</v>
      </c>
      <c r="Q10" s="4">
        <v>0</v>
      </c>
      <c r="R10" s="5">
        <v>0</v>
      </c>
      <c r="S10" s="4">
        <v>0</v>
      </c>
      <c r="T10" s="5">
        <v>0</v>
      </c>
      <c r="U10" s="6">
        <v>0</v>
      </c>
      <c r="V10" s="5">
        <v>0</v>
      </c>
      <c r="W10" s="6">
        <v>0</v>
      </c>
      <c r="X10" s="5">
        <v>0</v>
      </c>
      <c r="Y10" s="4">
        <v>0</v>
      </c>
      <c r="Z10" s="5">
        <v>0</v>
      </c>
      <c r="AA10" s="6">
        <v>0</v>
      </c>
      <c r="AB10" s="5">
        <v>0</v>
      </c>
      <c r="AC10" s="4">
        <v>0</v>
      </c>
      <c r="AD10" s="181">
        <v>1</v>
      </c>
    </row>
    <row r="11" spans="1:30">
      <c r="A11" s="17">
        <v>8</v>
      </c>
      <c r="B11" s="31">
        <v>10</v>
      </c>
      <c r="C11" s="117">
        <v>1</v>
      </c>
      <c r="D11" s="118">
        <v>1</v>
      </c>
      <c r="E11" s="117">
        <v>1</v>
      </c>
      <c r="F11" s="118">
        <v>1</v>
      </c>
      <c r="G11" s="117">
        <v>1</v>
      </c>
      <c r="H11" s="118">
        <v>1</v>
      </c>
      <c r="I11" s="117">
        <v>1</v>
      </c>
      <c r="J11" s="118">
        <v>1</v>
      </c>
      <c r="K11" s="120">
        <v>1</v>
      </c>
      <c r="L11" s="120">
        <v>1</v>
      </c>
      <c r="M11" s="4">
        <v>0</v>
      </c>
      <c r="N11" s="5">
        <v>0</v>
      </c>
      <c r="O11" s="6">
        <v>0</v>
      </c>
      <c r="P11" s="6">
        <v>0</v>
      </c>
      <c r="Q11" s="182">
        <v>1</v>
      </c>
      <c r="R11" s="5">
        <v>0</v>
      </c>
      <c r="S11" s="4">
        <v>0</v>
      </c>
      <c r="T11" s="5">
        <v>0</v>
      </c>
      <c r="U11" s="6">
        <v>0</v>
      </c>
      <c r="V11" s="5">
        <v>0</v>
      </c>
      <c r="W11" s="6">
        <v>0</v>
      </c>
      <c r="X11" s="5">
        <v>0</v>
      </c>
      <c r="Y11" s="78">
        <v>1</v>
      </c>
      <c r="Z11" s="5">
        <v>0</v>
      </c>
      <c r="AA11" s="6">
        <v>0</v>
      </c>
      <c r="AB11" s="5">
        <v>0</v>
      </c>
      <c r="AC11" s="4">
        <v>0</v>
      </c>
      <c r="AD11" s="5">
        <v>0</v>
      </c>
    </row>
    <row r="12" spans="1:30">
      <c r="A12" s="17">
        <v>9</v>
      </c>
      <c r="B12" s="31">
        <v>11</v>
      </c>
      <c r="C12" s="117">
        <v>1</v>
      </c>
      <c r="D12" s="118">
        <v>1</v>
      </c>
      <c r="E12" s="117">
        <v>1</v>
      </c>
      <c r="F12" s="118">
        <v>1</v>
      </c>
      <c r="G12" s="117">
        <v>1</v>
      </c>
      <c r="H12" s="118">
        <v>1</v>
      </c>
      <c r="I12" s="117">
        <v>1</v>
      </c>
      <c r="J12" s="118">
        <v>1</v>
      </c>
      <c r="K12" s="120">
        <v>1</v>
      </c>
      <c r="L12" s="120">
        <v>1</v>
      </c>
      <c r="M12" s="4">
        <v>0</v>
      </c>
      <c r="N12" s="5">
        <v>0</v>
      </c>
      <c r="O12" s="6">
        <v>0</v>
      </c>
      <c r="P12" s="6">
        <v>0</v>
      </c>
      <c r="Q12" s="4">
        <v>0</v>
      </c>
      <c r="R12" s="181">
        <v>1</v>
      </c>
      <c r="S12" s="183">
        <v>1</v>
      </c>
      <c r="T12" s="36">
        <v>1</v>
      </c>
      <c r="U12" s="6">
        <v>0</v>
      </c>
      <c r="V12" s="5">
        <v>0</v>
      </c>
      <c r="W12" s="6">
        <v>0</v>
      </c>
      <c r="X12" s="5">
        <v>0</v>
      </c>
      <c r="Y12" s="4">
        <v>0</v>
      </c>
      <c r="Z12" s="5">
        <v>0</v>
      </c>
      <c r="AA12" s="172">
        <v>1</v>
      </c>
      <c r="AB12" s="5">
        <v>0</v>
      </c>
      <c r="AC12" s="4">
        <v>0</v>
      </c>
      <c r="AD12" s="5">
        <v>0</v>
      </c>
    </row>
    <row r="13" spans="1:30">
      <c r="A13" s="18">
        <v>10</v>
      </c>
      <c r="B13" s="31">
        <v>12</v>
      </c>
      <c r="C13" s="121">
        <v>1</v>
      </c>
      <c r="D13" s="122">
        <v>1</v>
      </c>
      <c r="E13" s="121">
        <v>1</v>
      </c>
      <c r="F13" s="122">
        <v>1</v>
      </c>
      <c r="G13" s="121">
        <v>1</v>
      </c>
      <c r="H13" s="122">
        <v>1</v>
      </c>
      <c r="I13" s="121">
        <v>1</v>
      </c>
      <c r="J13" s="122">
        <v>1</v>
      </c>
      <c r="K13" s="123">
        <v>1</v>
      </c>
      <c r="L13" s="123">
        <v>1</v>
      </c>
      <c r="M13" s="25">
        <v>0</v>
      </c>
      <c r="N13" s="26">
        <v>0</v>
      </c>
      <c r="O13" s="24">
        <v>0</v>
      </c>
      <c r="P13" s="170">
        <v>1</v>
      </c>
      <c r="Q13" s="184">
        <v>1</v>
      </c>
      <c r="R13" s="185">
        <v>1</v>
      </c>
      <c r="S13" s="25">
        <v>0</v>
      </c>
      <c r="T13" s="26">
        <v>0</v>
      </c>
      <c r="U13" s="24">
        <v>0</v>
      </c>
      <c r="V13" s="26">
        <v>0</v>
      </c>
      <c r="W13" s="24">
        <v>0</v>
      </c>
      <c r="X13" s="26">
        <v>0</v>
      </c>
      <c r="Y13" s="25">
        <v>0</v>
      </c>
      <c r="Z13" s="26">
        <v>0</v>
      </c>
      <c r="AA13" s="170">
        <v>1</v>
      </c>
      <c r="AB13" s="186">
        <v>1</v>
      </c>
      <c r="AC13" s="184">
        <v>1</v>
      </c>
      <c r="AD13" s="185">
        <v>1</v>
      </c>
    </row>
    <row r="14" spans="1:30">
      <c r="A14" s="14">
        <v>11</v>
      </c>
      <c r="B14" s="31">
        <v>13</v>
      </c>
      <c r="C14" s="124">
        <v>1</v>
      </c>
      <c r="D14" s="125">
        <v>1</v>
      </c>
      <c r="E14" s="124">
        <v>1</v>
      </c>
      <c r="F14" s="125">
        <v>1</v>
      </c>
      <c r="G14" s="124">
        <v>1</v>
      </c>
      <c r="H14" s="125">
        <v>1</v>
      </c>
      <c r="I14" s="124">
        <v>1</v>
      </c>
      <c r="J14" s="125">
        <v>1</v>
      </c>
      <c r="K14" s="119">
        <v>1</v>
      </c>
      <c r="L14" s="119">
        <v>1</v>
      </c>
      <c r="M14" s="12">
        <v>0</v>
      </c>
      <c r="N14" s="13">
        <v>0</v>
      </c>
      <c r="O14" s="23">
        <v>0</v>
      </c>
      <c r="P14" s="23">
        <v>0</v>
      </c>
      <c r="Q14" s="12">
        <v>0</v>
      </c>
      <c r="R14" s="13">
        <v>0</v>
      </c>
      <c r="S14" s="12">
        <v>0</v>
      </c>
      <c r="T14" s="13">
        <v>0</v>
      </c>
      <c r="U14" s="23">
        <v>0</v>
      </c>
      <c r="V14" s="13">
        <v>0</v>
      </c>
      <c r="W14" s="23">
        <v>0</v>
      </c>
      <c r="X14" s="13">
        <v>0</v>
      </c>
      <c r="Y14" s="12">
        <v>0</v>
      </c>
      <c r="Z14" s="13">
        <v>0</v>
      </c>
      <c r="AA14" s="23">
        <v>0</v>
      </c>
      <c r="AB14" s="13">
        <v>0</v>
      </c>
      <c r="AC14" s="12">
        <v>0</v>
      </c>
      <c r="AD14" s="180">
        <v>1</v>
      </c>
    </row>
    <row r="15" spans="1:30">
      <c r="A15" s="17">
        <v>12</v>
      </c>
      <c r="B15" s="31">
        <v>15</v>
      </c>
      <c r="C15" s="117">
        <v>1</v>
      </c>
      <c r="D15" s="118">
        <v>1</v>
      </c>
      <c r="E15" s="117">
        <v>1</v>
      </c>
      <c r="F15" s="118">
        <v>1</v>
      </c>
      <c r="G15" s="117">
        <v>1</v>
      </c>
      <c r="H15" s="118">
        <v>1</v>
      </c>
      <c r="I15" s="117">
        <v>1</v>
      </c>
      <c r="J15" s="118">
        <v>1</v>
      </c>
      <c r="K15" s="120">
        <v>1</v>
      </c>
      <c r="L15" s="120">
        <v>1</v>
      </c>
      <c r="M15" s="78">
        <v>1</v>
      </c>
      <c r="N15" s="5">
        <v>0</v>
      </c>
      <c r="O15" s="6">
        <v>0</v>
      </c>
      <c r="P15" s="6">
        <v>0</v>
      </c>
      <c r="Q15" s="4">
        <v>0</v>
      </c>
      <c r="R15" s="5">
        <v>0</v>
      </c>
      <c r="S15" s="4">
        <v>0</v>
      </c>
      <c r="T15" s="5">
        <v>0</v>
      </c>
      <c r="U15" s="6">
        <v>0</v>
      </c>
      <c r="V15" s="5">
        <v>0</v>
      </c>
      <c r="W15" s="6">
        <v>0</v>
      </c>
      <c r="X15" s="5">
        <v>0</v>
      </c>
      <c r="Y15" s="4">
        <v>0</v>
      </c>
      <c r="Z15" s="5">
        <v>0</v>
      </c>
      <c r="AA15" s="6">
        <v>0</v>
      </c>
      <c r="AB15" s="5">
        <v>0</v>
      </c>
      <c r="AC15" s="182">
        <v>1</v>
      </c>
      <c r="AD15" s="5">
        <v>0</v>
      </c>
    </row>
    <row r="16" spans="1:30">
      <c r="A16" s="17">
        <v>13</v>
      </c>
      <c r="B16" s="31">
        <v>16</v>
      </c>
      <c r="C16" s="117">
        <v>1</v>
      </c>
      <c r="D16" s="118">
        <v>1</v>
      </c>
      <c r="E16" s="117">
        <v>1</v>
      </c>
      <c r="F16" s="118">
        <v>1</v>
      </c>
      <c r="G16" s="117">
        <v>1</v>
      </c>
      <c r="H16" s="118">
        <v>1</v>
      </c>
      <c r="I16" s="117">
        <v>1</v>
      </c>
      <c r="J16" s="118">
        <v>1</v>
      </c>
      <c r="K16" s="120">
        <v>1</v>
      </c>
      <c r="L16" s="120">
        <v>1</v>
      </c>
      <c r="M16" s="4">
        <v>0</v>
      </c>
      <c r="N16" s="5">
        <v>0</v>
      </c>
      <c r="O16" s="6">
        <v>0</v>
      </c>
      <c r="P16" s="6">
        <v>0</v>
      </c>
      <c r="Q16" s="4">
        <v>0</v>
      </c>
      <c r="R16" s="5">
        <v>0</v>
      </c>
      <c r="S16" s="4">
        <v>0</v>
      </c>
      <c r="T16" s="5">
        <v>0</v>
      </c>
      <c r="U16" s="6">
        <v>0</v>
      </c>
      <c r="V16" s="5">
        <v>0</v>
      </c>
      <c r="W16" s="6">
        <v>0</v>
      </c>
      <c r="X16" s="5">
        <v>0</v>
      </c>
      <c r="Y16" s="4">
        <v>0</v>
      </c>
      <c r="Z16" s="5">
        <v>0</v>
      </c>
      <c r="AA16" s="6">
        <v>0</v>
      </c>
      <c r="AB16" s="5">
        <v>0</v>
      </c>
      <c r="AC16" s="4">
        <v>0</v>
      </c>
      <c r="AD16" s="181">
        <v>1</v>
      </c>
    </row>
    <row r="17" spans="1:30">
      <c r="A17" s="17">
        <v>14</v>
      </c>
      <c r="B17" s="31">
        <v>17</v>
      </c>
      <c r="C17" s="117">
        <v>1</v>
      </c>
      <c r="D17" s="118">
        <v>1</v>
      </c>
      <c r="E17" s="117">
        <v>1</v>
      </c>
      <c r="F17" s="118">
        <v>1</v>
      </c>
      <c r="G17" s="117">
        <v>1</v>
      </c>
      <c r="H17" s="118">
        <v>1</v>
      </c>
      <c r="I17" s="117">
        <v>1</v>
      </c>
      <c r="J17" s="118">
        <v>1</v>
      </c>
      <c r="K17" s="120">
        <v>1</v>
      </c>
      <c r="L17" s="120">
        <v>1</v>
      </c>
      <c r="M17" s="4">
        <v>0</v>
      </c>
      <c r="N17" s="5">
        <v>0</v>
      </c>
      <c r="O17" s="6">
        <v>0</v>
      </c>
      <c r="P17" s="6">
        <v>0</v>
      </c>
      <c r="Q17" s="4">
        <v>0</v>
      </c>
      <c r="R17" s="5">
        <v>0</v>
      </c>
      <c r="S17" s="4">
        <v>0</v>
      </c>
      <c r="T17" s="5">
        <v>0</v>
      </c>
      <c r="U17" s="6">
        <v>0</v>
      </c>
      <c r="V17" s="5">
        <v>0</v>
      </c>
      <c r="W17" s="6">
        <v>0</v>
      </c>
      <c r="X17" s="5">
        <v>0</v>
      </c>
      <c r="Y17" s="4">
        <v>0</v>
      </c>
      <c r="Z17" s="5">
        <v>0</v>
      </c>
      <c r="AA17" s="6">
        <v>0</v>
      </c>
      <c r="AB17" s="5">
        <v>0</v>
      </c>
      <c r="AC17" s="4">
        <v>0</v>
      </c>
      <c r="AD17" s="5">
        <v>0</v>
      </c>
    </row>
    <row r="18" spans="1:30">
      <c r="A18" s="17">
        <v>15</v>
      </c>
      <c r="B18" s="31">
        <v>18</v>
      </c>
      <c r="C18" s="117">
        <v>1</v>
      </c>
      <c r="D18" s="118">
        <v>1</v>
      </c>
      <c r="E18" s="117">
        <v>1</v>
      </c>
      <c r="F18" s="118">
        <v>1</v>
      </c>
      <c r="G18" s="117">
        <v>1</v>
      </c>
      <c r="H18" s="118">
        <v>1</v>
      </c>
      <c r="I18" s="117">
        <v>1</v>
      </c>
      <c r="J18" s="118">
        <v>1</v>
      </c>
      <c r="K18" s="120">
        <v>1</v>
      </c>
      <c r="L18" s="120">
        <v>1</v>
      </c>
      <c r="M18" s="4">
        <v>0</v>
      </c>
      <c r="N18" s="5">
        <v>0</v>
      </c>
      <c r="O18" s="6">
        <v>0</v>
      </c>
      <c r="P18" s="6">
        <v>0</v>
      </c>
      <c r="Q18" s="4">
        <v>0</v>
      </c>
      <c r="R18" s="5">
        <v>0</v>
      </c>
      <c r="S18" s="4">
        <v>0</v>
      </c>
      <c r="T18" s="5">
        <v>0</v>
      </c>
      <c r="U18" s="6">
        <v>0</v>
      </c>
      <c r="V18" s="5">
        <v>0</v>
      </c>
      <c r="W18" s="6">
        <v>0</v>
      </c>
      <c r="X18" s="5">
        <v>0</v>
      </c>
      <c r="Y18" s="4">
        <v>0</v>
      </c>
      <c r="Z18" s="5">
        <v>0</v>
      </c>
      <c r="AA18" s="6">
        <v>0</v>
      </c>
      <c r="AB18" s="173">
        <v>1</v>
      </c>
      <c r="AC18" s="4">
        <v>0</v>
      </c>
      <c r="AD18" s="181">
        <v>1</v>
      </c>
    </row>
    <row r="19" spans="1:30">
      <c r="A19" s="17">
        <v>16</v>
      </c>
      <c r="B19" s="32">
        <v>19</v>
      </c>
      <c r="C19" s="117">
        <v>1</v>
      </c>
      <c r="D19" s="118">
        <v>1</v>
      </c>
      <c r="E19" s="117">
        <v>1</v>
      </c>
      <c r="F19" s="118">
        <v>1</v>
      </c>
      <c r="G19" s="117">
        <v>1</v>
      </c>
      <c r="H19" s="118">
        <v>1</v>
      </c>
      <c r="I19" s="117">
        <v>1</v>
      </c>
      <c r="J19" s="118">
        <v>1</v>
      </c>
      <c r="K19" s="120">
        <v>1</v>
      </c>
      <c r="L19" s="120">
        <v>1</v>
      </c>
      <c r="M19" s="4">
        <v>0</v>
      </c>
      <c r="N19" s="5">
        <v>0</v>
      </c>
      <c r="O19" s="6">
        <v>0</v>
      </c>
      <c r="P19" s="6">
        <v>0</v>
      </c>
      <c r="Q19" s="182">
        <v>1</v>
      </c>
      <c r="R19" s="181">
        <v>1</v>
      </c>
      <c r="S19" s="4">
        <v>0</v>
      </c>
      <c r="T19" s="5">
        <v>0</v>
      </c>
      <c r="U19" s="6">
        <v>0</v>
      </c>
      <c r="V19" s="5">
        <v>0</v>
      </c>
      <c r="W19" s="6">
        <v>0</v>
      </c>
      <c r="X19" s="5">
        <v>0</v>
      </c>
      <c r="Y19" s="78">
        <v>1</v>
      </c>
      <c r="Z19" s="5">
        <v>0</v>
      </c>
      <c r="AA19" s="172">
        <v>1</v>
      </c>
      <c r="AB19" s="5">
        <v>0</v>
      </c>
      <c r="AC19" s="182">
        <v>1</v>
      </c>
      <c r="AD19" s="5">
        <v>0</v>
      </c>
    </row>
    <row r="20" spans="1:30">
      <c r="A20" s="17">
        <v>17</v>
      </c>
      <c r="B20" s="32">
        <v>20</v>
      </c>
      <c r="C20" s="117">
        <v>1</v>
      </c>
      <c r="D20" s="118">
        <v>1</v>
      </c>
      <c r="E20" s="117">
        <v>1</v>
      </c>
      <c r="F20" s="118">
        <v>1</v>
      </c>
      <c r="G20" s="117">
        <v>1</v>
      </c>
      <c r="H20" s="118">
        <v>1</v>
      </c>
      <c r="I20" s="117">
        <v>1</v>
      </c>
      <c r="J20" s="118">
        <v>1</v>
      </c>
      <c r="K20" s="120">
        <v>0</v>
      </c>
      <c r="L20" s="120">
        <v>0</v>
      </c>
      <c r="M20" s="78">
        <v>1</v>
      </c>
      <c r="N20" s="80">
        <v>1</v>
      </c>
      <c r="O20" s="6">
        <v>0</v>
      </c>
      <c r="P20" s="172">
        <v>1</v>
      </c>
      <c r="Q20" s="4">
        <v>0</v>
      </c>
      <c r="R20" s="5">
        <v>0</v>
      </c>
      <c r="S20" s="4">
        <v>0</v>
      </c>
      <c r="T20" s="5">
        <v>0</v>
      </c>
      <c r="U20" s="6">
        <v>0</v>
      </c>
      <c r="V20" s="5">
        <v>0</v>
      </c>
      <c r="W20" s="6">
        <v>0</v>
      </c>
      <c r="X20" s="5">
        <v>0</v>
      </c>
      <c r="Y20" s="4">
        <v>0</v>
      </c>
      <c r="Z20" s="80">
        <v>1</v>
      </c>
      <c r="AA20" s="6">
        <v>0</v>
      </c>
      <c r="AB20" s="173">
        <v>1</v>
      </c>
      <c r="AC20" s="4">
        <v>0</v>
      </c>
      <c r="AD20" s="5">
        <v>0</v>
      </c>
    </row>
    <row r="21" spans="1:30">
      <c r="A21" s="17">
        <v>18</v>
      </c>
      <c r="B21" s="32">
        <v>21</v>
      </c>
      <c r="C21" s="117">
        <v>1</v>
      </c>
      <c r="D21" s="118">
        <v>1</v>
      </c>
      <c r="E21" s="117">
        <v>1</v>
      </c>
      <c r="F21" s="118">
        <v>1</v>
      </c>
      <c r="G21" s="117">
        <v>1</v>
      </c>
      <c r="H21" s="118">
        <v>1</v>
      </c>
      <c r="I21" s="117">
        <v>1</v>
      </c>
      <c r="J21" s="118">
        <v>1</v>
      </c>
      <c r="K21" s="120">
        <v>1</v>
      </c>
      <c r="L21" s="120">
        <v>1</v>
      </c>
      <c r="M21" s="4">
        <v>0</v>
      </c>
      <c r="N21" s="5">
        <v>0</v>
      </c>
      <c r="O21" s="6">
        <v>0</v>
      </c>
      <c r="P21" s="6">
        <v>0</v>
      </c>
      <c r="Q21" s="4">
        <v>0</v>
      </c>
      <c r="R21" s="5">
        <v>0</v>
      </c>
      <c r="S21" s="4">
        <v>0</v>
      </c>
      <c r="T21" s="36">
        <v>1</v>
      </c>
      <c r="U21" s="6">
        <v>0</v>
      </c>
      <c r="V21" s="5">
        <v>0</v>
      </c>
      <c r="W21" s="6">
        <v>0</v>
      </c>
      <c r="X21" s="5">
        <v>0</v>
      </c>
      <c r="Y21" s="4">
        <v>0</v>
      </c>
      <c r="Z21" s="5">
        <v>0</v>
      </c>
      <c r="AA21" s="6">
        <v>0</v>
      </c>
      <c r="AB21" s="5">
        <v>0</v>
      </c>
      <c r="AC21" s="4">
        <v>0</v>
      </c>
      <c r="AD21" s="181">
        <v>1</v>
      </c>
    </row>
    <row r="22" spans="1:30">
      <c r="A22" s="17">
        <v>19</v>
      </c>
      <c r="B22" s="32">
        <v>22</v>
      </c>
      <c r="C22" s="117">
        <v>1</v>
      </c>
      <c r="D22" s="118">
        <v>1</v>
      </c>
      <c r="E22" s="117">
        <v>1</v>
      </c>
      <c r="F22" s="118">
        <v>1</v>
      </c>
      <c r="G22" s="117">
        <v>1</v>
      </c>
      <c r="H22" s="118">
        <v>1</v>
      </c>
      <c r="I22" s="117">
        <v>1</v>
      </c>
      <c r="J22" s="118">
        <v>1</v>
      </c>
      <c r="K22" s="120">
        <v>1</v>
      </c>
      <c r="L22" s="120">
        <v>1</v>
      </c>
      <c r="M22" s="4">
        <v>0</v>
      </c>
      <c r="N22" s="5">
        <v>0</v>
      </c>
      <c r="O22" s="6">
        <v>0</v>
      </c>
      <c r="P22" s="6">
        <v>0</v>
      </c>
      <c r="Q22" s="182">
        <v>1</v>
      </c>
      <c r="R22" s="5">
        <v>0</v>
      </c>
      <c r="S22" s="4">
        <v>0</v>
      </c>
      <c r="T22" s="36">
        <v>1</v>
      </c>
      <c r="U22" s="6">
        <v>0</v>
      </c>
      <c r="V22" s="5">
        <v>0</v>
      </c>
      <c r="W22" s="6">
        <v>0</v>
      </c>
      <c r="X22" s="5">
        <v>0</v>
      </c>
      <c r="Y22" s="4">
        <v>0</v>
      </c>
      <c r="Z22" s="80">
        <v>1</v>
      </c>
      <c r="AA22" s="6">
        <v>0</v>
      </c>
      <c r="AB22" s="5">
        <v>0</v>
      </c>
      <c r="AC22" s="182">
        <v>1</v>
      </c>
      <c r="AD22" s="5">
        <v>0</v>
      </c>
    </row>
    <row r="23" spans="1:30">
      <c r="A23" s="18">
        <v>20</v>
      </c>
      <c r="B23" s="32">
        <v>23</v>
      </c>
      <c r="C23" s="121">
        <v>1</v>
      </c>
      <c r="D23" s="122">
        <v>1</v>
      </c>
      <c r="E23" s="121">
        <v>1</v>
      </c>
      <c r="F23" s="122">
        <v>1</v>
      </c>
      <c r="G23" s="121">
        <v>1</v>
      </c>
      <c r="H23" s="122">
        <v>1</v>
      </c>
      <c r="I23" s="121">
        <v>1</v>
      </c>
      <c r="J23" s="122">
        <v>1</v>
      </c>
      <c r="K23" s="123">
        <v>1</v>
      </c>
      <c r="L23" s="123">
        <v>1</v>
      </c>
      <c r="M23" s="25">
        <v>0</v>
      </c>
      <c r="N23" s="26">
        <v>0</v>
      </c>
      <c r="O23" s="24">
        <v>0</v>
      </c>
      <c r="P23" s="170">
        <v>1</v>
      </c>
      <c r="Q23" s="25">
        <v>0</v>
      </c>
      <c r="R23" s="26">
        <v>0</v>
      </c>
      <c r="S23" s="25">
        <v>0</v>
      </c>
      <c r="T23" s="26">
        <v>0</v>
      </c>
      <c r="U23" s="24">
        <v>0</v>
      </c>
      <c r="V23" s="26">
        <v>0</v>
      </c>
      <c r="W23" s="24">
        <v>0</v>
      </c>
      <c r="X23" s="26">
        <v>0</v>
      </c>
      <c r="Y23" s="25">
        <v>0</v>
      </c>
      <c r="Z23" s="105">
        <v>1</v>
      </c>
      <c r="AA23" s="24">
        <v>0</v>
      </c>
      <c r="AB23" s="26">
        <v>0</v>
      </c>
      <c r="AC23" s="25">
        <v>0</v>
      </c>
      <c r="AD23" s="26">
        <v>0</v>
      </c>
    </row>
    <row r="24" spans="1:30">
      <c r="A24" s="14">
        <v>21</v>
      </c>
      <c r="B24" s="32">
        <v>24</v>
      </c>
      <c r="C24" s="119">
        <v>1</v>
      </c>
      <c r="D24" s="125">
        <v>1</v>
      </c>
      <c r="E24" s="119">
        <v>1</v>
      </c>
      <c r="F24" s="125">
        <v>1</v>
      </c>
      <c r="G24" s="119">
        <v>1</v>
      </c>
      <c r="H24" s="125">
        <v>1</v>
      </c>
      <c r="I24" s="119">
        <v>1</v>
      </c>
      <c r="J24" s="125">
        <v>1</v>
      </c>
      <c r="K24" s="119">
        <v>1</v>
      </c>
      <c r="L24" s="125">
        <v>1</v>
      </c>
      <c r="M24" s="23">
        <v>0</v>
      </c>
      <c r="N24" s="13">
        <v>0</v>
      </c>
      <c r="O24" s="23">
        <v>0</v>
      </c>
      <c r="P24" s="13">
        <v>0</v>
      </c>
      <c r="Q24" s="23">
        <v>0</v>
      </c>
      <c r="R24" s="13">
        <v>0</v>
      </c>
      <c r="S24" s="23">
        <v>0</v>
      </c>
      <c r="T24" s="13">
        <v>0</v>
      </c>
      <c r="U24" s="23">
        <v>0</v>
      </c>
      <c r="V24" s="13">
        <v>0</v>
      </c>
      <c r="W24" s="23">
        <v>0</v>
      </c>
      <c r="X24" s="13">
        <v>0</v>
      </c>
      <c r="Y24" s="23">
        <v>0</v>
      </c>
      <c r="Z24" s="13">
        <v>0</v>
      </c>
      <c r="AA24" s="23">
        <v>0</v>
      </c>
      <c r="AB24" s="13">
        <v>0</v>
      </c>
      <c r="AC24" s="23">
        <v>0</v>
      </c>
      <c r="AD24" s="13">
        <v>0</v>
      </c>
    </row>
    <row r="25" spans="1:30">
      <c r="A25" s="17">
        <v>22</v>
      </c>
      <c r="B25" s="32">
        <v>25</v>
      </c>
      <c r="C25" s="120">
        <v>1</v>
      </c>
      <c r="D25" s="118">
        <v>1</v>
      </c>
      <c r="E25" s="120">
        <v>1</v>
      </c>
      <c r="F25" s="118">
        <v>1</v>
      </c>
      <c r="G25" s="120">
        <v>1</v>
      </c>
      <c r="H25" s="118">
        <v>1</v>
      </c>
      <c r="I25" s="120">
        <v>1</v>
      </c>
      <c r="J25" s="118">
        <v>1</v>
      </c>
      <c r="K25" s="120">
        <v>1</v>
      </c>
      <c r="L25" s="118">
        <v>1</v>
      </c>
      <c r="M25" s="6">
        <v>0</v>
      </c>
      <c r="N25" s="5">
        <v>0</v>
      </c>
      <c r="O25" s="172">
        <v>1</v>
      </c>
      <c r="P25" s="173">
        <v>1</v>
      </c>
      <c r="Q25" s="6">
        <v>0</v>
      </c>
      <c r="R25" s="5">
        <v>0</v>
      </c>
      <c r="S25" s="6">
        <v>0</v>
      </c>
      <c r="T25" s="5">
        <v>0</v>
      </c>
      <c r="U25" s="6">
        <v>0</v>
      </c>
      <c r="V25" s="5">
        <v>0</v>
      </c>
      <c r="W25" s="6">
        <v>0</v>
      </c>
      <c r="X25" s="5">
        <v>0</v>
      </c>
      <c r="Y25" s="6">
        <v>0</v>
      </c>
      <c r="Z25" s="5">
        <v>0</v>
      </c>
      <c r="AA25" s="6">
        <v>0</v>
      </c>
      <c r="AB25" s="5">
        <v>0</v>
      </c>
      <c r="AC25" s="187">
        <v>1</v>
      </c>
      <c r="AD25" s="181">
        <v>1</v>
      </c>
    </row>
    <row r="26" spans="1:30">
      <c r="A26" s="17">
        <v>23</v>
      </c>
      <c r="B26" s="32">
        <v>27</v>
      </c>
      <c r="C26" s="120">
        <v>1</v>
      </c>
      <c r="D26" s="118">
        <v>1</v>
      </c>
      <c r="E26" s="120">
        <v>1</v>
      </c>
      <c r="F26" s="118">
        <v>1</v>
      </c>
      <c r="G26" s="120">
        <v>1</v>
      </c>
      <c r="H26" s="118">
        <v>1</v>
      </c>
      <c r="I26" s="120">
        <v>1</v>
      </c>
      <c r="J26" s="118">
        <v>1</v>
      </c>
      <c r="K26" s="120">
        <v>1</v>
      </c>
      <c r="L26" s="118">
        <v>1</v>
      </c>
      <c r="M26" s="6">
        <v>0</v>
      </c>
      <c r="N26" s="5">
        <v>0</v>
      </c>
      <c r="O26" s="6">
        <v>0</v>
      </c>
      <c r="P26" s="5">
        <v>0</v>
      </c>
      <c r="Q26" s="6">
        <v>0</v>
      </c>
      <c r="R26" s="5">
        <v>0</v>
      </c>
      <c r="S26" s="6">
        <v>0</v>
      </c>
      <c r="T26" s="36">
        <v>1</v>
      </c>
      <c r="U26" s="6">
        <v>0</v>
      </c>
      <c r="V26" s="5">
        <v>0</v>
      </c>
      <c r="W26" s="6">
        <v>0</v>
      </c>
      <c r="X26" s="5">
        <v>0</v>
      </c>
      <c r="Y26" s="6">
        <v>0</v>
      </c>
      <c r="Z26" s="5">
        <v>0</v>
      </c>
      <c r="AA26" s="6">
        <v>0</v>
      </c>
      <c r="AB26" s="173">
        <v>1</v>
      </c>
      <c r="AC26" s="6">
        <v>0</v>
      </c>
      <c r="AD26" s="5">
        <v>0</v>
      </c>
    </row>
    <row r="27" spans="1:30">
      <c r="A27" s="17">
        <v>24</v>
      </c>
      <c r="B27" s="32">
        <v>28</v>
      </c>
      <c r="C27" s="117">
        <v>1</v>
      </c>
      <c r="D27" s="118">
        <v>1</v>
      </c>
      <c r="E27" s="120">
        <v>1</v>
      </c>
      <c r="F27" s="118">
        <v>1</v>
      </c>
      <c r="G27" s="117">
        <v>1</v>
      </c>
      <c r="H27" s="118">
        <v>1</v>
      </c>
      <c r="I27" s="117">
        <v>1</v>
      </c>
      <c r="J27" s="118">
        <v>1</v>
      </c>
      <c r="K27" s="120">
        <v>1</v>
      </c>
      <c r="L27" s="120">
        <v>1</v>
      </c>
      <c r="M27" s="4">
        <v>0</v>
      </c>
      <c r="N27" s="5">
        <v>0</v>
      </c>
      <c r="O27" s="6">
        <v>0</v>
      </c>
      <c r="P27" s="5">
        <v>0</v>
      </c>
      <c r="Q27" s="6">
        <v>0</v>
      </c>
      <c r="R27" s="5">
        <v>0</v>
      </c>
      <c r="S27" s="6">
        <v>0</v>
      </c>
      <c r="T27" s="5">
        <v>0</v>
      </c>
      <c r="U27" s="6">
        <v>0</v>
      </c>
      <c r="V27" s="5">
        <v>0</v>
      </c>
      <c r="W27" s="6">
        <v>0</v>
      </c>
      <c r="X27" s="5">
        <v>0</v>
      </c>
      <c r="Y27" s="4">
        <v>0</v>
      </c>
      <c r="Z27" s="5">
        <v>0</v>
      </c>
      <c r="AA27" s="6">
        <v>0</v>
      </c>
      <c r="AB27" s="5">
        <v>0</v>
      </c>
      <c r="AC27" s="187">
        <v>1</v>
      </c>
      <c r="AD27" s="181">
        <v>1</v>
      </c>
    </row>
    <row r="28" spans="1:30">
      <c r="A28" s="17">
        <v>25</v>
      </c>
      <c r="B28" s="32">
        <v>29</v>
      </c>
      <c r="C28" s="117">
        <v>1</v>
      </c>
      <c r="D28" s="118">
        <v>1</v>
      </c>
      <c r="E28" s="120">
        <v>1</v>
      </c>
      <c r="F28" s="118">
        <v>1</v>
      </c>
      <c r="G28" s="117">
        <v>1</v>
      </c>
      <c r="H28" s="118">
        <v>1</v>
      </c>
      <c r="I28" s="117">
        <v>1</v>
      </c>
      <c r="J28" s="118">
        <v>1</v>
      </c>
      <c r="K28" s="120">
        <v>1</v>
      </c>
      <c r="L28" s="120">
        <v>1</v>
      </c>
      <c r="M28" s="4">
        <v>0</v>
      </c>
      <c r="N28" s="5">
        <v>0</v>
      </c>
      <c r="O28" s="6">
        <v>0</v>
      </c>
      <c r="P28" s="6">
        <v>0</v>
      </c>
      <c r="Q28" s="4">
        <v>0</v>
      </c>
      <c r="R28" s="181">
        <v>1</v>
      </c>
      <c r="S28" s="6">
        <v>0</v>
      </c>
      <c r="T28" s="5">
        <v>0</v>
      </c>
      <c r="U28" s="6">
        <v>0</v>
      </c>
      <c r="V28" s="5">
        <v>0</v>
      </c>
      <c r="W28" s="6">
        <v>0</v>
      </c>
      <c r="X28" s="5">
        <v>0</v>
      </c>
      <c r="Y28" s="4">
        <v>0</v>
      </c>
      <c r="Z28" s="5">
        <v>0</v>
      </c>
      <c r="AA28" s="4">
        <v>0</v>
      </c>
      <c r="AB28" s="5">
        <v>0</v>
      </c>
      <c r="AC28" s="6">
        <v>0</v>
      </c>
      <c r="AD28" s="5">
        <v>0</v>
      </c>
    </row>
    <row r="29" spans="1:30">
      <c r="A29" s="17">
        <v>26</v>
      </c>
      <c r="B29" s="32">
        <v>30</v>
      </c>
      <c r="C29" s="117">
        <v>1</v>
      </c>
      <c r="D29" s="118">
        <v>1</v>
      </c>
      <c r="E29" s="120">
        <v>1</v>
      </c>
      <c r="F29" s="118">
        <v>1</v>
      </c>
      <c r="G29" s="117">
        <v>1</v>
      </c>
      <c r="H29" s="118">
        <v>1</v>
      </c>
      <c r="I29" s="117">
        <v>1</v>
      </c>
      <c r="J29" s="118">
        <v>1</v>
      </c>
      <c r="K29" s="120">
        <v>1</v>
      </c>
      <c r="L29" s="120">
        <v>1</v>
      </c>
      <c r="M29" s="4">
        <v>0</v>
      </c>
      <c r="N29" s="5">
        <v>0</v>
      </c>
      <c r="O29" s="6">
        <v>0</v>
      </c>
      <c r="P29" s="6">
        <v>0</v>
      </c>
      <c r="Q29" s="4">
        <v>0</v>
      </c>
      <c r="R29" s="5">
        <v>0</v>
      </c>
      <c r="S29" s="4">
        <v>0</v>
      </c>
      <c r="T29" s="5">
        <v>0</v>
      </c>
      <c r="U29" s="6">
        <v>0</v>
      </c>
      <c r="V29" s="5">
        <v>0</v>
      </c>
      <c r="W29" s="6">
        <v>0</v>
      </c>
      <c r="X29" s="6">
        <v>0</v>
      </c>
      <c r="Y29" s="4">
        <v>0</v>
      </c>
      <c r="Z29" s="5">
        <v>0</v>
      </c>
      <c r="AA29" s="4">
        <v>0</v>
      </c>
      <c r="AB29" s="5">
        <v>0</v>
      </c>
      <c r="AC29" s="6">
        <v>0</v>
      </c>
      <c r="AD29" s="5">
        <v>0</v>
      </c>
    </row>
    <row r="30" spans="1:30">
      <c r="A30" s="17">
        <v>27</v>
      </c>
      <c r="B30" s="32">
        <v>31</v>
      </c>
      <c r="C30" s="117">
        <v>1</v>
      </c>
      <c r="D30" s="118">
        <v>1</v>
      </c>
      <c r="E30" s="120">
        <v>1</v>
      </c>
      <c r="F30" s="118">
        <v>1</v>
      </c>
      <c r="G30" s="117">
        <v>1</v>
      </c>
      <c r="H30" s="118">
        <v>1</v>
      </c>
      <c r="I30" s="117">
        <v>1</v>
      </c>
      <c r="J30" s="118">
        <v>1</v>
      </c>
      <c r="K30" s="120">
        <v>1</v>
      </c>
      <c r="L30" s="120">
        <v>1</v>
      </c>
      <c r="M30" s="4">
        <v>0</v>
      </c>
      <c r="N30" s="5">
        <v>0</v>
      </c>
      <c r="O30" s="6">
        <v>0</v>
      </c>
      <c r="P30" s="6">
        <v>0</v>
      </c>
      <c r="Q30" s="4">
        <v>0</v>
      </c>
      <c r="R30" s="181">
        <v>1</v>
      </c>
      <c r="S30" s="4">
        <v>0</v>
      </c>
      <c r="T30" s="5">
        <v>0</v>
      </c>
      <c r="U30" s="6">
        <v>0</v>
      </c>
      <c r="V30" s="5">
        <v>0</v>
      </c>
      <c r="W30" s="6">
        <v>0</v>
      </c>
      <c r="X30" s="6">
        <v>0</v>
      </c>
      <c r="Y30" s="4">
        <v>0</v>
      </c>
      <c r="Z30" s="5">
        <v>0</v>
      </c>
      <c r="AA30" s="4">
        <v>0</v>
      </c>
      <c r="AB30" s="173">
        <v>1</v>
      </c>
      <c r="AC30" s="6">
        <v>0</v>
      </c>
      <c r="AD30" s="181">
        <v>1</v>
      </c>
    </row>
    <row r="31" spans="1:30">
      <c r="A31" s="17">
        <v>28</v>
      </c>
      <c r="B31" s="32">
        <v>32</v>
      </c>
      <c r="C31" s="117">
        <v>1</v>
      </c>
      <c r="D31" s="118">
        <v>1</v>
      </c>
      <c r="E31" s="120">
        <v>1</v>
      </c>
      <c r="F31" s="118">
        <v>1</v>
      </c>
      <c r="G31" s="117">
        <v>1</v>
      </c>
      <c r="H31" s="118">
        <v>1</v>
      </c>
      <c r="I31" s="117">
        <v>1</v>
      </c>
      <c r="J31" s="118">
        <v>1</v>
      </c>
      <c r="K31" s="120">
        <v>1</v>
      </c>
      <c r="L31" s="120">
        <v>1</v>
      </c>
      <c r="M31" s="4">
        <v>0</v>
      </c>
      <c r="N31" s="80">
        <v>1</v>
      </c>
      <c r="O31" s="6">
        <v>0</v>
      </c>
      <c r="P31" s="6">
        <v>0</v>
      </c>
      <c r="Q31" s="182">
        <v>1</v>
      </c>
      <c r="R31" s="181">
        <v>1</v>
      </c>
      <c r="S31" s="4">
        <v>0</v>
      </c>
      <c r="T31" s="5">
        <v>0</v>
      </c>
      <c r="U31" s="6">
        <v>0</v>
      </c>
      <c r="V31" s="5">
        <v>0</v>
      </c>
      <c r="W31" s="6">
        <v>0</v>
      </c>
      <c r="X31" s="5">
        <v>0</v>
      </c>
      <c r="Y31" s="4">
        <v>0</v>
      </c>
      <c r="Z31" s="5">
        <v>0</v>
      </c>
      <c r="AA31" s="4">
        <v>0</v>
      </c>
      <c r="AB31" s="5">
        <v>0</v>
      </c>
      <c r="AC31" s="187">
        <v>1</v>
      </c>
      <c r="AD31" s="181">
        <v>1</v>
      </c>
    </row>
    <row r="32" spans="1:30">
      <c r="A32" s="17">
        <v>29</v>
      </c>
      <c r="B32" s="32">
        <v>33</v>
      </c>
      <c r="C32" s="117">
        <v>1</v>
      </c>
      <c r="D32" s="118">
        <v>1</v>
      </c>
      <c r="E32" s="120">
        <v>1</v>
      </c>
      <c r="F32" s="118">
        <v>1</v>
      </c>
      <c r="G32" s="117">
        <v>1</v>
      </c>
      <c r="H32" s="118">
        <v>1</v>
      </c>
      <c r="I32" s="117">
        <v>1</v>
      </c>
      <c r="J32" s="118">
        <v>1</v>
      </c>
      <c r="K32" s="120">
        <v>1</v>
      </c>
      <c r="L32" s="120">
        <v>1</v>
      </c>
      <c r="M32" s="78">
        <v>1</v>
      </c>
      <c r="N32" s="5">
        <v>0</v>
      </c>
      <c r="O32" s="6">
        <v>0</v>
      </c>
      <c r="P32" s="172">
        <v>1</v>
      </c>
      <c r="Q32" s="182">
        <v>1</v>
      </c>
      <c r="R32" s="5">
        <v>0</v>
      </c>
      <c r="S32" s="4">
        <v>0</v>
      </c>
      <c r="T32" s="5">
        <v>0</v>
      </c>
      <c r="U32" s="6">
        <v>0</v>
      </c>
      <c r="V32" s="5">
        <v>0</v>
      </c>
      <c r="W32" s="6">
        <v>0</v>
      </c>
      <c r="X32" s="5">
        <v>0</v>
      </c>
      <c r="Y32" s="4">
        <v>0</v>
      </c>
      <c r="Z32" s="5">
        <v>0</v>
      </c>
      <c r="AA32" s="188">
        <v>1</v>
      </c>
      <c r="AB32" s="173">
        <v>1</v>
      </c>
      <c r="AC32" s="187">
        <v>1</v>
      </c>
      <c r="AD32" s="181">
        <v>1</v>
      </c>
    </row>
    <row r="33" spans="1:30">
      <c r="A33" s="18">
        <v>30</v>
      </c>
      <c r="B33" s="32">
        <v>34</v>
      </c>
      <c r="C33" s="121">
        <v>1</v>
      </c>
      <c r="D33" s="122">
        <v>1</v>
      </c>
      <c r="E33" s="123">
        <v>1</v>
      </c>
      <c r="F33" s="122">
        <v>1</v>
      </c>
      <c r="G33" s="121">
        <v>1</v>
      </c>
      <c r="H33" s="122">
        <v>1</v>
      </c>
      <c r="I33" s="121">
        <v>1</v>
      </c>
      <c r="J33" s="122">
        <v>1</v>
      </c>
      <c r="K33" s="123">
        <v>1</v>
      </c>
      <c r="L33" s="123">
        <v>1</v>
      </c>
      <c r="M33" s="25">
        <v>0</v>
      </c>
      <c r="N33" s="26">
        <v>0</v>
      </c>
      <c r="O33" s="170">
        <v>1</v>
      </c>
      <c r="P33" s="170">
        <v>1</v>
      </c>
      <c r="Q33" s="25">
        <v>0</v>
      </c>
      <c r="R33" s="26">
        <v>0</v>
      </c>
      <c r="S33" s="25">
        <v>0</v>
      </c>
      <c r="T33" s="26">
        <v>0</v>
      </c>
      <c r="U33" s="24">
        <v>0</v>
      </c>
      <c r="V33" s="26">
        <v>0</v>
      </c>
      <c r="W33" s="24">
        <v>0</v>
      </c>
      <c r="X33" s="24">
        <v>0</v>
      </c>
      <c r="Y33" s="25">
        <v>0</v>
      </c>
      <c r="Z33" s="26">
        <v>0</v>
      </c>
      <c r="AA33" s="25">
        <v>0</v>
      </c>
      <c r="AB33" s="26">
        <v>0</v>
      </c>
      <c r="AC33" s="24">
        <v>0</v>
      </c>
      <c r="AD33" s="26">
        <v>0</v>
      </c>
    </row>
    <row r="34" spans="1:30">
      <c r="A34" s="14">
        <v>31</v>
      </c>
      <c r="B34" s="32">
        <v>35</v>
      </c>
      <c r="C34" s="117">
        <v>1</v>
      </c>
      <c r="D34" s="118">
        <v>1</v>
      </c>
      <c r="E34" s="117">
        <v>1</v>
      </c>
      <c r="F34" s="118">
        <v>1</v>
      </c>
      <c r="G34" s="117">
        <v>1</v>
      </c>
      <c r="H34" s="118">
        <v>1</v>
      </c>
      <c r="I34" s="117">
        <v>1</v>
      </c>
      <c r="J34" s="118">
        <v>1</v>
      </c>
      <c r="K34" s="120">
        <v>1</v>
      </c>
      <c r="L34" s="120">
        <v>1</v>
      </c>
      <c r="M34" s="4">
        <v>0</v>
      </c>
      <c r="N34" s="5">
        <v>0</v>
      </c>
      <c r="O34" s="172">
        <v>1</v>
      </c>
      <c r="P34" s="172">
        <v>1</v>
      </c>
      <c r="Q34" s="4">
        <v>0</v>
      </c>
      <c r="R34" s="5">
        <v>0</v>
      </c>
      <c r="S34" s="4">
        <v>0</v>
      </c>
      <c r="T34" s="5">
        <v>0</v>
      </c>
      <c r="U34" s="6">
        <v>0</v>
      </c>
      <c r="V34" s="13">
        <v>0</v>
      </c>
      <c r="W34" s="6">
        <v>0</v>
      </c>
      <c r="X34" s="6">
        <v>0</v>
      </c>
      <c r="Y34" s="4">
        <v>0</v>
      </c>
      <c r="Z34" s="5">
        <v>0</v>
      </c>
      <c r="AA34" s="4">
        <v>0</v>
      </c>
      <c r="AB34" s="5">
        <v>0</v>
      </c>
      <c r="AC34" s="6">
        <v>0</v>
      </c>
      <c r="AD34" s="5">
        <v>0</v>
      </c>
    </row>
    <row r="35" spans="1:30">
      <c r="A35" s="17">
        <v>32</v>
      </c>
      <c r="B35" s="32">
        <v>36</v>
      </c>
      <c r="C35" s="117">
        <v>1</v>
      </c>
      <c r="D35" s="118">
        <v>1</v>
      </c>
      <c r="E35" s="117">
        <v>1</v>
      </c>
      <c r="F35" s="118">
        <v>1</v>
      </c>
      <c r="G35" s="117">
        <v>1</v>
      </c>
      <c r="H35" s="118">
        <v>1</v>
      </c>
      <c r="I35" s="117">
        <v>1</v>
      </c>
      <c r="J35" s="118">
        <v>1</v>
      </c>
      <c r="K35" s="120">
        <v>1</v>
      </c>
      <c r="L35" s="120">
        <v>1</v>
      </c>
      <c r="M35" s="4">
        <v>0</v>
      </c>
      <c r="N35" s="5">
        <v>0</v>
      </c>
      <c r="O35" s="6">
        <v>0</v>
      </c>
      <c r="P35" s="6">
        <v>0</v>
      </c>
      <c r="Q35" s="4">
        <v>0</v>
      </c>
      <c r="R35" s="5">
        <v>0</v>
      </c>
      <c r="S35" s="4">
        <v>0</v>
      </c>
      <c r="T35" s="5">
        <v>0</v>
      </c>
      <c r="U35" s="6">
        <v>0</v>
      </c>
      <c r="V35" s="5">
        <v>0</v>
      </c>
      <c r="W35" s="6">
        <v>0</v>
      </c>
      <c r="X35" s="6">
        <v>0</v>
      </c>
      <c r="Y35" s="4">
        <v>0</v>
      </c>
      <c r="Z35" s="5">
        <v>0</v>
      </c>
      <c r="AA35" s="4">
        <v>0</v>
      </c>
      <c r="AB35" s="5">
        <v>0</v>
      </c>
      <c r="AC35" s="6">
        <v>0</v>
      </c>
      <c r="AD35" s="5">
        <v>0</v>
      </c>
    </row>
    <row r="36" spans="1:30">
      <c r="A36" s="17">
        <v>33</v>
      </c>
      <c r="B36" s="32">
        <v>37</v>
      </c>
      <c r="C36" s="117">
        <v>1</v>
      </c>
      <c r="D36" s="118">
        <v>1</v>
      </c>
      <c r="E36" s="117">
        <v>1</v>
      </c>
      <c r="F36" s="118">
        <v>1</v>
      </c>
      <c r="G36" s="117">
        <v>1</v>
      </c>
      <c r="H36" s="118">
        <v>1</v>
      </c>
      <c r="I36" s="117">
        <v>1</v>
      </c>
      <c r="J36" s="118">
        <v>1</v>
      </c>
      <c r="K36" s="120">
        <v>1</v>
      </c>
      <c r="L36" s="120">
        <v>1</v>
      </c>
      <c r="M36" s="4">
        <v>0</v>
      </c>
      <c r="N36" s="5">
        <v>0</v>
      </c>
      <c r="O36" s="172">
        <v>1</v>
      </c>
      <c r="P36" s="172">
        <v>1</v>
      </c>
      <c r="Q36" s="4">
        <v>0</v>
      </c>
      <c r="R36" s="5">
        <v>0</v>
      </c>
      <c r="S36" s="4">
        <v>0</v>
      </c>
      <c r="T36" s="5">
        <v>0</v>
      </c>
      <c r="U36" s="6">
        <v>0</v>
      </c>
      <c r="V36" s="5">
        <v>0</v>
      </c>
      <c r="W36" s="6">
        <v>0</v>
      </c>
      <c r="X36" s="6">
        <v>0</v>
      </c>
      <c r="Y36" s="78">
        <v>1</v>
      </c>
      <c r="Z36" s="5">
        <v>0</v>
      </c>
      <c r="AA36" s="188">
        <v>1</v>
      </c>
      <c r="AB36" s="173">
        <v>1</v>
      </c>
      <c r="AC36" s="187">
        <v>1</v>
      </c>
      <c r="AD36" s="181">
        <v>1</v>
      </c>
    </row>
    <row r="37" spans="1:30">
      <c r="A37" s="17">
        <v>34</v>
      </c>
      <c r="B37" s="32">
        <v>38</v>
      </c>
      <c r="C37" s="117">
        <v>1</v>
      </c>
      <c r="D37" s="118">
        <v>1</v>
      </c>
      <c r="E37" s="117">
        <v>1</v>
      </c>
      <c r="F37" s="118">
        <v>1</v>
      </c>
      <c r="G37" s="117">
        <v>1</v>
      </c>
      <c r="H37" s="118">
        <v>1</v>
      </c>
      <c r="I37" s="117">
        <v>1</v>
      </c>
      <c r="J37" s="118">
        <v>1</v>
      </c>
      <c r="K37" s="120">
        <v>1</v>
      </c>
      <c r="L37" s="120">
        <v>1</v>
      </c>
      <c r="M37" s="4">
        <v>0</v>
      </c>
      <c r="N37" s="5">
        <v>0</v>
      </c>
      <c r="O37" s="6">
        <v>0</v>
      </c>
      <c r="P37" s="6">
        <v>0</v>
      </c>
      <c r="Q37" s="4">
        <v>0</v>
      </c>
      <c r="R37" s="5">
        <v>0</v>
      </c>
      <c r="S37" s="4">
        <v>0</v>
      </c>
      <c r="T37" s="5">
        <v>0</v>
      </c>
      <c r="U37" s="6">
        <v>0</v>
      </c>
      <c r="V37" s="5">
        <v>0</v>
      </c>
      <c r="W37" s="6">
        <v>0</v>
      </c>
      <c r="X37" s="6">
        <v>0</v>
      </c>
      <c r="Y37" s="4">
        <v>0</v>
      </c>
      <c r="Z37" s="5">
        <v>0</v>
      </c>
      <c r="AA37" s="4">
        <v>0</v>
      </c>
      <c r="AB37" s="5">
        <v>0</v>
      </c>
      <c r="AC37" s="187">
        <v>1</v>
      </c>
      <c r="AD37" s="181">
        <v>1</v>
      </c>
    </row>
    <row r="38" spans="1:30">
      <c r="A38" s="17">
        <v>35</v>
      </c>
      <c r="B38" s="32">
        <v>39</v>
      </c>
      <c r="C38" s="117">
        <v>1</v>
      </c>
      <c r="D38" s="118">
        <v>1</v>
      </c>
      <c r="E38" s="117">
        <v>1</v>
      </c>
      <c r="F38" s="118">
        <v>1</v>
      </c>
      <c r="G38" s="117">
        <v>1</v>
      </c>
      <c r="H38" s="118">
        <v>1</v>
      </c>
      <c r="I38" s="117">
        <v>1</v>
      </c>
      <c r="J38" s="118">
        <v>1</v>
      </c>
      <c r="K38" s="120">
        <v>1</v>
      </c>
      <c r="L38" s="120">
        <v>1</v>
      </c>
      <c r="M38" s="4">
        <v>0</v>
      </c>
      <c r="N38" s="5">
        <v>0</v>
      </c>
      <c r="O38" s="6">
        <v>0</v>
      </c>
      <c r="P38" s="6">
        <v>0</v>
      </c>
      <c r="Q38" s="4">
        <v>0</v>
      </c>
      <c r="R38" s="5">
        <v>0</v>
      </c>
      <c r="S38" s="4">
        <v>0</v>
      </c>
      <c r="T38" s="5">
        <v>0</v>
      </c>
      <c r="U38" s="6">
        <v>0</v>
      </c>
      <c r="V38" s="5">
        <v>0</v>
      </c>
      <c r="W38" s="6">
        <v>0</v>
      </c>
      <c r="X38" s="6">
        <v>0</v>
      </c>
      <c r="Y38" s="4">
        <v>0</v>
      </c>
      <c r="Z38" s="5">
        <v>0</v>
      </c>
      <c r="AA38" s="4">
        <v>0</v>
      </c>
      <c r="AB38" s="173">
        <v>1</v>
      </c>
      <c r="AC38" s="187">
        <v>1</v>
      </c>
      <c r="AD38" s="181">
        <v>1</v>
      </c>
    </row>
    <row r="39" spans="1:30">
      <c r="A39" s="17">
        <v>36</v>
      </c>
      <c r="B39" s="32">
        <v>40</v>
      </c>
      <c r="C39" s="117">
        <v>1</v>
      </c>
      <c r="D39" s="118">
        <v>1</v>
      </c>
      <c r="E39" s="117">
        <v>1</v>
      </c>
      <c r="F39" s="118">
        <v>1</v>
      </c>
      <c r="G39" s="117">
        <v>1</v>
      </c>
      <c r="H39" s="118">
        <v>1</v>
      </c>
      <c r="I39" s="117">
        <v>1</v>
      </c>
      <c r="J39" s="118">
        <v>1</v>
      </c>
      <c r="K39" s="120">
        <v>1</v>
      </c>
      <c r="L39" s="120">
        <v>1</v>
      </c>
      <c r="M39" s="4">
        <v>0</v>
      </c>
      <c r="N39" s="5">
        <v>0</v>
      </c>
      <c r="O39" s="6">
        <v>0</v>
      </c>
      <c r="P39" s="6">
        <v>0</v>
      </c>
      <c r="Q39" s="4">
        <v>0</v>
      </c>
      <c r="R39" s="5">
        <v>0</v>
      </c>
      <c r="S39" s="4">
        <v>0</v>
      </c>
      <c r="T39" s="36">
        <v>1</v>
      </c>
      <c r="U39" s="6">
        <v>0</v>
      </c>
      <c r="V39" s="5">
        <v>0</v>
      </c>
      <c r="W39" s="6">
        <v>0</v>
      </c>
      <c r="X39" s="6">
        <v>0</v>
      </c>
      <c r="Y39" s="4">
        <v>0</v>
      </c>
      <c r="Z39" s="5">
        <v>0</v>
      </c>
      <c r="AA39" s="4">
        <v>0</v>
      </c>
      <c r="AB39" s="5">
        <v>0</v>
      </c>
      <c r="AC39" s="187">
        <v>1</v>
      </c>
      <c r="AD39" s="5">
        <v>0</v>
      </c>
    </row>
    <row r="40" spans="1:30">
      <c r="A40" s="17">
        <v>37</v>
      </c>
      <c r="B40" s="32">
        <v>42</v>
      </c>
      <c r="C40" s="117">
        <v>1</v>
      </c>
      <c r="D40" s="118">
        <v>1</v>
      </c>
      <c r="E40" s="117">
        <v>1</v>
      </c>
      <c r="F40" s="118">
        <v>1</v>
      </c>
      <c r="G40" s="117">
        <v>1</v>
      </c>
      <c r="H40" s="118">
        <v>1</v>
      </c>
      <c r="I40" s="117">
        <v>1</v>
      </c>
      <c r="J40" s="118">
        <v>1</v>
      </c>
      <c r="K40" s="120">
        <v>1</v>
      </c>
      <c r="L40" s="120">
        <v>1</v>
      </c>
      <c r="M40" s="4">
        <v>0</v>
      </c>
      <c r="N40" s="80">
        <v>1</v>
      </c>
      <c r="O40" s="6">
        <v>0</v>
      </c>
      <c r="P40" s="172">
        <v>1</v>
      </c>
      <c r="Q40" s="4">
        <v>0</v>
      </c>
      <c r="R40" s="5">
        <v>0</v>
      </c>
      <c r="S40" s="4">
        <v>0</v>
      </c>
      <c r="T40" s="5">
        <v>0</v>
      </c>
      <c r="U40" s="6">
        <v>0</v>
      </c>
      <c r="V40" s="5">
        <v>0</v>
      </c>
      <c r="W40" s="6">
        <v>0</v>
      </c>
      <c r="X40" s="6">
        <v>0</v>
      </c>
      <c r="Y40" s="4">
        <v>0</v>
      </c>
      <c r="Z40" s="5">
        <v>0</v>
      </c>
      <c r="AA40" s="4">
        <v>0</v>
      </c>
      <c r="AB40" s="173">
        <v>1</v>
      </c>
      <c r="AC40" s="187">
        <v>1</v>
      </c>
      <c r="AD40" s="181">
        <v>1</v>
      </c>
    </row>
    <row r="41" spans="1:30">
      <c r="A41" s="17">
        <v>38</v>
      </c>
      <c r="B41" s="32">
        <v>43</v>
      </c>
      <c r="C41" s="117">
        <v>1</v>
      </c>
      <c r="D41" s="118">
        <v>1</v>
      </c>
      <c r="E41" s="117">
        <v>1</v>
      </c>
      <c r="F41" s="118">
        <v>1</v>
      </c>
      <c r="G41" s="117">
        <v>1</v>
      </c>
      <c r="H41" s="118">
        <v>1</v>
      </c>
      <c r="I41" s="117">
        <v>1</v>
      </c>
      <c r="J41" s="118">
        <v>1</v>
      </c>
      <c r="K41" s="120">
        <v>1</v>
      </c>
      <c r="L41" s="120">
        <v>1</v>
      </c>
      <c r="M41" s="4">
        <v>0</v>
      </c>
      <c r="N41" s="5">
        <v>0</v>
      </c>
      <c r="O41" s="6">
        <v>0</v>
      </c>
      <c r="P41" s="6">
        <v>0</v>
      </c>
      <c r="Q41" s="4">
        <v>0</v>
      </c>
      <c r="R41" s="5">
        <v>0</v>
      </c>
      <c r="S41" s="4">
        <v>0</v>
      </c>
      <c r="T41" s="5">
        <v>0</v>
      </c>
      <c r="U41" s="6">
        <v>0</v>
      </c>
      <c r="V41" s="5">
        <v>0</v>
      </c>
      <c r="W41" s="6">
        <v>0</v>
      </c>
      <c r="X41" s="6">
        <v>0</v>
      </c>
      <c r="Y41" s="4">
        <v>0</v>
      </c>
      <c r="Z41" s="5">
        <v>0</v>
      </c>
      <c r="AA41" s="188">
        <v>1</v>
      </c>
      <c r="AB41" s="5">
        <v>0</v>
      </c>
      <c r="AC41" s="6">
        <v>0</v>
      </c>
      <c r="AD41" s="5">
        <v>0</v>
      </c>
    </row>
    <row r="42" spans="1:30">
      <c r="A42" s="17">
        <v>39</v>
      </c>
      <c r="B42" s="32">
        <v>44</v>
      </c>
      <c r="C42" s="117">
        <v>1</v>
      </c>
      <c r="D42" s="118">
        <v>1</v>
      </c>
      <c r="E42" s="117">
        <v>1</v>
      </c>
      <c r="F42" s="118">
        <v>1</v>
      </c>
      <c r="G42" s="117">
        <v>1</v>
      </c>
      <c r="H42" s="118">
        <v>1</v>
      </c>
      <c r="I42" s="117">
        <v>1</v>
      </c>
      <c r="J42" s="118">
        <v>1</v>
      </c>
      <c r="K42" s="120">
        <v>1</v>
      </c>
      <c r="L42" s="120">
        <v>1</v>
      </c>
      <c r="M42" s="4">
        <v>0</v>
      </c>
      <c r="N42" s="5">
        <v>0</v>
      </c>
      <c r="O42" s="6">
        <v>0</v>
      </c>
      <c r="P42" s="6">
        <v>0</v>
      </c>
      <c r="Q42" s="4">
        <v>0</v>
      </c>
      <c r="R42" s="5">
        <v>0</v>
      </c>
      <c r="S42" s="4">
        <v>0</v>
      </c>
      <c r="T42" s="5">
        <v>0</v>
      </c>
      <c r="U42" s="6">
        <v>0</v>
      </c>
      <c r="V42" s="5">
        <v>0</v>
      </c>
      <c r="W42" s="6">
        <v>0</v>
      </c>
      <c r="X42" s="6">
        <v>0</v>
      </c>
      <c r="Y42" s="4">
        <v>0</v>
      </c>
      <c r="Z42" s="5">
        <v>0</v>
      </c>
      <c r="AA42" s="4">
        <v>0</v>
      </c>
      <c r="AB42" s="173">
        <v>1</v>
      </c>
      <c r="AC42" s="187">
        <v>1</v>
      </c>
      <c r="AD42" s="181">
        <v>1</v>
      </c>
    </row>
    <row r="43" spans="1:30">
      <c r="A43" s="18">
        <v>40</v>
      </c>
      <c r="B43" s="32">
        <v>45</v>
      </c>
      <c r="C43" s="121">
        <v>1</v>
      </c>
      <c r="D43" s="122">
        <v>1</v>
      </c>
      <c r="E43" s="121">
        <v>1</v>
      </c>
      <c r="F43" s="122">
        <v>1</v>
      </c>
      <c r="G43" s="121">
        <v>1</v>
      </c>
      <c r="H43" s="122">
        <v>1</v>
      </c>
      <c r="I43" s="121">
        <v>1</v>
      </c>
      <c r="J43" s="122">
        <v>1</v>
      </c>
      <c r="K43" s="123">
        <v>1</v>
      </c>
      <c r="L43" s="123">
        <v>1</v>
      </c>
      <c r="M43" s="78">
        <v>1</v>
      </c>
      <c r="N43" s="5">
        <v>0</v>
      </c>
      <c r="O43" s="6">
        <v>0</v>
      </c>
      <c r="P43" s="6">
        <v>0</v>
      </c>
      <c r="Q43" s="4">
        <v>0</v>
      </c>
      <c r="R43" s="5">
        <v>0</v>
      </c>
      <c r="S43" s="25">
        <v>0</v>
      </c>
      <c r="T43" s="5">
        <v>0</v>
      </c>
      <c r="U43" s="6">
        <v>0</v>
      </c>
      <c r="V43" s="5">
        <v>0</v>
      </c>
      <c r="W43" s="6">
        <v>0</v>
      </c>
      <c r="X43" s="6">
        <v>0</v>
      </c>
      <c r="Y43" s="4">
        <v>0</v>
      </c>
      <c r="Z43" s="5">
        <v>0</v>
      </c>
      <c r="AA43" s="4">
        <v>0</v>
      </c>
      <c r="AB43" s="5">
        <v>0</v>
      </c>
      <c r="AC43" s="6">
        <v>0</v>
      </c>
      <c r="AD43" s="5">
        <v>0</v>
      </c>
    </row>
    <row r="44" spans="1:30">
      <c r="A44" s="14">
        <v>41</v>
      </c>
      <c r="B44" s="32">
        <v>46</v>
      </c>
      <c r="C44" s="117">
        <v>1</v>
      </c>
      <c r="D44" s="118">
        <v>1</v>
      </c>
      <c r="E44" s="117">
        <v>1</v>
      </c>
      <c r="F44" s="118">
        <v>1</v>
      </c>
      <c r="G44" s="117">
        <v>1</v>
      </c>
      <c r="H44" s="118">
        <v>1</v>
      </c>
      <c r="I44" s="117">
        <v>1</v>
      </c>
      <c r="J44" s="118">
        <v>1</v>
      </c>
      <c r="K44" s="119">
        <v>1</v>
      </c>
      <c r="L44" s="119">
        <v>1</v>
      </c>
      <c r="M44" s="12">
        <v>0</v>
      </c>
      <c r="N44" s="13">
        <v>0</v>
      </c>
      <c r="O44" s="189">
        <v>1</v>
      </c>
      <c r="P44" s="23">
        <v>0</v>
      </c>
      <c r="Q44" s="179">
        <v>1</v>
      </c>
      <c r="R44" s="13">
        <v>0</v>
      </c>
      <c r="S44" s="12">
        <v>0</v>
      </c>
      <c r="T44" s="13">
        <v>0</v>
      </c>
      <c r="U44" s="23">
        <v>0</v>
      </c>
      <c r="V44" s="13">
        <v>0</v>
      </c>
      <c r="W44" s="23">
        <v>0</v>
      </c>
      <c r="X44" s="23">
        <v>0</v>
      </c>
      <c r="Y44" s="178">
        <v>1</v>
      </c>
      <c r="Z44" s="13">
        <v>0</v>
      </c>
      <c r="AA44" s="190">
        <v>1</v>
      </c>
      <c r="AB44" s="13">
        <v>0</v>
      </c>
      <c r="AC44" s="191">
        <v>1</v>
      </c>
      <c r="AD44" s="13">
        <v>0</v>
      </c>
    </row>
    <row r="45" spans="1:30">
      <c r="A45" s="17">
        <v>42</v>
      </c>
      <c r="B45" s="32">
        <v>47</v>
      </c>
      <c r="C45" s="117">
        <v>1</v>
      </c>
      <c r="D45" s="118">
        <v>1</v>
      </c>
      <c r="E45" s="117">
        <v>1</v>
      </c>
      <c r="F45" s="118">
        <v>1</v>
      </c>
      <c r="G45" s="117">
        <v>1</v>
      </c>
      <c r="H45" s="118">
        <v>1</v>
      </c>
      <c r="I45" s="117">
        <v>1</v>
      </c>
      <c r="J45" s="118">
        <v>1</v>
      </c>
      <c r="K45" s="120">
        <v>1</v>
      </c>
      <c r="L45" s="120">
        <v>1</v>
      </c>
      <c r="M45" s="4">
        <v>1</v>
      </c>
      <c r="N45" s="5">
        <v>0</v>
      </c>
      <c r="O45" s="6">
        <v>0</v>
      </c>
      <c r="P45" s="172">
        <v>1</v>
      </c>
      <c r="Q45" s="182">
        <v>1</v>
      </c>
      <c r="R45" s="181">
        <v>1</v>
      </c>
      <c r="S45" s="4">
        <v>0</v>
      </c>
      <c r="T45" s="5">
        <v>0</v>
      </c>
      <c r="U45" s="6">
        <v>0</v>
      </c>
      <c r="V45" s="5">
        <v>0</v>
      </c>
      <c r="W45" s="6">
        <v>0</v>
      </c>
      <c r="X45" s="6">
        <v>0</v>
      </c>
      <c r="Y45" s="4">
        <v>0</v>
      </c>
      <c r="Z45" s="5">
        <v>0</v>
      </c>
      <c r="AA45" s="188">
        <v>1</v>
      </c>
      <c r="AB45" s="173">
        <v>1</v>
      </c>
      <c r="AC45" s="187">
        <v>1</v>
      </c>
      <c r="AD45" s="181">
        <v>1</v>
      </c>
    </row>
    <row r="46" spans="1:30">
      <c r="A46" s="17">
        <v>43</v>
      </c>
      <c r="B46" s="32">
        <v>48</v>
      </c>
      <c r="C46" s="117">
        <v>1</v>
      </c>
      <c r="D46" s="118">
        <v>1</v>
      </c>
      <c r="E46" s="117">
        <v>1</v>
      </c>
      <c r="F46" s="118">
        <v>1</v>
      </c>
      <c r="G46" s="117">
        <v>1</v>
      </c>
      <c r="H46" s="118">
        <v>1</v>
      </c>
      <c r="I46" s="117">
        <v>1</v>
      </c>
      <c r="J46" s="118">
        <v>1</v>
      </c>
      <c r="K46" s="120">
        <v>1</v>
      </c>
      <c r="L46" s="120">
        <v>1</v>
      </c>
      <c r="M46" s="4">
        <v>0</v>
      </c>
      <c r="N46" s="5">
        <v>0</v>
      </c>
      <c r="O46" s="6">
        <v>0</v>
      </c>
      <c r="P46" s="6">
        <v>0</v>
      </c>
      <c r="Q46" s="4">
        <v>0</v>
      </c>
      <c r="R46" s="5">
        <v>0</v>
      </c>
      <c r="S46" s="4">
        <v>0</v>
      </c>
      <c r="T46" s="5">
        <v>0</v>
      </c>
      <c r="U46" s="6">
        <v>0</v>
      </c>
      <c r="V46" s="5">
        <v>0</v>
      </c>
      <c r="W46" s="6">
        <v>0</v>
      </c>
      <c r="X46" s="6">
        <v>0</v>
      </c>
      <c r="Y46" s="4">
        <v>0</v>
      </c>
      <c r="Z46" s="5">
        <v>0</v>
      </c>
      <c r="AA46" s="4">
        <v>0</v>
      </c>
      <c r="AB46" s="5">
        <v>0</v>
      </c>
      <c r="AC46" s="6">
        <v>0</v>
      </c>
      <c r="AD46" s="181">
        <v>1</v>
      </c>
    </row>
    <row r="47" spans="1:30">
      <c r="A47" s="17">
        <v>44</v>
      </c>
      <c r="B47" s="32">
        <v>49</v>
      </c>
      <c r="C47" s="117">
        <v>1</v>
      </c>
      <c r="D47" s="118">
        <v>1</v>
      </c>
      <c r="E47" s="117">
        <v>1</v>
      </c>
      <c r="F47" s="118">
        <v>1</v>
      </c>
      <c r="G47" s="117">
        <v>1</v>
      </c>
      <c r="H47" s="118">
        <v>1</v>
      </c>
      <c r="I47" s="117">
        <v>1</v>
      </c>
      <c r="J47" s="118">
        <v>1</v>
      </c>
      <c r="K47" s="120">
        <v>1</v>
      </c>
      <c r="L47" s="120">
        <v>1</v>
      </c>
      <c r="M47" s="4">
        <v>0</v>
      </c>
      <c r="N47" s="5">
        <v>0</v>
      </c>
      <c r="O47" s="6">
        <v>0</v>
      </c>
      <c r="P47" s="6">
        <v>0</v>
      </c>
      <c r="Q47" s="182">
        <v>1</v>
      </c>
      <c r="R47" s="5">
        <v>0</v>
      </c>
      <c r="S47" s="4">
        <v>0</v>
      </c>
      <c r="T47" s="5">
        <v>0</v>
      </c>
      <c r="U47" s="6">
        <v>0</v>
      </c>
      <c r="V47" s="5">
        <v>0</v>
      </c>
      <c r="W47" s="6">
        <v>0</v>
      </c>
      <c r="X47" s="6">
        <v>0</v>
      </c>
      <c r="Y47" s="4">
        <v>0</v>
      </c>
      <c r="Z47" s="5">
        <v>0</v>
      </c>
      <c r="AA47" s="188">
        <v>1</v>
      </c>
      <c r="AB47" s="173">
        <v>1</v>
      </c>
      <c r="AC47" s="187">
        <v>1</v>
      </c>
      <c r="AD47" s="181">
        <v>1</v>
      </c>
    </row>
    <row r="48" spans="1:30">
      <c r="A48" s="17">
        <v>45</v>
      </c>
      <c r="B48" s="32">
        <v>51</v>
      </c>
      <c r="C48" s="117">
        <v>1</v>
      </c>
      <c r="D48" s="118">
        <v>1</v>
      </c>
      <c r="E48" s="117">
        <v>1</v>
      </c>
      <c r="F48" s="118">
        <v>1</v>
      </c>
      <c r="G48" s="117">
        <v>1</v>
      </c>
      <c r="H48" s="118">
        <v>1</v>
      </c>
      <c r="I48" s="117">
        <v>1</v>
      </c>
      <c r="J48" s="118">
        <v>1</v>
      </c>
      <c r="K48" s="120">
        <v>1</v>
      </c>
      <c r="L48" s="120">
        <v>1</v>
      </c>
      <c r="M48" s="4">
        <v>0</v>
      </c>
      <c r="N48" s="5">
        <v>0</v>
      </c>
      <c r="O48" s="6">
        <v>0</v>
      </c>
      <c r="P48" s="6">
        <v>0</v>
      </c>
      <c r="Q48" s="4">
        <v>0</v>
      </c>
      <c r="R48" s="5">
        <v>0</v>
      </c>
      <c r="S48" s="4">
        <v>0</v>
      </c>
      <c r="T48" s="5">
        <v>0</v>
      </c>
      <c r="U48" s="6">
        <v>0</v>
      </c>
      <c r="V48" s="5">
        <v>0</v>
      </c>
      <c r="W48" s="6">
        <v>0</v>
      </c>
      <c r="X48" s="6">
        <v>0</v>
      </c>
      <c r="Y48" s="4">
        <v>0</v>
      </c>
      <c r="Z48" s="5">
        <v>0</v>
      </c>
      <c r="AA48" s="188">
        <v>1</v>
      </c>
      <c r="AB48" s="5">
        <v>0</v>
      </c>
      <c r="AC48" s="187">
        <v>1</v>
      </c>
      <c r="AD48" s="181">
        <v>1</v>
      </c>
    </row>
    <row r="49" spans="1:30">
      <c r="A49" s="17">
        <v>46</v>
      </c>
      <c r="B49" s="32">
        <v>53</v>
      </c>
      <c r="C49" s="117">
        <v>1</v>
      </c>
      <c r="D49" s="118">
        <v>1</v>
      </c>
      <c r="E49" s="117">
        <v>1</v>
      </c>
      <c r="F49" s="118">
        <v>1</v>
      </c>
      <c r="G49" s="117">
        <v>1</v>
      </c>
      <c r="H49" s="118">
        <v>1</v>
      </c>
      <c r="I49" s="117">
        <v>1</v>
      </c>
      <c r="J49" s="118">
        <v>1</v>
      </c>
      <c r="K49" s="120">
        <v>1</v>
      </c>
      <c r="L49" s="120">
        <v>1</v>
      </c>
      <c r="M49" s="4">
        <v>0</v>
      </c>
      <c r="N49" s="5">
        <v>0</v>
      </c>
      <c r="O49" s="6">
        <v>0</v>
      </c>
      <c r="P49" s="6">
        <v>0</v>
      </c>
      <c r="Q49" s="4">
        <v>0</v>
      </c>
      <c r="R49" s="5">
        <v>0</v>
      </c>
      <c r="S49" s="4">
        <v>0</v>
      </c>
      <c r="T49" s="5">
        <v>0</v>
      </c>
      <c r="U49" s="6">
        <v>0</v>
      </c>
      <c r="V49" s="5">
        <v>0</v>
      </c>
      <c r="W49" s="6">
        <v>0</v>
      </c>
      <c r="X49" s="6">
        <v>0</v>
      </c>
      <c r="Y49" s="4">
        <v>0</v>
      </c>
      <c r="Z49" s="5">
        <v>0</v>
      </c>
      <c r="AA49" s="4">
        <v>0</v>
      </c>
      <c r="AB49" s="5">
        <v>0</v>
      </c>
      <c r="AC49" s="6">
        <v>0</v>
      </c>
      <c r="AD49" s="5">
        <v>0</v>
      </c>
    </row>
    <row r="50" spans="1:30">
      <c r="A50" s="17">
        <v>47</v>
      </c>
      <c r="B50" s="32">
        <v>54</v>
      </c>
      <c r="C50" s="117">
        <v>1</v>
      </c>
      <c r="D50" s="118">
        <v>1</v>
      </c>
      <c r="E50" s="117">
        <v>1</v>
      </c>
      <c r="F50" s="118">
        <v>1</v>
      </c>
      <c r="G50" s="117">
        <v>1</v>
      </c>
      <c r="H50" s="118">
        <v>1</v>
      </c>
      <c r="I50" s="117">
        <v>1</v>
      </c>
      <c r="J50" s="118">
        <v>1</v>
      </c>
      <c r="K50" s="120">
        <v>0</v>
      </c>
      <c r="L50" s="120">
        <v>0</v>
      </c>
      <c r="M50" s="4">
        <v>0</v>
      </c>
      <c r="N50" s="5">
        <v>0</v>
      </c>
      <c r="O50" s="172">
        <v>1</v>
      </c>
      <c r="P50" s="6">
        <v>0</v>
      </c>
      <c r="Q50" s="4">
        <v>0</v>
      </c>
      <c r="R50" s="5">
        <v>0</v>
      </c>
      <c r="S50" s="4">
        <v>0</v>
      </c>
      <c r="T50" s="5">
        <v>0</v>
      </c>
      <c r="U50" s="6">
        <v>0</v>
      </c>
      <c r="V50" s="5">
        <v>0</v>
      </c>
      <c r="W50" s="192">
        <v>1</v>
      </c>
      <c r="X50" s="6">
        <v>0</v>
      </c>
      <c r="Y50" s="4">
        <v>0</v>
      </c>
      <c r="Z50" s="5">
        <v>0</v>
      </c>
      <c r="AA50" s="188">
        <v>1</v>
      </c>
      <c r="AB50" s="5">
        <v>0</v>
      </c>
      <c r="AC50" s="187">
        <v>1</v>
      </c>
      <c r="AD50" s="181">
        <v>1</v>
      </c>
    </row>
    <row r="51" spans="1:30">
      <c r="A51" s="17">
        <v>48</v>
      </c>
      <c r="B51" s="32">
        <v>55</v>
      </c>
      <c r="C51" s="117">
        <v>1</v>
      </c>
      <c r="D51" s="118">
        <v>1</v>
      </c>
      <c r="E51" s="117">
        <v>1</v>
      </c>
      <c r="F51" s="118">
        <v>1</v>
      </c>
      <c r="G51" s="117">
        <v>1</v>
      </c>
      <c r="H51" s="118">
        <v>1</v>
      </c>
      <c r="I51" s="117">
        <v>1</v>
      </c>
      <c r="J51" s="118">
        <v>1</v>
      </c>
      <c r="K51" s="120">
        <v>1</v>
      </c>
      <c r="L51" s="120">
        <v>1</v>
      </c>
      <c r="M51" s="4">
        <v>0</v>
      </c>
      <c r="N51" s="80">
        <v>1</v>
      </c>
      <c r="O51" s="6">
        <v>0</v>
      </c>
      <c r="P51" s="172">
        <v>1</v>
      </c>
      <c r="Q51" s="4">
        <v>0</v>
      </c>
      <c r="R51" s="5">
        <v>0</v>
      </c>
      <c r="S51" s="4">
        <v>0</v>
      </c>
      <c r="T51" s="5">
        <v>0</v>
      </c>
      <c r="U51" s="6">
        <v>0</v>
      </c>
      <c r="V51" s="5">
        <v>0</v>
      </c>
      <c r="W51" s="6">
        <v>0</v>
      </c>
      <c r="X51" s="6">
        <v>0</v>
      </c>
      <c r="Y51" s="4">
        <v>0</v>
      </c>
      <c r="Z51" s="5">
        <v>0</v>
      </c>
      <c r="AA51" s="4">
        <v>0</v>
      </c>
      <c r="AB51" s="173">
        <v>1</v>
      </c>
      <c r="AC51" s="187">
        <v>1</v>
      </c>
      <c r="AD51" s="181">
        <v>1</v>
      </c>
    </row>
    <row r="52" spans="1:30">
      <c r="A52" s="17">
        <v>49</v>
      </c>
      <c r="B52" s="32">
        <v>57</v>
      </c>
      <c r="C52" s="117">
        <v>1</v>
      </c>
      <c r="D52" s="118">
        <v>1</v>
      </c>
      <c r="E52" s="117">
        <v>1</v>
      </c>
      <c r="F52" s="118">
        <v>1</v>
      </c>
      <c r="G52" s="117">
        <v>1</v>
      </c>
      <c r="H52" s="118">
        <v>1</v>
      </c>
      <c r="I52" s="117">
        <v>1</v>
      </c>
      <c r="J52" s="118">
        <v>1</v>
      </c>
      <c r="K52" s="120">
        <v>0</v>
      </c>
      <c r="L52" s="120">
        <v>1</v>
      </c>
      <c r="M52" s="4">
        <v>0</v>
      </c>
      <c r="N52" s="5">
        <v>0</v>
      </c>
      <c r="O52" s="6">
        <v>0</v>
      </c>
      <c r="P52" s="6">
        <v>0</v>
      </c>
      <c r="Q52" s="4">
        <v>0</v>
      </c>
      <c r="R52" s="5">
        <v>0</v>
      </c>
      <c r="S52" s="4">
        <v>0</v>
      </c>
      <c r="T52" s="5">
        <v>0</v>
      </c>
      <c r="U52" s="6">
        <v>0</v>
      </c>
      <c r="V52" s="5">
        <v>0</v>
      </c>
      <c r="W52" s="6">
        <v>0</v>
      </c>
      <c r="X52" s="6">
        <v>0</v>
      </c>
      <c r="Y52" s="4">
        <v>0</v>
      </c>
      <c r="Z52" s="5">
        <v>0</v>
      </c>
      <c r="AA52" s="188">
        <v>1</v>
      </c>
      <c r="AB52" s="5">
        <v>0</v>
      </c>
      <c r="AC52" s="187">
        <v>1</v>
      </c>
      <c r="AD52" s="181">
        <v>1</v>
      </c>
    </row>
    <row r="53" spans="1:30">
      <c r="A53" s="18">
        <v>50</v>
      </c>
      <c r="B53" s="32">
        <v>59</v>
      </c>
      <c r="C53" s="121">
        <v>1</v>
      </c>
      <c r="D53" s="122">
        <v>1</v>
      </c>
      <c r="E53" s="121">
        <v>1</v>
      </c>
      <c r="F53" s="122">
        <v>1</v>
      </c>
      <c r="G53" s="121">
        <v>1</v>
      </c>
      <c r="H53" s="122">
        <v>1</v>
      </c>
      <c r="I53" s="121">
        <v>1</v>
      </c>
      <c r="J53" s="122">
        <v>1</v>
      </c>
      <c r="K53" s="123">
        <v>1</v>
      </c>
      <c r="L53" s="123">
        <v>1</v>
      </c>
      <c r="M53" s="25">
        <v>0</v>
      </c>
      <c r="N53" s="26">
        <v>0</v>
      </c>
      <c r="O53" s="24">
        <v>0</v>
      </c>
      <c r="P53" s="170">
        <v>1</v>
      </c>
      <c r="Q53" s="25">
        <v>0</v>
      </c>
      <c r="R53" s="26">
        <v>0</v>
      </c>
      <c r="S53" s="25">
        <v>0</v>
      </c>
      <c r="T53" s="37">
        <v>1</v>
      </c>
      <c r="U53" s="6">
        <v>0</v>
      </c>
      <c r="V53" s="26">
        <v>0</v>
      </c>
      <c r="W53" s="6">
        <v>0</v>
      </c>
      <c r="X53" s="24">
        <v>0</v>
      </c>
      <c r="Y53" s="25">
        <v>0</v>
      </c>
      <c r="Z53" s="26">
        <v>0</v>
      </c>
      <c r="AA53" s="25">
        <v>0</v>
      </c>
      <c r="AB53" s="186">
        <v>1</v>
      </c>
      <c r="AC53" s="193">
        <v>1</v>
      </c>
      <c r="AD53" s="185">
        <v>1</v>
      </c>
    </row>
    <row r="54" spans="1:30">
      <c r="A54" s="14">
        <v>51</v>
      </c>
      <c r="B54" s="29">
        <v>60</v>
      </c>
      <c r="C54" s="124">
        <v>1</v>
      </c>
      <c r="D54" s="125">
        <v>1</v>
      </c>
      <c r="E54" s="120">
        <v>1</v>
      </c>
      <c r="F54" s="120">
        <v>1</v>
      </c>
      <c r="G54" s="124">
        <v>1</v>
      </c>
      <c r="H54" s="125">
        <v>1</v>
      </c>
      <c r="I54" s="120">
        <v>1</v>
      </c>
      <c r="J54" s="120">
        <v>1</v>
      </c>
      <c r="K54" s="124">
        <v>1</v>
      </c>
      <c r="L54" s="125">
        <v>1</v>
      </c>
      <c r="M54" s="6">
        <v>0</v>
      </c>
      <c r="N54" s="6">
        <v>0</v>
      </c>
      <c r="O54" s="190">
        <v>1</v>
      </c>
      <c r="P54" s="194">
        <v>1</v>
      </c>
      <c r="Q54" s="6">
        <v>0</v>
      </c>
      <c r="R54" s="6">
        <v>0</v>
      </c>
      <c r="S54" s="12">
        <v>0</v>
      </c>
      <c r="T54" s="13">
        <v>0</v>
      </c>
      <c r="U54" s="23">
        <v>0</v>
      </c>
      <c r="V54" s="6">
        <v>0</v>
      </c>
      <c r="W54" s="12">
        <v>0</v>
      </c>
      <c r="X54" s="13">
        <v>0</v>
      </c>
      <c r="Y54" s="6">
        <v>0</v>
      </c>
      <c r="Z54" s="6">
        <v>0</v>
      </c>
      <c r="AA54" s="12">
        <v>0</v>
      </c>
      <c r="AB54" s="13">
        <v>0</v>
      </c>
      <c r="AC54" s="6">
        <v>0</v>
      </c>
      <c r="AD54" s="5">
        <v>0</v>
      </c>
    </row>
    <row r="55" spans="1:30">
      <c r="A55" s="17">
        <v>52</v>
      </c>
      <c r="B55" s="32">
        <v>62</v>
      </c>
      <c r="C55" s="117">
        <v>1</v>
      </c>
      <c r="D55" s="118">
        <v>1</v>
      </c>
      <c r="E55" s="120">
        <v>1</v>
      </c>
      <c r="F55" s="120">
        <v>1</v>
      </c>
      <c r="G55" s="117">
        <v>1</v>
      </c>
      <c r="H55" s="118">
        <v>1</v>
      </c>
      <c r="I55" s="120">
        <v>1</v>
      </c>
      <c r="J55" s="120">
        <v>1</v>
      </c>
      <c r="K55" s="117">
        <v>1</v>
      </c>
      <c r="L55" s="118">
        <v>1</v>
      </c>
      <c r="M55" s="6">
        <v>0</v>
      </c>
      <c r="N55" s="6">
        <v>0</v>
      </c>
      <c r="O55" s="4">
        <v>0</v>
      </c>
      <c r="P55" s="5">
        <v>0</v>
      </c>
      <c r="Q55" s="6">
        <v>0</v>
      </c>
      <c r="R55" s="6">
        <v>0</v>
      </c>
      <c r="S55" s="4">
        <v>0</v>
      </c>
      <c r="T55" s="5">
        <v>0</v>
      </c>
      <c r="U55" s="6">
        <v>0</v>
      </c>
      <c r="V55" s="6">
        <v>0</v>
      </c>
      <c r="W55" s="4">
        <v>0</v>
      </c>
      <c r="X55" s="5">
        <v>0</v>
      </c>
      <c r="Y55" s="6">
        <v>0</v>
      </c>
      <c r="Z55" s="6">
        <v>0</v>
      </c>
      <c r="AA55" s="4">
        <v>0</v>
      </c>
      <c r="AB55" s="5">
        <v>0</v>
      </c>
      <c r="AC55" s="187">
        <v>1</v>
      </c>
      <c r="AD55" s="181">
        <v>1</v>
      </c>
    </row>
    <row r="56" spans="1:30">
      <c r="A56" s="17">
        <v>53</v>
      </c>
      <c r="B56" s="32">
        <v>64</v>
      </c>
      <c r="C56" s="117">
        <v>1</v>
      </c>
      <c r="D56" s="118">
        <v>1</v>
      </c>
      <c r="E56" s="120">
        <v>1</v>
      </c>
      <c r="F56" s="120">
        <v>1</v>
      </c>
      <c r="G56" s="117">
        <v>1</v>
      </c>
      <c r="H56" s="118">
        <v>1</v>
      </c>
      <c r="I56" s="120">
        <v>1</v>
      </c>
      <c r="J56" s="120">
        <v>1</v>
      </c>
      <c r="K56" s="117">
        <v>1</v>
      </c>
      <c r="L56" s="118">
        <v>1</v>
      </c>
      <c r="M56" s="6">
        <v>0</v>
      </c>
      <c r="N56" s="6">
        <v>0</v>
      </c>
      <c r="O56" s="4">
        <v>0</v>
      </c>
      <c r="P56" s="5">
        <v>0</v>
      </c>
      <c r="Q56" s="6">
        <v>0</v>
      </c>
      <c r="R56" s="6">
        <v>0</v>
      </c>
      <c r="S56" s="4">
        <v>0</v>
      </c>
      <c r="T56" s="5">
        <v>0</v>
      </c>
      <c r="U56" s="6">
        <v>0</v>
      </c>
      <c r="V56" s="6">
        <v>0</v>
      </c>
      <c r="W56" s="4">
        <v>0</v>
      </c>
      <c r="X56" s="5">
        <v>0</v>
      </c>
      <c r="Y56" s="6">
        <v>0</v>
      </c>
      <c r="Z56" s="6">
        <v>0</v>
      </c>
      <c r="AA56" s="4">
        <v>0</v>
      </c>
      <c r="AB56" s="5">
        <v>0</v>
      </c>
      <c r="AC56" s="187">
        <v>1</v>
      </c>
      <c r="AD56" s="181">
        <v>1</v>
      </c>
    </row>
    <row r="57" spans="1:30">
      <c r="A57" s="17">
        <v>54</v>
      </c>
      <c r="B57" s="32">
        <v>67</v>
      </c>
      <c r="C57" s="117">
        <v>0</v>
      </c>
      <c r="D57" s="118">
        <v>1</v>
      </c>
      <c r="E57" s="120">
        <v>1</v>
      </c>
      <c r="F57" s="120">
        <v>1</v>
      </c>
      <c r="G57" s="117">
        <v>1</v>
      </c>
      <c r="H57" s="118">
        <v>1</v>
      </c>
      <c r="I57" s="120">
        <v>1</v>
      </c>
      <c r="J57" s="120">
        <v>1</v>
      </c>
      <c r="K57" s="117">
        <v>1</v>
      </c>
      <c r="L57" s="118">
        <v>1</v>
      </c>
      <c r="M57" s="6">
        <v>0</v>
      </c>
      <c r="N57" s="6">
        <v>0</v>
      </c>
      <c r="O57" s="188">
        <v>1</v>
      </c>
      <c r="P57" s="173">
        <v>1</v>
      </c>
      <c r="Q57" s="6">
        <v>0</v>
      </c>
      <c r="R57" s="6">
        <v>0</v>
      </c>
      <c r="S57" s="4">
        <v>0</v>
      </c>
      <c r="T57" s="5">
        <v>0</v>
      </c>
      <c r="U57" s="6">
        <v>0</v>
      </c>
      <c r="V57" s="6">
        <v>0</v>
      </c>
      <c r="W57" s="4">
        <v>0</v>
      </c>
      <c r="X57" s="5">
        <v>0</v>
      </c>
      <c r="Y57" s="6">
        <v>0</v>
      </c>
      <c r="Z57" s="6">
        <v>0</v>
      </c>
      <c r="AA57" s="4">
        <v>0</v>
      </c>
      <c r="AB57" s="5">
        <v>0</v>
      </c>
      <c r="AC57" s="187">
        <v>1</v>
      </c>
      <c r="AD57" s="181">
        <v>1</v>
      </c>
    </row>
    <row r="58" spans="1:30">
      <c r="A58" s="17">
        <v>55</v>
      </c>
      <c r="B58" s="32">
        <v>68</v>
      </c>
      <c r="C58" s="117">
        <v>1</v>
      </c>
      <c r="D58" s="118">
        <v>1</v>
      </c>
      <c r="E58" s="120">
        <v>1</v>
      </c>
      <c r="F58" s="120">
        <v>1</v>
      </c>
      <c r="G58" s="117">
        <v>1</v>
      </c>
      <c r="H58" s="118">
        <v>1</v>
      </c>
      <c r="I58" s="120">
        <v>1</v>
      </c>
      <c r="J58" s="120">
        <v>1</v>
      </c>
      <c r="K58" s="117">
        <v>1</v>
      </c>
      <c r="L58" s="118">
        <v>1</v>
      </c>
      <c r="M58" s="6">
        <v>0</v>
      </c>
      <c r="N58" s="6">
        <v>0</v>
      </c>
      <c r="O58" s="188">
        <v>1</v>
      </c>
      <c r="P58" s="173">
        <v>1</v>
      </c>
      <c r="Q58" s="6">
        <v>0</v>
      </c>
      <c r="R58" s="6">
        <v>0</v>
      </c>
      <c r="S58" s="4">
        <v>0</v>
      </c>
      <c r="T58" s="5">
        <v>0</v>
      </c>
      <c r="U58" s="6">
        <v>0</v>
      </c>
      <c r="V58" s="6">
        <v>0</v>
      </c>
      <c r="W58" s="4">
        <v>0</v>
      </c>
      <c r="X58" s="195">
        <v>1</v>
      </c>
      <c r="Y58" s="6">
        <v>0</v>
      </c>
      <c r="Z58" s="6">
        <v>0</v>
      </c>
      <c r="AA58" s="4">
        <v>0</v>
      </c>
      <c r="AB58" s="173">
        <v>1</v>
      </c>
      <c r="AC58" s="187">
        <v>1</v>
      </c>
      <c r="AD58" s="181">
        <v>1</v>
      </c>
    </row>
    <row r="59" spans="1:30">
      <c r="A59" s="17">
        <v>56</v>
      </c>
      <c r="B59" s="32">
        <v>70</v>
      </c>
      <c r="C59" s="117">
        <v>1</v>
      </c>
      <c r="D59" s="118">
        <v>1</v>
      </c>
      <c r="E59" s="120">
        <v>1</v>
      </c>
      <c r="F59" s="120">
        <v>1</v>
      </c>
      <c r="G59" s="117">
        <v>1</v>
      </c>
      <c r="H59" s="118">
        <v>1</v>
      </c>
      <c r="I59" s="120">
        <v>1</v>
      </c>
      <c r="J59" s="120">
        <v>1</v>
      </c>
      <c r="K59" s="117">
        <v>1</v>
      </c>
      <c r="L59" s="118">
        <v>1</v>
      </c>
      <c r="M59" s="79">
        <v>1</v>
      </c>
      <c r="N59" s="79">
        <v>1</v>
      </c>
      <c r="O59" s="4">
        <v>0</v>
      </c>
      <c r="P59" s="5">
        <v>0</v>
      </c>
      <c r="Q59" s="6">
        <v>0</v>
      </c>
      <c r="R59" s="6">
        <v>0</v>
      </c>
      <c r="S59" s="4">
        <v>0</v>
      </c>
      <c r="T59" s="5">
        <v>0</v>
      </c>
      <c r="U59" s="6">
        <v>0</v>
      </c>
      <c r="V59" s="6">
        <v>0</v>
      </c>
      <c r="W59" s="4">
        <v>0</v>
      </c>
      <c r="X59" s="5">
        <v>0</v>
      </c>
      <c r="Y59" s="79">
        <v>1</v>
      </c>
      <c r="Z59" s="6">
        <v>0</v>
      </c>
      <c r="AA59" s="188">
        <v>1</v>
      </c>
      <c r="AB59" s="5">
        <v>0</v>
      </c>
      <c r="AC59" s="187">
        <v>1</v>
      </c>
      <c r="AD59" s="181">
        <v>1</v>
      </c>
    </row>
    <row r="60" spans="1:30">
      <c r="A60" s="17">
        <v>57</v>
      </c>
      <c r="B60" s="32">
        <v>71</v>
      </c>
      <c r="C60" s="117">
        <v>1</v>
      </c>
      <c r="D60" s="118">
        <v>1</v>
      </c>
      <c r="E60" s="120">
        <v>1</v>
      </c>
      <c r="F60" s="120">
        <v>1</v>
      </c>
      <c r="G60" s="117">
        <v>1</v>
      </c>
      <c r="H60" s="118">
        <v>1</v>
      </c>
      <c r="I60" s="120">
        <v>1</v>
      </c>
      <c r="J60" s="120">
        <v>1</v>
      </c>
      <c r="K60" s="117">
        <v>1</v>
      </c>
      <c r="L60" s="118">
        <v>1</v>
      </c>
      <c r="M60" s="6">
        <v>0</v>
      </c>
      <c r="N60" s="6">
        <v>0</v>
      </c>
      <c r="O60" s="4">
        <v>0</v>
      </c>
      <c r="P60" s="5">
        <v>0</v>
      </c>
      <c r="Q60" s="6">
        <v>0</v>
      </c>
      <c r="R60" s="6">
        <v>0</v>
      </c>
      <c r="S60" s="4">
        <v>0</v>
      </c>
      <c r="T60" s="5">
        <v>0</v>
      </c>
      <c r="U60" s="6">
        <v>0</v>
      </c>
      <c r="V60" s="6">
        <v>0</v>
      </c>
      <c r="W60" s="4">
        <v>0</v>
      </c>
      <c r="X60" s="5">
        <v>0</v>
      </c>
      <c r="Y60" s="6">
        <v>0</v>
      </c>
      <c r="Z60" s="6">
        <v>0</v>
      </c>
      <c r="AA60" s="4">
        <v>0</v>
      </c>
      <c r="AB60" s="5">
        <v>0</v>
      </c>
      <c r="AC60" s="187">
        <v>1</v>
      </c>
      <c r="AD60" s="181">
        <v>1</v>
      </c>
    </row>
    <row r="61" spans="1:30">
      <c r="A61" s="17">
        <v>58</v>
      </c>
      <c r="B61" s="32">
        <v>72</v>
      </c>
      <c r="C61" s="117">
        <v>1</v>
      </c>
      <c r="D61" s="118">
        <v>1</v>
      </c>
      <c r="E61" s="120">
        <v>1</v>
      </c>
      <c r="F61" s="120">
        <v>1</v>
      </c>
      <c r="G61" s="117">
        <v>1</v>
      </c>
      <c r="H61" s="118">
        <v>1</v>
      </c>
      <c r="I61" s="120">
        <v>1</v>
      </c>
      <c r="J61" s="120">
        <v>1</v>
      </c>
      <c r="K61" s="117">
        <v>1</v>
      </c>
      <c r="L61" s="118">
        <v>1</v>
      </c>
      <c r="M61" s="6">
        <v>0</v>
      </c>
      <c r="N61" s="6">
        <v>0</v>
      </c>
      <c r="O61" s="188">
        <v>1</v>
      </c>
      <c r="P61" s="173">
        <v>1</v>
      </c>
      <c r="Q61" s="6">
        <v>0</v>
      </c>
      <c r="R61" s="6">
        <v>0</v>
      </c>
      <c r="S61" s="4">
        <v>0</v>
      </c>
      <c r="T61" s="5">
        <v>0</v>
      </c>
      <c r="U61" s="6">
        <v>0</v>
      </c>
      <c r="V61" s="6">
        <v>0</v>
      </c>
      <c r="W61" s="4">
        <v>0</v>
      </c>
      <c r="X61" s="5">
        <v>0</v>
      </c>
      <c r="Y61" s="6">
        <v>0</v>
      </c>
      <c r="Z61" s="6">
        <v>0</v>
      </c>
      <c r="AA61" s="4">
        <v>0</v>
      </c>
      <c r="AB61" s="5">
        <v>0</v>
      </c>
      <c r="AC61" s="187">
        <v>1</v>
      </c>
      <c r="AD61" s="181">
        <v>1</v>
      </c>
    </row>
    <row r="62" spans="1:30">
      <c r="A62" s="17">
        <v>59</v>
      </c>
      <c r="B62" s="30">
        <v>73</v>
      </c>
      <c r="C62" s="117">
        <v>1</v>
      </c>
      <c r="D62" s="118">
        <v>1</v>
      </c>
      <c r="E62" s="120">
        <v>1</v>
      </c>
      <c r="F62" s="120">
        <v>1</v>
      </c>
      <c r="G62" s="117">
        <v>1</v>
      </c>
      <c r="H62" s="118">
        <v>1</v>
      </c>
      <c r="I62" s="120">
        <v>1</v>
      </c>
      <c r="J62" s="120">
        <v>1</v>
      </c>
      <c r="K62" s="117">
        <v>1</v>
      </c>
      <c r="L62" s="118">
        <v>1</v>
      </c>
      <c r="M62" s="6">
        <v>0</v>
      </c>
      <c r="N62" s="6">
        <v>0</v>
      </c>
      <c r="O62" s="188">
        <v>1</v>
      </c>
      <c r="P62" s="173">
        <v>1</v>
      </c>
      <c r="Q62" s="187">
        <v>1</v>
      </c>
      <c r="R62" s="6">
        <v>0</v>
      </c>
      <c r="S62" s="4">
        <v>0</v>
      </c>
      <c r="T62" s="5">
        <v>0</v>
      </c>
      <c r="U62" s="6">
        <v>0</v>
      </c>
      <c r="V62" s="6">
        <v>0</v>
      </c>
      <c r="W62" s="4">
        <v>0</v>
      </c>
      <c r="X62" s="5">
        <v>0</v>
      </c>
      <c r="Y62" s="6">
        <v>0</v>
      </c>
      <c r="Z62" s="6">
        <v>0</v>
      </c>
      <c r="AA62" s="188">
        <v>1</v>
      </c>
      <c r="AB62" s="5">
        <v>0</v>
      </c>
      <c r="AC62" s="187">
        <v>1</v>
      </c>
      <c r="AD62" s="6">
        <v>0</v>
      </c>
    </row>
    <row r="63" spans="1:30">
      <c r="A63" s="18">
        <v>60</v>
      </c>
      <c r="B63" s="32">
        <v>74</v>
      </c>
      <c r="C63" s="121">
        <v>1</v>
      </c>
      <c r="D63" s="122">
        <v>1</v>
      </c>
      <c r="E63" s="123">
        <v>1</v>
      </c>
      <c r="F63" s="123">
        <v>1</v>
      </c>
      <c r="G63" s="121">
        <v>1</v>
      </c>
      <c r="H63" s="122">
        <v>1</v>
      </c>
      <c r="I63" s="123">
        <v>1</v>
      </c>
      <c r="J63" s="123">
        <v>1</v>
      </c>
      <c r="K63" s="121">
        <v>1</v>
      </c>
      <c r="L63" s="122">
        <v>1</v>
      </c>
      <c r="M63" s="24">
        <v>0</v>
      </c>
      <c r="N63" s="24">
        <v>0</v>
      </c>
      <c r="O63" s="25">
        <v>0</v>
      </c>
      <c r="P63" s="26">
        <v>0</v>
      </c>
      <c r="Q63" s="193">
        <v>1</v>
      </c>
      <c r="R63" s="24">
        <v>0</v>
      </c>
      <c r="S63" s="25">
        <v>0</v>
      </c>
      <c r="T63" s="26">
        <v>0</v>
      </c>
      <c r="U63" s="24">
        <v>0</v>
      </c>
      <c r="V63" s="24">
        <v>0</v>
      </c>
      <c r="W63" s="25">
        <v>0</v>
      </c>
      <c r="X63" s="26">
        <v>0</v>
      </c>
      <c r="Y63" s="104">
        <v>1</v>
      </c>
      <c r="Z63" s="24">
        <v>0</v>
      </c>
      <c r="AA63" s="196">
        <v>1</v>
      </c>
      <c r="AB63" s="186">
        <v>1</v>
      </c>
      <c r="AC63" s="193">
        <v>1</v>
      </c>
      <c r="AD63" s="26">
        <v>0</v>
      </c>
    </row>
    <row r="64" spans="1:30">
      <c r="A64" s="14">
        <v>61</v>
      </c>
      <c r="B64" s="32">
        <v>76</v>
      </c>
      <c r="C64" s="124">
        <v>1</v>
      </c>
      <c r="D64" s="125">
        <v>1</v>
      </c>
      <c r="E64" s="119">
        <v>1</v>
      </c>
      <c r="F64" s="119">
        <v>1</v>
      </c>
      <c r="G64" s="124">
        <v>1</v>
      </c>
      <c r="H64" s="125">
        <v>1</v>
      </c>
      <c r="I64" s="119">
        <v>1</v>
      </c>
      <c r="J64" s="119">
        <v>1</v>
      </c>
      <c r="K64" s="124">
        <v>1</v>
      </c>
      <c r="L64" s="125">
        <v>1</v>
      </c>
      <c r="M64" s="23">
        <v>0</v>
      </c>
      <c r="N64" s="23">
        <v>0</v>
      </c>
      <c r="O64" s="12">
        <v>0</v>
      </c>
      <c r="P64" s="13">
        <v>0</v>
      </c>
      <c r="Q64" s="23">
        <v>0</v>
      </c>
      <c r="R64" s="191">
        <v>1</v>
      </c>
      <c r="S64" s="12">
        <v>0</v>
      </c>
      <c r="T64" s="13">
        <v>0</v>
      </c>
      <c r="U64" s="23">
        <v>0</v>
      </c>
      <c r="V64" s="23">
        <v>0</v>
      </c>
      <c r="W64" s="12">
        <v>0</v>
      </c>
      <c r="X64" s="13">
        <v>0</v>
      </c>
      <c r="Y64" s="23">
        <v>0</v>
      </c>
      <c r="Z64" s="23">
        <v>0</v>
      </c>
      <c r="AA64" s="190">
        <v>1</v>
      </c>
      <c r="AB64" s="194">
        <v>1</v>
      </c>
      <c r="AC64" s="191">
        <v>1</v>
      </c>
      <c r="AD64" s="180">
        <v>1</v>
      </c>
    </row>
    <row r="65" spans="1:30">
      <c r="A65" s="17">
        <v>62</v>
      </c>
      <c r="B65" s="32">
        <v>81</v>
      </c>
      <c r="C65" s="117">
        <v>1</v>
      </c>
      <c r="D65" s="118">
        <v>1</v>
      </c>
      <c r="E65" s="120">
        <v>1</v>
      </c>
      <c r="F65" s="120">
        <v>1</v>
      </c>
      <c r="G65" s="117">
        <v>1</v>
      </c>
      <c r="H65" s="118">
        <v>1</v>
      </c>
      <c r="I65" s="120">
        <v>1</v>
      </c>
      <c r="J65" s="120">
        <v>1</v>
      </c>
      <c r="K65" s="117">
        <v>1</v>
      </c>
      <c r="L65" s="118">
        <v>1</v>
      </c>
      <c r="M65" s="6">
        <v>0</v>
      </c>
      <c r="N65" s="6">
        <v>0</v>
      </c>
      <c r="O65" s="4">
        <v>0</v>
      </c>
      <c r="P65" s="5">
        <v>0</v>
      </c>
      <c r="Q65" s="6">
        <v>0</v>
      </c>
      <c r="R65" s="6">
        <v>0</v>
      </c>
      <c r="S65" s="4">
        <v>0</v>
      </c>
      <c r="T65" s="5">
        <v>0</v>
      </c>
      <c r="U65" s="6">
        <v>0</v>
      </c>
      <c r="V65" s="6">
        <v>0</v>
      </c>
      <c r="W65" s="4">
        <v>0</v>
      </c>
      <c r="X65" s="5">
        <v>0</v>
      </c>
      <c r="Y65" s="6">
        <v>0</v>
      </c>
      <c r="Z65" s="6">
        <v>0</v>
      </c>
      <c r="AA65" s="188">
        <v>1</v>
      </c>
      <c r="AB65" s="5">
        <v>0</v>
      </c>
      <c r="AC65" s="187">
        <v>1</v>
      </c>
      <c r="AD65" s="181">
        <v>1</v>
      </c>
    </row>
    <row r="66" spans="1:30">
      <c r="A66" s="17">
        <v>63</v>
      </c>
      <c r="B66" s="32">
        <v>82</v>
      </c>
      <c r="C66" s="117">
        <v>1</v>
      </c>
      <c r="D66" s="118">
        <v>1</v>
      </c>
      <c r="E66" s="120">
        <v>1</v>
      </c>
      <c r="F66" s="120">
        <v>1</v>
      </c>
      <c r="G66" s="117">
        <v>1</v>
      </c>
      <c r="H66" s="118">
        <v>1</v>
      </c>
      <c r="I66" s="120">
        <v>1</v>
      </c>
      <c r="J66" s="120">
        <v>1</v>
      </c>
      <c r="K66" s="117">
        <v>1</v>
      </c>
      <c r="L66" s="118">
        <v>1</v>
      </c>
      <c r="M66" s="6">
        <v>0</v>
      </c>
      <c r="N66" s="6">
        <v>0</v>
      </c>
      <c r="O66" s="4">
        <v>0</v>
      </c>
      <c r="P66" s="5">
        <v>0</v>
      </c>
      <c r="Q66" s="6">
        <v>0</v>
      </c>
      <c r="R66" s="187">
        <v>1</v>
      </c>
      <c r="S66" s="4">
        <v>0</v>
      </c>
      <c r="T66" s="5">
        <v>0</v>
      </c>
      <c r="U66" s="6">
        <v>0</v>
      </c>
      <c r="V66" s="6">
        <v>0</v>
      </c>
      <c r="W66" s="4">
        <v>0</v>
      </c>
      <c r="X66" s="5">
        <v>0</v>
      </c>
      <c r="Y66" s="6">
        <v>0</v>
      </c>
      <c r="Z66" s="6">
        <v>0</v>
      </c>
      <c r="AA66" s="188">
        <v>1</v>
      </c>
      <c r="AB66" s="173">
        <v>1</v>
      </c>
      <c r="AC66" s="187">
        <v>1</v>
      </c>
      <c r="AD66" s="181">
        <v>1</v>
      </c>
    </row>
    <row r="67" spans="1:30">
      <c r="A67" s="17">
        <v>64</v>
      </c>
      <c r="B67" s="32">
        <v>83</v>
      </c>
      <c r="C67" s="117">
        <v>1</v>
      </c>
      <c r="D67" s="118">
        <v>1</v>
      </c>
      <c r="E67" s="120">
        <v>1</v>
      </c>
      <c r="F67" s="120">
        <v>1</v>
      </c>
      <c r="G67" s="117">
        <v>1</v>
      </c>
      <c r="H67" s="118">
        <v>1</v>
      </c>
      <c r="I67" s="120">
        <v>1</v>
      </c>
      <c r="J67" s="120">
        <v>1</v>
      </c>
      <c r="K67" s="117">
        <v>1</v>
      </c>
      <c r="L67" s="118">
        <v>1</v>
      </c>
      <c r="M67" s="6">
        <v>0</v>
      </c>
      <c r="N67" s="6">
        <v>0</v>
      </c>
      <c r="O67" s="4">
        <v>0</v>
      </c>
      <c r="P67" s="5">
        <v>0</v>
      </c>
      <c r="Q67" s="6">
        <v>0</v>
      </c>
      <c r="R67" s="6">
        <v>0</v>
      </c>
      <c r="S67" s="4">
        <v>0</v>
      </c>
      <c r="T67" s="5">
        <v>0</v>
      </c>
      <c r="U67" s="6">
        <v>0</v>
      </c>
      <c r="V67" s="6">
        <v>0</v>
      </c>
      <c r="W67" s="4">
        <v>0</v>
      </c>
      <c r="X67" s="195">
        <v>1</v>
      </c>
      <c r="Y67" s="6">
        <v>0</v>
      </c>
      <c r="Z67" s="6">
        <v>0</v>
      </c>
      <c r="AA67" s="188">
        <v>1</v>
      </c>
      <c r="AB67" s="173">
        <v>1</v>
      </c>
      <c r="AC67" s="187">
        <v>1</v>
      </c>
      <c r="AD67" s="181">
        <v>1</v>
      </c>
    </row>
    <row r="68" spans="1:30">
      <c r="A68" s="17">
        <v>65</v>
      </c>
      <c r="B68" s="32">
        <v>86</v>
      </c>
      <c r="C68" s="117">
        <v>1</v>
      </c>
      <c r="D68" s="118">
        <v>1</v>
      </c>
      <c r="E68" s="120">
        <v>1</v>
      </c>
      <c r="F68" s="120">
        <v>1</v>
      </c>
      <c r="G68" s="117">
        <v>1</v>
      </c>
      <c r="H68" s="118">
        <v>1</v>
      </c>
      <c r="I68" s="120">
        <v>1</v>
      </c>
      <c r="J68" s="120">
        <v>1</v>
      </c>
      <c r="K68" s="117">
        <v>1</v>
      </c>
      <c r="L68" s="118">
        <v>1</v>
      </c>
      <c r="M68" s="6">
        <v>0</v>
      </c>
      <c r="N68" s="6">
        <v>0</v>
      </c>
      <c r="O68" s="4">
        <v>0</v>
      </c>
      <c r="P68" s="173">
        <v>1</v>
      </c>
      <c r="Q68" s="187">
        <v>1</v>
      </c>
      <c r="R68" s="6">
        <v>0</v>
      </c>
      <c r="S68" s="4">
        <v>0</v>
      </c>
      <c r="T68" s="5">
        <v>0</v>
      </c>
      <c r="U68" s="6">
        <v>0</v>
      </c>
      <c r="V68" s="6">
        <v>0</v>
      </c>
      <c r="W68" s="4">
        <v>0</v>
      </c>
      <c r="X68" s="5">
        <v>0</v>
      </c>
      <c r="Y68" s="6">
        <v>0</v>
      </c>
      <c r="Z68" s="6">
        <v>0</v>
      </c>
      <c r="AA68" s="188">
        <v>1</v>
      </c>
      <c r="AB68" s="173">
        <v>1</v>
      </c>
      <c r="AC68" s="187">
        <v>1</v>
      </c>
      <c r="AD68" s="181">
        <v>1</v>
      </c>
    </row>
    <row r="69" spans="1:30">
      <c r="A69" s="17">
        <v>66</v>
      </c>
      <c r="B69" s="32">
        <v>87</v>
      </c>
      <c r="C69" s="117">
        <v>1</v>
      </c>
      <c r="D69" s="118">
        <v>1</v>
      </c>
      <c r="E69" s="120">
        <v>1</v>
      </c>
      <c r="F69" s="120">
        <v>1</v>
      </c>
      <c r="G69" s="117">
        <v>1</v>
      </c>
      <c r="H69" s="118">
        <v>1</v>
      </c>
      <c r="I69" s="120">
        <v>1</v>
      </c>
      <c r="J69" s="120">
        <v>1</v>
      </c>
      <c r="K69" s="117">
        <v>1</v>
      </c>
      <c r="L69" s="118">
        <v>1</v>
      </c>
      <c r="M69" s="6">
        <v>0</v>
      </c>
      <c r="N69" s="6">
        <v>0</v>
      </c>
      <c r="O69" s="4">
        <v>0</v>
      </c>
      <c r="P69" s="5">
        <v>0</v>
      </c>
      <c r="Q69" s="6">
        <v>0</v>
      </c>
      <c r="R69" s="6">
        <v>0</v>
      </c>
      <c r="S69" s="4">
        <v>0</v>
      </c>
      <c r="T69" s="5">
        <v>0</v>
      </c>
      <c r="U69" s="6">
        <v>0</v>
      </c>
      <c r="V69" s="6">
        <v>0</v>
      </c>
      <c r="W69" s="4">
        <v>0</v>
      </c>
      <c r="X69" s="5">
        <v>0</v>
      </c>
      <c r="Y69" s="6">
        <v>0</v>
      </c>
      <c r="Z69" s="6">
        <v>0</v>
      </c>
      <c r="AA69" s="4">
        <v>0</v>
      </c>
      <c r="AB69" s="5">
        <v>0</v>
      </c>
      <c r="AC69" s="187">
        <v>1</v>
      </c>
      <c r="AD69" s="181">
        <v>1</v>
      </c>
    </row>
    <row r="70" spans="1:30">
      <c r="A70" s="17">
        <v>67</v>
      </c>
      <c r="B70" s="32">
        <v>88</v>
      </c>
      <c r="C70" s="117">
        <v>1</v>
      </c>
      <c r="D70" s="118">
        <v>1</v>
      </c>
      <c r="E70" s="120">
        <v>1</v>
      </c>
      <c r="F70" s="120">
        <v>1</v>
      </c>
      <c r="G70" s="117">
        <v>1</v>
      </c>
      <c r="H70" s="118">
        <v>1</v>
      </c>
      <c r="I70" s="120">
        <v>1</v>
      </c>
      <c r="J70" s="120">
        <v>1</v>
      </c>
      <c r="K70" s="117">
        <v>1</v>
      </c>
      <c r="L70" s="118">
        <v>1</v>
      </c>
      <c r="M70" s="6">
        <v>0</v>
      </c>
      <c r="N70" s="6">
        <v>0</v>
      </c>
      <c r="O70" s="4">
        <v>0</v>
      </c>
      <c r="P70" s="5">
        <v>0</v>
      </c>
      <c r="Q70" s="187">
        <v>1</v>
      </c>
      <c r="R70" s="6">
        <v>0</v>
      </c>
      <c r="S70" s="4">
        <v>0</v>
      </c>
      <c r="T70" s="5">
        <v>0</v>
      </c>
      <c r="U70" s="6">
        <v>0</v>
      </c>
      <c r="V70" s="6">
        <v>0</v>
      </c>
      <c r="W70" s="4">
        <v>0</v>
      </c>
      <c r="X70" s="5">
        <v>0</v>
      </c>
      <c r="Y70" s="6">
        <v>0</v>
      </c>
      <c r="Z70" s="6">
        <v>0</v>
      </c>
      <c r="AA70" s="4">
        <v>0</v>
      </c>
      <c r="AB70" s="173">
        <v>1</v>
      </c>
      <c r="AC70" s="187">
        <v>1</v>
      </c>
      <c r="AD70" s="181">
        <v>1</v>
      </c>
    </row>
    <row r="71" spans="1:30">
      <c r="A71" s="17">
        <v>68</v>
      </c>
      <c r="B71" s="32">
        <v>89</v>
      </c>
      <c r="C71" s="117">
        <v>1</v>
      </c>
      <c r="D71" s="118">
        <v>1</v>
      </c>
      <c r="E71" s="120">
        <v>1</v>
      </c>
      <c r="F71" s="120">
        <v>1</v>
      </c>
      <c r="G71" s="117">
        <v>1</v>
      </c>
      <c r="H71" s="118">
        <v>1</v>
      </c>
      <c r="I71" s="120">
        <v>1</v>
      </c>
      <c r="J71" s="120">
        <v>1</v>
      </c>
      <c r="K71" s="117">
        <v>1</v>
      </c>
      <c r="L71" s="118">
        <v>1</v>
      </c>
      <c r="M71" s="6">
        <v>0</v>
      </c>
      <c r="N71" s="6">
        <v>0</v>
      </c>
      <c r="O71" s="4">
        <v>0</v>
      </c>
      <c r="P71" s="5">
        <v>0</v>
      </c>
      <c r="Q71" s="6">
        <v>0</v>
      </c>
      <c r="R71" s="6">
        <v>0</v>
      </c>
      <c r="S71" s="4">
        <v>0</v>
      </c>
      <c r="T71" s="5">
        <v>0</v>
      </c>
      <c r="U71" s="6">
        <v>0</v>
      </c>
      <c r="V71" s="6">
        <v>0</v>
      </c>
      <c r="W71" s="4">
        <v>0</v>
      </c>
      <c r="X71" s="5">
        <v>0</v>
      </c>
      <c r="Y71" s="6">
        <v>0</v>
      </c>
      <c r="Z71" s="6">
        <v>0</v>
      </c>
      <c r="AA71" s="188">
        <v>1</v>
      </c>
      <c r="AB71" s="173">
        <v>1</v>
      </c>
      <c r="AC71" s="187">
        <v>1</v>
      </c>
      <c r="AD71" s="181">
        <v>1</v>
      </c>
    </row>
    <row r="72" spans="1:30">
      <c r="A72" s="17">
        <v>69</v>
      </c>
      <c r="B72" s="29">
        <v>90</v>
      </c>
      <c r="C72" s="117">
        <v>1</v>
      </c>
      <c r="D72" s="118">
        <v>1</v>
      </c>
      <c r="E72" s="120">
        <v>1</v>
      </c>
      <c r="F72" s="120">
        <v>1</v>
      </c>
      <c r="G72" s="117">
        <v>1</v>
      </c>
      <c r="H72" s="118">
        <v>1</v>
      </c>
      <c r="I72" s="120">
        <v>1</v>
      </c>
      <c r="J72" s="120">
        <v>1</v>
      </c>
      <c r="K72" s="117">
        <v>1</v>
      </c>
      <c r="L72" s="118">
        <v>1</v>
      </c>
      <c r="M72" s="6">
        <v>0</v>
      </c>
      <c r="N72" s="6">
        <v>0</v>
      </c>
      <c r="O72" s="4">
        <v>0</v>
      </c>
      <c r="P72" s="5">
        <v>0</v>
      </c>
      <c r="Q72" s="6">
        <v>0</v>
      </c>
      <c r="R72" s="6">
        <v>0</v>
      </c>
      <c r="S72" s="4">
        <v>0</v>
      </c>
      <c r="T72" s="5">
        <v>0</v>
      </c>
      <c r="U72" s="6">
        <v>0</v>
      </c>
      <c r="V72" s="6">
        <v>0</v>
      </c>
      <c r="W72" s="4">
        <v>0</v>
      </c>
      <c r="X72" s="5">
        <v>0</v>
      </c>
      <c r="Y72" s="6">
        <v>0</v>
      </c>
      <c r="Z72" s="6">
        <v>0</v>
      </c>
      <c r="AA72" s="4">
        <v>0</v>
      </c>
      <c r="AB72" s="173">
        <v>1</v>
      </c>
      <c r="AC72" s="187">
        <v>1</v>
      </c>
      <c r="AD72" s="181">
        <v>1</v>
      </c>
    </row>
    <row r="73" spans="1:30">
      <c r="A73" s="18">
        <v>70</v>
      </c>
      <c r="B73" s="32">
        <v>92</v>
      </c>
      <c r="C73" s="121">
        <v>1</v>
      </c>
      <c r="D73" s="122">
        <v>1</v>
      </c>
      <c r="E73" s="123">
        <v>1</v>
      </c>
      <c r="F73" s="123">
        <v>1</v>
      </c>
      <c r="G73" s="121">
        <v>1</v>
      </c>
      <c r="H73" s="122">
        <v>1</v>
      </c>
      <c r="I73" s="123">
        <v>1</v>
      </c>
      <c r="J73" s="123">
        <v>1</v>
      </c>
      <c r="K73" s="121">
        <v>1</v>
      </c>
      <c r="L73" s="122">
        <v>1</v>
      </c>
      <c r="M73" s="24">
        <v>0</v>
      </c>
      <c r="N73" s="24">
        <v>0</v>
      </c>
      <c r="O73" s="25">
        <v>0</v>
      </c>
      <c r="P73" s="26">
        <v>0</v>
      </c>
      <c r="Q73" s="24">
        <v>0</v>
      </c>
      <c r="R73" s="24">
        <v>0</v>
      </c>
      <c r="S73" s="25">
        <v>0</v>
      </c>
      <c r="T73" s="26">
        <v>0</v>
      </c>
      <c r="U73" s="24">
        <v>0</v>
      </c>
      <c r="V73" s="24">
        <v>0</v>
      </c>
      <c r="W73" s="25">
        <v>0</v>
      </c>
      <c r="X73" s="26">
        <v>0</v>
      </c>
      <c r="Y73" s="24">
        <v>0</v>
      </c>
      <c r="Z73" s="24">
        <v>0</v>
      </c>
      <c r="AA73" s="196">
        <v>1</v>
      </c>
      <c r="AB73" s="26">
        <v>0</v>
      </c>
      <c r="AC73" s="193">
        <v>1</v>
      </c>
      <c r="AD73" s="185">
        <v>1</v>
      </c>
    </row>
    <row r="74" spans="1:30">
      <c r="A74" s="14">
        <v>71</v>
      </c>
      <c r="B74" s="32">
        <v>93</v>
      </c>
      <c r="C74" s="124">
        <v>1</v>
      </c>
      <c r="D74" s="125">
        <v>1</v>
      </c>
      <c r="E74" s="120">
        <v>1</v>
      </c>
      <c r="F74" s="120">
        <v>1</v>
      </c>
      <c r="G74" s="124">
        <v>1</v>
      </c>
      <c r="H74" s="125">
        <v>1</v>
      </c>
      <c r="I74" s="120">
        <v>1</v>
      </c>
      <c r="J74" s="120">
        <v>1</v>
      </c>
      <c r="K74" s="124">
        <v>1</v>
      </c>
      <c r="L74" s="125">
        <v>1</v>
      </c>
      <c r="M74" s="6">
        <v>0</v>
      </c>
      <c r="N74" s="6">
        <v>0</v>
      </c>
      <c r="O74" s="4">
        <v>0</v>
      </c>
      <c r="P74" s="5">
        <v>0</v>
      </c>
      <c r="Q74" s="6">
        <v>0</v>
      </c>
      <c r="R74" s="6">
        <v>0</v>
      </c>
      <c r="S74" s="4">
        <v>0</v>
      </c>
      <c r="T74" s="5">
        <v>0</v>
      </c>
      <c r="U74" s="6">
        <v>0</v>
      </c>
      <c r="V74" s="6">
        <v>0</v>
      </c>
      <c r="W74" s="4">
        <v>0</v>
      </c>
      <c r="X74" s="5">
        <v>0</v>
      </c>
      <c r="Y74" s="6">
        <v>0</v>
      </c>
      <c r="Z74" s="6">
        <v>0</v>
      </c>
      <c r="AA74" s="4">
        <v>0</v>
      </c>
      <c r="AB74" s="5">
        <v>0</v>
      </c>
      <c r="AC74" s="182">
        <v>1</v>
      </c>
      <c r="AD74" s="181">
        <v>1</v>
      </c>
    </row>
    <row r="75" spans="1:30">
      <c r="A75" s="17">
        <v>72</v>
      </c>
      <c r="B75" s="32">
        <v>95</v>
      </c>
      <c r="C75" s="117">
        <v>1</v>
      </c>
      <c r="D75" s="118">
        <v>1</v>
      </c>
      <c r="E75" s="120">
        <v>1</v>
      </c>
      <c r="F75" s="120">
        <v>1</v>
      </c>
      <c r="G75" s="117">
        <v>1</v>
      </c>
      <c r="H75" s="118">
        <v>1</v>
      </c>
      <c r="I75" s="120">
        <v>1</v>
      </c>
      <c r="J75" s="120">
        <v>1</v>
      </c>
      <c r="K75" s="117">
        <v>1</v>
      </c>
      <c r="L75" s="118">
        <v>1</v>
      </c>
      <c r="M75" s="6">
        <v>0</v>
      </c>
      <c r="N75" s="6">
        <v>0</v>
      </c>
      <c r="O75" s="4">
        <v>0</v>
      </c>
      <c r="P75" s="5">
        <v>0</v>
      </c>
      <c r="Q75" s="6">
        <v>0</v>
      </c>
      <c r="R75" s="6">
        <v>0</v>
      </c>
      <c r="S75" s="4">
        <v>0</v>
      </c>
      <c r="T75" s="5">
        <v>0</v>
      </c>
      <c r="U75" s="6">
        <v>0</v>
      </c>
      <c r="V75" s="6">
        <v>0</v>
      </c>
      <c r="W75" s="4">
        <v>0</v>
      </c>
      <c r="X75" s="5">
        <v>0</v>
      </c>
      <c r="Y75" s="6">
        <v>0</v>
      </c>
      <c r="Z75" s="6">
        <v>0</v>
      </c>
      <c r="AA75" s="4">
        <v>0</v>
      </c>
      <c r="AB75" s="5">
        <v>0</v>
      </c>
      <c r="AC75" s="182">
        <v>1</v>
      </c>
      <c r="AD75" s="181">
        <v>1</v>
      </c>
    </row>
    <row r="76" spans="1:30">
      <c r="A76" s="17">
        <v>73</v>
      </c>
      <c r="B76" s="32">
        <v>97</v>
      </c>
      <c r="C76" s="117">
        <v>1</v>
      </c>
      <c r="D76" s="118">
        <v>1</v>
      </c>
      <c r="E76" s="120">
        <v>1</v>
      </c>
      <c r="F76" s="120">
        <v>1</v>
      </c>
      <c r="G76" s="117">
        <v>1</v>
      </c>
      <c r="H76" s="118">
        <v>1</v>
      </c>
      <c r="I76" s="120">
        <v>1</v>
      </c>
      <c r="J76" s="120">
        <v>1</v>
      </c>
      <c r="K76" s="117">
        <v>1</v>
      </c>
      <c r="L76" s="118">
        <v>1</v>
      </c>
      <c r="M76" s="6">
        <v>0</v>
      </c>
      <c r="N76" s="6">
        <v>0</v>
      </c>
      <c r="O76" s="4">
        <v>0</v>
      </c>
      <c r="P76" s="5">
        <v>0</v>
      </c>
      <c r="Q76" s="6">
        <v>0</v>
      </c>
      <c r="R76" s="6">
        <v>0</v>
      </c>
      <c r="S76" s="4">
        <v>0</v>
      </c>
      <c r="T76" s="5">
        <v>0</v>
      </c>
      <c r="U76" s="6">
        <v>0</v>
      </c>
      <c r="V76" s="6">
        <v>0</v>
      </c>
      <c r="W76" s="4">
        <v>0</v>
      </c>
      <c r="X76" s="5">
        <v>0</v>
      </c>
      <c r="Y76" s="6">
        <v>0</v>
      </c>
      <c r="Z76" s="6">
        <v>0</v>
      </c>
      <c r="AA76" s="4">
        <v>0</v>
      </c>
      <c r="AB76" s="5">
        <v>0</v>
      </c>
      <c r="AC76" s="182">
        <v>1</v>
      </c>
      <c r="AD76" s="181">
        <v>1</v>
      </c>
    </row>
    <row r="77" spans="1:30">
      <c r="A77" s="17">
        <v>74</v>
      </c>
      <c r="B77" s="32">
        <v>98</v>
      </c>
      <c r="C77" s="117">
        <v>1</v>
      </c>
      <c r="D77" s="118">
        <v>1</v>
      </c>
      <c r="E77" s="120">
        <v>1</v>
      </c>
      <c r="F77" s="120">
        <v>1</v>
      </c>
      <c r="G77" s="117">
        <v>1</v>
      </c>
      <c r="H77" s="118">
        <v>1</v>
      </c>
      <c r="I77" s="120">
        <v>1</v>
      </c>
      <c r="J77" s="120">
        <v>1</v>
      </c>
      <c r="K77" s="117">
        <v>1</v>
      </c>
      <c r="L77" s="118">
        <v>1</v>
      </c>
      <c r="M77" s="6">
        <v>0</v>
      </c>
      <c r="N77" s="6">
        <v>0</v>
      </c>
      <c r="O77" s="188">
        <v>1</v>
      </c>
      <c r="P77" s="173">
        <v>1</v>
      </c>
      <c r="Q77" s="6">
        <v>0</v>
      </c>
      <c r="R77" s="187">
        <v>1</v>
      </c>
      <c r="S77" s="4">
        <v>0</v>
      </c>
      <c r="T77" s="5">
        <v>0</v>
      </c>
      <c r="U77" s="6">
        <v>0</v>
      </c>
      <c r="V77" s="6">
        <v>0</v>
      </c>
      <c r="W77" s="4">
        <v>0</v>
      </c>
      <c r="X77" s="5">
        <v>0</v>
      </c>
      <c r="Y77" s="6">
        <v>0</v>
      </c>
      <c r="Z77" s="6">
        <v>0</v>
      </c>
      <c r="AA77" s="188">
        <v>1</v>
      </c>
      <c r="AB77" s="173">
        <v>1</v>
      </c>
      <c r="AC77" s="182">
        <v>1</v>
      </c>
      <c r="AD77" s="5">
        <v>0</v>
      </c>
    </row>
    <row r="78" spans="1:30">
      <c r="A78" s="17">
        <v>75</v>
      </c>
      <c r="B78" s="32">
        <v>99</v>
      </c>
      <c r="C78" s="117">
        <v>1</v>
      </c>
      <c r="D78" s="118">
        <v>1</v>
      </c>
      <c r="E78" s="120">
        <v>1</v>
      </c>
      <c r="F78" s="120">
        <v>1</v>
      </c>
      <c r="G78" s="117">
        <v>1</v>
      </c>
      <c r="H78" s="118">
        <v>1</v>
      </c>
      <c r="I78" s="120">
        <v>1</v>
      </c>
      <c r="J78" s="120">
        <v>1</v>
      </c>
      <c r="K78" s="117">
        <v>0</v>
      </c>
      <c r="L78" s="118">
        <v>0</v>
      </c>
      <c r="M78" s="6">
        <v>0</v>
      </c>
      <c r="N78" s="6">
        <v>0</v>
      </c>
      <c r="O78" s="4">
        <v>0</v>
      </c>
      <c r="P78" s="5">
        <v>0</v>
      </c>
      <c r="Q78" s="187">
        <v>1</v>
      </c>
      <c r="R78" s="6">
        <v>0</v>
      </c>
      <c r="S78" s="4">
        <v>0</v>
      </c>
      <c r="T78" s="5">
        <v>0</v>
      </c>
      <c r="U78" s="6">
        <v>0</v>
      </c>
      <c r="V78" s="6">
        <v>0</v>
      </c>
      <c r="W78" s="4">
        <v>0</v>
      </c>
      <c r="X78" s="5">
        <v>0</v>
      </c>
      <c r="Y78" s="6">
        <v>0</v>
      </c>
      <c r="Z78" s="6">
        <v>0</v>
      </c>
      <c r="AA78" s="188">
        <v>1</v>
      </c>
      <c r="AB78" s="5">
        <v>0</v>
      </c>
      <c r="AC78" s="182">
        <v>1</v>
      </c>
      <c r="AD78" s="181">
        <v>1</v>
      </c>
    </row>
    <row r="79" spans="1:30">
      <c r="A79" s="17">
        <v>76</v>
      </c>
      <c r="B79" s="32">
        <v>100</v>
      </c>
      <c r="C79" s="117">
        <v>1</v>
      </c>
      <c r="D79" s="118">
        <v>1</v>
      </c>
      <c r="E79" s="120">
        <v>1</v>
      </c>
      <c r="F79" s="120">
        <v>1</v>
      </c>
      <c r="G79" s="117">
        <v>1</v>
      </c>
      <c r="H79" s="118">
        <v>1</v>
      </c>
      <c r="I79" s="120">
        <v>1</v>
      </c>
      <c r="J79" s="120">
        <v>1</v>
      </c>
      <c r="K79" s="117">
        <v>1</v>
      </c>
      <c r="L79" s="118">
        <v>1</v>
      </c>
      <c r="M79" s="6">
        <v>0</v>
      </c>
      <c r="N79" s="6">
        <v>0</v>
      </c>
      <c r="O79" s="4">
        <v>0</v>
      </c>
      <c r="P79" s="5">
        <v>0</v>
      </c>
      <c r="Q79" s="187">
        <v>1</v>
      </c>
      <c r="R79" s="6">
        <v>0</v>
      </c>
      <c r="S79" s="4">
        <v>0</v>
      </c>
      <c r="T79" s="5">
        <v>0</v>
      </c>
      <c r="U79" s="6">
        <v>0</v>
      </c>
      <c r="V79" s="6">
        <v>0</v>
      </c>
      <c r="W79" s="4">
        <v>0</v>
      </c>
      <c r="X79" s="5">
        <v>0</v>
      </c>
      <c r="Y79" s="79">
        <v>1</v>
      </c>
      <c r="Z79" s="6">
        <v>0</v>
      </c>
      <c r="AA79" s="188">
        <v>1</v>
      </c>
      <c r="AB79" s="5">
        <v>0</v>
      </c>
      <c r="AC79" s="182">
        <v>1</v>
      </c>
      <c r="AD79" s="181">
        <v>1</v>
      </c>
    </row>
    <row r="80" spans="1:30">
      <c r="A80" s="17">
        <v>77</v>
      </c>
      <c r="B80" s="32">
        <v>102</v>
      </c>
      <c r="C80" s="117">
        <v>1</v>
      </c>
      <c r="D80" s="118">
        <v>1</v>
      </c>
      <c r="E80" s="120">
        <v>1</v>
      </c>
      <c r="F80" s="120">
        <v>1</v>
      </c>
      <c r="G80" s="117">
        <v>1</v>
      </c>
      <c r="H80" s="118">
        <v>1</v>
      </c>
      <c r="I80" s="120">
        <v>1</v>
      </c>
      <c r="J80" s="120">
        <v>1</v>
      </c>
      <c r="K80" s="117">
        <v>1</v>
      </c>
      <c r="L80" s="118">
        <v>1</v>
      </c>
      <c r="M80" s="6">
        <v>0</v>
      </c>
      <c r="N80" s="6">
        <v>0</v>
      </c>
      <c r="O80" s="4">
        <v>0</v>
      </c>
      <c r="P80" s="5">
        <v>0</v>
      </c>
      <c r="Q80" s="6">
        <v>0</v>
      </c>
      <c r="R80" s="187">
        <v>1</v>
      </c>
      <c r="S80" s="4">
        <v>0</v>
      </c>
      <c r="T80" s="5">
        <v>0</v>
      </c>
      <c r="U80" s="6">
        <v>0</v>
      </c>
      <c r="V80" s="6">
        <v>0</v>
      </c>
      <c r="W80" s="4">
        <v>0</v>
      </c>
      <c r="X80" s="5">
        <v>0</v>
      </c>
      <c r="Y80" s="6">
        <v>0</v>
      </c>
      <c r="Z80" s="6">
        <v>0</v>
      </c>
      <c r="AA80" s="4">
        <v>0</v>
      </c>
      <c r="AB80" s="173">
        <v>1</v>
      </c>
      <c r="AC80" s="182">
        <v>1</v>
      </c>
      <c r="AD80" s="181">
        <v>1</v>
      </c>
    </row>
    <row r="81" spans="1:30">
      <c r="A81" s="17">
        <v>78</v>
      </c>
      <c r="B81" s="30">
        <v>104</v>
      </c>
      <c r="C81" s="117">
        <v>1</v>
      </c>
      <c r="D81" s="118">
        <v>1</v>
      </c>
      <c r="E81" s="120">
        <v>1</v>
      </c>
      <c r="F81" s="120">
        <v>1</v>
      </c>
      <c r="G81" s="117">
        <v>1</v>
      </c>
      <c r="H81" s="118">
        <v>1</v>
      </c>
      <c r="I81" s="120">
        <v>1</v>
      </c>
      <c r="J81" s="120">
        <v>1</v>
      </c>
      <c r="K81" s="117">
        <v>1</v>
      </c>
      <c r="L81" s="118">
        <v>1</v>
      </c>
      <c r="M81" s="6">
        <v>0</v>
      </c>
      <c r="N81" s="6">
        <v>0</v>
      </c>
      <c r="O81" s="188">
        <v>1</v>
      </c>
      <c r="P81" s="173">
        <v>1</v>
      </c>
      <c r="Q81" s="6">
        <v>0</v>
      </c>
      <c r="R81" s="187">
        <v>1</v>
      </c>
      <c r="S81" s="183">
        <v>1</v>
      </c>
      <c r="T81" s="36">
        <v>1</v>
      </c>
      <c r="U81" s="6">
        <v>0</v>
      </c>
      <c r="V81" s="6">
        <v>0</v>
      </c>
      <c r="W81" s="4">
        <v>0</v>
      </c>
      <c r="X81" s="5">
        <v>0</v>
      </c>
      <c r="Y81" s="6">
        <v>0</v>
      </c>
      <c r="Z81" s="6">
        <v>0</v>
      </c>
      <c r="AA81" s="188">
        <v>1</v>
      </c>
      <c r="AB81" s="173">
        <v>1</v>
      </c>
      <c r="AC81" s="182">
        <v>1</v>
      </c>
      <c r="AD81" s="181">
        <v>1</v>
      </c>
    </row>
    <row r="82" spans="1:30">
      <c r="A82" s="17">
        <v>79</v>
      </c>
      <c r="B82" s="30">
        <v>105</v>
      </c>
      <c r="C82" s="117">
        <v>1</v>
      </c>
      <c r="D82" s="118">
        <v>1</v>
      </c>
      <c r="E82" s="120">
        <v>1</v>
      </c>
      <c r="F82" s="120">
        <v>1</v>
      </c>
      <c r="G82" s="117">
        <v>1</v>
      </c>
      <c r="H82" s="118">
        <v>1</v>
      </c>
      <c r="I82" s="120">
        <v>1</v>
      </c>
      <c r="J82" s="120">
        <v>1</v>
      </c>
      <c r="K82" s="117">
        <v>1</v>
      </c>
      <c r="L82" s="118">
        <v>1</v>
      </c>
      <c r="M82" s="6">
        <v>0</v>
      </c>
      <c r="N82" s="6">
        <v>0</v>
      </c>
      <c r="O82" s="188">
        <v>1</v>
      </c>
      <c r="P82" s="173">
        <v>1</v>
      </c>
      <c r="Q82" s="6">
        <v>0</v>
      </c>
      <c r="R82" s="187">
        <v>1</v>
      </c>
      <c r="S82" s="4">
        <v>0</v>
      </c>
      <c r="T82" s="5">
        <v>0</v>
      </c>
      <c r="U82" s="6">
        <v>0</v>
      </c>
      <c r="V82" s="6">
        <v>0</v>
      </c>
      <c r="W82" s="4">
        <v>0</v>
      </c>
      <c r="X82" s="5">
        <v>0</v>
      </c>
      <c r="Y82" s="6">
        <v>0</v>
      </c>
      <c r="Z82" s="6">
        <v>0</v>
      </c>
      <c r="AA82" s="188">
        <v>1</v>
      </c>
      <c r="AB82" s="173">
        <v>1</v>
      </c>
      <c r="AC82" s="182">
        <v>1</v>
      </c>
      <c r="AD82" s="181">
        <v>1</v>
      </c>
    </row>
    <row r="83" spans="1:30">
      <c r="A83" s="18">
        <v>80</v>
      </c>
      <c r="B83" s="32">
        <v>106</v>
      </c>
      <c r="C83" s="121">
        <v>1</v>
      </c>
      <c r="D83" s="122">
        <v>1</v>
      </c>
      <c r="E83" s="123">
        <v>1</v>
      </c>
      <c r="F83" s="123">
        <v>1</v>
      </c>
      <c r="G83" s="121">
        <v>1</v>
      </c>
      <c r="H83" s="122">
        <v>1</v>
      </c>
      <c r="I83" s="123">
        <v>1</v>
      </c>
      <c r="J83" s="123">
        <v>1</v>
      </c>
      <c r="K83" s="121">
        <v>0</v>
      </c>
      <c r="L83" s="122">
        <v>1</v>
      </c>
      <c r="M83" s="24">
        <v>0</v>
      </c>
      <c r="N83" s="104">
        <v>1</v>
      </c>
      <c r="O83" s="25">
        <v>0</v>
      </c>
      <c r="P83" s="26">
        <v>0</v>
      </c>
      <c r="Q83" s="193">
        <v>1</v>
      </c>
      <c r="R83" s="193">
        <v>1</v>
      </c>
      <c r="S83" s="25">
        <v>0</v>
      </c>
      <c r="T83" s="26">
        <v>0</v>
      </c>
      <c r="U83" s="24">
        <v>0</v>
      </c>
      <c r="V83" s="24">
        <v>0</v>
      </c>
      <c r="W83" s="25">
        <v>0</v>
      </c>
      <c r="X83" s="26">
        <v>0</v>
      </c>
      <c r="Y83" s="24">
        <v>0</v>
      </c>
      <c r="Z83" s="24">
        <v>0</v>
      </c>
      <c r="AA83" s="25">
        <v>0</v>
      </c>
      <c r="AB83" s="26">
        <v>0</v>
      </c>
      <c r="AC83" s="25">
        <v>0</v>
      </c>
      <c r="AD83" s="185">
        <v>1</v>
      </c>
    </row>
    <row r="84" spans="1:30">
      <c r="A84" s="14">
        <v>81</v>
      </c>
      <c r="B84" s="32">
        <v>107</v>
      </c>
      <c r="C84" s="117">
        <v>1</v>
      </c>
      <c r="D84" s="118">
        <v>1</v>
      </c>
      <c r="E84" s="120">
        <v>1</v>
      </c>
      <c r="F84" s="120">
        <v>1</v>
      </c>
      <c r="G84" s="117">
        <v>1</v>
      </c>
      <c r="H84" s="118">
        <v>1</v>
      </c>
      <c r="I84" s="120">
        <v>1</v>
      </c>
      <c r="J84" s="120">
        <v>1</v>
      </c>
      <c r="K84" s="117">
        <v>1</v>
      </c>
      <c r="L84" s="118">
        <v>1</v>
      </c>
      <c r="M84" s="6">
        <v>0</v>
      </c>
      <c r="N84" s="6">
        <v>0</v>
      </c>
      <c r="O84" s="4">
        <v>0</v>
      </c>
      <c r="P84" s="5">
        <v>0</v>
      </c>
      <c r="Q84" s="6">
        <v>0</v>
      </c>
      <c r="R84" s="6">
        <v>0</v>
      </c>
      <c r="S84" s="4">
        <v>0</v>
      </c>
      <c r="T84" s="5">
        <v>0</v>
      </c>
      <c r="U84" s="6">
        <v>0</v>
      </c>
      <c r="V84" s="6">
        <v>0</v>
      </c>
      <c r="W84" s="4">
        <v>0</v>
      </c>
      <c r="X84" s="5">
        <v>0</v>
      </c>
      <c r="Y84" s="6">
        <v>0</v>
      </c>
      <c r="Z84" s="6">
        <v>0</v>
      </c>
      <c r="AA84" s="4">
        <v>0</v>
      </c>
      <c r="AB84" s="173">
        <v>1</v>
      </c>
      <c r="AC84" s="182">
        <v>1</v>
      </c>
      <c r="AD84" s="181">
        <v>1</v>
      </c>
    </row>
    <row r="85" spans="1:30">
      <c r="A85" s="17">
        <v>82</v>
      </c>
      <c r="B85" s="32">
        <v>109</v>
      </c>
      <c r="C85" s="117">
        <v>1</v>
      </c>
      <c r="D85" s="118">
        <v>1</v>
      </c>
      <c r="E85" s="120">
        <v>1</v>
      </c>
      <c r="F85" s="120">
        <v>1</v>
      </c>
      <c r="G85" s="117">
        <v>1</v>
      </c>
      <c r="H85" s="118">
        <v>1</v>
      </c>
      <c r="I85" s="120">
        <v>1</v>
      </c>
      <c r="J85" s="120">
        <v>1</v>
      </c>
      <c r="K85" s="117">
        <v>0</v>
      </c>
      <c r="L85" s="118">
        <v>0</v>
      </c>
      <c r="M85" s="79">
        <v>1</v>
      </c>
      <c r="N85" s="79">
        <v>1</v>
      </c>
      <c r="O85" s="4">
        <v>0</v>
      </c>
      <c r="P85" s="5">
        <v>0</v>
      </c>
      <c r="Q85" s="6">
        <v>0</v>
      </c>
      <c r="R85" s="187">
        <v>1</v>
      </c>
      <c r="S85" s="4">
        <v>0</v>
      </c>
      <c r="T85" s="5">
        <v>0</v>
      </c>
      <c r="U85" s="6">
        <v>0</v>
      </c>
      <c r="V85" s="6">
        <v>0</v>
      </c>
      <c r="W85" s="4">
        <v>0</v>
      </c>
      <c r="X85" s="5">
        <v>0</v>
      </c>
      <c r="Y85" s="6">
        <v>0</v>
      </c>
      <c r="Z85" s="6">
        <v>0</v>
      </c>
      <c r="AA85" s="4">
        <v>0</v>
      </c>
      <c r="AB85" s="173">
        <v>1</v>
      </c>
      <c r="AC85" s="182">
        <v>1</v>
      </c>
      <c r="AD85" s="181">
        <v>1</v>
      </c>
    </row>
    <row r="86" spans="1:30">
      <c r="A86" s="17">
        <v>83</v>
      </c>
      <c r="B86" s="32">
        <v>111</v>
      </c>
      <c r="C86" s="117">
        <v>1</v>
      </c>
      <c r="D86" s="118">
        <v>1</v>
      </c>
      <c r="E86" s="120">
        <v>1</v>
      </c>
      <c r="F86" s="120">
        <v>1</v>
      </c>
      <c r="G86" s="117">
        <v>1</v>
      </c>
      <c r="H86" s="118">
        <v>1</v>
      </c>
      <c r="I86" s="120">
        <v>1</v>
      </c>
      <c r="J86" s="120">
        <v>1</v>
      </c>
      <c r="K86" s="117">
        <v>1</v>
      </c>
      <c r="L86" s="118">
        <v>1</v>
      </c>
      <c r="M86" s="79">
        <v>1</v>
      </c>
      <c r="N86" s="79">
        <v>1</v>
      </c>
      <c r="O86" s="4">
        <v>0</v>
      </c>
      <c r="P86" s="173">
        <v>1</v>
      </c>
      <c r="Q86" s="6">
        <v>0</v>
      </c>
      <c r="R86" s="6">
        <v>0</v>
      </c>
      <c r="S86" s="4">
        <v>0</v>
      </c>
      <c r="T86" s="36">
        <v>1</v>
      </c>
      <c r="U86" s="6">
        <v>0</v>
      </c>
      <c r="V86" s="6">
        <v>0</v>
      </c>
      <c r="W86" s="4">
        <v>0</v>
      </c>
      <c r="X86" s="5">
        <v>0</v>
      </c>
      <c r="Y86" s="6">
        <v>0</v>
      </c>
      <c r="Z86" s="6">
        <v>0</v>
      </c>
      <c r="AA86" s="188">
        <v>1</v>
      </c>
      <c r="AB86" s="173">
        <v>1</v>
      </c>
      <c r="AC86" s="182">
        <v>1</v>
      </c>
      <c r="AD86" s="181">
        <v>1</v>
      </c>
    </row>
    <row r="87" spans="1:30">
      <c r="A87" s="17">
        <v>84</v>
      </c>
      <c r="B87" s="32">
        <v>116</v>
      </c>
      <c r="C87" s="117">
        <v>1</v>
      </c>
      <c r="D87" s="118">
        <v>1</v>
      </c>
      <c r="E87" s="120">
        <v>1</v>
      </c>
      <c r="F87" s="120">
        <v>1</v>
      </c>
      <c r="G87" s="117">
        <v>1</v>
      </c>
      <c r="H87" s="118">
        <v>1</v>
      </c>
      <c r="I87" s="120">
        <v>1</v>
      </c>
      <c r="J87" s="120">
        <v>1</v>
      </c>
      <c r="K87" s="117">
        <v>1</v>
      </c>
      <c r="L87" s="118">
        <v>1</v>
      </c>
      <c r="M87" s="6">
        <v>0</v>
      </c>
      <c r="N87" s="6">
        <v>0</v>
      </c>
      <c r="O87" s="4">
        <v>0</v>
      </c>
      <c r="P87" s="173">
        <v>1</v>
      </c>
      <c r="Q87" s="6">
        <v>0</v>
      </c>
      <c r="R87" s="187">
        <v>1</v>
      </c>
      <c r="S87" s="183">
        <v>1</v>
      </c>
      <c r="T87" s="36">
        <v>1</v>
      </c>
      <c r="U87" s="6">
        <v>0</v>
      </c>
      <c r="V87" s="6">
        <v>0</v>
      </c>
      <c r="W87" s="4">
        <v>0</v>
      </c>
      <c r="X87" s="5">
        <v>0</v>
      </c>
      <c r="Y87" s="6">
        <v>0</v>
      </c>
      <c r="Z87" s="6">
        <v>0</v>
      </c>
      <c r="AA87" s="188">
        <v>1</v>
      </c>
      <c r="AB87" s="173">
        <v>1</v>
      </c>
      <c r="AC87" s="182">
        <v>1</v>
      </c>
      <c r="AD87" s="181">
        <v>1</v>
      </c>
    </row>
    <row r="88" spans="1:30">
      <c r="A88" s="17">
        <v>85</v>
      </c>
      <c r="B88" s="32">
        <v>117</v>
      </c>
      <c r="C88" s="117">
        <v>1</v>
      </c>
      <c r="D88" s="118">
        <v>1</v>
      </c>
      <c r="E88" s="120">
        <v>1</v>
      </c>
      <c r="F88" s="120">
        <v>1</v>
      </c>
      <c r="G88" s="117">
        <v>1</v>
      </c>
      <c r="H88" s="118">
        <v>1</v>
      </c>
      <c r="I88" s="120">
        <v>1</v>
      </c>
      <c r="J88" s="120">
        <v>1</v>
      </c>
      <c r="K88" s="117">
        <v>1</v>
      </c>
      <c r="L88" s="118">
        <v>1</v>
      </c>
      <c r="M88" s="6">
        <v>0</v>
      </c>
      <c r="N88" s="6">
        <v>0</v>
      </c>
      <c r="O88" s="4">
        <v>0</v>
      </c>
      <c r="P88" s="5">
        <v>0</v>
      </c>
      <c r="Q88" s="6">
        <v>0</v>
      </c>
      <c r="R88" s="187">
        <v>1</v>
      </c>
      <c r="S88" s="4">
        <v>0</v>
      </c>
      <c r="T88" s="5">
        <v>0</v>
      </c>
      <c r="U88" s="6">
        <v>0</v>
      </c>
      <c r="V88" s="6">
        <v>0</v>
      </c>
      <c r="W88" s="4">
        <v>0</v>
      </c>
      <c r="X88" s="5">
        <v>0</v>
      </c>
      <c r="Y88" s="6">
        <v>0</v>
      </c>
      <c r="Z88" s="6">
        <v>0</v>
      </c>
      <c r="AA88" s="4">
        <v>0</v>
      </c>
      <c r="AB88" s="173">
        <v>1</v>
      </c>
      <c r="AC88" s="182">
        <v>1</v>
      </c>
      <c r="AD88" s="181">
        <v>1</v>
      </c>
    </row>
    <row r="89" spans="1:30">
      <c r="A89" s="17">
        <v>86</v>
      </c>
      <c r="B89" s="32">
        <v>118</v>
      </c>
      <c r="C89" s="117">
        <v>1</v>
      </c>
      <c r="D89" s="118">
        <v>1</v>
      </c>
      <c r="E89" s="120">
        <v>1</v>
      </c>
      <c r="F89" s="120">
        <v>1</v>
      </c>
      <c r="G89" s="117">
        <v>1</v>
      </c>
      <c r="H89" s="118">
        <v>1</v>
      </c>
      <c r="I89" s="120">
        <v>1</v>
      </c>
      <c r="J89" s="120">
        <v>1</v>
      </c>
      <c r="K89" s="117">
        <v>1</v>
      </c>
      <c r="L89" s="118">
        <v>1</v>
      </c>
      <c r="M89" s="6">
        <v>0</v>
      </c>
      <c r="N89" s="79">
        <v>1</v>
      </c>
      <c r="O89" s="4">
        <v>0</v>
      </c>
      <c r="P89" s="5">
        <v>0</v>
      </c>
      <c r="Q89" s="6">
        <v>0</v>
      </c>
      <c r="R89" s="6">
        <v>0</v>
      </c>
      <c r="S89" s="4">
        <v>0</v>
      </c>
      <c r="T89" s="5">
        <v>0</v>
      </c>
      <c r="U89" s="6">
        <v>0</v>
      </c>
      <c r="V89" s="6">
        <v>0</v>
      </c>
      <c r="W89" s="4">
        <v>0</v>
      </c>
      <c r="X89" s="5">
        <v>0</v>
      </c>
      <c r="Y89" s="6">
        <v>0</v>
      </c>
      <c r="Z89" s="6">
        <v>0</v>
      </c>
      <c r="AA89" s="188">
        <v>1</v>
      </c>
      <c r="AB89" s="5">
        <v>0</v>
      </c>
      <c r="AC89" s="182">
        <v>1</v>
      </c>
      <c r="AD89" s="181">
        <v>1</v>
      </c>
    </row>
    <row r="90" spans="1:30">
      <c r="A90" s="17">
        <v>87</v>
      </c>
      <c r="B90" s="32">
        <v>119</v>
      </c>
      <c r="C90" s="117">
        <v>1</v>
      </c>
      <c r="D90" s="118">
        <v>1</v>
      </c>
      <c r="E90" s="120">
        <v>1</v>
      </c>
      <c r="F90" s="120">
        <v>1</v>
      </c>
      <c r="G90" s="117">
        <v>1</v>
      </c>
      <c r="H90" s="118">
        <v>1</v>
      </c>
      <c r="I90" s="120">
        <v>1</v>
      </c>
      <c r="J90" s="120">
        <v>1</v>
      </c>
      <c r="K90" s="117">
        <v>1</v>
      </c>
      <c r="L90" s="118">
        <v>1</v>
      </c>
      <c r="M90" s="6">
        <v>0</v>
      </c>
      <c r="N90" s="6">
        <v>0</v>
      </c>
      <c r="O90" s="4">
        <v>0</v>
      </c>
      <c r="P90" s="5">
        <v>0</v>
      </c>
      <c r="Q90" s="6">
        <v>0</v>
      </c>
      <c r="R90" s="187">
        <v>1</v>
      </c>
      <c r="S90" s="4">
        <v>0</v>
      </c>
      <c r="T90" s="5">
        <v>0</v>
      </c>
      <c r="U90" s="6">
        <v>0</v>
      </c>
      <c r="V90" s="6">
        <v>0</v>
      </c>
      <c r="W90" s="4">
        <v>0</v>
      </c>
      <c r="X90" s="5">
        <v>0</v>
      </c>
      <c r="Y90" s="6">
        <v>0</v>
      </c>
      <c r="Z90" s="6">
        <v>0</v>
      </c>
      <c r="AA90" s="4">
        <v>0</v>
      </c>
      <c r="AB90" s="5">
        <v>0</v>
      </c>
      <c r="AC90" s="182">
        <v>1</v>
      </c>
      <c r="AD90" s="181">
        <v>1</v>
      </c>
    </row>
    <row r="91" spans="1:30">
      <c r="A91" s="17">
        <v>88</v>
      </c>
      <c r="B91" s="32">
        <v>120</v>
      </c>
      <c r="C91" s="117">
        <v>1</v>
      </c>
      <c r="D91" s="118">
        <v>1</v>
      </c>
      <c r="E91" s="120">
        <v>1</v>
      </c>
      <c r="F91" s="120">
        <v>1</v>
      </c>
      <c r="G91" s="117">
        <v>1</v>
      </c>
      <c r="H91" s="118">
        <v>1</v>
      </c>
      <c r="I91" s="120">
        <v>1</v>
      </c>
      <c r="J91" s="120">
        <v>1</v>
      </c>
      <c r="K91" s="117">
        <v>1</v>
      </c>
      <c r="L91" s="118">
        <v>1</v>
      </c>
      <c r="M91" s="6">
        <v>0</v>
      </c>
      <c r="N91" s="6">
        <v>0</v>
      </c>
      <c r="O91" s="188">
        <v>1</v>
      </c>
      <c r="P91" s="173">
        <v>1</v>
      </c>
      <c r="Q91" s="6">
        <v>0</v>
      </c>
      <c r="R91" s="6">
        <v>0</v>
      </c>
      <c r="S91" s="4">
        <v>0</v>
      </c>
      <c r="T91" s="5">
        <v>0</v>
      </c>
      <c r="U91" s="6">
        <v>0</v>
      </c>
      <c r="V91" s="6">
        <v>0</v>
      </c>
      <c r="W91" s="4">
        <v>0</v>
      </c>
      <c r="X91" s="5">
        <v>0</v>
      </c>
      <c r="Y91" s="6">
        <v>0</v>
      </c>
      <c r="Z91" s="6">
        <v>0</v>
      </c>
      <c r="AA91" s="188">
        <v>1</v>
      </c>
      <c r="AB91" s="173">
        <v>1</v>
      </c>
      <c r="AC91" s="182">
        <v>1</v>
      </c>
      <c r="AD91" s="181">
        <v>1</v>
      </c>
    </row>
    <row r="92" spans="1:30">
      <c r="A92" s="17">
        <v>89</v>
      </c>
      <c r="B92" s="32">
        <v>123</v>
      </c>
      <c r="C92" s="126">
        <v>1</v>
      </c>
      <c r="D92" s="127">
        <v>1</v>
      </c>
      <c r="E92" s="128">
        <v>1</v>
      </c>
      <c r="F92" s="128">
        <v>1</v>
      </c>
      <c r="G92" s="129">
        <v>1</v>
      </c>
      <c r="H92" s="127">
        <v>1</v>
      </c>
      <c r="I92" s="128">
        <v>1</v>
      </c>
      <c r="J92" s="128">
        <v>1</v>
      </c>
      <c r="K92" s="129">
        <v>0</v>
      </c>
      <c r="L92" s="127">
        <v>0</v>
      </c>
      <c r="M92" s="44">
        <v>0</v>
      </c>
      <c r="N92" s="44">
        <v>0</v>
      </c>
      <c r="O92" s="43">
        <v>0</v>
      </c>
      <c r="P92" s="42">
        <v>0</v>
      </c>
      <c r="Q92" s="44">
        <v>0</v>
      </c>
      <c r="R92" s="44">
        <v>0</v>
      </c>
      <c r="S92" s="43">
        <v>0</v>
      </c>
      <c r="T92" s="42">
        <v>0</v>
      </c>
      <c r="U92" s="44">
        <v>0</v>
      </c>
      <c r="V92" s="44">
        <v>0</v>
      </c>
      <c r="W92" s="43">
        <v>0</v>
      </c>
      <c r="X92" s="42">
        <v>0</v>
      </c>
      <c r="Y92" s="44">
        <v>0</v>
      </c>
      <c r="Z92" s="44">
        <v>0</v>
      </c>
      <c r="AA92" s="197">
        <v>1</v>
      </c>
      <c r="AB92" s="198">
        <v>1</v>
      </c>
      <c r="AC92" s="43">
        <v>0</v>
      </c>
      <c r="AD92" s="199">
        <v>1</v>
      </c>
    </row>
    <row r="93" spans="1:30">
      <c r="B93" t="s">
        <v>84</v>
      </c>
      <c r="C93" s="6">
        <f t="shared" ref="C93:AD93" si="0">SUM(C4:C92)</f>
        <v>88</v>
      </c>
      <c r="D93" s="6">
        <f t="shared" si="0"/>
        <v>89</v>
      </c>
      <c r="E93" s="6">
        <f t="shared" si="0"/>
        <v>89</v>
      </c>
      <c r="F93" s="6">
        <f t="shared" si="0"/>
        <v>89</v>
      </c>
      <c r="G93" s="6">
        <f t="shared" si="0"/>
        <v>89</v>
      </c>
      <c r="H93" s="6">
        <f t="shared" si="0"/>
        <v>89</v>
      </c>
      <c r="I93" s="6">
        <f t="shared" si="0"/>
        <v>89</v>
      </c>
      <c r="J93" s="6">
        <f t="shared" si="0"/>
        <v>89</v>
      </c>
      <c r="K93" s="6">
        <f t="shared" si="0"/>
        <v>82</v>
      </c>
      <c r="L93" s="6">
        <f t="shared" si="0"/>
        <v>84</v>
      </c>
      <c r="M93" s="6">
        <f t="shared" si="0"/>
        <v>9</v>
      </c>
      <c r="N93" s="6">
        <f t="shared" si="0"/>
        <v>9</v>
      </c>
      <c r="O93" s="6">
        <f t="shared" si="0"/>
        <v>15</v>
      </c>
      <c r="P93" s="6">
        <f t="shared" si="0"/>
        <v>24</v>
      </c>
      <c r="Q93" s="6">
        <f t="shared" si="0"/>
        <v>17</v>
      </c>
      <c r="R93" s="6">
        <f t="shared" si="0"/>
        <v>18</v>
      </c>
      <c r="S93" s="6">
        <f t="shared" si="0"/>
        <v>3</v>
      </c>
      <c r="T93" s="6">
        <f t="shared" si="0"/>
        <v>10</v>
      </c>
      <c r="U93" s="6">
        <f t="shared" si="0"/>
        <v>0</v>
      </c>
      <c r="V93" s="6">
        <f t="shared" si="0"/>
        <v>0</v>
      </c>
      <c r="W93" s="6">
        <f t="shared" si="0"/>
        <v>1</v>
      </c>
      <c r="X93" s="6">
        <f t="shared" si="0"/>
        <v>2</v>
      </c>
      <c r="Y93" s="6">
        <f t="shared" si="0"/>
        <v>8</v>
      </c>
      <c r="Z93" s="6">
        <f t="shared" si="0"/>
        <v>4</v>
      </c>
      <c r="AA93" s="6">
        <f t="shared" si="0"/>
        <v>32</v>
      </c>
      <c r="AB93" s="6">
        <f t="shared" si="0"/>
        <v>34</v>
      </c>
      <c r="AC93" s="6">
        <f t="shared" si="0"/>
        <v>60</v>
      </c>
      <c r="AD93" s="6">
        <f t="shared" si="0"/>
        <v>61</v>
      </c>
    </row>
    <row r="97" spans="2:30">
      <c r="C97" s="221" t="s">
        <v>70</v>
      </c>
      <c r="D97" s="222"/>
      <c r="E97" s="223" t="s">
        <v>71</v>
      </c>
      <c r="F97" s="224"/>
      <c r="G97" s="223" t="s">
        <v>72</v>
      </c>
      <c r="H97" s="224"/>
      <c r="I97" s="221" t="s">
        <v>73</v>
      </c>
      <c r="J97" s="222"/>
      <c r="K97" s="223" t="s">
        <v>74</v>
      </c>
      <c r="L97" s="228"/>
      <c r="M97" s="218" t="s">
        <v>75</v>
      </c>
      <c r="N97" s="220"/>
      <c r="O97" s="219" t="s">
        <v>76</v>
      </c>
      <c r="P97" s="219"/>
      <c r="Q97" s="226" t="s">
        <v>77</v>
      </c>
      <c r="R97" s="227"/>
      <c r="S97" s="218" t="s">
        <v>78</v>
      </c>
      <c r="T97" s="220"/>
      <c r="U97" s="219" t="s">
        <v>79</v>
      </c>
      <c r="V97" s="219"/>
      <c r="W97" s="218" t="s">
        <v>80</v>
      </c>
      <c r="X97" s="220"/>
      <c r="Y97" s="218" t="s">
        <v>81</v>
      </c>
      <c r="Z97" s="220"/>
      <c r="AA97" s="218" t="s">
        <v>82</v>
      </c>
      <c r="AB97" s="220"/>
      <c r="AC97" s="219" t="s">
        <v>83</v>
      </c>
      <c r="AD97" s="220"/>
    </row>
    <row r="98" spans="2:30">
      <c r="C98" s="27" t="s">
        <v>56</v>
      </c>
      <c r="D98" s="33" t="s">
        <v>57</v>
      </c>
      <c r="E98" s="27" t="s">
        <v>56</v>
      </c>
      <c r="F98" s="33" t="s">
        <v>57</v>
      </c>
      <c r="G98" s="27" t="s">
        <v>56</v>
      </c>
      <c r="H98" s="33" t="s">
        <v>57</v>
      </c>
      <c r="I98" s="27" t="s">
        <v>56</v>
      </c>
      <c r="J98" s="33" t="s">
        <v>57</v>
      </c>
      <c r="K98" s="27" t="s">
        <v>56</v>
      </c>
      <c r="L98" s="33" t="s">
        <v>57</v>
      </c>
      <c r="M98" s="38" t="s">
        <v>56</v>
      </c>
      <c r="N98" s="40" t="s">
        <v>57</v>
      </c>
      <c r="O98" s="38" t="s">
        <v>56</v>
      </c>
      <c r="P98" s="40" t="s">
        <v>57</v>
      </c>
      <c r="Q98" s="39" t="s">
        <v>56</v>
      </c>
      <c r="R98" s="40" t="s">
        <v>57</v>
      </c>
      <c r="S98" s="38" t="s">
        <v>56</v>
      </c>
      <c r="T98" s="40" t="s">
        <v>57</v>
      </c>
      <c r="U98" s="38" t="s">
        <v>56</v>
      </c>
      <c r="V98" s="40" t="s">
        <v>57</v>
      </c>
      <c r="W98" s="39" t="s">
        <v>56</v>
      </c>
      <c r="X98" s="40" t="s">
        <v>57</v>
      </c>
      <c r="Y98" s="38" t="s">
        <v>56</v>
      </c>
      <c r="Z98" s="40" t="s">
        <v>57</v>
      </c>
      <c r="AA98" s="38" t="s">
        <v>56</v>
      </c>
      <c r="AB98" s="40" t="s">
        <v>57</v>
      </c>
      <c r="AC98" s="39" t="s">
        <v>56</v>
      </c>
      <c r="AD98" s="40" t="s">
        <v>57</v>
      </c>
    </row>
    <row r="99" spans="2:30">
      <c r="B99" t="s">
        <v>85</v>
      </c>
      <c r="C99" s="34">
        <f>C93*100/A92</f>
        <v>98.876404494382029</v>
      </c>
      <c r="D99" s="34">
        <f>D93*100/A92</f>
        <v>100</v>
      </c>
      <c r="E99" s="34">
        <f>E93*100/A92</f>
        <v>100</v>
      </c>
      <c r="F99" s="34">
        <f>F93*100/A92</f>
        <v>100</v>
      </c>
      <c r="G99" s="34">
        <f>G93*100/A92</f>
        <v>100</v>
      </c>
      <c r="H99" s="34">
        <f>H93*100/A92</f>
        <v>100</v>
      </c>
      <c r="I99" s="34">
        <f>I93*100/A92</f>
        <v>100</v>
      </c>
      <c r="J99" s="34">
        <f>J93*100/A92</f>
        <v>100</v>
      </c>
      <c r="K99" s="35">
        <f>K93*100/A92</f>
        <v>92.134831460674164</v>
      </c>
      <c r="L99" s="35">
        <f>L93*100/A92</f>
        <v>94.382022471910119</v>
      </c>
      <c r="M99" s="35">
        <f>M93*100/A92</f>
        <v>10.112359550561798</v>
      </c>
      <c r="N99" s="35">
        <f>N93*100/A92</f>
        <v>10.112359550561798</v>
      </c>
      <c r="O99" s="35">
        <f>O93*100/A92</f>
        <v>16.853932584269664</v>
      </c>
      <c r="P99" s="35">
        <f>P93*100/A92</f>
        <v>26.966292134831459</v>
      </c>
      <c r="Q99" s="35">
        <f>Q93*100/A92</f>
        <v>19.101123595505619</v>
      </c>
      <c r="R99" s="35">
        <f>R93*100/A92</f>
        <v>20.224719101123597</v>
      </c>
      <c r="S99" s="35">
        <f>S93*100/A92</f>
        <v>3.3707865168539324</v>
      </c>
      <c r="T99" s="35">
        <f>T93*100/A92</f>
        <v>11.235955056179776</v>
      </c>
      <c r="U99" s="35">
        <f>U93*100/A92</f>
        <v>0</v>
      </c>
      <c r="V99" s="35">
        <f>V93*100/A92</f>
        <v>0</v>
      </c>
      <c r="W99" s="35">
        <f>W93*100/A92</f>
        <v>1.1235955056179776</v>
      </c>
      <c r="X99" s="35">
        <f>X93*100/A92</f>
        <v>2.2471910112359552</v>
      </c>
      <c r="Y99" s="35">
        <f>Y93*100/A92</f>
        <v>8.9887640449438209</v>
      </c>
      <c r="Z99" s="35">
        <f>Z93*100/A92</f>
        <v>4.4943820224719104</v>
      </c>
      <c r="AA99" s="35">
        <f>AA93*100/A92</f>
        <v>35.955056179775283</v>
      </c>
      <c r="AB99" s="35">
        <f>AB93*100/A92</f>
        <v>38.202247191011239</v>
      </c>
      <c r="AC99" s="35">
        <f>AC93*100/A92</f>
        <v>67.415730337078656</v>
      </c>
      <c r="AD99" s="35">
        <f>AD93*100/A92</f>
        <v>68.539325842696627</v>
      </c>
    </row>
  </sheetData>
  <mergeCells count="34">
    <mergeCell ref="W97:X97"/>
    <mergeCell ref="Y97:Z97"/>
    <mergeCell ref="AA97:AB97"/>
    <mergeCell ref="AC97:AD97"/>
    <mergeCell ref="M97:N97"/>
    <mergeCell ref="O97:P97"/>
    <mergeCell ref="Q97:R97"/>
    <mergeCell ref="S97:T97"/>
    <mergeCell ref="U97:V97"/>
    <mergeCell ref="I2:J2"/>
    <mergeCell ref="G1:H1"/>
    <mergeCell ref="G2:H2"/>
    <mergeCell ref="K1:R1"/>
    <mergeCell ref="C97:D97"/>
    <mergeCell ref="E97:F97"/>
    <mergeCell ref="G97:H97"/>
    <mergeCell ref="I97:J97"/>
    <mergeCell ref="K97:L97"/>
    <mergeCell ref="S1:X1"/>
    <mergeCell ref="Y1:AD1"/>
    <mergeCell ref="C2:D2"/>
    <mergeCell ref="E2:F2"/>
    <mergeCell ref="C1:F1"/>
    <mergeCell ref="Y2:Z2"/>
    <mergeCell ref="AA2:AB2"/>
    <mergeCell ref="W2:X2"/>
    <mergeCell ref="AC2:AD2"/>
    <mergeCell ref="M2:N2"/>
    <mergeCell ref="O2:P2"/>
    <mergeCell ref="Q2:R2"/>
    <mergeCell ref="S2:T2"/>
    <mergeCell ref="U2:V2"/>
    <mergeCell ref="K2:L2"/>
    <mergeCell ref="I1:J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1"/>
  <sheetViews>
    <sheetView zoomScale="70" zoomScaleNormal="70" workbookViewId="0">
      <selection activeCell="Q30" sqref="Q30"/>
    </sheetView>
  </sheetViews>
  <sheetFormatPr defaultRowHeight="15"/>
  <sheetData>
    <row r="1" spans="1:12">
      <c r="A1" s="3" t="s">
        <v>86</v>
      </c>
      <c r="B1" s="70"/>
      <c r="C1" s="221" t="s">
        <v>70</v>
      </c>
      <c r="D1" s="222"/>
      <c r="E1" s="223" t="s">
        <v>71</v>
      </c>
      <c r="F1" s="224"/>
      <c r="G1" s="223" t="s">
        <v>72</v>
      </c>
      <c r="H1" s="224"/>
      <c r="I1" s="221" t="s">
        <v>73</v>
      </c>
      <c r="J1" s="222"/>
      <c r="K1" s="223" t="s">
        <v>74</v>
      </c>
      <c r="L1" s="224"/>
    </row>
    <row r="2" spans="1:12">
      <c r="A2" s="17"/>
      <c r="B2" s="28" t="s">
        <v>53</v>
      </c>
      <c r="C2" s="27" t="s">
        <v>56</v>
      </c>
      <c r="D2" s="33" t="s">
        <v>57</v>
      </c>
      <c r="E2" s="27" t="s">
        <v>56</v>
      </c>
      <c r="F2" s="33" t="s">
        <v>57</v>
      </c>
      <c r="G2" s="27" t="s">
        <v>56</v>
      </c>
      <c r="H2" s="33" t="s">
        <v>57</v>
      </c>
      <c r="I2" s="27" t="s">
        <v>56</v>
      </c>
      <c r="J2" s="33" t="s">
        <v>57</v>
      </c>
      <c r="K2" s="27" t="s">
        <v>56</v>
      </c>
      <c r="L2" s="33" t="s">
        <v>57</v>
      </c>
    </row>
    <row r="3" spans="1:12">
      <c r="A3" s="14">
        <v>1</v>
      </c>
      <c r="B3" s="31">
        <v>1</v>
      </c>
      <c r="C3" s="200">
        <v>6.2699999999999978</v>
      </c>
      <c r="D3" s="206">
        <v>8.0599999999999987</v>
      </c>
      <c r="E3" s="200">
        <v>8.8600000000000012</v>
      </c>
      <c r="F3" s="206">
        <v>6.9149999999999991</v>
      </c>
      <c r="G3" s="200">
        <v>6.2149999999999981</v>
      </c>
      <c r="H3" s="206">
        <v>7.02</v>
      </c>
      <c r="I3" s="200">
        <v>6.4749999999999996</v>
      </c>
      <c r="J3" s="206">
        <v>7.68</v>
      </c>
      <c r="K3" s="202">
        <v>9.6999999999999975</v>
      </c>
      <c r="L3" s="208">
        <v>5.91</v>
      </c>
    </row>
    <row r="4" spans="1:12">
      <c r="A4" s="17">
        <v>2</v>
      </c>
      <c r="B4" s="31">
        <v>2</v>
      </c>
      <c r="C4" s="200">
        <v>14.16</v>
      </c>
      <c r="D4" s="206">
        <v>14.435</v>
      </c>
      <c r="E4" s="200">
        <v>8.4000000000000021</v>
      </c>
      <c r="F4" s="206">
        <v>9.1300000000000008</v>
      </c>
      <c r="G4" s="200">
        <v>11.530000000000001</v>
      </c>
      <c r="H4" s="206">
        <v>10.675000000000002</v>
      </c>
      <c r="I4" s="200">
        <v>12.285</v>
      </c>
      <c r="J4" s="206">
        <v>13.185</v>
      </c>
      <c r="K4" s="200">
        <v>8.610000000000003</v>
      </c>
      <c r="L4" s="206">
        <v>9.5400000000000009</v>
      </c>
    </row>
    <row r="5" spans="1:12">
      <c r="A5" s="17">
        <v>3</v>
      </c>
      <c r="B5" s="31">
        <v>3</v>
      </c>
      <c r="C5" s="200">
        <v>-0.42500000000000071</v>
      </c>
      <c r="D5" s="206">
        <v>2.5100000000000016</v>
      </c>
      <c r="E5" s="200">
        <v>-1.1600000000000001</v>
      </c>
      <c r="F5" s="206">
        <v>1.4800000000000004</v>
      </c>
      <c r="G5" s="200">
        <v>-2.745000000000001</v>
      </c>
      <c r="H5" s="206">
        <v>-2.0849999999999973</v>
      </c>
      <c r="I5" s="200">
        <v>-1.990000000000002</v>
      </c>
      <c r="J5" s="206">
        <v>-0.50999999999999801</v>
      </c>
      <c r="K5" s="200">
        <v>-3.0700000000000003</v>
      </c>
      <c r="L5" s="206">
        <v>0.25500000000000256</v>
      </c>
    </row>
    <row r="6" spans="1:12">
      <c r="A6" s="17">
        <v>4</v>
      </c>
      <c r="B6" s="31">
        <v>4</v>
      </c>
      <c r="C6" s="200">
        <v>2.2249999999999979</v>
      </c>
      <c r="D6" s="206">
        <v>6.2199999999999971</v>
      </c>
      <c r="E6" s="200">
        <v>0.80499999999999972</v>
      </c>
      <c r="F6" s="206">
        <v>3.01</v>
      </c>
      <c r="G6" s="200">
        <v>-2.4700000000000024</v>
      </c>
      <c r="H6" s="206">
        <v>2.0149999999999988</v>
      </c>
      <c r="I6" s="200">
        <v>-1.1750000000000007</v>
      </c>
      <c r="J6" s="206">
        <v>2.5350000000000001</v>
      </c>
      <c r="K6" s="200">
        <v>8.7149999999999999</v>
      </c>
      <c r="L6" s="206">
        <v>7.2750000000000004</v>
      </c>
    </row>
    <row r="7" spans="1:12">
      <c r="A7" s="17">
        <v>5</v>
      </c>
      <c r="B7" s="31">
        <v>5</v>
      </c>
      <c r="C7" s="200">
        <v>9.245000000000001</v>
      </c>
      <c r="D7" s="206">
        <v>12.204999999999998</v>
      </c>
      <c r="E7" s="200">
        <v>4.8000000000000007</v>
      </c>
      <c r="F7" s="206">
        <v>9.2399999999999984</v>
      </c>
      <c r="G7" s="200">
        <v>1.5150000000000006</v>
      </c>
      <c r="H7" s="206">
        <v>4.5199999999999996</v>
      </c>
      <c r="I7" s="200">
        <v>3.6300000000000008</v>
      </c>
      <c r="J7" s="206">
        <v>6.254999999999999</v>
      </c>
      <c r="K7" s="200">
        <v>1.8049999999999997</v>
      </c>
      <c r="L7" s="206">
        <v>5.7899999999999991</v>
      </c>
    </row>
    <row r="8" spans="1:12">
      <c r="A8" s="17">
        <v>6</v>
      </c>
      <c r="B8" s="31">
        <v>6</v>
      </c>
      <c r="C8" s="200">
        <v>9.4000000000000021</v>
      </c>
      <c r="D8" s="206">
        <v>7.9949999999999974</v>
      </c>
      <c r="E8" s="200">
        <v>3.2850000000000001</v>
      </c>
      <c r="F8" s="206">
        <v>4.3449999999999989</v>
      </c>
      <c r="G8" s="200">
        <v>9.629999999999999</v>
      </c>
      <c r="H8" s="206">
        <v>6.4849999999999994</v>
      </c>
      <c r="I8" s="200">
        <v>4.4600000000000009</v>
      </c>
      <c r="J8" s="206">
        <v>3.1899999999999977</v>
      </c>
      <c r="K8" s="200">
        <v>4.495000000000001</v>
      </c>
      <c r="L8" s="206">
        <v>5.4149999999999991</v>
      </c>
    </row>
    <row r="9" spans="1:12">
      <c r="A9" s="17">
        <v>7</v>
      </c>
      <c r="B9" s="31">
        <v>8</v>
      </c>
      <c r="C9" s="200">
        <v>13.68</v>
      </c>
      <c r="D9" s="206">
        <v>8.5199999999999978</v>
      </c>
      <c r="E9" s="200">
        <v>5.58</v>
      </c>
      <c r="F9" s="206">
        <v>4.5550000000000015</v>
      </c>
      <c r="G9" s="200">
        <v>3.41</v>
      </c>
      <c r="H9" s="206">
        <v>6.5649999999999995</v>
      </c>
      <c r="I9" s="200">
        <v>4.9850000000000012</v>
      </c>
      <c r="J9" s="206">
        <v>1.6399999999999988</v>
      </c>
      <c r="K9" s="200">
        <v>8.625</v>
      </c>
      <c r="L9" s="206">
        <v>8.8349999999999991</v>
      </c>
    </row>
    <row r="10" spans="1:12">
      <c r="A10" s="17">
        <v>8</v>
      </c>
      <c r="B10" s="31">
        <v>10</v>
      </c>
      <c r="C10" s="200">
        <v>-8.9649999999999999</v>
      </c>
      <c r="D10" s="206">
        <v>-9.4050000000000011</v>
      </c>
      <c r="E10" s="200">
        <v>-7.1950000000000003</v>
      </c>
      <c r="F10" s="206">
        <v>-8.4200000000000017</v>
      </c>
      <c r="G10" s="200">
        <v>-13.23</v>
      </c>
      <c r="H10" s="206">
        <v>-11.824999999999999</v>
      </c>
      <c r="I10" s="200">
        <v>-10.17</v>
      </c>
      <c r="J10" s="206">
        <v>-8.759999999999998</v>
      </c>
      <c r="K10" s="200">
        <v>-10.6</v>
      </c>
      <c r="L10" s="206">
        <v>-10.445</v>
      </c>
    </row>
    <row r="11" spans="1:12">
      <c r="A11" s="17">
        <v>9</v>
      </c>
      <c r="B11" s="31">
        <v>11</v>
      </c>
      <c r="C11" s="200">
        <v>-7.9049999999999976</v>
      </c>
      <c r="D11" s="206">
        <v>-5.9749999999999979</v>
      </c>
      <c r="E11" s="200">
        <v>-10.244999999999997</v>
      </c>
      <c r="F11" s="206">
        <v>-8.6900000000000013</v>
      </c>
      <c r="G11" s="200">
        <v>-13.159999999999998</v>
      </c>
      <c r="H11" s="206">
        <v>-12.085000000000001</v>
      </c>
      <c r="I11" s="200">
        <v>-10.414999999999997</v>
      </c>
      <c r="J11" s="206">
        <v>-8.240000000000002</v>
      </c>
      <c r="K11" s="200">
        <v>-9.11</v>
      </c>
      <c r="L11" s="206">
        <v>-6.52</v>
      </c>
    </row>
    <row r="12" spans="1:12">
      <c r="A12" s="18">
        <v>10</v>
      </c>
      <c r="B12" s="31">
        <v>12</v>
      </c>
      <c r="C12" s="201">
        <v>-2.1949999999999985</v>
      </c>
      <c r="D12" s="207">
        <v>5.2949999999999999</v>
      </c>
      <c r="E12" s="201">
        <v>-1.5</v>
      </c>
      <c r="F12" s="207">
        <v>11.08</v>
      </c>
      <c r="G12" s="201">
        <v>-5.2149999999999981</v>
      </c>
      <c r="H12" s="207">
        <v>5.9599999999999991</v>
      </c>
      <c r="I12" s="201">
        <v>-6.27</v>
      </c>
      <c r="J12" s="207">
        <v>6.3800000000000008</v>
      </c>
      <c r="K12" s="201">
        <v>-0.58999999999999631</v>
      </c>
      <c r="L12" s="207">
        <v>3.7949999999999999</v>
      </c>
    </row>
    <row r="13" spans="1:12">
      <c r="A13" s="14">
        <v>11</v>
      </c>
      <c r="B13" s="31">
        <v>13</v>
      </c>
      <c r="C13" s="202">
        <v>11.37</v>
      </c>
      <c r="D13" s="208">
        <v>3.0300000000000011</v>
      </c>
      <c r="E13" s="202">
        <v>5.6100000000000012</v>
      </c>
      <c r="F13" s="208">
        <v>4.5750000000000011</v>
      </c>
      <c r="G13" s="202">
        <v>6.6400000000000006</v>
      </c>
      <c r="H13" s="208">
        <v>4.43</v>
      </c>
      <c r="I13" s="202">
        <v>4.3550000000000004</v>
      </c>
      <c r="J13" s="208">
        <v>3.3250000000000011</v>
      </c>
      <c r="K13" s="202">
        <v>10.674999999999999</v>
      </c>
      <c r="L13" s="208">
        <v>9.6300000000000026</v>
      </c>
    </row>
    <row r="14" spans="1:12">
      <c r="A14" s="17">
        <v>12</v>
      </c>
      <c r="B14" s="31">
        <v>15</v>
      </c>
      <c r="C14" s="200">
        <v>5.33</v>
      </c>
      <c r="D14" s="206">
        <v>-0.90000000000000568</v>
      </c>
      <c r="E14" s="200">
        <v>8.1549999999999994</v>
      </c>
      <c r="F14" s="206">
        <v>-3.0400000000000027</v>
      </c>
      <c r="G14" s="200">
        <v>-0.86500000000000021</v>
      </c>
      <c r="H14" s="206">
        <v>-4.3500000000000032</v>
      </c>
      <c r="I14" s="200">
        <v>1.1899999999999995</v>
      </c>
      <c r="J14" s="206">
        <v>-1.855000000000004</v>
      </c>
      <c r="K14" s="200">
        <v>1.6999999999999993</v>
      </c>
      <c r="L14" s="206">
        <v>-3.990000000000002</v>
      </c>
    </row>
    <row r="15" spans="1:12">
      <c r="A15" s="17">
        <v>13</v>
      </c>
      <c r="B15" s="31">
        <v>16</v>
      </c>
      <c r="C15" s="200">
        <v>3.3900000000000006</v>
      </c>
      <c r="D15" s="206">
        <v>4.754999999999999</v>
      </c>
      <c r="E15" s="200">
        <v>1.5749999999999993</v>
      </c>
      <c r="F15" s="206">
        <v>1.2749999999999986</v>
      </c>
      <c r="G15" s="200">
        <v>7.8499999999999979</v>
      </c>
      <c r="H15" s="206">
        <v>-1.8850000000000016</v>
      </c>
      <c r="I15" s="200">
        <v>-0.62000000000000099</v>
      </c>
      <c r="J15" s="206">
        <v>4.3500000000000014</v>
      </c>
      <c r="K15" s="200">
        <v>-0.98000000000000043</v>
      </c>
      <c r="L15" s="206">
        <v>2.7300000000000004</v>
      </c>
    </row>
    <row r="16" spans="1:12">
      <c r="A16" s="17">
        <v>14</v>
      </c>
      <c r="B16" s="31">
        <v>17</v>
      </c>
      <c r="C16" s="200">
        <v>5.48</v>
      </c>
      <c r="D16" s="206">
        <v>8.6649999999999974</v>
      </c>
      <c r="E16" s="200">
        <v>1.17</v>
      </c>
      <c r="F16" s="206">
        <v>7.08</v>
      </c>
      <c r="G16" s="200">
        <v>-0.23999999999999844</v>
      </c>
      <c r="H16" s="206">
        <v>7.1150000000000002</v>
      </c>
      <c r="I16" s="200">
        <v>0.39499999999999957</v>
      </c>
      <c r="J16" s="206">
        <v>4.3849999999999998</v>
      </c>
      <c r="K16" s="200">
        <v>-1.2850000000000001</v>
      </c>
      <c r="L16" s="206">
        <v>4.3550000000000004</v>
      </c>
    </row>
    <row r="17" spans="1:12">
      <c r="A17" s="17">
        <v>15</v>
      </c>
      <c r="B17" s="31">
        <v>18</v>
      </c>
      <c r="C17" s="200">
        <v>-0.26500000000000057</v>
      </c>
      <c r="D17" s="206">
        <v>-2.2899999999999991</v>
      </c>
      <c r="E17" s="200">
        <v>-4.1750000000000007</v>
      </c>
      <c r="F17" s="206">
        <v>-1.4349999999999987</v>
      </c>
      <c r="G17" s="200">
        <v>-3.9450000000000003</v>
      </c>
      <c r="H17" s="206">
        <v>-4.7699999999999978</v>
      </c>
      <c r="I17" s="200">
        <v>-3.2750000000000004</v>
      </c>
      <c r="J17" s="206">
        <v>-3.8899999999999988</v>
      </c>
      <c r="K17" s="200">
        <v>6.6899999999999977</v>
      </c>
      <c r="L17" s="206">
        <v>4.93</v>
      </c>
    </row>
    <row r="18" spans="1:12">
      <c r="A18" s="17">
        <v>16</v>
      </c>
      <c r="B18" s="32">
        <v>19</v>
      </c>
      <c r="C18" s="200">
        <v>-1.4650000000000016</v>
      </c>
      <c r="D18" s="206">
        <v>-7.3200000000000021</v>
      </c>
      <c r="E18" s="200">
        <v>-1.4300000000000033</v>
      </c>
      <c r="F18" s="206">
        <v>-7.4300000000000033</v>
      </c>
      <c r="G18" s="200">
        <v>-3.0800000000000018</v>
      </c>
      <c r="H18" s="206">
        <v>-8.6350000000000016</v>
      </c>
      <c r="I18" s="200">
        <v>0.36999999999999744</v>
      </c>
      <c r="J18" s="206">
        <v>-8.7050000000000018</v>
      </c>
      <c r="K18" s="200">
        <v>2.6799999999999997</v>
      </c>
      <c r="L18" s="206">
        <v>-4.3400000000000034</v>
      </c>
    </row>
    <row r="19" spans="1:12">
      <c r="A19" s="17">
        <v>17</v>
      </c>
      <c r="B19" s="32">
        <v>20</v>
      </c>
      <c r="C19" s="200">
        <v>0.23000000000000043</v>
      </c>
      <c r="D19" s="206">
        <v>4.4800000000000004</v>
      </c>
      <c r="E19" s="200">
        <v>-0.41500000000000092</v>
      </c>
      <c r="F19" s="206">
        <v>3.5549999999999997</v>
      </c>
      <c r="G19" s="200">
        <v>-1.2300000000000004</v>
      </c>
      <c r="H19" s="206">
        <v>4.4700000000000024</v>
      </c>
      <c r="I19" s="200">
        <v>2.4699999999999989</v>
      </c>
      <c r="J19" s="206">
        <v>8.495000000000001</v>
      </c>
      <c r="K19" s="200">
        <v>15.010000000000002</v>
      </c>
      <c r="L19" s="206">
        <v>14.720000000000002</v>
      </c>
    </row>
    <row r="20" spans="1:12">
      <c r="A20" s="17">
        <v>18</v>
      </c>
      <c r="B20" s="32">
        <v>21</v>
      </c>
      <c r="C20" s="200">
        <v>6.99</v>
      </c>
      <c r="D20" s="206">
        <v>8.4400000000000013</v>
      </c>
      <c r="E20" s="200">
        <v>7.3350000000000026</v>
      </c>
      <c r="F20" s="206">
        <v>6.745000000000001</v>
      </c>
      <c r="G20" s="200">
        <v>3.7900000000000009</v>
      </c>
      <c r="H20" s="206">
        <v>6.6400000000000006</v>
      </c>
      <c r="I20" s="200">
        <v>5.65</v>
      </c>
      <c r="J20" s="206">
        <v>7.5449999999999982</v>
      </c>
      <c r="K20" s="200">
        <v>8.4550000000000001</v>
      </c>
      <c r="L20" s="206">
        <v>7.66</v>
      </c>
    </row>
    <row r="21" spans="1:12">
      <c r="A21" s="17">
        <v>19</v>
      </c>
      <c r="B21" s="32">
        <v>22</v>
      </c>
      <c r="C21" s="200">
        <v>3.4749999999999996</v>
      </c>
      <c r="D21" s="206">
        <v>4.870000000000001</v>
      </c>
      <c r="E21" s="200">
        <v>9.3750000000000018</v>
      </c>
      <c r="F21" s="206">
        <v>8.120000000000001</v>
      </c>
      <c r="G21" s="200">
        <v>5.2349999999999994</v>
      </c>
      <c r="H21" s="206">
        <v>5.625</v>
      </c>
      <c r="I21" s="200">
        <v>6.8800000000000008</v>
      </c>
      <c r="J21" s="206">
        <v>8.16</v>
      </c>
      <c r="K21" s="200">
        <v>12.479999999999999</v>
      </c>
      <c r="L21" s="206">
        <v>10.254999999999999</v>
      </c>
    </row>
    <row r="22" spans="1:12">
      <c r="A22" s="18">
        <v>20</v>
      </c>
      <c r="B22" s="32">
        <v>23</v>
      </c>
      <c r="C22" s="201">
        <v>6.0549999999999997</v>
      </c>
      <c r="D22" s="207">
        <v>7.4649999999999981</v>
      </c>
      <c r="E22" s="201">
        <v>6.1900000000000013</v>
      </c>
      <c r="F22" s="207">
        <v>7.09</v>
      </c>
      <c r="G22" s="201">
        <v>6.6400000000000006</v>
      </c>
      <c r="H22" s="207">
        <v>10.685</v>
      </c>
      <c r="I22" s="201">
        <v>7.620000000000001</v>
      </c>
      <c r="J22" s="207">
        <v>6.1099999999999994</v>
      </c>
      <c r="K22" s="201">
        <v>6.7349999999999994</v>
      </c>
      <c r="L22" s="207">
        <v>5.1099999999999994</v>
      </c>
    </row>
    <row r="23" spans="1:12">
      <c r="A23" s="14">
        <v>21</v>
      </c>
      <c r="B23" s="32">
        <v>24</v>
      </c>
      <c r="C23" s="202">
        <v>12.824999999999999</v>
      </c>
      <c r="D23" s="208">
        <v>11.484999999999999</v>
      </c>
      <c r="E23" s="203">
        <v>8.3850000000000016</v>
      </c>
      <c r="F23" s="208">
        <v>9.4750000000000014</v>
      </c>
      <c r="G23" s="203">
        <v>4.1400000000000006</v>
      </c>
      <c r="H23" s="208">
        <v>4.5650000000000013</v>
      </c>
      <c r="I23" s="203">
        <v>5.5449999999999999</v>
      </c>
      <c r="J23" s="208">
        <v>8.25</v>
      </c>
      <c r="K23" s="202">
        <v>9.6000000000000014</v>
      </c>
      <c r="L23" s="208">
        <v>11.2</v>
      </c>
    </row>
    <row r="24" spans="1:12">
      <c r="A24" s="17">
        <v>22</v>
      </c>
      <c r="B24" s="32">
        <v>25</v>
      </c>
      <c r="C24" s="200">
        <v>8.8299999999999983</v>
      </c>
      <c r="D24" s="206">
        <v>9.1950000000000038</v>
      </c>
      <c r="E24" s="204">
        <v>7.59</v>
      </c>
      <c r="F24" s="206">
        <v>7.5850000000000009</v>
      </c>
      <c r="G24" s="204">
        <v>5.8149999999999977</v>
      </c>
      <c r="H24" s="206">
        <v>6.365000000000002</v>
      </c>
      <c r="I24" s="204">
        <v>6.5649999999999977</v>
      </c>
      <c r="J24" s="206">
        <v>6.4750000000000014</v>
      </c>
      <c r="K24" s="200">
        <v>6.9049999999999976</v>
      </c>
      <c r="L24" s="206">
        <v>6.2650000000000006</v>
      </c>
    </row>
    <row r="25" spans="1:12">
      <c r="A25" s="17">
        <v>23</v>
      </c>
      <c r="B25" s="32">
        <v>27</v>
      </c>
      <c r="C25" s="200">
        <v>9.4849999999999994</v>
      </c>
      <c r="D25" s="206">
        <v>9.9299999999999979</v>
      </c>
      <c r="E25" s="204">
        <v>6.0100000000000016</v>
      </c>
      <c r="F25" s="206">
        <v>4.2050000000000001</v>
      </c>
      <c r="G25" s="204">
        <v>5.879999999999999</v>
      </c>
      <c r="H25" s="206">
        <v>6.1899999999999995</v>
      </c>
      <c r="I25" s="204">
        <v>3.1550000000000011</v>
      </c>
      <c r="J25" s="206">
        <v>5.74</v>
      </c>
      <c r="K25" s="200">
        <v>17.55</v>
      </c>
      <c r="L25" s="206">
        <v>6.8000000000000025</v>
      </c>
    </row>
    <row r="26" spans="1:12">
      <c r="A26" s="17">
        <v>24</v>
      </c>
      <c r="B26" s="32">
        <v>28</v>
      </c>
      <c r="C26" s="200">
        <v>7.6349999999999998</v>
      </c>
      <c r="D26" s="206">
        <v>5.1699999999999982</v>
      </c>
      <c r="E26" s="204">
        <v>8.9400000000000031</v>
      </c>
      <c r="F26" s="206">
        <v>7.84</v>
      </c>
      <c r="G26" s="200">
        <v>8.0849999999999991</v>
      </c>
      <c r="H26" s="206">
        <v>7.1999999999999993</v>
      </c>
      <c r="I26" s="200">
        <v>5.7999999999999989</v>
      </c>
      <c r="J26" s="206">
        <v>6.17</v>
      </c>
      <c r="K26" s="200">
        <v>6.2700000000000014</v>
      </c>
      <c r="L26" s="206">
        <v>5.5449999999999982</v>
      </c>
    </row>
    <row r="27" spans="1:12">
      <c r="A27" s="17">
        <v>25</v>
      </c>
      <c r="B27" s="32">
        <v>29</v>
      </c>
      <c r="C27" s="200">
        <v>3.8949999999999996</v>
      </c>
      <c r="D27" s="206">
        <v>16.475000000000001</v>
      </c>
      <c r="E27" s="204">
        <v>5.7099999999999991</v>
      </c>
      <c r="F27" s="206">
        <v>12.560000000000002</v>
      </c>
      <c r="G27" s="200">
        <v>6.0449999999999982</v>
      </c>
      <c r="H27" s="206">
        <v>10.984999999999999</v>
      </c>
      <c r="I27" s="200">
        <v>4.8349999999999991</v>
      </c>
      <c r="J27" s="206">
        <v>7.1150000000000002</v>
      </c>
      <c r="K27" s="200">
        <v>11.295000000000002</v>
      </c>
      <c r="L27" s="206">
        <v>9.8299999999999983</v>
      </c>
    </row>
    <row r="28" spans="1:12">
      <c r="A28" s="17">
        <v>26</v>
      </c>
      <c r="B28" s="32">
        <v>30</v>
      </c>
      <c r="C28" s="200">
        <v>9.115000000000002</v>
      </c>
      <c r="D28" s="206">
        <v>9.4</v>
      </c>
      <c r="E28" s="204">
        <v>4.5650000000000013</v>
      </c>
      <c r="F28" s="206">
        <v>6.4</v>
      </c>
      <c r="G28" s="200">
        <v>7.2349999999999994</v>
      </c>
      <c r="H28" s="206">
        <v>12.275</v>
      </c>
      <c r="I28" s="200">
        <v>4.6900000000000013</v>
      </c>
      <c r="J28" s="206">
        <v>6.67</v>
      </c>
      <c r="K28" s="200">
        <v>6.7200000000000024</v>
      </c>
      <c r="L28" s="206">
        <v>7.5700000000000021</v>
      </c>
    </row>
    <row r="29" spans="1:12">
      <c r="A29" s="17">
        <v>27</v>
      </c>
      <c r="B29" s="32">
        <v>31</v>
      </c>
      <c r="C29" s="200">
        <v>8.0449999999999999</v>
      </c>
      <c r="D29" s="206">
        <v>7.8299999999999983</v>
      </c>
      <c r="E29" s="204">
        <v>5.0550000000000015</v>
      </c>
      <c r="F29" s="206">
        <v>3.8699999999999974</v>
      </c>
      <c r="G29" s="200">
        <v>5.8049999999999997</v>
      </c>
      <c r="H29" s="206">
        <v>4.3199999999999985</v>
      </c>
      <c r="I29" s="200">
        <v>4.6450000000000014</v>
      </c>
      <c r="J29" s="206">
        <v>2.9599999999999973</v>
      </c>
      <c r="K29" s="200">
        <v>7.4049999999999994</v>
      </c>
      <c r="L29" s="206">
        <v>4.9799999999999986</v>
      </c>
    </row>
    <row r="30" spans="1:12">
      <c r="A30" s="17">
        <v>28</v>
      </c>
      <c r="B30" s="32">
        <v>32</v>
      </c>
      <c r="C30" s="200">
        <v>5.3450000000000006</v>
      </c>
      <c r="D30" s="206">
        <v>7.1699999999999982</v>
      </c>
      <c r="E30" s="204">
        <v>7.0400000000000009</v>
      </c>
      <c r="F30" s="206">
        <v>10.675000000000001</v>
      </c>
      <c r="G30" s="200">
        <v>4.6399999999999988</v>
      </c>
      <c r="H30" s="206">
        <v>4.1999999999999993</v>
      </c>
      <c r="I30" s="200">
        <v>8.3949999999999978</v>
      </c>
      <c r="J30" s="206">
        <v>6.4050000000000011</v>
      </c>
      <c r="K30" s="200">
        <v>5.2149999999999999</v>
      </c>
      <c r="L30" s="206">
        <v>5.84</v>
      </c>
    </row>
    <row r="31" spans="1:12">
      <c r="A31" s="17">
        <v>29</v>
      </c>
      <c r="B31" s="32">
        <v>33</v>
      </c>
      <c r="C31" s="200">
        <v>5.8049999999999997</v>
      </c>
      <c r="D31" s="206">
        <v>4.16</v>
      </c>
      <c r="E31" s="204">
        <v>11.939999999999998</v>
      </c>
      <c r="F31" s="206">
        <v>9.61</v>
      </c>
      <c r="G31" s="200">
        <v>4.8550000000000004</v>
      </c>
      <c r="H31" s="206">
        <v>4.1150000000000002</v>
      </c>
      <c r="I31" s="200">
        <v>8.8249999999999957</v>
      </c>
      <c r="J31" s="206">
        <v>8.9200000000000017</v>
      </c>
      <c r="K31" s="200">
        <v>5.3899999999999988</v>
      </c>
      <c r="L31" s="206">
        <v>8.0649999999999977</v>
      </c>
    </row>
    <row r="32" spans="1:12">
      <c r="A32" s="18">
        <v>30</v>
      </c>
      <c r="B32" s="32">
        <v>34</v>
      </c>
      <c r="C32" s="201">
        <v>9.7350000000000012</v>
      </c>
      <c r="D32" s="207">
        <v>9.4500000000000028</v>
      </c>
      <c r="E32" s="209">
        <v>5.0499999999999989</v>
      </c>
      <c r="F32" s="207">
        <v>4.6750000000000007</v>
      </c>
      <c r="G32" s="201">
        <v>10.375000000000002</v>
      </c>
      <c r="H32" s="207">
        <v>10.900000000000002</v>
      </c>
      <c r="I32" s="201">
        <v>5.7649999999999988</v>
      </c>
      <c r="J32" s="207">
        <v>6.9700000000000024</v>
      </c>
      <c r="K32" s="201">
        <v>7.6049999999999986</v>
      </c>
      <c r="L32" s="207">
        <v>7.7850000000000001</v>
      </c>
    </row>
    <row r="33" spans="1:12">
      <c r="A33" s="14">
        <v>31</v>
      </c>
      <c r="B33" s="32">
        <v>35</v>
      </c>
      <c r="C33" s="200">
        <v>11.239999999999998</v>
      </c>
      <c r="D33" s="206">
        <v>11.635</v>
      </c>
      <c r="E33" s="200">
        <v>5.77</v>
      </c>
      <c r="F33" s="206">
        <v>4.5449999999999999</v>
      </c>
      <c r="G33" s="200">
        <v>7.16</v>
      </c>
      <c r="H33" s="206">
        <v>6.9599999999999991</v>
      </c>
      <c r="I33" s="200">
        <v>6.93</v>
      </c>
      <c r="J33" s="206">
        <v>6.1650000000000009</v>
      </c>
      <c r="K33" s="200">
        <v>5.8299999999999983</v>
      </c>
      <c r="L33" s="206">
        <v>4.3100000000000005</v>
      </c>
    </row>
    <row r="34" spans="1:12">
      <c r="A34" s="17">
        <v>32</v>
      </c>
      <c r="B34" s="32">
        <v>36</v>
      </c>
      <c r="C34" s="200">
        <v>12.6</v>
      </c>
      <c r="D34" s="206">
        <v>14.244999999999997</v>
      </c>
      <c r="E34" s="200">
        <v>3.75</v>
      </c>
      <c r="F34" s="206">
        <v>3.7899999999999991</v>
      </c>
      <c r="G34" s="200">
        <v>8.3050000000000015</v>
      </c>
      <c r="H34" s="206">
        <v>9.64</v>
      </c>
      <c r="I34" s="200">
        <v>6.2949999999999999</v>
      </c>
      <c r="J34" s="206">
        <v>7.32</v>
      </c>
      <c r="K34" s="200">
        <v>6.8450000000000006</v>
      </c>
      <c r="L34" s="206">
        <v>6.4500000000000011</v>
      </c>
    </row>
    <row r="35" spans="1:12">
      <c r="A35" s="17">
        <v>33</v>
      </c>
      <c r="B35" s="32">
        <v>37</v>
      </c>
      <c r="C35" s="200">
        <v>12.835000000000003</v>
      </c>
      <c r="D35" s="206">
        <v>12.865000000000002</v>
      </c>
      <c r="E35" s="200">
        <v>5.2200000000000006</v>
      </c>
      <c r="F35" s="206">
        <v>2.2350000000000012</v>
      </c>
      <c r="G35" s="200">
        <v>6.8149999999999995</v>
      </c>
      <c r="H35" s="206">
        <v>5.8100000000000005</v>
      </c>
      <c r="I35" s="200">
        <v>5.2999999999999989</v>
      </c>
      <c r="J35" s="206">
        <v>4.8850000000000016</v>
      </c>
      <c r="K35" s="200">
        <v>7.7299999999999986</v>
      </c>
      <c r="L35" s="206">
        <v>23.855000000000004</v>
      </c>
    </row>
    <row r="36" spans="1:12">
      <c r="A36" s="17">
        <v>34</v>
      </c>
      <c r="B36" s="32">
        <v>38</v>
      </c>
      <c r="C36" s="200">
        <v>14.769999999999998</v>
      </c>
      <c r="D36" s="206">
        <v>14.6</v>
      </c>
      <c r="E36" s="200">
        <v>5.6349999999999998</v>
      </c>
      <c r="F36" s="206">
        <v>5.2349999999999994</v>
      </c>
      <c r="G36" s="200">
        <v>13.58</v>
      </c>
      <c r="H36" s="206">
        <v>11.685</v>
      </c>
      <c r="I36" s="200">
        <v>12.159999999999998</v>
      </c>
      <c r="J36" s="206">
        <v>10.654999999999999</v>
      </c>
      <c r="K36" s="200">
        <v>9.0550000000000015</v>
      </c>
      <c r="L36" s="206">
        <v>10.160000000000002</v>
      </c>
    </row>
    <row r="37" spans="1:12">
      <c r="A37" s="17">
        <v>35</v>
      </c>
      <c r="B37" s="32">
        <v>39</v>
      </c>
      <c r="C37" s="200">
        <v>9.64</v>
      </c>
      <c r="D37" s="206">
        <v>9.4600000000000026</v>
      </c>
      <c r="E37" s="200">
        <v>4.5999999999999996</v>
      </c>
      <c r="F37" s="206">
        <v>4.2999999999999989</v>
      </c>
      <c r="G37" s="200">
        <v>5.09</v>
      </c>
      <c r="H37" s="206">
        <v>5.1150000000000002</v>
      </c>
      <c r="I37" s="200">
        <v>4.9749999999999996</v>
      </c>
      <c r="J37" s="206">
        <v>4.5749999999999993</v>
      </c>
      <c r="K37" s="200">
        <v>17.774999999999999</v>
      </c>
      <c r="L37" s="206">
        <v>9.0250000000000004</v>
      </c>
    </row>
    <row r="38" spans="1:12">
      <c r="A38" s="17">
        <v>36</v>
      </c>
      <c r="B38" s="32">
        <v>40</v>
      </c>
      <c r="C38" s="200">
        <v>9.4500000000000011</v>
      </c>
      <c r="D38" s="206">
        <v>7.4100000000000019</v>
      </c>
      <c r="E38" s="200">
        <v>5.2999999999999989</v>
      </c>
      <c r="F38" s="206">
        <v>5.3949999999999996</v>
      </c>
      <c r="G38" s="200">
        <v>6.1549999999999994</v>
      </c>
      <c r="H38" s="206">
        <v>5.6949999999999985</v>
      </c>
      <c r="I38" s="200">
        <v>4.8199999999999985</v>
      </c>
      <c r="J38" s="206">
        <v>6.7799999999999994</v>
      </c>
      <c r="K38" s="200">
        <v>9.1049999999999986</v>
      </c>
      <c r="L38" s="206">
        <v>12.33</v>
      </c>
    </row>
    <row r="39" spans="1:12">
      <c r="A39" s="17">
        <v>37</v>
      </c>
      <c r="B39" s="32">
        <v>42</v>
      </c>
      <c r="C39" s="200">
        <v>5.8099999999999987</v>
      </c>
      <c r="D39" s="206">
        <v>5.8449999999999989</v>
      </c>
      <c r="E39" s="200">
        <v>10.324999999999999</v>
      </c>
      <c r="F39" s="206">
        <v>7.09</v>
      </c>
      <c r="G39" s="200">
        <v>9.0100000000000016</v>
      </c>
      <c r="H39" s="206">
        <v>4.17</v>
      </c>
      <c r="I39" s="200">
        <v>5.120000000000001</v>
      </c>
      <c r="J39" s="206">
        <v>1.4349999999999987</v>
      </c>
      <c r="K39" s="200">
        <v>12.780000000000001</v>
      </c>
      <c r="L39" s="206">
        <v>5.8649999999999984</v>
      </c>
    </row>
    <row r="40" spans="1:12">
      <c r="A40" s="17">
        <v>38</v>
      </c>
      <c r="B40" s="32">
        <v>43</v>
      </c>
      <c r="C40" s="200">
        <v>8.7200000000000006</v>
      </c>
      <c r="D40" s="206">
        <v>7.2799999999999994</v>
      </c>
      <c r="E40" s="200">
        <v>6.1950000000000021</v>
      </c>
      <c r="F40" s="206">
        <v>4.99</v>
      </c>
      <c r="G40" s="200">
        <v>5.7750000000000004</v>
      </c>
      <c r="H40" s="206">
        <v>7.9099999999999984</v>
      </c>
      <c r="I40" s="200">
        <v>3.59</v>
      </c>
      <c r="J40" s="206">
        <v>3.2949999999999999</v>
      </c>
      <c r="K40" s="200">
        <v>8.3149999999999995</v>
      </c>
      <c r="L40" s="206">
        <v>8.7849999999999984</v>
      </c>
    </row>
    <row r="41" spans="1:12">
      <c r="A41" s="17">
        <v>39</v>
      </c>
      <c r="B41" s="32">
        <v>44</v>
      </c>
      <c r="C41" s="200">
        <v>3.17</v>
      </c>
      <c r="D41" s="206">
        <v>5.1999999999999993</v>
      </c>
      <c r="E41" s="200">
        <v>2.634999999999998</v>
      </c>
      <c r="F41" s="206">
        <v>4.0599999999999987</v>
      </c>
      <c r="G41" s="200">
        <v>1.5149999999999988</v>
      </c>
      <c r="H41" s="206">
        <v>2.9199999999999982</v>
      </c>
      <c r="I41" s="200">
        <v>-3.0000000000001137E-2</v>
      </c>
      <c r="J41" s="206">
        <v>2.254999999999999</v>
      </c>
      <c r="K41" s="200">
        <v>4.4699999999999989</v>
      </c>
      <c r="L41" s="206">
        <v>4.7149999999999999</v>
      </c>
    </row>
    <row r="42" spans="1:12">
      <c r="A42" s="18">
        <v>40</v>
      </c>
      <c r="B42" s="32">
        <v>45</v>
      </c>
      <c r="C42" s="201">
        <v>7.6</v>
      </c>
      <c r="D42" s="207">
        <v>7.0150000000000006</v>
      </c>
      <c r="E42" s="201">
        <v>7.9500000000000011</v>
      </c>
      <c r="F42" s="207">
        <v>6.370000000000001</v>
      </c>
      <c r="G42" s="201">
        <v>5.7649999999999988</v>
      </c>
      <c r="H42" s="207">
        <v>5.0400000000000009</v>
      </c>
      <c r="I42" s="201">
        <v>2.74</v>
      </c>
      <c r="J42" s="207">
        <v>2.9700000000000006</v>
      </c>
      <c r="K42" s="201">
        <v>9.4049999999999994</v>
      </c>
      <c r="L42" s="207">
        <v>6.6400000000000006</v>
      </c>
    </row>
    <row r="43" spans="1:12">
      <c r="A43" s="14">
        <v>41</v>
      </c>
      <c r="B43" s="32">
        <v>46</v>
      </c>
      <c r="C43" s="200">
        <v>6.4149999999999991</v>
      </c>
      <c r="D43" s="206">
        <v>8.06</v>
      </c>
      <c r="E43" s="200">
        <v>5.879999999999999</v>
      </c>
      <c r="F43" s="206">
        <v>6.6650000000000009</v>
      </c>
      <c r="G43" s="200">
        <v>8.495000000000001</v>
      </c>
      <c r="H43" s="206">
        <v>10.865</v>
      </c>
      <c r="I43" s="200">
        <v>5.01</v>
      </c>
      <c r="J43" s="206">
        <v>5.125</v>
      </c>
      <c r="K43" s="202">
        <v>8.754999999999999</v>
      </c>
      <c r="L43" s="208">
        <v>10.250000000000002</v>
      </c>
    </row>
    <row r="44" spans="1:12">
      <c r="A44" s="17">
        <v>42</v>
      </c>
      <c r="B44" s="32">
        <v>47</v>
      </c>
      <c r="C44" s="200">
        <v>8.4149999999999991</v>
      </c>
      <c r="D44" s="206">
        <v>6.9799999999999986</v>
      </c>
      <c r="E44" s="200">
        <v>11.654999999999998</v>
      </c>
      <c r="F44" s="206">
        <v>5.1150000000000002</v>
      </c>
      <c r="G44" s="200">
        <v>5.9949999999999992</v>
      </c>
      <c r="H44" s="206">
        <v>5.6850000000000005</v>
      </c>
      <c r="I44" s="200">
        <v>4.5500000000000007</v>
      </c>
      <c r="J44" s="206">
        <v>3.59</v>
      </c>
      <c r="K44" s="200">
        <v>22.984999999999996</v>
      </c>
      <c r="L44" s="206">
        <v>13.475</v>
      </c>
    </row>
    <row r="45" spans="1:12">
      <c r="A45" s="17">
        <v>43</v>
      </c>
      <c r="B45" s="32">
        <v>48</v>
      </c>
      <c r="C45" s="200">
        <v>8.4249999999999972</v>
      </c>
      <c r="D45" s="206">
        <v>5.9700000000000006</v>
      </c>
      <c r="E45" s="200">
        <v>5.4999999999999982</v>
      </c>
      <c r="F45" s="206">
        <v>6.1099999999999994</v>
      </c>
      <c r="G45" s="200">
        <v>7.3949999999999996</v>
      </c>
      <c r="H45" s="206">
        <v>5.0500000000000007</v>
      </c>
      <c r="I45" s="200">
        <v>4.6549999999999976</v>
      </c>
      <c r="J45" s="206">
        <v>4</v>
      </c>
      <c r="K45" s="200">
        <v>11.664999999999999</v>
      </c>
      <c r="L45" s="206">
        <v>6.4249999999999989</v>
      </c>
    </row>
    <row r="46" spans="1:12">
      <c r="A46" s="17">
        <v>44</v>
      </c>
      <c r="B46" s="32">
        <v>49</v>
      </c>
      <c r="C46" s="200">
        <v>11.685000000000002</v>
      </c>
      <c r="D46" s="206">
        <v>8.0200000000000031</v>
      </c>
      <c r="E46" s="200">
        <v>7.4600000000000009</v>
      </c>
      <c r="F46" s="206">
        <v>7.4000000000000021</v>
      </c>
      <c r="G46" s="200">
        <v>6.5300000000000011</v>
      </c>
      <c r="H46" s="206">
        <v>5.0350000000000001</v>
      </c>
      <c r="I46" s="200">
        <v>3.3049999999999997</v>
      </c>
      <c r="J46" s="206">
        <v>4.0200000000000031</v>
      </c>
      <c r="K46" s="200">
        <v>9.9549999999999983</v>
      </c>
      <c r="L46" s="206">
        <v>8.7850000000000037</v>
      </c>
    </row>
    <row r="47" spans="1:12">
      <c r="A47" s="17">
        <v>45</v>
      </c>
      <c r="B47" s="32">
        <v>51</v>
      </c>
      <c r="C47" s="200">
        <v>10.200000000000001</v>
      </c>
      <c r="D47" s="206">
        <v>10.170000000000002</v>
      </c>
      <c r="E47" s="200">
        <v>9.1049999999999986</v>
      </c>
      <c r="F47" s="206">
        <v>8.884999999999998</v>
      </c>
      <c r="G47" s="200">
        <v>8.6599999999999984</v>
      </c>
      <c r="H47" s="206">
        <v>8.9200000000000017</v>
      </c>
      <c r="I47" s="200">
        <v>6.0549999999999997</v>
      </c>
      <c r="J47" s="206">
        <v>5.1300000000000008</v>
      </c>
      <c r="K47" s="200">
        <v>9.56</v>
      </c>
      <c r="L47" s="206">
        <v>9.2899999999999991</v>
      </c>
    </row>
    <row r="48" spans="1:12">
      <c r="A48" s="17">
        <v>46</v>
      </c>
      <c r="B48" s="32">
        <v>53</v>
      </c>
      <c r="C48" s="200">
        <v>7.0949999999999989</v>
      </c>
      <c r="D48" s="206">
        <v>6.98</v>
      </c>
      <c r="E48" s="200">
        <v>5.8149999999999995</v>
      </c>
      <c r="F48" s="206">
        <v>3.5199999999999996</v>
      </c>
      <c r="G48" s="200">
        <v>5.8049999999999997</v>
      </c>
      <c r="H48" s="206">
        <v>5.375</v>
      </c>
      <c r="I48" s="200">
        <v>3.3149999999999995</v>
      </c>
      <c r="J48" s="206">
        <v>3.3200000000000003</v>
      </c>
      <c r="K48" s="200">
        <v>9.6050000000000004</v>
      </c>
      <c r="L48" s="206">
        <v>7.09</v>
      </c>
    </row>
    <row r="49" spans="1:12">
      <c r="A49" s="17">
        <v>47</v>
      </c>
      <c r="B49" s="32">
        <v>54</v>
      </c>
      <c r="C49" s="200">
        <v>7.4050000000000011</v>
      </c>
      <c r="D49" s="206">
        <v>7.77</v>
      </c>
      <c r="E49" s="200">
        <v>11.380000000000003</v>
      </c>
      <c r="F49" s="206">
        <v>4.8499999999999979</v>
      </c>
      <c r="G49" s="200">
        <v>4.7699999999999996</v>
      </c>
      <c r="H49" s="206">
        <v>5.3049999999999997</v>
      </c>
      <c r="I49" s="200">
        <v>2.7149999999999999</v>
      </c>
      <c r="J49" s="206">
        <v>2.59</v>
      </c>
      <c r="K49" s="200">
        <v>17.305</v>
      </c>
      <c r="L49" s="206">
        <v>18.784999999999997</v>
      </c>
    </row>
    <row r="50" spans="1:12">
      <c r="A50" s="17">
        <v>48</v>
      </c>
      <c r="B50" s="32">
        <v>55</v>
      </c>
      <c r="C50" s="200">
        <v>8.625</v>
      </c>
      <c r="D50" s="206">
        <v>6.32</v>
      </c>
      <c r="E50" s="200">
        <v>7.5250000000000021</v>
      </c>
      <c r="F50" s="206">
        <v>2.245000000000001</v>
      </c>
      <c r="G50" s="200">
        <v>9.61</v>
      </c>
      <c r="H50" s="206">
        <v>12.240000000000002</v>
      </c>
      <c r="I50" s="200">
        <v>6.4400000000000013</v>
      </c>
      <c r="J50" s="206">
        <v>6.6899999999999977</v>
      </c>
      <c r="K50" s="200">
        <v>7.740000000000002</v>
      </c>
      <c r="L50" s="206">
        <v>5.3049999999999997</v>
      </c>
    </row>
    <row r="51" spans="1:12">
      <c r="A51" s="17">
        <v>49</v>
      </c>
      <c r="B51" s="32">
        <v>57</v>
      </c>
      <c r="C51" s="200">
        <v>5.1550000000000011</v>
      </c>
      <c r="D51" s="206">
        <v>4.2350000000000012</v>
      </c>
      <c r="E51" s="200">
        <v>13.18</v>
      </c>
      <c r="F51" s="206">
        <v>10.580000000000002</v>
      </c>
      <c r="G51" s="200">
        <v>5.98</v>
      </c>
      <c r="H51" s="206">
        <v>6.3550000000000004</v>
      </c>
      <c r="I51" s="200">
        <v>4.754999999999999</v>
      </c>
      <c r="J51" s="206">
        <v>4.8500000000000014</v>
      </c>
      <c r="K51" s="200">
        <v>20.83</v>
      </c>
      <c r="L51" s="206">
        <v>17.755000000000003</v>
      </c>
    </row>
    <row r="52" spans="1:12">
      <c r="A52" s="18">
        <v>50</v>
      </c>
      <c r="B52" s="32">
        <v>59</v>
      </c>
      <c r="C52" s="201">
        <v>8.0849999999999973</v>
      </c>
      <c r="D52" s="207">
        <v>7.16</v>
      </c>
      <c r="E52" s="201">
        <v>6.42</v>
      </c>
      <c r="F52" s="207">
        <v>5.8900000000000006</v>
      </c>
      <c r="G52" s="201">
        <v>7.5249999999999986</v>
      </c>
      <c r="H52" s="207">
        <v>7.1099999999999994</v>
      </c>
      <c r="I52" s="201">
        <v>5.1849999999999987</v>
      </c>
      <c r="J52" s="207">
        <v>5.7799999999999994</v>
      </c>
      <c r="K52" s="201">
        <v>9.5849999999999973</v>
      </c>
      <c r="L52" s="207">
        <v>8.8500000000000014</v>
      </c>
    </row>
    <row r="53" spans="1:12">
      <c r="A53" s="14">
        <v>51</v>
      </c>
      <c r="B53" s="29">
        <v>60</v>
      </c>
      <c r="C53" s="202">
        <v>12.280000000000001</v>
      </c>
      <c r="D53" s="208">
        <v>10.559999999999999</v>
      </c>
      <c r="E53" s="204">
        <v>5.6049999999999986</v>
      </c>
      <c r="F53" s="204">
        <v>14.365000000000002</v>
      </c>
      <c r="G53" s="202">
        <v>7</v>
      </c>
      <c r="H53" s="208">
        <v>7.9799999999999969</v>
      </c>
      <c r="I53" s="204">
        <v>3.9599999999999991</v>
      </c>
      <c r="J53" s="204">
        <v>6.5249999999999986</v>
      </c>
      <c r="K53" s="202">
        <v>14.659999999999997</v>
      </c>
      <c r="L53" s="208">
        <v>20.65</v>
      </c>
    </row>
    <row r="54" spans="1:12">
      <c r="A54" s="17">
        <v>52</v>
      </c>
      <c r="B54" s="32">
        <v>62</v>
      </c>
      <c r="C54" s="200">
        <v>7.74</v>
      </c>
      <c r="D54" s="206">
        <v>7.2900000000000009</v>
      </c>
      <c r="E54" s="204">
        <v>3.4299999999999997</v>
      </c>
      <c r="F54" s="204">
        <v>5.6650000000000009</v>
      </c>
      <c r="G54" s="200">
        <v>5.2149999999999981</v>
      </c>
      <c r="H54" s="206">
        <v>5.0299999999999994</v>
      </c>
      <c r="I54" s="204">
        <v>3.6300000000000008</v>
      </c>
      <c r="J54" s="204">
        <v>3.9649999999999999</v>
      </c>
      <c r="K54" s="200">
        <v>8.8349999999999991</v>
      </c>
      <c r="L54" s="206">
        <v>10.885</v>
      </c>
    </row>
    <row r="55" spans="1:12">
      <c r="A55" s="17">
        <v>53</v>
      </c>
      <c r="B55" s="32">
        <v>64</v>
      </c>
      <c r="C55" s="200">
        <v>8.5849999999999991</v>
      </c>
      <c r="D55" s="206">
        <v>8.8049999999999979</v>
      </c>
      <c r="E55" s="204">
        <v>4.4500000000000011</v>
      </c>
      <c r="F55" s="204">
        <v>7.3650000000000002</v>
      </c>
      <c r="G55" s="200">
        <v>5.65</v>
      </c>
      <c r="H55" s="206">
        <v>8.2000000000000011</v>
      </c>
      <c r="I55" s="204">
        <v>2.9250000000000007</v>
      </c>
      <c r="J55" s="204">
        <v>3.5649999999999995</v>
      </c>
      <c r="K55" s="200">
        <v>9.1249999999999982</v>
      </c>
      <c r="L55" s="206">
        <v>13.205</v>
      </c>
    </row>
    <row r="56" spans="1:12">
      <c r="A56" s="17">
        <v>54</v>
      </c>
      <c r="B56" s="32">
        <v>67</v>
      </c>
      <c r="C56" s="200" t="e">
        <v>#DIV/0!</v>
      </c>
      <c r="D56" s="206">
        <v>15.585000000000004</v>
      </c>
      <c r="E56" s="204">
        <v>12.87</v>
      </c>
      <c r="F56" s="204">
        <v>14.820000000000004</v>
      </c>
      <c r="G56" s="200">
        <v>13.070000000000002</v>
      </c>
      <c r="H56" s="206">
        <v>13.320000000000004</v>
      </c>
      <c r="I56" s="204">
        <v>3.4450000000000003</v>
      </c>
      <c r="J56" s="204">
        <v>2.3550000000000004</v>
      </c>
      <c r="K56" s="200">
        <v>10.815</v>
      </c>
      <c r="L56" s="206">
        <v>13.405000000000001</v>
      </c>
    </row>
    <row r="57" spans="1:12">
      <c r="A57" s="17">
        <v>55</v>
      </c>
      <c r="B57" s="32">
        <v>68</v>
      </c>
      <c r="C57" s="200">
        <v>25.13</v>
      </c>
      <c r="D57" s="206">
        <v>29.075000000000003</v>
      </c>
      <c r="E57" s="204">
        <v>19.88</v>
      </c>
      <c r="F57" s="204">
        <v>26.614999999999995</v>
      </c>
      <c r="G57" s="200">
        <v>21.154999999999998</v>
      </c>
      <c r="H57" s="206">
        <v>18.77</v>
      </c>
      <c r="I57" s="204">
        <v>3.75</v>
      </c>
      <c r="J57" s="204">
        <v>3.2199999999999989</v>
      </c>
      <c r="K57" s="200">
        <v>21.84</v>
      </c>
      <c r="L57" s="206">
        <v>27.905000000000001</v>
      </c>
    </row>
    <row r="58" spans="1:12">
      <c r="A58" s="17">
        <v>56</v>
      </c>
      <c r="B58" s="32">
        <v>70</v>
      </c>
      <c r="C58" s="200">
        <v>7.4749999999999979</v>
      </c>
      <c r="D58" s="206">
        <v>7.8749999999999964</v>
      </c>
      <c r="E58" s="204">
        <v>9.264999999999997</v>
      </c>
      <c r="F58" s="204">
        <v>7.4349999999999987</v>
      </c>
      <c r="G58" s="200">
        <v>3.6149999999999984</v>
      </c>
      <c r="H58" s="206">
        <v>3.2800000000000011</v>
      </c>
      <c r="I58" s="204">
        <v>1.5999999999999979</v>
      </c>
      <c r="J58" s="204">
        <v>1.2149999999999999</v>
      </c>
      <c r="K58" s="200">
        <v>10.124999999999996</v>
      </c>
      <c r="L58" s="206">
        <v>8.02</v>
      </c>
    </row>
    <row r="59" spans="1:12">
      <c r="A59" s="17">
        <v>57</v>
      </c>
      <c r="B59" s="32">
        <v>71</v>
      </c>
      <c r="C59" s="200">
        <v>9.7699999999999978</v>
      </c>
      <c r="D59" s="206">
        <v>10.690000000000001</v>
      </c>
      <c r="E59" s="204">
        <v>3.7750000000000004</v>
      </c>
      <c r="F59" s="204">
        <v>4.6950000000000003</v>
      </c>
      <c r="G59" s="200">
        <v>15.435</v>
      </c>
      <c r="H59" s="206">
        <v>7.1650000000000009</v>
      </c>
      <c r="I59" s="204">
        <v>6.5299999999999994</v>
      </c>
      <c r="J59" s="204">
        <v>6.7200000000000024</v>
      </c>
      <c r="K59" s="200">
        <v>5.0350000000000001</v>
      </c>
      <c r="L59" s="206">
        <v>5.9050000000000011</v>
      </c>
    </row>
    <row r="60" spans="1:12">
      <c r="A60" s="17">
        <v>58</v>
      </c>
      <c r="B60" s="32">
        <v>72</v>
      </c>
      <c r="C60" s="200">
        <v>8.7650000000000006</v>
      </c>
      <c r="D60" s="206">
        <v>7.9399999999999977</v>
      </c>
      <c r="E60" s="204">
        <v>6.7899999999999991</v>
      </c>
      <c r="F60" s="204">
        <v>4.8399999999999981</v>
      </c>
      <c r="G60" s="200">
        <v>5.5749999999999993</v>
      </c>
      <c r="H60" s="206">
        <v>7.2949999999999982</v>
      </c>
      <c r="I60" s="204">
        <v>5.2149999999999999</v>
      </c>
      <c r="J60" s="204">
        <v>5.3699999999999974</v>
      </c>
      <c r="K60" s="200">
        <v>14.879999999999999</v>
      </c>
      <c r="L60" s="206">
        <v>11.030000000000001</v>
      </c>
    </row>
    <row r="61" spans="1:12">
      <c r="A61" s="17">
        <v>59</v>
      </c>
      <c r="B61" s="30">
        <v>73</v>
      </c>
      <c r="C61" s="200">
        <v>13.255000000000003</v>
      </c>
      <c r="D61" s="206">
        <v>12.869999999999997</v>
      </c>
      <c r="E61" s="204">
        <v>4.4349999999999987</v>
      </c>
      <c r="F61" s="204">
        <v>3.8049999999999997</v>
      </c>
      <c r="G61" s="200">
        <v>9.990000000000002</v>
      </c>
      <c r="H61" s="206">
        <v>7.2250000000000014</v>
      </c>
      <c r="I61" s="204">
        <v>7.0350000000000001</v>
      </c>
      <c r="J61" s="204">
        <v>6.7250000000000014</v>
      </c>
      <c r="K61" s="200">
        <v>8.625</v>
      </c>
      <c r="L61" s="206">
        <v>8.09</v>
      </c>
    </row>
    <row r="62" spans="1:12">
      <c r="A62" s="18">
        <v>60</v>
      </c>
      <c r="B62" s="32">
        <v>74</v>
      </c>
      <c r="C62" s="201">
        <v>8.6049999999999986</v>
      </c>
      <c r="D62" s="207">
        <v>9.3149999999999977</v>
      </c>
      <c r="E62" s="209">
        <v>5.0950000000000006</v>
      </c>
      <c r="F62" s="209">
        <v>4.379999999999999</v>
      </c>
      <c r="G62" s="201">
        <v>7.7699999999999978</v>
      </c>
      <c r="H62" s="207">
        <v>5.6099999999999994</v>
      </c>
      <c r="I62" s="209">
        <v>5.99</v>
      </c>
      <c r="J62" s="209">
        <v>10.41</v>
      </c>
      <c r="K62" s="201">
        <v>13.644999999999998</v>
      </c>
      <c r="L62" s="207">
        <v>15.05</v>
      </c>
    </row>
    <row r="63" spans="1:12">
      <c r="A63" s="14">
        <v>61</v>
      </c>
      <c r="B63" s="32">
        <v>76</v>
      </c>
      <c r="C63" s="202">
        <v>8</v>
      </c>
      <c r="D63" s="208">
        <v>7.0800000000000018</v>
      </c>
      <c r="E63" s="203">
        <v>3.9699999999999989</v>
      </c>
      <c r="F63" s="203">
        <v>3.8849999999999998</v>
      </c>
      <c r="G63" s="202">
        <v>5.0949999999999989</v>
      </c>
      <c r="H63" s="208">
        <v>5.254999999999999</v>
      </c>
      <c r="I63" s="203">
        <v>4.1499999999999986</v>
      </c>
      <c r="J63" s="203">
        <v>4.5449999999999999</v>
      </c>
      <c r="K63" s="202">
        <v>8.0350000000000001</v>
      </c>
      <c r="L63" s="208">
        <v>8.52</v>
      </c>
    </row>
    <row r="64" spans="1:12">
      <c r="A64" s="17">
        <v>62</v>
      </c>
      <c r="B64" s="32">
        <v>81</v>
      </c>
      <c r="C64" s="200">
        <v>12.955000000000002</v>
      </c>
      <c r="D64" s="206">
        <v>13.774999999999999</v>
      </c>
      <c r="E64" s="204">
        <v>3.2250000000000014</v>
      </c>
      <c r="F64" s="204">
        <v>3.3250000000000011</v>
      </c>
      <c r="G64" s="200">
        <v>8.754999999999999</v>
      </c>
      <c r="H64" s="206">
        <v>8.25</v>
      </c>
      <c r="I64" s="204">
        <v>5.2850000000000001</v>
      </c>
      <c r="J64" s="204">
        <v>6.0950000000000006</v>
      </c>
      <c r="K64" s="200">
        <v>13.074999999999999</v>
      </c>
      <c r="L64" s="206">
        <v>7.8500000000000014</v>
      </c>
    </row>
    <row r="65" spans="1:12">
      <c r="A65" s="17">
        <v>63</v>
      </c>
      <c r="B65" s="32">
        <v>82</v>
      </c>
      <c r="C65" s="200">
        <v>4.625</v>
      </c>
      <c r="D65" s="206">
        <v>4.2050000000000018</v>
      </c>
      <c r="E65" s="204">
        <v>3.3800000000000026</v>
      </c>
      <c r="F65" s="204">
        <v>5.84</v>
      </c>
      <c r="G65" s="200">
        <v>4.2200000000000006</v>
      </c>
      <c r="H65" s="206">
        <v>4.33</v>
      </c>
      <c r="I65" s="204">
        <v>2.0650000000000013</v>
      </c>
      <c r="J65" s="204">
        <v>1.9649999999999999</v>
      </c>
      <c r="K65" s="200">
        <v>4.41</v>
      </c>
      <c r="L65" s="206">
        <v>6.2550000000000008</v>
      </c>
    </row>
    <row r="66" spans="1:12">
      <c r="A66" s="17">
        <v>64</v>
      </c>
      <c r="B66" s="32">
        <v>83</v>
      </c>
      <c r="C66" s="200">
        <v>15.164999999999999</v>
      </c>
      <c r="D66" s="206">
        <v>6.7050000000000001</v>
      </c>
      <c r="E66" s="204">
        <v>22.73</v>
      </c>
      <c r="F66" s="204">
        <v>14.139999999999999</v>
      </c>
      <c r="G66" s="200">
        <v>6.7899999999999991</v>
      </c>
      <c r="H66" s="206">
        <v>7.125</v>
      </c>
      <c r="I66" s="204">
        <v>4.0399999999999991</v>
      </c>
      <c r="J66" s="204">
        <v>5.1349999999999998</v>
      </c>
      <c r="K66" s="200">
        <v>6.5649999999999995</v>
      </c>
      <c r="L66" s="206">
        <v>6.8550000000000022</v>
      </c>
    </row>
    <row r="67" spans="1:12">
      <c r="A67" s="17">
        <v>65</v>
      </c>
      <c r="B67" s="32">
        <v>86</v>
      </c>
      <c r="C67" s="200">
        <v>13.695</v>
      </c>
      <c r="D67" s="206">
        <v>14.21</v>
      </c>
      <c r="E67" s="204">
        <v>5.8900000000000006</v>
      </c>
      <c r="F67" s="204">
        <v>16.450000000000003</v>
      </c>
      <c r="G67" s="200">
        <v>8.8099999999999987</v>
      </c>
      <c r="H67" s="206">
        <v>7.2250000000000014</v>
      </c>
      <c r="I67" s="204">
        <v>6.6449999999999996</v>
      </c>
      <c r="J67" s="204">
        <v>6.4750000000000014</v>
      </c>
      <c r="K67" s="200">
        <v>7.2050000000000001</v>
      </c>
      <c r="L67" s="206">
        <v>6.4500000000000011</v>
      </c>
    </row>
    <row r="68" spans="1:12">
      <c r="A68" s="17">
        <v>66</v>
      </c>
      <c r="B68" s="32">
        <v>87</v>
      </c>
      <c r="C68" s="200">
        <v>11.454999999999998</v>
      </c>
      <c r="D68" s="206">
        <v>11.484999999999999</v>
      </c>
      <c r="E68" s="204">
        <v>5.8500000000000014</v>
      </c>
      <c r="F68" s="204">
        <v>5.5549999999999997</v>
      </c>
      <c r="G68" s="200">
        <v>7.5900000000000016</v>
      </c>
      <c r="H68" s="206">
        <v>6.8249999999999993</v>
      </c>
      <c r="I68" s="204">
        <v>4.4800000000000004</v>
      </c>
      <c r="J68" s="204">
        <v>4.9800000000000004</v>
      </c>
      <c r="K68" s="200">
        <v>9.7150000000000034</v>
      </c>
      <c r="L68" s="206">
        <v>12.805</v>
      </c>
    </row>
    <row r="69" spans="1:12">
      <c r="A69" s="17">
        <v>67</v>
      </c>
      <c r="B69" s="32">
        <v>88</v>
      </c>
      <c r="C69" s="200">
        <v>7.7650000000000006</v>
      </c>
      <c r="D69" s="206">
        <v>7.4849999999999994</v>
      </c>
      <c r="E69" s="204">
        <v>1.6850000000000005</v>
      </c>
      <c r="F69" s="204">
        <v>1.9400000000000013</v>
      </c>
      <c r="G69" s="200">
        <v>3.7049999999999983</v>
      </c>
      <c r="H69" s="206">
        <v>7.5300000000000011</v>
      </c>
      <c r="I69" s="204">
        <v>3.25</v>
      </c>
      <c r="J69" s="204">
        <v>3.4649999999999999</v>
      </c>
      <c r="K69" s="200">
        <v>3.990000000000002</v>
      </c>
      <c r="L69" s="206">
        <v>4.2399999999999984</v>
      </c>
    </row>
    <row r="70" spans="1:12">
      <c r="A70" s="17">
        <v>68</v>
      </c>
      <c r="B70" s="32">
        <v>89</v>
      </c>
      <c r="C70" s="200">
        <v>8.4550000000000018</v>
      </c>
      <c r="D70" s="206">
        <v>8.5749999999999993</v>
      </c>
      <c r="E70" s="204">
        <v>0.16999999999999993</v>
      </c>
      <c r="F70" s="204">
        <v>19.490000000000002</v>
      </c>
      <c r="G70" s="200">
        <v>5.0800000000000018</v>
      </c>
      <c r="H70" s="206">
        <v>5.2100000000000009</v>
      </c>
      <c r="I70" s="204">
        <v>1.0850000000000009</v>
      </c>
      <c r="J70" s="204">
        <v>8.52</v>
      </c>
      <c r="K70" s="200">
        <v>7.4700000000000024</v>
      </c>
      <c r="L70" s="206">
        <v>15.384999999999998</v>
      </c>
    </row>
    <row r="71" spans="1:12">
      <c r="A71" s="17">
        <v>69</v>
      </c>
      <c r="B71" s="29">
        <v>90</v>
      </c>
      <c r="C71" s="200">
        <v>9.3099999999999987</v>
      </c>
      <c r="D71" s="206">
        <v>8.2649999999999988</v>
      </c>
      <c r="E71" s="204">
        <v>-0.26500000000000057</v>
      </c>
      <c r="F71" s="204">
        <v>0.97999999999999865</v>
      </c>
      <c r="G71" s="200">
        <v>2.2649999999999988</v>
      </c>
      <c r="H71" s="206">
        <v>2.8149999999999995</v>
      </c>
      <c r="I71" s="204">
        <v>3.5700000000000003</v>
      </c>
      <c r="J71" s="204">
        <v>3.7050000000000001</v>
      </c>
      <c r="K71" s="200">
        <v>2.7999999999999972</v>
      </c>
      <c r="L71" s="206">
        <v>2.4949999999999992</v>
      </c>
    </row>
    <row r="72" spans="1:12">
      <c r="A72" s="18">
        <v>70</v>
      </c>
      <c r="B72" s="32">
        <v>92</v>
      </c>
      <c r="C72" s="201">
        <v>8.4099999999999984</v>
      </c>
      <c r="D72" s="207">
        <v>9.4650000000000016</v>
      </c>
      <c r="E72" s="209">
        <v>12.575000000000001</v>
      </c>
      <c r="F72" s="209">
        <v>7.2349999999999977</v>
      </c>
      <c r="G72" s="201">
        <v>6.8199999999999985</v>
      </c>
      <c r="H72" s="207">
        <v>3.7949999999999999</v>
      </c>
      <c r="I72" s="209">
        <v>2.8449999999999989</v>
      </c>
      <c r="J72" s="209">
        <v>3.49</v>
      </c>
      <c r="K72" s="201">
        <v>5.74</v>
      </c>
      <c r="L72" s="207">
        <v>4.9100000000000019</v>
      </c>
    </row>
    <row r="73" spans="1:12">
      <c r="A73" s="14">
        <v>71</v>
      </c>
      <c r="B73" s="32">
        <v>93</v>
      </c>
      <c r="C73" s="202">
        <v>6.5300000000000011</v>
      </c>
      <c r="D73" s="208">
        <v>6.3099999999999987</v>
      </c>
      <c r="E73" s="204">
        <v>-0.59499999999999886</v>
      </c>
      <c r="F73" s="204">
        <v>17.68</v>
      </c>
      <c r="G73" s="202">
        <v>1.3100000000000023</v>
      </c>
      <c r="H73" s="208">
        <v>3.3599999999999994</v>
      </c>
      <c r="I73" s="204">
        <v>1.1000000000000014</v>
      </c>
      <c r="J73" s="204">
        <v>2.3999999999999986</v>
      </c>
      <c r="K73" s="202">
        <v>-0.41999999999999815</v>
      </c>
      <c r="L73" s="208">
        <v>-0.22000000000000064</v>
      </c>
    </row>
    <row r="74" spans="1:12">
      <c r="A74" s="17">
        <v>72</v>
      </c>
      <c r="B74" s="32">
        <v>95</v>
      </c>
      <c r="C74" s="200">
        <v>11.915000000000001</v>
      </c>
      <c r="D74" s="206">
        <v>13.13</v>
      </c>
      <c r="E74" s="204">
        <v>2.3800000000000008</v>
      </c>
      <c r="F74" s="204">
        <v>2.8549999999999986</v>
      </c>
      <c r="G74" s="200">
        <v>5.3800000000000008</v>
      </c>
      <c r="H74" s="206">
        <v>5.9399999999999995</v>
      </c>
      <c r="I74" s="204">
        <v>6.0200000000000014</v>
      </c>
      <c r="J74" s="204">
        <v>5.6899999999999995</v>
      </c>
      <c r="K74" s="200">
        <v>3.6050000000000004</v>
      </c>
      <c r="L74" s="206">
        <v>5.2149999999999981</v>
      </c>
    </row>
    <row r="75" spans="1:12">
      <c r="A75" s="17">
        <v>73</v>
      </c>
      <c r="B75" s="32">
        <v>97</v>
      </c>
      <c r="C75" s="200">
        <v>8.4449999999999967</v>
      </c>
      <c r="D75" s="206">
        <v>8.9300000000000015</v>
      </c>
      <c r="E75" s="204">
        <v>12.384999999999998</v>
      </c>
      <c r="F75" s="204">
        <v>6.1950000000000003</v>
      </c>
      <c r="G75" s="200">
        <v>5.2999999999999989</v>
      </c>
      <c r="H75" s="206">
        <v>4.3049999999999997</v>
      </c>
      <c r="I75" s="204">
        <v>3.4399999999999977</v>
      </c>
      <c r="J75" s="204">
        <v>4.3650000000000002</v>
      </c>
      <c r="K75" s="200">
        <v>8.9749999999999979</v>
      </c>
      <c r="L75" s="206">
        <v>9.9700000000000006</v>
      </c>
    </row>
    <row r="76" spans="1:12">
      <c r="A76" s="17">
        <v>74</v>
      </c>
      <c r="B76" s="32">
        <v>98</v>
      </c>
      <c r="C76" s="200">
        <v>13.355000000000002</v>
      </c>
      <c r="D76" s="206">
        <v>11.334999999999997</v>
      </c>
      <c r="E76" s="204">
        <v>12.389999999999999</v>
      </c>
      <c r="F76" s="204">
        <v>4.1149999999999984</v>
      </c>
      <c r="G76" s="200">
        <v>6.2550000000000008</v>
      </c>
      <c r="H76" s="206">
        <v>5.125</v>
      </c>
      <c r="I76" s="204">
        <v>4.6100000000000012</v>
      </c>
      <c r="J76" s="204">
        <v>3.6150000000000002</v>
      </c>
      <c r="K76" s="200">
        <v>12.185</v>
      </c>
      <c r="L76" s="206">
        <v>8.610000000000003</v>
      </c>
    </row>
    <row r="77" spans="1:12">
      <c r="A77" s="17">
        <v>75</v>
      </c>
      <c r="B77" s="32">
        <v>99</v>
      </c>
      <c r="C77" s="200">
        <v>6.2850000000000037</v>
      </c>
      <c r="D77" s="206">
        <v>5.91</v>
      </c>
      <c r="E77" s="204">
        <v>1.3250000000000011</v>
      </c>
      <c r="F77" s="204">
        <v>9.77</v>
      </c>
      <c r="G77" s="200">
        <v>4.7000000000000028</v>
      </c>
      <c r="H77" s="206">
        <v>1.870000000000001</v>
      </c>
      <c r="I77" s="204">
        <v>1.2000000000000011</v>
      </c>
      <c r="J77" s="204">
        <v>1.6300000000000008</v>
      </c>
      <c r="K77" s="200">
        <v>16.335000000000001</v>
      </c>
      <c r="L77" s="206">
        <v>12.669999999999998</v>
      </c>
    </row>
    <row r="78" spans="1:12">
      <c r="A78" s="17">
        <v>76</v>
      </c>
      <c r="B78" s="32">
        <v>100</v>
      </c>
      <c r="C78" s="200">
        <v>8.4649999999999999</v>
      </c>
      <c r="D78" s="206">
        <v>9.3350000000000009</v>
      </c>
      <c r="E78" s="204">
        <v>1.0449999999999982</v>
      </c>
      <c r="F78" s="204">
        <v>1.5799999999999983</v>
      </c>
      <c r="G78" s="200">
        <v>9.879999999999999</v>
      </c>
      <c r="H78" s="206">
        <v>1.3599999999999994</v>
      </c>
      <c r="I78" s="204">
        <v>1.4649999999999999</v>
      </c>
      <c r="J78" s="204">
        <v>1.7949999999999999</v>
      </c>
      <c r="K78" s="200">
        <v>5.9750000000000014</v>
      </c>
      <c r="L78" s="206">
        <v>7.3100000000000023</v>
      </c>
    </row>
    <row r="79" spans="1:12">
      <c r="A79" s="17">
        <v>77</v>
      </c>
      <c r="B79" s="32">
        <v>102</v>
      </c>
      <c r="C79" s="200">
        <v>6.9949999999999992</v>
      </c>
      <c r="D79" s="206">
        <v>6.384999999999998</v>
      </c>
      <c r="E79" s="204">
        <v>5.6749999999999989</v>
      </c>
      <c r="F79" s="204">
        <v>6.4349999999999987</v>
      </c>
      <c r="G79" s="200">
        <v>5.6199999999999974</v>
      </c>
      <c r="H79" s="206">
        <v>8.4099999999999966</v>
      </c>
      <c r="I79" s="204">
        <v>3.5299999999999994</v>
      </c>
      <c r="J79" s="204">
        <v>6.3549999999999969</v>
      </c>
      <c r="K79" s="200">
        <v>9.4499999999999993</v>
      </c>
      <c r="L79" s="206">
        <v>5.7099999999999973</v>
      </c>
    </row>
    <row r="80" spans="1:12">
      <c r="A80" s="17">
        <v>78</v>
      </c>
      <c r="B80" s="30">
        <v>104</v>
      </c>
      <c r="C80" s="200">
        <v>4.4399999999999995</v>
      </c>
      <c r="D80" s="206">
        <v>6.1999999999999993</v>
      </c>
      <c r="E80" s="204">
        <v>3.8600000000000012</v>
      </c>
      <c r="F80" s="204">
        <v>3.3249999999999993</v>
      </c>
      <c r="G80" s="200">
        <v>3.2000000000000011</v>
      </c>
      <c r="H80" s="206">
        <v>4.7850000000000001</v>
      </c>
      <c r="I80" s="204">
        <v>1.8050000000000015</v>
      </c>
      <c r="J80" s="204">
        <v>2.17</v>
      </c>
      <c r="K80" s="200">
        <v>3.4850000000000012</v>
      </c>
      <c r="L80" s="206">
        <v>3.42</v>
      </c>
    </row>
    <row r="81" spans="1:12">
      <c r="A81" s="17">
        <v>79</v>
      </c>
      <c r="B81" s="30">
        <v>105</v>
      </c>
      <c r="C81" s="200">
        <v>9.2299999999999986</v>
      </c>
      <c r="D81" s="206">
        <v>6.9250000000000007</v>
      </c>
      <c r="E81" s="204">
        <v>3.4150000000000009</v>
      </c>
      <c r="F81" s="204">
        <v>2.9000000000000004</v>
      </c>
      <c r="G81" s="200">
        <v>8.6349999999999998</v>
      </c>
      <c r="H81" s="206">
        <v>6.4250000000000007</v>
      </c>
      <c r="I81" s="204">
        <v>3.3899999999999988</v>
      </c>
      <c r="J81" s="204">
        <v>2.4450000000000003</v>
      </c>
      <c r="K81" s="200">
        <v>4.6549999999999994</v>
      </c>
      <c r="L81" s="206">
        <v>5.32</v>
      </c>
    </row>
    <row r="82" spans="1:12">
      <c r="A82" s="18">
        <v>80</v>
      </c>
      <c r="B82" s="32">
        <v>106</v>
      </c>
      <c r="C82" s="201">
        <v>9.8250000000000028</v>
      </c>
      <c r="D82" s="207">
        <v>10.894999999999998</v>
      </c>
      <c r="E82" s="209">
        <v>4.7600000000000016</v>
      </c>
      <c r="F82" s="209">
        <v>6.1799999999999979</v>
      </c>
      <c r="G82" s="201">
        <v>7.43</v>
      </c>
      <c r="H82" s="207">
        <v>7.3549999999999986</v>
      </c>
      <c r="I82" s="209">
        <v>4.6050000000000004</v>
      </c>
      <c r="J82" s="209">
        <v>4.6099999999999994</v>
      </c>
      <c r="K82" s="201">
        <v>10.695</v>
      </c>
      <c r="L82" s="207">
        <v>8.8699999999999992</v>
      </c>
    </row>
    <row r="83" spans="1:12">
      <c r="A83" s="14">
        <v>81</v>
      </c>
      <c r="B83" s="32">
        <v>107</v>
      </c>
      <c r="C83" s="200">
        <v>7.745000000000001</v>
      </c>
      <c r="D83" s="206">
        <v>9.6449999999999996</v>
      </c>
      <c r="E83" s="204">
        <v>4.17</v>
      </c>
      <c r="F83" s="204">
        <v>4.8449999999999989</v>
      </c>
      <c r="G83" s="200">
        <v>3.9450000000000003</v>
      </c>
      <c r="H83" s="206">
        <v>4.2349999999999994</v>
      </c>
      <c r="I83" s="204">
        <v>3.9250000000000007</v>
      </c>
      <c r="J83" s="204">
        <v>4.7899999999999991</v>
      </c>
      <c r="K83" s="200">
        <v>6.9700000000000006</v>
      </c>
      <c r="L83" s="206">
        <v>5.9499999999999993</v>
      </c>
    </row>
    <row r="84" spans="1:12">
      <c r="A84" s="17">
        <v>82</v>
      </c>
      <c r="B84" s="32">
        <v>109</v>
      </c>
      <c r="C84" s="200">
        <v>9.1649999999999991</v>
      </c>
      <c r="D84" s="206">
        <v>8.1650000000000009</v>
      </c>
      <c r="E84" s="204">
        <v>2.1750000000000007</v>
      </c>
      <c r="F84" s="204">
        <v>3.9649999999999999</v>
      </c>
      <c r="G84" s="200">
        <v>6.2049999999999983</v>
      </c>
      <c r="H84" s="206">
        <v>5.4550000000000001</v>
      </c>
      <c r="I84" s="204">
        <v>3.1949999999999985</v>
      </c>
      <c r="J84" s="204">
        <v>3.0299999999999994</v>
      </c>
      <c r="K84" s="200">
        <v>6.1149999999999984</v>
      </c>
      <c r="L84" s="206">
        <v>7.7999999999999989</v>
      </c>
    </row>
    <row r="85" spans="1:12">
      <c r="A85" s="17">
        <v>83</v>
      </c>
      <c r="B85" s="32">
        <v>111</v>
      </c>
      <c r="C85" s="200">
        <v>6.3049999999999997</v>
      </c>
      <c r="D85" s="206">
        <v>7.6799999999999979</v>
      </c>
      <c r="E85" s="204">
        <v>2.4350000000000023</v>
      </c>
      <c r="F85" s="204">
        <v>1.7850000000000001</v>
      </c>
      <c r="G85" s="200">
        <v>2.5850000000000009</v>
      </c>
      <c r="H85" s="206">
        <v>4.7799999999999994</v>
      </c>
      <c r="I85" s="204">
        <v>2.6850000000000005</v>
      </c>
      <c r="J85" s="204">
        <v>3.375</v>
      </c>
      <c r="K85" s="200">
        <v>4.995000000000001</v>
      </c>
      <c r="L85" s="206">
        <v>3.7449999999999992</v>
      </c>
    </row>
    <row r="86" spans="1:12">
      <c r="A86" s="17">
        <v>84</v>
      </c>
      <c r="B86" s="32">
        <v>116</v>
      </c>
      <c r="C86" s="200">
        <v>5.9850000000000012</v>
      </c>
      <c r="D86" s="206">
        <v>5.2350000000000012</v>
      </c>
      <c r="E86" s="204">
        <v>2.490000000000002</v>
      </c>
      <c r="F86" s="204">
        <v>4.1050000000000004</v>
      </c>
      <c r="G86" s="200">
        <v>7.6600000000000037</v>
      </c>
      <c r="H86" s="206">
        <v>8.1550000000000011</v>
      </c>
      <c r="I86" s="204">
        <v>6.5549999999999997</v>
      </c>
      <c r="J86" s="204">
        <v>4.66</v>
      </c>
      <c r="K86" s="200">
        <v>19.785</v>
      </c>
      <c r="L86" s="206">
        <v>17.09</v>
      </c>
    </row>
    <row r="87" spans="1:12">
      <c r="A87" s="17">
        <v>85</v>
      </c>
      <c r="B87" s="32">
        <v>117</v>
      </c>
      <c r="C87" s="200">
        <v>6.3999999999999986</v>
      </c>
      <c r="D87" s="206">
        <v>6</v>
      </c>
      <c r="E87" s="204">
        <v>2.4749999999999996</v>
      </c>
      <c r="F87" s="204">
        <v>3.1950000000000003</v>
      </c>
      <c r="G87" s="200">
        <v>1.9800000000000004</v>
      </c>
      <c r="H87" s="206">
        <v>0.83500000000000085</v>
      </c>
      <c r="I87" s="204">
        <v>1.1600000000000001</v>
      </c>
      <c r="J87" s="204">
        <v>0.53500000000000014</v>
      </c>
      <c r="K87" s="200">
        <v>5.4249999999999972</v>
      </c>
      <c r="L87" s="206">
        <v>4.9200000000000017</v>
      </c>
    </row>
    <row r="88" spans="1:12">
      <c r="A88" s="17">
        <v>86</v>
      </c>
      <c r="B88" s="32">
        <v>118</v>
      </c>
      <c r="C88" s="200">
        <v>8.3999999999999986</v>
      </c>
      <c r="D88" s="206">
        <v>10.794999999999998</v>
      </c>
      <c r="E88" s="204">
        <v>2.9849999999999994</v>
      </c>
      <c r="F88" s="204">
        <v>4.2249999999999996</v>
      </c>
      <c r="G88" s="200">
        <v>5.4050000000000011</v>
      </c>
      <c r="H88" s="206">
        <v>7.4550000000000018</v>
      </c>
      <c r="I88" s="204">
        <v>2.7800000000000011</v>
      </c>
      <c r="J88" s="204">
        <v>3.9499999999999993</v>
      </c>
      <c r="K88" s="200">
        <v>7.3350000000000009</v>
      </c>
      <c r="L88" s="206">
        <v>9.495000000000001</v>
      </c>
    </row>
    <row r="89" spans="1:12">
      <c r="A89" s="17">
        <v>87</v>
      </c>
      <c r="B89" s="32">
        <v>119</v>
      </c>
      <c r="C89" s="200">
        <v>9.9750000000000014</v>
      </c>
      <c r="D89" s="206">
        <v>10.925000000000001</v>
      </c>
      <c r="E89" s="204">
        <v>2.245000000000001</v>
      </c>
      <c r="F89" s="204">
        <v>6.620000000000001</v>
      </c>
      <c r="G89" s="200">
        <v>5.0900000000000016</v>
      </c>
      <c r="H89" s="206">
        <v>0.36000000000000121</v>
      </c>
      <c r="I89" s="204">
        <v>5.1500000000000021</v>
      </c>
      <c r="J89" s="204">
        <v>-2.3099999999999987</v>
      </c>
      <c r="K89" s="200">
        <v>5.2750000000000021</v>
      </c>
      <c r="L89" s="206">
        <v>6.5400000000000027</v>
      </c>
    </row>
    <row r="90" spans="1:12">
      <c r="A90" s="17">
        <v>88</v>
      </c>
      <c r="B90" s="32">
        <v>120</v>
      </c>
      <c r="C90" s="200">
        <v>10.364999999999998</v>
      </c>
      <c r="D90" s="206">
        <v>8.5100000000000016</v>
      </c>
      <c r="E90" s="204">
        <v>4.5350000000000001</v>
      </c>
      <c r="F90" s="204">
        <v>5.0749999999999993</v>
      </c>
      <c r="G90" s="200">
        <v>6.639999999999997</v>
      </c>
      <c r="H90" s="206">
        <v>6.2949999999999982</v>
      </c>
      <c r="I90" s="204">
        <v>3.5399999999999991</v>
      </c>
      <c r="J90" s="204">
        <v>2.5150000000000006</v>
      </c>
      <c r="K90" s="200">
        <v>8.4700000000000024</v>
      </c>
      <c r="L90" s="206">
        <v>6.9199999999999982</v>
      </c>
    </row>
    <row r="91" spans="1:12">
      <c r="A91" s="17">
        <v>89</v>
      </c>
      <c r="B91" s="32">
        <v>123</v>
      </c>
      <c r="C91" s="205">
        <v>0.50499999999999901</v>
      </c>
      <c r="D91" s="207">
        <v>9.09</v>
      </c>
      <c r="E91" s="209">
        <v>9.514999999999997</v>
      </c>
      <c r="F91" s="209">
        <v>6.0249999999999986</v>
      </c>
      <c r="G91" s="201">
        <v>5.4599999999999973</v>
      </c>
      <c r="H91" s="207">
        <v>4.0649999999999977</v>
      </c>
      <c r="I91" s="209">
        <v>4.1199999999999992</v>
      </c>
      <c r="J91" s="209">
        <v>3.879999999999999</v>
      </c>
      <c r="K91" s="201">
        <v>3.6649999999999991</v>
      </c>
      <c r="L91" s="207">
        <v>7.91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93"/>
  <sheetViews>
    <sheetView topLeftCell="A265" workbookViewId="0">
      <selection activeCell="C276" sqref="C276:O280"/>
    </sheetView>
  </sheetViews>
  <sheetFormatPr defaultRowHeight="15"/>
  <cols>
    <col min="2" max="2" width="16" customWidth="1"/>
    <col min="3" max="3" width="29" style="48" customWidth="1"/>
    <col min="17" max="17" width="9.85546875" customWidth="1"/>
    <col min="18" max="18" width="8.42578125" customWidth="1"/>
    <col min="19" max="19" width="9.140625" customWidth="1"/>
    <col min="20" max="20" width="18.28515625" customWidth="1"/>
  </cols>
  <sheetData>
    <row r="1" spans="1:21">
      <c r="A1" s="232" t="s">
        <v>87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</row>
    <row r="2" spans="1:21">
      <c r="A2" s="6"/>
      <c r="B2" s="45" t="s">
        <v>88</v>
      </c>
      <c r="C2" s="47" t="s">
        <v>89</v>
      </c>
      <c r="D2" s="46" t="s">
        <v>90</v>
      </c>
      <c r="E2" s="46" t="s">
        <v>91</v>
      </c>
      <c r="F2" s="46" t="s">
        <v>92</v>
      </c>
      <c r="G2" s="46" t="s">
        <v>93</v>
      </c>
      <c r="H2" s="46" t="s">
        <v>94</v>
      </c>
      <c r="I2" s="46" t="s">
        <v>95</v>
      </c>
      <c r="J2" s="46" t="s">
        <v>96</v>
      </c>
      <c r="K2" s="46" t="s">
        <v>97</v>
      </c>
      <c r="L2" s="46" t="s">
        <v>98</v>
      </c>
      <c r="M2" s="46" t="s">
        <v>99</v>
      </c>
      <c r="N2" s="46" t="s">
        <v>100</v>
      </c>
      <c r="O2" s="46" t="s">
        <v>101</v>
      </c>
      <c r="Q2" s="50" t="s">
        <v>102</v>
      </c>
      <c r="R2" s="50" t="s">
        <v>103</v>
      </c>
      <c r="S2" s="50" t="s">
        <v>104</v>
      </c>
      <c r="T2" s="51" t="s">
        <v>105</v>
      </c>
      <c r="U2" s="51" t="s">
        <v>106</v>
      </c>
    </row>
    <row r="3" spans="1:21">
      <c r="A3" s="6">
        <v>1</v>
      </c>
      <c r="B3" t="s">
        <v>107</v>
      </c>
      <c r="C3" s="48" t="s">
        <v>108</v>
      </c>
      <c r="D3" s="6">
        <v>0.5</v>
      </c>
      <c r="E3" s="6">
        <v>0.5</v>
      </c>
      <c r="F3" s="6">
        <v>1</v>
      </c>
      <c r="G3" s="6">
        <v>0</v>
      </c>
      <c r="H3" s="6">
        <v>0</v>
      </c>
      <c r="I3" s="6">
        <v>0</v>
      </c>
      <c r="J3" s="6">
        <v>0</v>
      </c>
      <c r="K3" s="6">
        <v>1</v>
      </c>
      <c r="L3" s="6">
        <v>1</v>
      </c>
      <c r="M3" s="6">
        <v>1</v>
      </c>
      <c r="N3" s="6">
        <v>0</v>
      </c>
      <c r="O3" s="6">
        <v>1</v>
      </c>
      <c r="Q3">
        <f>COUNTIF(D3:O3,1)</f>
        <v>5</v>
      </c>
      <c r="R3">
        <f>COUNTIF(D3:O3,0.5)</f>
        <v>2</v>
      </c>
      <c r="S3">
        <f>SUM(Q3:R3)</f>
        <v>7</v>
      </c>
      <c r="T3" s="6" t="str">
        <f>IF(S3&gt;0,"1","0")</f>
        <v>1</v>
      </c>
      <c r="U3" s="6" t="str">
        <f>IF(S3&gt;2,"1","0")</f>
        <v>1</v>
      </c>
    </row>
    <row r="4" spans="1:21">
      <c r="A4" s="6">
        <v>2</v>
      </c>
      <c r="B4" t="s">
        <v>109</v>
      </c>
      <c r="C4" s="48" t="s">
        <v>108</v>
      </c>
      <c r="D4" s="6">
        <v>0.5</v>
      </c>
      <c r="E4" s="6">
        <v>0.5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1</v>
      </c>
      <c r="L4" s="6">
        <v>1</v>
      </c>
      <c r="M4" s="6">
        <v>1</v>
      </c>
      <c r="N4" s="6">
        <v>0</v>
      </c>
      <c r="O4" s="6">
        <v>1</v>
      </c>
      <c r="Q4">
        <f t="shared" ref="Q4:Q67" si="0">COUNTIF(D4:O4,1)</f>
        <v>5</v>
      </c>
      <c r="R4">
        <f t="shared" ref="R4:R67" si="1">COUNTIF(D4:O4,0.5)</f>
        <v>2</v>
      </c>
      <c r="S4">
        <f t="shared" ref="S4:S67" si="2">SUM(Q4:R4)</f>
        <v>7</v>
      </c>
      <c r="T4" s="6" t="str">
        <f t="shared" ref="T4:T67" si="3">IF(S4&gt;0,"1","0")</f>
        <v>1</v>
      </c>
      <c r="U4" s="6" t="str">
        <f t="shared" ref="U4:U67" si="4">IF(S4&gt;2,"1","0")</f>
        <v>1</v>
      </c>
    </row>
    <row r="5" spans="1:21">
      <c r="A5" s="6">
        <v>3</v>
      </c>
      <c r="B5" t="s">
        <v>110</v>
      </c>
      <c r="C5" s="48" t="s">
        <v>108</v>
      </c>
      <c r="D5" s="6">
        <v>0.5</v>
      </c>
      <c r="E5" s="6">
        <v>1</v>
      </c>
      <c r="F5" s="6">
        <v>1</v>
      </c>
      <c r="G5" s="6">
        <v>0</v>
      </c>
      <c r="H5" s="6">
        <v>0</v>
      </c>
      <c r="I5" s="6">
        <v>0</v>
      </c>
      <c r="J5" s="6">
        <v>0</v>
      </c>
      <c r="K5" s="6">
        <v>1</v>
      </c>
      <c r="L5" s="6">
        <v>1</v>
      </c>
      <c r="M5" s="6">
        <v>1</v>
      </c>
      <c r="N5" s="6">
        <v>0</v>
      </c>
      <c r="O5" s="6">
        <v>1</v>
      </c>
      <c r="Q5">
        <f t="shared" si="0"/>
        <v>6</v>
      </c>
      <c r="R5">
        <f t="shared" si="1"/>
        <v>1</v>
      </c>
      <c r="S5">
        <f t="shared" si="2"/>
        <v>7</v>
      </c>
      <c r="T5" s="6" t="str">
        <f t="shared" si="3"/>
        <v>1</v>
      </c>
      <c r="U5" s="6" t="str">
        <f t="shared" si="4"/>
        <v>1</v>
      </c>
    </row>
    <row r="6" spans="1:21">
      <c r="A6" s="6">
        <v>4</v>
      </c>
      <c r="B6" t="s">
        <v>111</v>
      </c>
      <c r="C6" s="48" t="s">
        <v>108</v>
      </c>
      <c r="D6" s="6">
        <v>0</v>
      </c>
      <c r="E6" s="6">
        <v>0</v>
      </c>
      <c r="F6" s="6">
        <v>0</v>
      </c>
      <c r="G6" s="6">
        <v>0</v>
      </c>
      <c r="H6" s="6">
        <v>0.5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Q6">
        <f t="shared" si="0"/>
        <v>1</v>
      </c>
      <c r="R6">
        <f t="shared" si="1"/>
        <v>1</v>
      </c>
      <c r="S6">
        <f t="shared" si="2"/>
        <v>2</v>
      </c>
      <c r="T6" s="6" t="str">
        <f t="shared" si="3"/>
        <v>1</v>
      </c>
      <c r="U6" s="6" t="str">
        <f t="shared" si="4"/>
        <v>0</v>
      </c>
    </row>
    <row r="7" spans="1:21">
      <c r="A7" s="6">
        <v>5</v>
      </c>
      <c r="B7" t="s">
        <v>112</v>
      </c>
      <c r="C7" s="48" t="s">
        <v>108</v>
      </c>
      <c r="D7" s="6">
        <v>0</v>
      </c>
      <c r="E7" s="6">
        <v>0</v>
      </c>
      <c r="F7" s="6">
        <v>0</v>
      </c>
      <c r="G7" s="6">
        <v>0</v>
      </c>
      <c r="H7" s="6">
        <v>1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Q7">
        <f t="shared" si="0"/>
        <v>2</v>
      </c>
      <c r="R7">
        <f t="shared" si="1"/>
        <v>0</v>
      </c>
      <c r="S7">
        <f t="shared" si="2"/>
        <v>2</v>
      </c>
      <c r="T7" s="6" t="str">
        <f t="shared" si="3"/>
        <v>1</v>
      </c>
      <c r="U7" s="6" t="str">
        <f t="shared" si="4"/>
        <v>0</v>
      </c>
    </row>
    <row r="8" spans="1:21">
      <c r="A8" s="6">
        <v>6</v>
      </c>
      <c r="B8" t="s">
        <v>113</v>
      </c>
      <c r="C8" s="48" t="s">
        <v>108</v>
      </c>
      <c r="D8" s="6">
        <v>0.5</v>
      </c>
      <c r="E8" s="6">
        <v>0</v>
      </c>
      <c r="F8" s="6">
        <v>0</v>
      </c>
      <c r="G8" s="6">
        <v>0</v>
      </c>
      <c r="H8" s="6">
        <v>0.5</v>
      </c>
      <c r="I8" s="6">
        <v>1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Q8">
        <f t="shared" si="0"/>
        <v>1</v>
      </c>
      <c r="R8">
        <f t="shared" si="1"/>
        <v>2</v>
      </c>
      <c r="S8">
        <f t="shared" si="2"/>
        <v>3</v>
      </c>
      <c r="T8" s="6" t="str">
        <f t="shared" si="3"/>
        <v>1</v>
      </c>
      <c r="U8" s="6" t="str">
        <f t="shared" si="4"/>
        <v>1</v>
      </c>
    </row>
    <row r="9" spans="1:21">
      <c r="A9" s="6">
        <v>7</v>
      </c>
      <c r="B9" t="s">
        <v>114</v>
      </c>
      <c r="C9" s="48" t="s">
        <v>115</v>
      </c>
      <c r="D9" s="6">
        <v>1</v>
      </c>
      <c r="E9" s="6">
        <v>1</v>
      </c>
      <c r="F9" s="6">
        <v>0</v>
      </c>
      <c r="G9" s="6">
        <v>0</v>
      </c>
      <c r="H9" s="6">
        <v>1</v>
      </c>
      <c r="I9" s="6">
        <v>0</v>
      </c>
      <c r="J9" s="6">
        <v>1</v>
      </c>
      <c r="K9" s="6">
        <v>1</v>
      </c>
      <c r="L9" s="6">
        <v>0</v>
      </c>
      <c r="M9" s="6">
        <v>0</v>
      </c>
      <c r="N9" s="6">
        <v>1</v>
      </c>
      <c r="O9" s="6">
        <v>1</v>
      </c>
      <c r="Q9">
        <f t="shared" si="0"/>
        <v>7</v>
      </c>
      <c r="R9">
        <f t="shared" si="1"/>
        <v>0</v>
      </c>
      <c r="S9">
        <f t="shared" si="2"/>
        <v>7</v>
      </c>
      <c r="T9" s="6" t="str">
        <f t="shared" si="3"/>
        <v>1</v>
      </c>
      <c r="U9" s="6" t="str">
        <f t="shared" si="4"/>
        <v>1</v>
      </c>
    </row>
    <row r="10" spans="1:21">
      <c r="A10" s="6">
        <v>8</v>
      </c>
      <c r="B10" t="s">
        <v>116</v>
      </c>
      <c r="C10" s="48" t="s">
        <v>115</v>
      </c>
      <c r="D10" s="6">
        <v>1</v>
      </c>
      <c r="E10" s="6">
        <v>1</v>
      </c>
      <c r="F10" s="6">
        <v>0</v>
      </c>
      <c r="G10" s="6">
        <v>0</v>
      </c>
      <c r="H10" s="6">
        <v>1</v>
      </c>
      <c r="I10" s="6">
        <v>0.5</v>
      </c>
      <c r="J10" s="6">
        <v>1</v>
      </c>
      <c r="K10" s="6">
        <v>1</v>
      </c>
      <c r="L10" s="6">
        <v>0</v>
      </c>
      <c r="M10" s="6">
        <v>0</v>
      </c>
      <c r="N10" s="6">
        <v>1</v>
      </c>
      <c r="O10" s="6">
        <v>1</v>
      </c>
      <c r="Q10">
        <f t="shared" si="0"/>
        <v>7</v>
      </c>
      <c r="R10">
        <f t="shared" si="1"/>
        <v>1</v>
      </c>
      <c r="S10">
        <f t="shared" si="2"/>
        <v>8</v>
      </c>
      <c r="T10" s="6" t="str">
        <f t="shared" si="3"/>
        <v>1</v>
      </c>
      <c r="U10" s="6" t="str">
        <f t="shared" si="4"/>
        <v>1</v>
      </c>
    </row>
    <row r="11" spans="1:21">
      <c r="A11" s="6">
        <v>9</v>
      </c>
      <c r="B11" t="s">
        <v>117</v>
      </c>
      <c r="C11" s="48" t="s">
        <v>115</v>
      </c>
      <c r="D11" s="6">
        <v>1</v>
      </c>
      <c r="E11" s="6">
        <v>1</v>
      </c>
      <c r="F11" s="6">
        <v>0</v>
      </c>
      <c r="G11" s="6">
        <v>0</v>
      </c>
      <c r="H11" s="6">
        <v>1</v>
      </c>
      <c r="I11" s="6">
        <v>0.5</v>
      </c>
      <c r="J11" s="6">
        <v>1</v>
      </c>
      <c r="K11" s="6">
        <v>1</v>
      </c>
      <c r="L11" s="6">
        <v>0</v>
      </c>
      <c r="M11" s="6">
        <v>0</v>
      </c>
      <c r="N11" s="6">
        <v>1</v>
      </c>
      <c r="O11" s="6">
        <v>1</v>
      </c>
      <c r="Q11">
        <f t="shared" si="0"/>
        <v>7</v>
      </c>
      <c r="R11">
        <f t="shared" si="1"/>
        <v>1</v>
      </c>
      <c r="S11">
        <f t="shared" si="2"/>
        <v>8</v>
      </c>
      <c r="T11" s="6" t="str">
        <f t="shared" si="3"/>
        <v>1</v>
      </c>
      <c r="U11" s="6" t="str">
        <f t="shared" si="4"/>
        <v>1</v>
      </c>
    </row>
    <row r="12" spans="1:21">
      <c r="A12" s="6">
        <v>10</v>
      </c>
      <c r="B12" t="s">
        <v>118</v>
      </c>
      <c r="C12" s="48" t="s">
        <v>108</v>
      </c>
      <c r="D12" s="6">
        <v>0</v>
      </c>
      <c r="E12" s="6">
        <v>1</v>
      </c>
      <c r="F12" s="6">
        <v>0</v>
      </c>
      <c r="G12" s="6">
        <v>1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1</v>
      </c>
      <c r="Q12">
        <f t="shared" si="0"/>
        <v>3</v>
      </c>
      <c r="R12">
        <f t="shared" si="1"/>
        <v>0</v>
      </c>
      <c r="S12">
        <f t="shared" si="2"/>
        <v>3</v>
      </c>
      <c r="T12" s="6" t="str">
        <f t="shared" si="3"/>
        <v>1</v>
      </c>
      <c r="U12" s="6" t="str">
        <f t="shared" si="4"/>
        <v>1</v>
      </c>
    </row>
    <row r="13" spans="1:21">
      <c r="A13" s="6">
        <v>11</v>
      </c>
      <c r="B13" t="s">
        <v>119</v>
      </c>
      <c r="C13" s="48" t="s">
        <v>108</v>
      </c>
      <c r="D13" s="6">
        <v>0</v>
      </c>
      <c r="E13" s="6">
        <v>1</v>
      </c>
      <c r="F13" s="6">
        <v>0</v>
      </c>
      <c r="G13" s="6">
        <v>1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1</v>
      </c>
      <c r="Q13">
        <f t="shared" si="0"/>
        <v>3</v>
      </c>
      <c r="R13">
        <f t="shared" si="1"/>
        <v>0</v>
      </c>
      <c r="S13">
        <f t="shared" si="2"/>
        <v>3</v>
      </c>
      <c r="T13" s="6" t="str">
        <f t="shared" si="3"/>
        <v>1</v>
      </c>
      <c r="U13" s="6" t="str">
        <f t="shared" si="4"/>
        <v>1</v>
      </c>
    </row>
    <row r="14" spans="1:21">
      <c r="A14" s="6">
        <v>12</v>
      </c>
      <c r="B14" t="s">
        <v>120</v>
      </c>
      <c r="C14" s="48" t="s">
        <v>108</v>
      </c>
      <c r="D14" s="6">
        <v>0</v>
      </c>
      <c r="E14" s="6">
        <v>1</v>
      </c>
      <c r="F14" s="6">
        <v>0</v>
      </c>
      <c r="G14" s="6">
        <v>1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1</v>
      </c>
      <c r="Q14">
        <f t="shared" si="0"/>
        <v>3</v>
      </c>
      <c r="R14">
        <f t="shared" si="1"/>
        <v>0</v>
      </c>
      <c r="S14">
        <f t="shared" si="2"/>
        <v>3</v>
      </c>
      <c r="T14" s="6" t="str">
        <f t="shared" si="3"/>
        <v>1</v>
      </c>
      <c r="U14" s="6" t="str">
        <f t="shared" si="4"/>
        <v>1</v>
      </c>
    </row>
    <row r="15" spans="1:21">
      <c r="A15" s="6">
        <v>13</v>
      </c>
      <c r="B15" t="s">
        <v>121</v>
      </c>
      <c r="C15" s="48" t="s">
        <v>108</v>
      </c>
      <c r="D15" s="6">
        <v>0</v>
      </c>
      <c r="E15" s="6">
        <v>1</v>
      </c>
      <c r="F15" s="6">
        <v>0</v>
      </c>
      <c r="G15" s="6">
        <v>1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1</v>
      </c>
      <c r="Q15">
        <f t="shared" si="0"/>
        <v>3</v>
      </c>
      <c r="R15">
        <f t="shared" si="1"/>
        <v>0</v>
      </c>
      <c r="S15">
        <f t="shared" si="2"/>
        <v>3</v>
      </c>
      <c r="T15" s="6" t="str">
        <f t="shared" si="3"/>
        <v>1</v>
      </c>
      <c r="U15" s="6" t="str">
        <f t="shared" si="4"/>
        <v>1</v>
      </c>
    </row>
    <row r="16" spans="1:21">
      <c r="A16" s="6">
        <v>14</v>
      </c>
      <c r="B16" t="s">
        <v>122</v>
      </c>
      <c r="C16" s="48" t="s">
        <v>108</v>
      </c>
      <c r="D16" s="6">
        <v>0</v>
      </c>
      <c r="E16" s="6">
        <v>1</v>
      </c>
      <c r="F16" s="6">
        <v>0</v>
      </c>
      <c r="G16" s="6">
        <v>1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1</v>
      </c>
      <c r="Q16">
        <f t="shared" si="0"/>
        <v>3</v>
      </c>
      <c r="R16">
        <f t="shared" si="1"/>
        <v>0</v>
      </c>
      <c r="S16">
        <f t="shared" si="2"/>
        <v>3</v>
      </c>
      <c r="T16" s="6" t="str">
        <f t="shared" si="3"/>
        <v>1</v>
      </c>
      <c r="U16" s="6" t="str">
        <f t="shared" si="4"/>
        <v>1</v>
      </c>
    </row>
    <row r="17" spans="1:21">
      <c r="A17" s="6">
        <v>15</v>
      </c>
      <c r="B17" t="s">
        <v>123</v>
      </c>
      <c r="C17" s="48" t="s">
        <v>108</v>
      </c>
      <c r="D17" s="6">
        <v>0</v>
      </c>
      <c r="E17" s="6">
        <v>0</v>
      </c>
      <c r="F17" s="6">
        <v>0</v>
      </c>
      <c r="G17" s="6">
        <v>1</v>
      </c>
      <c r="H17" s="6">
        <v>0</v>
      </c>
      <c r="I17" s="6">
        <v>0</v>
      </c>
      <c r="J17" s="6">
        <v>0</v>
      </c>
      <c r="K17" s="6">
        <v>1</v>
      </c>
      <c r="L17" s="6">
        <v>0</v>
      </c>
      <c r="M17" s="6">
        <v>0</v>
      </c>
      <c r="N17" s="6">
        <v>1</v>
      </c>
      <c r="O17" s="6">
        <v>1</v>
      </c>
      <c r="Q17">
        <f t="shared" si="0"/>
        <v>4</v>
      </c>
      <c r="R17">
        <f t="shared" si="1"/>
        <v>0</v>
      </c>
      <c r="S17">
        <f t="shared" si="2"/>
        <v>4</v>
      </c>
      <c r="T17" s="6" t="str">
        <f t="shared" si="3"/>
        <v>1</v>
      </c>
      <c r="U17" s="6" t="str">
        <f t="shared" si="4"/>
        <v>1</v>
      </c>
    </row>
    <row r="18" spans="1:21">
      <c r="A18" s="6">
        <v>16</v>
      </c>
      <c r="B18" t="s">
        <v>124</v>
      </c>
      <c r="C18" s="48" t="s">
        <v>108</v>
      </c>
      <c r="D18" s="6">
        <v>0</v>
      </c>
      <c r="E18" s="6">
        <v>0</v>
      </c>
      <c r="F18" s="6">
        <v>0.5</v>
      </c>
      <c r="G18" s="6">
        <v>0</v>
      </c>
      <c r="H18" s="6">
        <v>0</v>
      </c>
      <c r="I18" s="6">
        <v>0</v>
      </c>
      <c r="J18" s="6">
        <v>1</v>
      </c>
      <c r="K18" s="6">
        <v>1</v>
      </c>
      <c r="L18" s="6">
        <v>0</v>
      </c>
      <c r="M18" s="6">
        <v>0</v>
      </c>
      <c r="N18" s="6">
        <v>1</v>
      </c>
      <c r="O18" s="6">
        <v>0</v>
      </c>
      <c r="Q18">
        <f t="shared" si="0"/>
        <v>3</v>
      </c>
      <c r="R18">
        <f t="shared" si="1"/>
        <v>1</v>
      </c>
      <c r="S18">
        <f t="shared" si="2"/>
        <v>4</v>
      </c>
      <c r="T18" s="6" t="str">
        <f t="shared" si="3"/>
        <v>1</v>
      </c>
      <c r="U18" s="6" t="str">
        <f t="shared" si="4"/>
        <v>1</v>
      </c>
    </row>
    <row r="19" spans="1:21">
      <c r="A19" s="6">
        <v>17</v>
      </c>
      <c r="B19" t="s">
        <v>125</v>
      </c>
      <c r="C19" s="48" t="s">
        <v>108</v>
      </c>
      <c r="D19" s="6">
        <v>0</v>
      </c>
      <c r="E19" s="6">
        <v>0</v>
      </c>
      <c r="F19" s="6">
        <v>0.5</v>
      </c>
      <c r="G19" s="6">
        <v>0</v>
      </c>
      <c r="H19" s="6">
        <v>0</v>
      </c>
      <c r="I19" s="6">
        <v>0</v>
      </c>
      <c r="J19" s="6">
        <v>1</v>
      </c>
      <c r="K19" s="6">
        <v>1</v>
      </c>
      <c r="L19" s="6">
        <v>0</v>
      </c>
      <c r="M19" s="6">
        <v>0</v>
      </c>
      <c r="N19" s="6">
        <v>1</v>
      </c>
      <c r="O19" s="6">
        <v>0</v>
      </c>
      <c r="Q19">
        <f t="shared" si="0"/>
        <v>3</v>
      </c>
      <c r="R19">
        <f t="shared" si="1"/>
        <v>1</v>
      </c>
      <c r="S19">
        <f t="shared" si="2"/>
        <v>4</v>
      </c>
      <c r="T19" s="6" t="str">
        <f t="shared" si="3"/>
        <v>1</v>
      </c>
      <c r="U19" s="6" t="str">
        <f t="shared" si="4"/>
        <v>1</v>
      </c>
    </row>
    <row r="20" spans="1:21">
      <c r="A20" s="6">
        <v>18</v>
      </c>
      <c r="B20" t="s">
        <v>126</v>
      </c>
      <c r="C20" s="48" t="s">
        <v>108</v>
      </c>
      <c r="D20" s="6">
        <v>0</v>
      </c>
      <c r="E20" s="6">
        <v>0</v>
      </c>
      <c r="F20" s="6">
        <v>0.5</v>
      </c>
      <c r="G20" s="6">
        <v>0</v>
      </c>
      <c r="H20" s="6">
        <v>0</v>
      </c>
      <c r="I20" s="6">
        <v>0</v>
      </c>
      <c r="J20" s="6">
        <v>1</v>
      </c>
      <c r="K20" s="6">
        <v>1</v>
      </c>
      <c r="L20" s="6">
        <v>0</v>
      </c>
      <c r="M20" s="6">
        <v>0</v>
      </c>
      <c r="N20" s="6">
        <v>1</v>
      </c>
      <c r="O20" s="6">
        <v>0</v>
      </c>
      <c r="Q20">
        <f t="shared" si="0"/>
        <v>3</v>
      </c>
      <c r="R20">
        <f t="shared" si="1"/>
        <v>1</v>
      </c>
      <c r="S20">
        <f t="shared" si="2"/>
        <v>4</v>
      </c>
      <c r="T20" s="6" t="str">
        <f t="shared" si="3"/>
        <v>1</v>
      </c>
      <c r="U20" s="6" t="str">
        <f t="shared" si="4"/>
        <v>1</v>
      </c>
    </row>
    <row r="21" spans="1:21">
      <c r="A21" s="6">
        <v>19</v>
      </c>
      <c r="B21" t="s">
        <v>127</v>
      </c>
      <c r="C21" s="48" t="s">
        <v>108</v>
      </c>
      <c r="D21" s="6">
        <v>1</v>
      </c>
      <c r="E21" s="6">
        <v>0.5</v>
      </c>
      <c r="F21" s="6">
        <v>1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1</v>
      </c>
      <c r="O21" s="6">
        <v>0</v>
      </c>
      <c r="Q21">
        <f t="shared" si="0"/>
        <v>3</v>
      </c>
      <c r="R21">
        <f t="shared" si="1"/>
        <v>1</v>
      </c>
      <c r="S21">
        <f t="shared" si="2"/>
        <v>4</v>
      </c>
      <c r="T21" s="6" t="str">
        <f t="shared" si="3"/>
        <v>1</v>
      </c>
      <c r="U21" s="6" t="str">
        <f t="shared" si="4"/>
        <v>1</v>
      </c>
    </row>
    <row r="22" spans="1:21">
      <c r="A22" s="6">
        <v>20</v>
      </c>
      <c r="B22" t="s">
        <v>128</v>
      </c>
      <c r="C22" s="48" t="s">
        <v>108</v>
      </c>
      <c r="D22" s="6">
        <v>0.5</v>
      </c>
      <c r="E22" s="6">
        <v>1</v>
      </c>
      <c r="F22" s="6">
        <v>1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1</v>
      </c>
      <c r="O22" s="6">
        <v>0</v>
      </c>
      <c r="Q22">
        <f t="shared" si="0"/>
        <v>3</v>
      </c>
      <c r="R22">
        <f t="shared" si="1"/>
        <v>1</v>
      </c>
      <c r="S22">
        <f t="shared" si="2"/>
        <v>4</v>
      </c>
      <c r="T22" s="6" t="str">
        <f t="shared" si="3"/>
        <v>1</v>
      </c>
      <c r="U22" s="6" t="str">
        <f t="shared" si="4"/>
        <v>1</v>
      </c>
    </row>
    <row r="23" spans="1:21">
      <c r="A23" s="6">
        <v>21</v>
      </c>
      <c r="B23" t="s">
        <v>129</v>
      </c>
      <c r="C23" s="48" t="s">
        <v>108</v>
      </c>
      <c r="D23" s="6">
        <v>0.5</v>
      </c>
      <c r="E23" s="6">
        <v>0.5</v>
      </c>
      <c r="F23" s="6">
        <v>1</v>
      </c>
      <c r="G23" s="6">
        <v>0</v>
      </c>
      <c r="H23" s="6">
        <v>0</v>
      </c>
      <c r="I23" s="6">
        <v>0</v>
      </c>
      <c r="J23" s="6">
        <v>0</v>
      </c>
      <c r="K23" s="6">
        <v>1</v>
      </c>
      <c r="L23" s="6">
        <v>0</v>
      </c>
      <c r="M23" s="6">
        <v>0</v>
      </c>
      <c r="N23" s="6">
        <v>0</v>
      </c>
      <c r="O23" s="6">
        <v>0</v>
      </c>
      <c r="Q23">
        <f t="shared" si="0"/>
        <v>2</v>
      </c>
      <c r="R23">
        <f t="shared" si="1"/>
        <v>2</v>
      </c>
      <c r="S23">
        <f t="shared" si="2"/>
        <v>4</v>
      </c>
      <c r="T23" s="6" t="str">
        <f t="shared" si="3"/>
        <v>1</v>
      </c>
      <c r="U23" s="6" t="str">
        <f t="shared" si="4"/>
        <v>1</v>
      </c>
    </row>
    <row r="24" spans="1:21">
      <c r="A24" s="6">
        <v>22</v>
      </c>
      <c r="B24" t="s">
        <v>130</v>
      </c>
      <c r="C24" s="48" t="s">
        <v>108</v>
      </c>
      <c r="D24" s="6">
        <v>0.5</v>
      </c>
      <c r="E24" s="6">
        <v>0.5</v>
      </c>
      <c r="F24" s="6">
        <v>0.5</v>
      </c>
      <c r="G24" s="6">
        <v>0</v>
      </c>
      <c r="H24" s="6">
        <v>0</v>
      </c>
      <c r="I24" s="6">
        <v>0</v>
      </c>
      <c r="J24" s="6">
        <v>0</v>
      </c>
      <c r="K24" s="6">
        <v>1</v>
      </c>
      <c r="L24" s="6">
        <v>0</v>
      </c>
      <c r="M24" s="6">
        <v>0</v>
      </c>
      <c r="N24" s="6">
        <v>0</v>
      </c>
      <c r="O24" s="6">
        <v>0</v>
      </c>
      <c r="Q24">
        <f t="shared" si="0"/>
        <v>1</v>
      </c>
      <c r="R24">
        <f t="shared" si="1"/>
        <v>3</v>
      </c>
      <c r="S24">
        <f t="shared" si="2"/>
        <v>4</v>
      </c>
      <c r="T24" s="6" t="str">
        <f t="shared" si="3"/>
        <v>1</v>
      </c>
      <c r="U24" s="6" t="str">
        <f t="shared" si="4"/>
        <v>1</v>
      </c>
    </row>
    <row r="25" spans="1:21">
      <c r="A25" s="6">
        <v>23</v>
      </c>
      <c r="B25" t="s">
        <v>131</v>
      </c>
      <c r="C25" s="48" t="s">
        <v>108</v>
      </c>
      <c r="D25" s="6">
        <v>0</v>
      </c>
      <c r="E25" s="6">
        <v>0.5</v>
      </c>
      <c r="F25" s="6">
        <v>0.5</v>
      </c>
      <c r="G25" s="6">
        <v>0</v>
      </c>
      <c r="H25" s="6">
        <v>0</v>
      </c>
      <c r="I25" s="6">
        <v>0</v>
      </c>
      <c r="J25" s="6">
        <v>0</v>
      </c>
      <c r="K25" s="6">
        <v>1</v>
      </c>
      <c r="L25" s="6">
        <v>0</v>
      </c>
      <c r="M25" s="6">
        <v>0</v>
      </c>
      <c r="N25" s="6">
        <v>0</v>
      </c>
      <c r="O25" s="6">
        <v>0</v>
      </c>
      <c r="Q25">
        <f t="shared" si="0"/>
        <v>1</v>
      </c>
      <c r="R25">
        <f t="shared" si="1"/>
        <v>2</v>
      </c>
      <c r="S25">
        <f t="shared" si="2"/>
        <v>3</v>
      </c>
      <c r="T25" s="6" t="str">
        <f t="shared" si="3"/>
        <v>1</v>
      </c>
      <c r="U25" s="6" t="str">
        <f t="shared" si="4"/>
        <v>1</v>
      </c>
    </row>
    <row r="26" spans="1:21">
      <c r="A26" s="6">
        <v>24</v>
      </c>
      <c r="B26" t="s">
        <v>132</v>
      </c>
      <c r="C26" s="48" t="s">
        <v>108</v>
      </c>
      <c r="D26" s="6">
        <v>0</v>
      </c>
      <c r="E26" s="6">
        <v>1</v>
      </c>
      <c r="F26" s="6">
        <v>0.5</v>
      </c>
      <c r="G26" s="6">
        <v>0.5</v>
      </c>
      <c r="H26" s="6">
        <v>0</v>
      </c>
      <c r="I26" s="6">
        <v>0</v>
      </c>
      <c r="J26" s="6">
        <v>0</v>
      </c>
      <c r="K26" s="6">
        <v>0</v>
      </c>
      <c r="L26" s="6">
        <v>1</v>
      </c>
      <c r="M26" s="6">
        <v>1</v>
      </c>
      <c r="N26" s="6">
        <v>1</v>
      </c>
      <c r="O26" s="6">
        <v>0</v>
      </c>
      <c r="Q26">
        <f t="shared" si="0"/>
        <v>4</v>
      </c>
      <c r="R26">
        <f t="shared" si="1"/>
        <v>2</v>
      </c>
      <c r="S26">
        <f t="shared" si="2"/>
        <v>6</v>
      </c>
      <c r="T26" s="6" t="str">
        <f t="shared" si="3"/>
        <v>1</v>
      </c>
      <c r="U26" s="6" t="str">
        <f t="shared" si="4"/>
        <v>1</v>
      </c>
    </row>
    <row r="27" spans="1:21">
      <c r="A27" s="6">
        <v>25</v>
      </c>
      <c r="B27" t="s">
        <v>133</v>
      </c>
      <c r="C27" s="48" t="s">
        <v>108</v>
      </c>
      <c r="D27" s="6">
        <v>0</v>
      </c>
      <c r="E27" s="6">
        <v>1</v>
      </c>
      <c r="F27" s="6">
        <v>1</v>
      </c>
      <c r="G27" s="6">
        <v>0</v>
      </c>
      <c r="H27" s="6">
        <v>0</v>
      </c>
      <c r="I27" s="6">
        <v>0</v>
      </c>
      <c r="J27" s="6">
        <v>0</v>
      </c>
      <c r="K27" s="6">
        <v>1</v>
      </c>
      <c r="L27" s="6">
        <v>1</v>
      </c>
      <c r="M27" s="6">
        <v>1</v>
      </c>
      <c r="N27" s="6">
        <v>0</v>
      </c>
      <c r="O27" s="6">
        <v>0</v>
      </c>
      <c r="Q27">
        <f t="shared" si="0"/>
        <v>5</v>
      </c>
      <c r="R27">
        <f t="shared" si="1"/>
        <v>0</v>
      </c>
      <c r="S27">
        <f t="shared" si="2"/>
        <v>5</v>
      </c>
      <c r="T27" s="6" t="str">
        <f t="shared" si="3"/>
        <v>1</v>
      </c>
      <c r="U27" s="6" t="str">
        <f t="shared" si="4"/>
        <v>1</v>
      </c>
    </row>
    <row r="28" spans="1:21">
      <c r="A28" s="6">
        <v>26</v>
      </c>
      <c r="B28" t="s">
        <v>134</v>
      </c>
      <c r="C28" s="48" t="s">
        <v>108</v>
      </c>
      <c r="D28" s="6">
        <v>0</v>
      </c>
      <c r="E28" s="6">
        <v>1</v>
      </c>
      <c r="F28" s="6">
        <v>1</v>
      </c>
      <c r="G28" s="6">
        <v>0</v>
      </c>
      <c r="H28" s="6">
        <v>0</v>
      </c>
      <c r="I28" s="6">
        <v>0</v>
      </c>
      <c r="J28" s="6">
        <v>0</v>
      </c>
      <c r="K28" s="6">
        <v>1</v>
      </c>
      <c r="L28" s="6">
        <v>1</v>
      </c>
      <c r="M28" s="6">
        <v>1</v>
      </c>
      <c r="N28" s="6">
        <v>0</v>
      </c>
      <c r="O28" s="6">
        <v>0</v>
      </c>
      <c r="Q28">
        <f t="shared" si="0"/>
        <v>5</v>
      </c>
      <c r="R28">
        <f t="shared" si="1"/>
        <v>0</v>
      </c>
      <c r="S28">
        <f t="shared" si="2"/>
        <v>5</v>
      </c>
      <c r="T28" s="6" t="str">
        <f t="shared" si="3"/>
        <v>1</v>
      </c>
      <c r="U28" s="6" t="str">
        <f t="shared" si="4"/>
        <v>1</v>
      </c>
    </row>
    <row r="29" spans="1:21">
      <c r="A29" s="6">
        <v>27</v>
      </c>
      <c r="B29" t="s">
        <v>135</v>
      </c>
      <c r="C29" s="48" t="s">
        <v>108</v>
      </c>
      <c r="D29" s="6">
        <v>0</v>
      </c>
      <c r="E29" s="6">
        <v>1</v>
      </c>
      <c r="F29" s="6">
        <v>1</v>
      </c>
      <c r="G29" s="6">
        <v>0</v>
      </c>
      <c r="H29" s="6">
        <v>0</v>
      </c>
      <c r="I29" s="6">
        <v>0</v>
      </c>
      <c r="J29" s="6">
        <v>0</v>
      </c>
      <c r="K29" s="6">
        <v>1</v>
      </c>
      <c r="L29" s="6">
        <v>1</v>
      </c>
      <c r="M29" s="6">
        <v>1</v>
      </c>
      <c r="N29" s="6">
        <v>0.5</v>
      </c>
      <c r="O29" s="6">
        <v>0</v>
      </c>
      <c r="Q29">
        <f t="shared" si="0"/>
        <v>5</v>
      </c>
      <c r="R29">
        <f t="shared" si="1"/>
        <v>1</v>
      </c>
      <c r="S29">
        <f t="shared" si="2"/>
        <v>6</v>
      </c>
      <c r="T29" s="6" t="str">
        <f t="shared" si="3"/>
        <v>1</v>
      </c>
      <c r="U29" s="6" t="str">
        <f t="shared" si="4"/>
        <v>1</v>
      </c>
    </row>
    <row r="30" spans="1:21">
      <c r="A30" s="6">
        <v>28</v>
      </c>
      <c r="B30" t="s">
        <v>136</v>
      </c>
      <c r="C30" s="48" t="s">
        <v>108</v>
      </c>
      <c r="D30" s="6">
        <v>0.5</v>
      </c>
      <c r="E30" s="6">
        <v>0.5</v>
      </c>
      <c r="F30" s="6">
        <v>0.5</v>
      </c>
      <c r="G30" s="6">
        <v>0</v>
      </c>
      <c r="H30" s="6">
        <v>0</v>
      </c>
      <c r="I30" s="6">
        <v>0</v>
      </c>
      <c r="J30" s="6">
        <v>1</v>
      </c>
      <c r="K30" s="6">
        <v>1</v>
      </c>
      <c r="L30" s="6">
        <v>0</v>
      </c>
      <c r="M30" s="6">
        <v>0</v>
      </c>
      <c r="N30" s="6">
        <v>1</v>
      </c>
      <c r="O30" s="6">
        <v>1</v>
      </c>
      <c r="Q30">
        <f t="shared" si="0"/>
        <v>4</v>
      </c>
      <c r="R30">
        <f t="shared" si="1"/>
        <v>3</v>
      </c>
      <c r="S30">
        <f t="shared" si="2"/>
        <v>7</v>
      </c>
      <c r="T30" s="6" t="str">
        <f t="shared" si="3"/>
        <v>1</v>
      </c>
      <c r="U30" s="6" t="str">
        <f t="shared" si="4"/>
        <v>1</v>
      </c>
    </row>
    <row r="31" spans="1:21">
      <c r="A31" s="6">
        <v>29</v>
      </c>
      <c r="B31" t="s">
        <v>137</v>
      </c>
      <c r="C31" s="48" t="s">
        <v>108</v>
      </c>
      <c r="D31" s="6">
        <v>0.5</v>
      </c>
      <c r="E31" s="6">
        <v>0</v>
      </c>
      <c r="F31" s="6">
        <v>0.5</v>
      </c>
      <c r="G31" s="6">
        <v>0</v>
      </c>
      <c r="H31" s="6">
        <v>1</v>
      </c>
      <c r="I31" s="6">
        <v>0.5</v>
      </c>
      <c r="J31" s="6">
        <v>1</v>
      </c>
      <c r="K31" s="6">
        <v>1</v>
      </c>
      <c r="L31" s="6">
        <v>0.5</v>
      </c>
      <c r="M31" s="6">
        <v>0.5</v>
      </c>
      <c r="N31" s="6">
        <v>1</v>
      </c>
      <c r="O31" s="6">
        <v>1</v>
      </c>
      <c r="Q31">
        <f t="shared" si="0"/>
        <v>5</v>
      </c>
      <c r="R31">
        <f t="shared" si="1"/>
        <v>5</v>
      </c>
      <c r="S31">
        <f t="shared" si="2"/>
        <v>10</v>
      </c>
      <c r="T31" s="6" t="str">
        <f t="shared" si="3"/>
        <v>1</v>
      </c>
      <c r="U31" s="6" t="str">
        <f t="shared" si="4"/>
        <v>1</v>
      </c>
    </row>
    <row r="32" spans="1:21">
      <c r="A32" s="6">
        <v>30</v>
      </c>
      <c r="B32" t="s">
        <v>138</v>
      </c>
      <c r="C32" s="48" t="s">
        <v>108</v>
      </c>
      <c r="D32" s="6">
        <v>0.5</v>
      </c>
      <c r="E32" s="6">
        <v>0</v>
      </c>
      <c r="F32" s="6">
        <v>0.5</v>
      </c>
      <c r="G32" s="6">
        <v>0</v>
      </c>
      <c r="H32" s="6">
        <v>1</v>
      </c>
      <c r="I32" s="6">
        <v>0.5</v>
      </c>
      <c r="J32" s="6">
        <v>1</v>
      </c>
      <c r="K32" s="6">
        <v>1</v>
      </c>
      <c r="L32" s="6">
        <v>0.5</v>
      </c>
      <c r="M32" s="6">
        <v>0.5</v>
      </c>
      <c r="N32" s="6">
        <v>1</v>
      </c>
      <c r="O32" s="6">
        <v>1</v>
      </c>
      <c r="Q32">
        <f t="shared" si="0"/>
        <v>5</v>
      </c>
      <c r="R32">
        <f t="shared" si="1"/>
        <v>5</v>
      </c>
      <c r="S32">
        <f t="shared" si="2"/>
        <v>10</v>
      </c>
      <c r="T32" s="6" t="str">
        <f t="shared" si="3"/>
        <v>1</v>
      </c>
      <c r="U32" s="6" t="str">
        <f t="shared" si="4"/>
        <v>1</v>
      </c>
    </row>
    <row r="33" spans="1:21">
      <c r="A33" s="6">
        <v>31</v>
      </c>
      <c r="B33" t="s">
        <v>139</v>
      </c>
      <c r="C33" s="48" t="s">
        <v>108</v>
      </c>
      <c r="D33" s="6">
        <v>0.5</v>
      </c>
      <c r="E33" s="6">
        <v>0</v>
      </c>
      <c r="F33" s="6">
        <v>0.5</v>
      </c>
      <c r="G33" s="6">
        <v>0</v>
      </c>
      <c r="H33" s="6">
        <v>1</v>
      </c>
      <c r="I33" s="6">
        <v>0.5</v>
      </c>
      <c r="J33" s="6">
        <v>1</v>
      </c>
      <c r="K33" s="6">
        <v>1</v>
      </c>
      <c r="L33" s="6">
        <v>0.5</v>
      </c>
      <c r="M33" s="6">
        <v>0.5</v>
      </c>
      <c r="N33" s="6">
        <v>1</v>
      </c>
      <c r="O33" s="6">
        <v>1</v>
      </c>
      <c r="Q33">
        <f t="shared" si="0"/>
        <v>5</v>
      </c>
      <c r="R33">
        <f t="shared" si="1"/>
        <v>5</v>
      </c>
      <c r="S33">
        <f t="shared" si="2"/>
        <v>10</v>
      </c>
      <c r="T33" s="6" t="str">
        <f t="shared" si="3"/>
        <v>1</v>
      </c>
      <c r="U33" s="6" t="str">
        <f t="shared" si="4"/>
        <v>1</v>
      </c>
    </row>
    <row r="34" spans="1:21">
      <c r="A34" s="6">
        <v>32</v>
      </c>
      <c r="B34" t="s">
        <v>140</v>
      </c>
      <c r="C34" s="48" t="s">
        <v>108</v>
      </c>
      <c r="D34" s="6">
        <v>0.5</v>
      </c>
      <c r="E34" s="6">
        <v>0</v>
      </c>
      <c r="F34" s="6">
        <v>0.5</v>
      </c>
      <c r="G34" s="6">
        <v>0.5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Q34">
        <f t="shared" si="0"/>
        <v>0</v>
      </c>
      <c r="R34">
        <f t="shared" si="1"/>
        <v>3</v>
      </c>
      <c r="S34">
        <f t="shared" si="2"/>
        <v>3</v>
      </c>
      <c r="T34" s="6" t="str">
        <f t="shared" si="3"/>
        <v>1</v>
      </c>
      <c r="U34" s="6" t="str">
        <f t="shared" si="4"/>
        <v>1</v>
      </c>
    </row>
    <row r="35" spans="1:21">
      <c r="A35" s="6">
        <v>33</v>
      </c>
      <c r="B35" t="s">
        <v>141</v>
      </c>
      <c r="C35" s="48" t="s">
        <v>108</v>
      </c>
      <c r="D35" s="6">
        <v>0.5</v>
      </c>
      <c r="E35" s="6">
        <v>0</v>
      </c>
      <c r="F35" s="6">
        <v>0.5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Q35">
        <f t="shared" si="0"/>
        <v>0</v>
      </c>
      <c r="R35">
        <f t="shared" si="1"/>
        <v>2</v>
      </c>
      <c r="S35">
        <f t="shared" si="2"/>
        <v>2</v>
      </c>
      <c r="T35" s="6" t="str">
        <f t="shared" si="3"/>
        <v>1</v>
      </c>
      <c r="U35" s="6" t="str">
        <f t="shared" si="4"/>
        <v>0</v>
      </c>
    </row>
    <row r="36" spans="1:21">
      <c r="A36" s="6">
        <v>34</v>
      </c>
      <c r="B36" t="s">
        <v>142</v>
      </c>
      <c r="C36" s="48" t="s">
        <v>108</v>
      </c>
      <c r="D36" s="6">
        <v>0</v>
      </c>
      <c r="E36" s="6">
        <v>0</v>
      </c>
      <c r="F36" s="6">
        <v>0.5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Q36">
        <f t="shared" si="0"/>
        <v>0</v>
      </c>
      <c r="R36">
        <f t="shared" si="1"/>
        <v>1</v>
      </c>
      <c r="S36">
        <f t="shared" si="2"/>
        <v>1</v>
      </c>
      <c r="T36" s="6" t="str">
        <f t="shared" si="3"/>
        <v>1</v>
      </c>
      <c r="U36" s="6" t="str">
        <f t="shared" si="4"/>
        <v>0</v>
      </c>
    </row>
    <row r="37" spans="1:21">
      <c r="A37" s="6">
        <v>35</v>
      </c>
      <c r="B37" t="s">
        <v>143</v>
      </c>
      <c r="C37" s="48" t="s">
        <v>108</v>
      </c>
      <c r="D37" s="6">
        <v>0.5</v>
      </c>
      <c r="E37" s="6">
        <v>0</v>
      </c>
      <c r="F37" s="6">
        <v>1</v>
      </c>
      <c r="G37" s="6">
        <v>0.5</v>
      </c>
      <c r="H37" s="6">
        <v>0</v>
      </c>
      <c r="I37" s="6">
        <v>0</v>
      </c>
      <c r="J37" s="6">
        <v>0</v>
      </c>
      <c r="K37" s="6">
        <v>0</v>
      </c>
      <c r="L37" s="6">
        <v>1</v>
      </c>
      <c r="M37" s="6">
        <v>1</v>
      </c>
      <c r="N37" s="6">
        <v>0</v>
      </c>
      <c r="O37" s="6">
        <v>0</v>
      </c>
      <c r="Q37">
        <f t="shared" si="0"/>
        <v>3</v>
      </c>
      <c r="R37">
        <f t="shared" si="1"/>
        <v>2</v>
      </c>
      <c r="S37">
        <f t="shared" si="2"/>
        <v>5</v>
      </c>
      <c r="T37" s="6" t="str">
        <f t="shared" si="3"/>
        <v>1</v>
      </c>
      <c r="U37" s="6" t="str">
        <f t="shared" si="4"/>
        <v>1</v>
      </c>
    </row>
    <row r="38" spans="1:21">
      <c r="A38" s="6">
        <v>36</v>
      </c>
      <c r="B38" t="s">
        <v>144</v>
      </c>
      <c r="C38" s="48" t="s">
        <v>108</v>
      </c>
      <c r="D38" s="6">
        <v>0.5</v>
      </c>
      <c r="E38" s="6">
        <v>0</v>
      </c>
      <c r="F38" s="6">
        <v>1</v>
      </c>
      <c r="G38" s="6">
        <v>0</v>
      </c>
      <c r="H38" s="6">
        <v>0</v>
      </c>
      <c r="I38" s="6">
        <v>0</v>
      </c>
      <c r="J38" s="6">
        <v>1</v>
      </c>
      <c r="K38" s="6">
        <v>0</v>
      </c>
      <c r="L38" s="6">
        <v>1</v>
      </c>
      <c r="M38" s="6">
        <v>1</v>
      </c>
      <c r="N38" s="6">
        <v>1</v>
      </c>
      <c r="O38" s="6">
        <v>0</v>
      </c>
      <c r="Q38">
        <f t="shared" si="0"/>
        <v>5</v>
      </c>
      <c r="R38">
        <f t="shared" si="1"/>
        <v>1</v>
      </c>
      <c r="S38">
        <f t="shared" si="2"/>
        <v>6</v>
      </c>
      <c r="T38" s="6" t="str">
        <f t="shared" si="3"/>
        <v>1</v>
      </c>
      <c r="U38" s="6" t="str">
        <f t="shared" si="4"/>
        <v>1</v>
      </c>
    </row>
    <row r="39" spans="1:21">
      <c r="A39" s="6">
        <v>37</v>
      </c>
      <c r="B39" t="s">
        <v>145</v>
      </c>
      <c r="C39" s="48" t="s">
        <v>108</v>
      </c>
      <c r="D39" s="6">
        <v>0.5</v>
      </c>
      <c r="E39" s="6">
        <v>0</v>
      </c>
      <c r="F39" s="6">
        <v>0.5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1</v>
      </c>
      <c r="M39" s="6">
        <v>1</v>
      </c>
      <c r="N39" s="6">
        <v>0</v>
      </c>
      <c r="O39" s="6">
        <v>0</v>
      </c>
      <c r="Q39">
        <f t="shared" si="0"/>
        <v>2</v>
      </c>
      <c r="R39">
        <f t="shared" si="1"/>
        <v>2</v>
      </c>
      <c r="S39">
        <f t="shared" si="2"/>
        <v>4</v>
      </c>
      <c r="T39" s="6" t="str">
        <f t="shared" si="3"/>
        <v>1</v>
      </c>
      <c r="U39" s="6" t="str">
        <f t="shared" si="4"/>
        <v>1</v>
      </c>
    </row>
    <row r="40" spans="1:21">
      <c r="A40" s="6">
        <v>38</v>
      </c>
      <c r="B40" t="s">
        <v>146</v>
      </c>
      <c r="C40" s="48" t="s">
        <v>108</v>
      </c>
      <c r="D40" s="6">
        <v>0</v>
      </c>
      <c r="E40" s="6">
        <v>0</v>
      </c>
      <c r="F40" s="6">
        <v>0.5</v>
      </c>
      <c r="G40" s="6">
        <v>0</v>
      </c>
      <c r="H40" s="6">
        <v>0</v>
      </c>
      <c r="I40" s="6">
        <v>0</v>
      </c>
      <c r="J40" s="6">
        <v>0</v>
      </c>
      <c r="K40" s="6">
        <v>1</v>
      </c>
      <c r="L40" s="6">
        <v>0</v>
      </c>
      <c r="M40" s="6">
        <v>0</v>
      </c>
      <c r="N40" s="6">
        <v>0.5</v>
      </c>
      <c r="O40" s="6">
        <v>1</v>
      </c>
      <c r="Q40">
        <f t="shared" si="0"/>
        <v>2</v>
      </c>
      <c r="R40">
        <f t="shared" si="1"/>
        <v>2</v>
      </c>
      <c r="S40">
        <f t="shared" si="2"/>
        <v>4</v>
      </c>
      <c r="T40" s="6" t="str">
        <f t="shared" si="3"/>
        <v>1</v>
      </c>
      <c r="U40" s="6" t="str">
        <f t="shared" si="4"/>
        <v>1</v>
      </c>
    </row>
    <row r="41" spans="1:21">
      <c r="A41" s="6">
        <v>39</v>
      </c>
      <c r="B41" t="s">
        <v>147</v>
      </c>
      <c r="C41" s="48" t="s">
        <v>108</v>
      </c>
      <c r="D41" s="6">
        <v>0</v>
      </c>
      <c r="E41" s="6">
        <v>0.5</v>
      </c>
      <c r="F41" s="6">
        <v>1</v>
      </c>
      <c r="G41" s="6">
        <v>0</v>
      </c>
      <c r="H41" s="6">
        <v>0</v>
      </c>
      <c r="I41" s="6">
        <v>0</v>
      </c>
      <c r="J41" s="6">
        <v>0</v>
      </c>
      <c r="K41" s="6">
        <v>1</v>
      </c>
      <c r="L41" s="6">
        <v>0</v>
      </c>
      <c r="M41" s="6">
        <v>1</v>
      </c>
      <c r="N41" s="6">
        <v>1</v>
      </c>
      <c r="O41" s="6">
        <v>1</v>
      </c>
      <c r="Q41">
        <f t="shared" si="0"/>
        <v>5</v>
      </c>
      <c r="R41">
        <f t="shared" si="1"/>
        <v>1</v>
      </c>
      <c r="S41">
        <f t="shared" si="2"/>
        <v>6</v>
      </c>
      <c r="T41" s="6" t="str">
        <f t="shared" si="3"/>
        <v>1</v>
      </c>
      <c r="U41" s="6" t="str">
        <f t="shared" si="4"/>
        <v>1</v>
      </c>
    </row>
    <row r="42" spans="1:21">
      <c r="A42" s="6">
        <v>40</v>
      </c>
      <c r="B42" t="s">
        <v>148</v>
      </c>
      <c r="C42" s="48" t="s">
        <v>108</v>
      </c>
      <c r="D42" s="6">
        <v>0</v>
      </c>
      <c r="E42" s="6">
        <v>0</v>
      </c>
      <c r="F42" s="6">
        <v>0.5</v>
      </c>
      <c r="G42" s="6">
        <v>0</v>
      </c>
      <c r="H42" s="6">
        <v>0</v>
      </c>
      <c r="I42" s="6">
        <v>0</v>
      </c>
      <c r="J42" s="6">
        <v>0.5</v>
      </c>
      <c r="K42" s="6">
        <v>1</v>
      </c>
      <c r="L42" s="6">
        <v>0</v>
      </c>
      <c r="M42" s="6">
        <v>0</v>
      </c>
      <c r="N42" s="6">
        <v>0.5</v>
      </c>
      <c r="O42" s="6">
        <v>1</v>
      </c>
      <c r="Q42">
        <f t="shared" si="0"/>
        <v>2</v>
      </c>
      <c r="R42">
        <f t="shared" si="1"/>
        <v>3</v>
      </c>
      <c r="S42">
        <f t="shared" si="2"/>
        <v>5</v>
      </c>
      <c r="T42" s="6" t="str">
        <f t="shared" si="3"/>
        <v>1</v>
      </c>
      <c r="U42" s="6" t="str">
        <f t="shared" si="4"/>
        <v>1</v>
      </c>
    </row>
    <row r="43" spans="1:21">
      <c r="A43" s="6">
        <v>41</v>
      </c>
      <c r="B43" t="s">
        <v>149</v>
      </c>
      <c r="C43" s="48" t="s">
        <v>108</v>
      </c>
      <c r="D43" s="6">
        <v>0</v>
      </c>
      <c r="E43" s="6">
        <v>1</v>
      </c>
      <c r="F43" s="6">
        <v>1</v>
      </c>
      <c r="G43" s="6">
        <v>0</v>
      </c>
      <c r="H43" s="6">
        <v>0</v>
      </c>
      <c r="I43" s="6">
        <v>0</v>
      </c>
      <c r="J43" s="6">
        <v>0</v>
      </c>
      <c r="K43" s="6">
        <v>1</v>
      </c>
      <c r="L43" s="6">
        <v>0</v>
      </c>
      <c r="M43" s="6">
        <v>0</v>
      </c>
      <c r="N43" s="6">
        <v>0</v>
      </c>
      <c r="O43" s="6">
        <v>0</v>
      </c>
      <c r="Q43">
        <f t="shared" si="0"/>
        <v>3</v>
      </c>
      <c r="R43">
        <f t="shared" si="1"/>
        <v>0</v>
      </c>
      <c r="S43">
        <f t="shared" si="2"/>
        <v>3</v>
      </c>
      <c r="T43" s="6" t="str">
        <f t="shared" si="3"/>
        <v>1</v>
      </c>
      <c r="U43" s="6" t="str">
        <f t="shared" si="4"/>
        <v>1</v>
      </c>
    </row>
    <row r="44" spans="1:21">
      <c r="A44" s="6">
        <v>42</v>
      </c>
      <c r="B44" t="s">
        <v>150</v>
      </c>
      <c r="C44" s="48" t="s">
        <v>108</v>
      </c>
      <c r="D44" s="6">
        <v>0</v>
      </c>
      <c r="E44" s="6">
        <v>1</v>
      </c>
      <c r="F44" s="6">
        <v>0.5</v>
      </c>
      <c r="G44" s="6">
        <v>0</v>
      </c>
      <c r="H44" s="6">
        <v>0</v>
      </c>
      <c r="I44" s="6">
        <v>0</v>
      </c>
      <c r="J44" s="6">
        <v>0</v>
      </c>
      <c r="K44" s="6">
        <v>1</v>
      </c>
      <c r="L44" s="6">
        <v>0</v>
      </c>
      <c r="M44" s="6">
        <v>0</v>
      </c>
      <c r="N44" s="6">
        <v>0</v>
      </c>
      <c r="O44" s="6">
        <v>0</v>
      </c>
      <c r="Q44">
        <f t="shared" si="0"/>
        <v>2</v>
      </c>
      <c r="R44">
        <f t="shared" si="1"/>
        <v>1</v>
      </c>
      <c r="S44">
        <f t="shared" si="2"/>
        <v>3</v>
      </c>
      <c r="T44" s="6" t="str">
        <f t="shared" si="3"/>
        <v>1</v>
      </c>
      <c r="U44" s="6" t="str">
        <f t="shared" si="4"/>
        <v>1</v>
      </c>
    </row>
    <row r="45" spans="1:21">
      <c r="A45" s="6">
        <v>43</v>
      </c>
      <c r="B45" t="s">
        <v>151</v>
      </c>
      <c r="C45" s="48" t="s">
        <v>108</v>
      </c>
      <c r="D45" s="6">
        <v>0</v>
      </c>
      <c r="E45" s="6">
        <v>1</v>
      </c>
      <c r="F45" s="6">
        <v>0.5</v>
      </c>
      <c r="G45" s="6">
        <v>0</v>
      </c>
      <c r="H45" s="6">
        <v>0</v>
      </c>
      <c r="I45" s="6">
        <v>0</v>
      </c>
      <c r="J45" s="6">
        <v>0</v>
      </c>
      <c r="K45" s="6">
        <v>1</v>
      </c>
      <c r="L45" s="6">
        <v>0</v>
      </c>
      <c r="M45" s="6">
        <v>0</v>
      </c>
      <c r="N45" s="6">
        <v>0</v>
      </c>
      <c r="O45" s="6">
        <v>0</v>
      </c>
      <c r="Q45">
        <f t="shared" si="0"/>
        <v>2</v>
      </c>
      <c r="R45">
        <f t="shared" si="1"/>
        <v>1</v>
      </c>
      <c r="S45">
        <f t="shared" si="2"/>
        <v>3</v>
      </c>
      <c r="T45" s="6" t="str">
        <f t="shared" si="3"/>
        <v>1</v>
      </c>
      <c r="U45" s="6" t="str">
        <f t="shared" si="4"/>
        <v>1</v>
      </c>
    </row>
    <row r="46" spans="1:21">
      <c r="A46" s="6">
        <v>44</v>
      </c>
      <c r="B46" t="s">
        <v>152</v>
      </c>
      <c r="C46" s="48" t="s">
        <v>108</v>
      </c>
      <c r="D46" s="6">
        <v>0.5</v>
      </c>
      <c r="E46" s="6">
        <v>0.5</v>
      </c>
      <c r="F46" s="6">
        <v>0.5</v>
      </c>
      <c r="G46" s="6">
        <v>0</v>
      </c>
      <c r="H46" s="6">
        <v>1</v>
      </c>
      <c r="I46" s="6">
        <v>0.5</v>
      </c>
      <c r="J46" s="6">
        <v>1</v>
      </c>
      <c r="K46" s="6">
        <v>1</v>
      </c>
      <c r="L46" s="6">
        <v>0</v>
      </c>
      <c r="M46" s="6">
        <v>0</v>
      </c>
      <c r="N46" s="6">
        <v>1</v>
      </c>
      <c r="O46" s="6">
        <v>0.5</v>
      </c>
      <c r="Q46">
        <f t="shared" si="0"/>
        <v>4</v>
      </c>
      <c r="R46">
        <f t="shared" si="1"/>
        <v>5</v>
      </c>
      <c r="S46">
        <f t="shared" si="2"/>
        <v>9</v>
      </c>
      <c r="T46" s="6" t="str">
        <f t="shared" si="3"/>
        <v>1</v>
      </c>
      <c r="U46" s="6" t="str">
        <f t="shared" si="4"/>
        <v>1</v>
      </c>
    </row>
    <row r="47" spans="1:21">
      <c r="A47" s="6">
        <v>45</v>
      </c>
      <c r="B47" t="s">
        <v>153</v>
      </c>
      <c r="C47" s="48" t="s">
        <v>108</v>
      </c>
      <c r="D47" s="6">
        <v>0.5</v>
      </c>
      <c r="E47" s="6">
        <v>0</v>
      </c>
      <c r="F47" s="6">
        <v>0.5</v>
      </c>
      <c r="G47" s="6">
        <v>0</v>
      </c>
      <c r="H47" s="6">
        <v>1</v>
      </c>
      <c r="I47" s="6">
        <v>0.5</v>
      </c>
      <c r="J47" s="6">
        <v>1</v>
      </c>
      <c r="K47" s="6">
        <v>1</v>
      </c>
      <c r="L47" s="6">
        <v>0</v>
      </c>
      <c r="M47" s="6">
        <v>0</v>
      </c>
      <c r="N47" s="6">
        <v>1</v>
      </c>
      <c r="O47" s="6">
        <v>0.5</v>
      </c>
      <c r="Q47">
        <f t="shared" si="0"/>
        <v>4</v>
      </c>
      <c r="R47">
        <f t="shared" si="1"/>
        <v>4</v>
      </c>
      <c r="S47">
        <f t="shared" si="2"/>
        <v>8</v>
      </c>
      <c r="T47" s="6" t="str">
        <f t="shared" si="3"/>
        <v>1</v>
      </c>
      <c r="U47" s="6" t="str">
        <f t="shared" si="4"/>
        <v>1</v>
      </c>
    </row>
    <row r="48" spans="1:21">
      <c r="A48" s="6">
        <v>46</v>
      </c>
      <c r="B48" t="s">
        <v>154</v>
      </c>
      <c r="C48" s="48" t="s">
        <v>108</v>
      </c>
      <c r="D48" s="6">
        <v>0.5</v>
      </c>
      <c r="E48" s="6">
        <v>0.5</v>
      </c>
      <c r="F48" s="6">
        <v>0.5</v>
      </c>
      <c r="G48" s="6">
        <v>0</v>
      </c>
      <c r="H48" s="6">
        <v>1</v>
      </c>
      <c r="I48" s="6">
        <v>0.5</v>
      </c>
      <c r="J48" s="6">
        <v>1</v>
      </c>
      <c r="K48" s="6">
        <v>1</v>
      </c>
      <c r="L48" s="6">
        <v>0</v>
      </c>
      <c r="M48" s="6">
        <v>0</v>
      </c>
      <c r="N48" s="6">
        <v>1</v>
      </c>
      <c r="O48" s="6">
        <v>0.5</v>
      </c>
      <c r="Q48">
        <f t="shared" si="0"/>
        <v>4</v>
      </c>
      <c r="R48">
        <f t="shared" si="1"/>
        <v>5</v>
      </c>
      <c r="S48">
        <f t="shared" si="2"/>
        <v>9</v>
      </c>
      <c r="T48" s="6" t="str">
        <f t="shared" si="3"/>
        <v>1</v>
      </c>
      <c r="U48" s="6" t="str">
        <f t="shared" si="4"/>
        <v>1</v>
      </c>
    </row>
    <row r="49" spans="1:21">
      <c r="A49" s="6">
        <v>47</v>
      </c>
      <c r="B49" t="s">
        <v>155</v>
      </c>
      <c r="C49" s="48" t="s">
        <v>108</v>
      </c>
      <c r="D49" s="6">
        <v>0</v>
      </c>
      <c r="E49" s="6">
        <v>0.5</v>
      </c>
      <c r="F49" s="6">
        <v>0.5</v>
      </c>
      <c r="G49" s="6">
        <v>1</v>
      </c>
      <c r="H49" s="6">
        <v>1</v>
      </c>
      <c r="I49" s="6">
        <v>1</v>
      </c>
      <c r="J49" s="6">
        <v>0</v>
      </c>
      <c r="K49" s="6">
        <v>0</v>
      </c>
      <c r="L49" s="6">
        <v>1</v>
      </c>
      <c r="M49" s="6">
        <v>1</v>
      </c>
      <c r="N49" s="6">
        <v>0</v>
      </c>
      <c r="O49" s="6">
        <v>0</v>
      </c>
      <c r="Q49">
        <f t="shared" si="0"/>
        <v>5</v>
      </c>
      <c r="R49">
        <f t="shared" si="1"/>
        <v>2</v>
      </c>
      <c r="S49">
        <f t="shared" si="2"/>
        <v>7</v>
      </c>
      <c r="T49" s="6" t="str">
        <f t="shared" si="3"/>
        <v>1</v>
      </c>
      <c r="U49" s="6" t="str">
        <f t="shared" si="4"/>
        <v>1</v>
      </c>
    </row>
    <row r="50" spans="1:21">
      <c r="A50" s="6">
        <v>48</v>
      </c>
      <c r="B50" t="s">
        <v>156</v>
      </c>
      <c r="C50" s="48" t="s">
        <v>108</v>
      </c>
      <c r="D50" s="6">
        <v>0.5</v>
      </c>
      <c r="E50" s="6">
        <v>0.5</v>
      </c>
      <c r="F50" s="6">
        <v>0.5</v>
      </c>
      <c r="G50" s="6">
        <v>0</v>
      </c>
      <c r="H50" s="6">
        <v>1</v>
      </c>
      <c r="I50" s="6">
        <v>0.5</v>
      </c>
      <c r="J50" s="6">
        <v>0</v>
      </c>
      <c r="K50" s="6">
        <v>0</v>
      </c>
      <c r="L50" s="6">
        <v>1</v>
      </c>
      <c r="M50" s="6">
        <v>1</v>
      </c>
      <c r="N50" s="6">
        <v>0</v>
      </c>
      <c r="O50" s="6">
        <v>0</v>
      </c>
      <c r="Q50">
        <f t="shared" si="0"/>
        <v>3</v>
      </c>
      <c r="R50">
        <f t="shared" si="1"/>
        <v>4</v>
      </c>
      <c r="S50">
        <f t="shared" si="2"/>
        <v>7</v>
      </c>
      <c r="T50" s="6" t="str">
        <f t="shared" si="3"/>
        <v>1</v>
      </c>
      <c r="U50" s="6" t="str">
        <f t="shared" si="4"/>
        <v>1</v>
      </c>
    </row>
    <row r="51" spans="1:21">
      <c r="A51" s="6">
        <v>49</v>
      </c>
      <c r="B51" t="s">
        <v>157</v>
      </c>
      <c r="C51" s="48" t="s">
        <v>108</v>
      </c>
      <c r="D51" s="6">
        <v>0</v>
      </c>
      <c r="E51" s="6">
        <v>0.5</v>
      </c>
      <c r="F51" s="6">
        <v>0.5</v>
      </c>
      <c r="G51" s="6">
        <v>0</v>
      </c>
      <c r="H51" s="6">
        <v>1</v>
      </c>
      <c r="I51" s="6">
        <v>0.5</v>
      </c>
      <c r="J51" s="6">
        <v>0</v>
      </c>
      <c r="K51" s="6">
        <v>0</v>
      </c>
      <c r="L51" s="6">
        <v>1</v>
      </c>
      <c r="M51" s="6">
        <v>1</v>
      </c>
      <c r="N51" s="6">
        <v>0</v>
      </c>
      <c r="O51" s="6">
        <v>0</v>
      </c>
      <c r="Q51">
        <f t="shared" si="0"/>
        <v>3</v>
      </c>
      <c r="R51">
        <f t="shared" si="1"/>
        <v>3</v>
      </c>
      <c r="S51">
        <f t="shared" si="2"/>
        <v>6</v>
      </c>
      <c r="T51" s="6" t="str">
        <f t="shared" si="3"/>
        <v>1</v>
      </c>
      <c r="U51" s="6" t="str">
        <f t="shared" si="4"/>
        <v>1</v>
      </c>
    </row>
    <row r="52" spans="1:21">
      <c r="A52" s="6">
        <v>50</v>
      </c>
      <c r="B52" t="s">
        <v>158</v>
      </c>
      <c r="C52" s="48" t="s">
        <v>108</v>
      </c>
      <c r="D52" s="6">
        <v>0</v>
      </c>
      <c r="E52" s="6">
        <v>0.5</v>
      </c>
      <c r="F52" s="6">
        <v>0.5</v>
      </c>
      <c r="G52" s="6">
        <v>0</v>
      </c>
      <c r="H52" s="6">
        <v>0</v>
      </c>
      <c r="I52" s="6">
        <v>0</v>
      </c>
      <c r="J52" s="6">
        <v>1</v>
      </c>
      <c r="K52" s="6">
        <v>1</v>
      </c>
      <c r="L52" s="6">
        <v>1</v>
      </c>
      <c r="M52" s="6">
        <v>1</v>
      </c>
      <c r="N52" s="6">
        <v>1</v>
      </c>
      <c r="O52" s="6">
        <v>0</v>
      </c>
      <c r="Q52">
        <f t="shared" si="0"/>
        <v>5</v>
      </c>
      <c r="R52">
        <f t="shared" si="1"/>
        <v>2</v>
      </c>
      <c r="S52">
        <f t="shared" si="2"/>
        <v>7</v>
      </c>
      <c r="T52" s="6" t="str">
        <f t="shared" si="3"/>
        <v>1</v>
      </c>
      <c r="U52" s="6" t="str">
        <f t="shared" si="4"/>
        <v>1</v>
      </c>
    </row>
    <row r="53" spans="1:21">
      <c r="A53" s="6">
        <v>51</v>
      </c>
      <c r="B53" t="s">
        <v>159</v>
      </c>
      <c r="C53" s="48" t="s">
        <v>108</v>
      </c>
      <c r="D53" s="6">
        <v>0</v>
      </c>
      <c r="E53" s="6">
        <v>0.5</v>
      </c>
      <c r="F53" s="6">
        <v>1</v>
      </c>
      <c r="G53" s="6">
        <v>0</v>
      </c>
      <c r="H53" s="6">
        <v>0</v>
      </c>
      <c r="I53" s="6">
        <v>0</v>
      </c>
      <c r="J53" s="6">
        <v>1</v>
      </c>
      <c r="K53" s="6">
        <v>1</v>
      </c>
      <c r="L53" s="6">
        <v>1</v>
      </c>
      <c r="M53" s="6">
        <v>1</v>
      </c>
      <c r="N53" s="6">
        <v>1</v>
      </c>
      <c r="O53" s="6">
        <v>0</v>
      </c>
      <c r="Q53">
        <f t="shared" si="0"/>
        <v>6</v>
      </c>
      <c r="R53">
        <f t="shared" si="1"/>
        <v>1</v>
      </c>
      <c r="S53">
        <f t="shared" si="2"/>
        <v>7</v>
      </c>
      <c r="T53" s="6" t="str">
        <f t="shared" si="3"/>
        <v>1</v>
      </c>
      <c r="U53" s="6" t="str">
        <f t="shared" si="4"/>
        <v>1</v>
      </c>
    </row>
    <row r="54" spans="1:21">
      <c r="A54" s="6">
        <v>52</v>
      </c>
      <c r="B54" t="s">
        <v>160</v>
      </c>
      <c r="C54" s="48" t="s">
        <v>108</v>
      </c>
      <c r="D54" s="6">
        <v>0</v>
      </c>
      <c r="E54" s="6">
        <v>0.5</v>
      </c>
      <c r="F54" s="6">
        <v>0</v>
      </c>
      <c r="G54" s="6">
        <v>0.5</v>
      </c>
      <c r="H54" s="6">
        <v>0</v>
      </c>
      <c r="I54" s="6">
        <v>0</v>
      </c>
      <c r="J54" s="6">
        <v>1</v>
      </c>
      <c r="K54" s="6">
        <v>1</v>
      </c>
      <c r="L54" s="6">
        <v>1</v>
      </c>
      <c r="M54" s="6">
        <v>1</v>
      </c>
      <c r="N54" s="6">
        <v>1</v>
      </c>
      <c r="O54" s="6">
        <v>0</v>
      </c>
      <c r="Q54">
        <f t="shared" si="0"/>
        <v>5</v>
      </c>
      <c r="R54">
        <f t="shared" si="1"/>
        <v>2</v>
      </c>
      <c r="S54">
        <f t="shared" si="2"/>
        <v>7</v>
      </c>
      <c r="T54" s="6" t="str">
        <f t="shared" si="3"/>
        <v>1</v>
      </c>
      <c r="U54" s="6" t="str">
        <f t="shared" si="4"/>
        <v>1</v>
      </c>
    </row>
    <row r="55" spans="1:21">
      <c r="A55" s="6">
        <v>53</v>
      </c>
      <c r="B55" t="s">
        <v>161</v>
      </c>
      <c r="C55" s="48" t="s">
        <v>108</v>
      </c>
      <c r="D55" s="6">
        <v>0.5</v>
      </c>
      <c r="E55" s="6">
        <v>0.5</v>
      </c>
      <c r="F55" s="6">
        <v>1</v>
      </c>
      <c r="G55" s="6">
        <v>0</v>
      </c>
      <c r="H55" s="6">
        <v>1</v>
      </c>
      <c r="I55" s="6">
        <v>1</v>
      </c>
      <c r="J55" s="6">
        <v>1</v>
      </c>
      <c r="K55" s="6">
        <v>1</v>
      </c>
      <c r="L55" s="6">
        <v>0.5</v>
      </c>
      <c r="M55" s="6">
        <v>0</v>
      </c>
      <c r="N55" s="6">
        <v>1</v>
      </c>
      <c r="O55" s="6">
        <v>0</v>
      </c>
      <c r="Q55">
        <f t="shared" si="0"/>
        <v>6</v>
      </c>
      <c r="R55">
        <f t="shared" si="1"/>
        <v>3</v>
      </c>
      <c r="S55">
        <f t="shared" si="2"/>
        <v>9</v>
      </c>
      <c r="T55" s="6" t="str">
        <f t="shared" si="3"/>
        <v>1</v>
      </c>
      <c r="U55" s="6" t="str">
        <f t="shared" si="4"/>
        <v>1</v>
      </c>
    </row>
    <row r="56" spans="1:21">
      <c r="A56" s="6">
        <v>54</v>
      </c>
      <c r="B56" t="s">
        <v>162</v>
      </c>
      <c r="C56" s="48" t="s">
        <v>108</v>
      </c>
      <c r="D56" s="6">
        <v>0.5</v>
      </c>
      <c r="E56" s="6">
        <v>0.5</v>
      </c>
      <c r="F56" s="6">
        <v>1</v>
      </c>
      <c r="G56" s="6">
        <v>0</v>
      </c>
      <c r="H56" s="6">
        <v>1</v>
      </c>
      <c r="I56" s="6">
        <v>0.5</v>
      </c>
      <c r="J56" s="6">
        <v>1</v>
      </c>
      <c r="K56" s="6">
        <v>1</v>
      </c>
      <c r="L56" s="6">
        <v>0.5</v>
      </c>
      <c r="M56" s="6">
        <v>0</v>
      </c>
      <c r="N56" s="6">
        <v>1</v>
      </c>
      <c r="O56" s="6">
        <v>0</v>
      </c>
      <c r="Q56">
        <f t="shared" si="0"/>
        <v>5</v>
      </c>
      <c r="R56">
        <f t="shared" si="1"/>
        <v>4</v>
      </c>
      <c r="S56">
        <f t="shared" si="2"/>
        <v>9</v>
      </c>
      <c r="T56" s="6" t="str">
        <f t="shared" si="3"/>
        <v>1</v>
      </c>
      <c r="U56" s="6" t="str">
        <f t="shared" si="4"/>
        <v>1</v>
      </c>
    </row>
    <row r="57" spans="1:21">
      <c r="A57" s="6">
        <v>55</v>
      </c>
      <c r="B57" t="s">
        <v>163</v>
      </c>
      <c r="C57" s="48" t="s">
        <v>108</v>
      </c>
      <c r="D57" s="6">
        <v>0.5</v>
      </c>
      <c r="E57" s="6">
        <v>0.5</v>
      </c>
      <c r="F57" s="6">
        <v>1</v>
      </c>
      <c r="G57" s="6">
        <v>0</v>
      </c>
      <c r="H57" s="6">
        <v>1</v>
      </c>
      <c r="I57" s="6">
        <v>0.5</v>
      </c>
      <c r="J57" s="6">
        <v>1</v>
      </c>
      <c r="K57" s="6">
        <v>1</v>
      </c>
      <c r="L57" s="6">
        <v>0</v>
      </c>
      <c r="M57" s="6">
        <v>0</v>
      </c>
      <c r="N57" s="6">
        <v>1</v>
      </c>
      <c r="O57" s="6">
        <v>0</v>
      </c>
      <c r="Q57">
        <f t="shared" si="0"/>
        <v>5</v>
      </c>
      <c r="R57">
        <f t="shared" si="1"/>
        <v>3</v>
      </c>
      <c r="S57">
        <f t="shared" si="2"/>
        <v>8</v>
      </c>
      <c r="T57" s="6" t="str">
        <f t="shared" si="3"/>
        <v>1</v>
      </c>
      <c r="U57" s="6" t="str">
        <f t="shared" si="4"/>
        <v>1</v>
      </c>
    </row>
    <row r="58" spans="1:21">
      <c r="A58" s="6">
        <v>56</v>
      </c>
      <c r="B58" t="s">
        <v>164</v>
      </c>
      <c r="C58" s="48" t="s">
        <v>108</v>
      </c>
      <c r="D58" s="6">
        <v>0.5</v>
      </c>
      <c r="E58" s="6">
        <v>0</v>
      </c>
      <c r="F58" s="6">
        <v>0.5</v>
      </c>
      <c r="G58" s="6">
        <v>0</v>
      </c>
      <c r="H58" s="6">
        <v>1</v>
      </c>
      <c r="I58" s="6">
        <v>0.5</v>
      </c>
      <c r="J58" s="6">
        <v>1</v>
      </c>
      <c r="K58" s="6">
        <v>1</v>
      </c>
      <c r="L58" s="6">
        <v>0.5</v>
      </c>
      <c r="M58" s="6">
        <v>0</v>
      </c>
      <c r="N58" s="6">
        <v>1</v>
      </c>
      <c r="O58" s="6">
        <v>1</v>
      </c>
      <c r="Q58">
        <f t="shared" si="0"/>
        <v>5</v>
      </c>
      <c r="R58">
        <f t="shared" si="1"/>
        <v>4</v>
      </c>
      <c r="S58">
        <f t="shared" si="2"/>
        <v>9</v>
      </c>
      <c r="T58" s="6" t="str">
        <f t="shared" si="3"/>
        <v>1</v>
      </c>
      <c r="U58" s="6" t="str">
        <f t="shared" si="4"/>
        <v>1</v>
      </c>
    </row>
    <row r="59" spans="1:21">
      <c r="A59" s="6">
        <v>57</v>
      </c>
      <c r="B59" t="s">
        <v>165</v>
      </c>
      <c r="C59" s="48" t="s">
        <v>108</v>
      </c>
      <c r="D59" s="6">
        <v>0.5</v>
      </c>
      <c r="E59" s="6">
        <v>0</v>
      </c>
      <c r="F59" s="6">
        <v>0.5</v>
      </c>
      <c r="G59" s="6">
        <v>0</v>
      </c>
      <c r="H59" s="6">
        <v>1</v>
      </c>
      <c r="I59" s="6">
        <v>0.5</v>
      </c>
      <c r="J59" s="6">
        <v>1</v>
      </c>
      <c r="K59" s="6">
        <v>1</v>
      </c>
      <c r="L59" s="6">
        <v>0.5</v>
      </c>
      <c r="M59" s="6">
        <v>0.5</v>
      </c>
      <c r="N59" s="6">
        <v>1</v>
      </c>
      <c r="O59" s="6">
        <v>1</v>
      </c>
      <c r="Q59">
        <f t="shared" si="0"/>
        <v>5</v>
      </c>
      <c r="R59">
        <f t="shared" si="1"/>
        <v>5</v>
      </c>
      <c r="S59">
        <f t="shared" si="2"/>
        <v>10</v>
      </c>
      <c r="T59" s="6" t="str">
        <f t="shared" si="3"/>
        <v>1</v>
      </c>
      <c r="U59" s="6" t="str">
        <f t="shared" si="4"/>
        <v>1</v>
      </c>
    </row>
    <row r="60" spans="1:21">
      <c r="A60" s="6">
        <v>58</v>
      </c>
      <c r="B60" t="s">
        <v>166</v>
      </c>
      <c r="C60" s="48" t="s">
        <v>108</v>
      </c>
      <c r="D60" s="6">
        <v>0.5</v>
      </c>
      <c r="E60" s="6">
        <v>0</v>
      </c>
      <c r="F60" s="6">
        <v>0.5</v>
      </c>
      <c r="G60" s="6">
        <v>0</v>
      </c>
      <c r="H60" s="6">
        <v>1</v>
      </c>
      <c r="I60" s="6">
        <v>0.5</v>
      </c>
      <c r="J60" s="6">
        <v>1</v>
      </c>
      <c r="K60" s="6">
        <v>1</v>
      </c>
      <c r="L60" s="6">
        <v>0.5</v>
      </c>
      <c r="M60" s="6">
        <v>0.5</v>
      </c>
      <c r="N60" s="6">
        <v>1</v>
      </c>
      <c r="O60" s="6">
        <v>1</v>
      </c>
      <c r="Q60">
        <f t="shared" si="0"/>
        <v>5</v>
      </c>
      <c r="R60">
        <f t="shared" si="1"/>
        <v>5</v>
      </c>
      <c r="S60">
        <f t="shared" si="2"/>
        <v>10</v>
      </c>
      <c r="T60" s="6" t="str">
        <f t="shared" si="3"/>
        <v>1</v>
      </c>
      <c r="U60" s="6" t="str">
        <f t="shared" si="4"/>
        <v>1</v>
      </c>
    </row>
    <row r="61" spans="1:21">
      <c r="A61" s="6">
        <v>59</v>
      </c>
      <c r="B61" t="s">
        <v>167</v>
      </c>
      <c r="C61" s="48" t="s">
        <v>108</v>
      </c>
      <c r="D61" s="6">
        <v>0.5</v>
      </c>
      <c r="E61" s="6">
        <v>0</v>
      </c>
      <c r="F61" s="6">
        <v>0.5</v>
      </c>
      <c r="G61" s="6">
        <v>0</v>
      </c>
      <c r="H61" s="6">
        <v>0</v>
      </c>
      <c r="I61" s="6">
        <v>0</v>
      </c>
      <c r="J61" s="6">
        <v>1</v>
      </c>
      <c r="K61" s="6">
        <v>1</v>
      </c>
      <c r="L61" s="6">
        <v>0.5</v>
      </c>
      <c r="M61" s="6">
        <v>0</v>
      </c>
      <c r="N61" s="6">
        <v>1</v>
      </c>
      <c r="O61" s="6">
        <v>0</v>
      </c>
      <c r="Q61">
        <f t="shared" si="0"/>
        <v>3</v>
      </c>
      <c r="R61">
        <f t="shared" si="1"/>
        <v>3</v>
      </c>
      <c r="S61">
        <f t="shared" si="2"/>
        <v>6</v>
      </c>
      <c r="T61" s="6" t="str">
        <f t="shared" si="3"/>
        <v>1</v>
      </c>
      <c r="U61" s="6" t="str">
        <f t="shared" si="4"/>
        <v>1</v>
      </c>
    </row>
    <row r="62" spans="1:21">
      <c r="A62" s="6">
        <v>60</v>
      </c>
      <c r="B62" t="s">
        <v>168</v>
      </c>
      <c r="C62" s="48" t="s">
        <v>108</v>
      </c>
      <c r="D62" s="6">
        <v>0</v>
      </c>
      <c r="E62" s="6">
        <v>0.5</v>
      </c>
      <c r="F62" s="6">
        <v>0.5</v>
      </c>
      <c r="G62" s="6">
        <v>0</v>
      </c>
      <c r="H62" s="6">
        <v>0</v>
      </c>
      <c r="I62" s="6">
        <v>0</v>
      </c>
      <c r="J62" s="6">
        <v>1</v>
      </c>
      <c r="K62" s="6">
        <v>1</v>
      </c>
      <c r="L62" s="6">
        <v>0.5</v>
      </c>
      <c r="M62" s="6">
        <v>0</v>
      </c>
      <c r="N62" s="6">
        <v>1</v>
      </c>
      <c r="O62" s="6">
        <v>0</v>
      </c>
      <c r="Q62">
        <f t="shared" si="0"/>
        <v>3</v>
      </c>
      <c r="R62">
        <f t="shared" si="1"/>
        <v>3</v>
      </c>
      <c r="S62">
        <f t="shared" si="2"/>
        <v>6</v>
      </c>
      <c r="T62" s="6" t="str">
        <f t="shared" si="3"/>
        <v>1</v>
      </c>
      <c r="U62" s="6" t="str">
        <f t="shared" si="4"/>
        <v>1</v>
      </c>
    </row>
    <row r="63" spans="1:21">
      <c r="A63" s="6">
        <v>61</v>
      </c>
      <c r="B63" t="s">
        <v>169</v>
      </c>
      <c r="C63" s="48" t="s">
        <v>108</v>
      </c>
      <c r="D63" s="6">
        <v>0</v>
      </c>
      <c r="E63" s="6">
        <v>0</v>
      </c>
      <c r="F63" s="6">
        <v>0.5</v>
      </c>
      <c r="G63" s="6">
        <v>0</v>
      </c>
      <c r="H63" s="6">
        <v>0</v>
      </c>
      <c r="I63" s="6">
        <v>0</v>
      </c>
      <c r="J63" s="6">
        <v>1</v>
      </c>
      <c r="K63" s="6">
        <v>1</v>
      </c>
      <c r="L63" s="6">
        <v>0.5</v>
      </c>
      <c r="M63" s="6">
        <v>0</v>
      </c>
      <c r="N63" s="6">
        <v>1</v>
      </c>
      <c r="O63" s="6">
        <v>0</v>
      </c>
      <c r="Q63">
        <f t="shared" si="0"/>
        <v>3</v>
      </c>
      <c r="R63">
        <f t="shared" si="1"/>
        <v>2</v>
      </c>
      <c r="S63">
        <f t="shared" si="2"/>
        <v>5</v>
      </c>
      <c r="T63" s="6" t="str">
        <f t="shared" si="3"/>
        <v>1</v>
      </c>
      <c r="U63" s="6" t="str">
        <f t="shared" si="4"/>
        <v>1</v>
      </c>
    </row>
    <row r="64" spans="1:21">
      <c r="A64" s="6">
        <v>62</v>
      </c>
      <c r="B64" t="s">
        <v>170</v>
      </c>
      <c r="C64" s="48" t="s">
        <v>108</v>
      </c>
      <c r="D64" s="6">
        <v>0.5</v>
      </c>
      <c r="E64" s="6">
        <v>0.5</v>
      </c>
      <c r="F64" s="6">
        <v>0.5</v>
      </c>
      <c r="G64" s="6">
        <v>0</v>
      </c>
      <c r="H64" s="6">
        <v>0</v>
      </c>
      <c r="I64" s="6">
        <v>0</v>
      </c>
      <c r="J64" s="6">
        <v>0</v>
      </c>
      <c r="K64" s="6">
        <v>1</v>
      </c>
      <c r="L64" s="6">
        <v>0</v>
      </c>
      <c r="M64" s="6">
        <v>0</v>
      </c>
      <c r="N64" s="6">
        <v>0</v>
      </c>
      <c r="O64" s="6">
        <v>0</v>
      </c>
      <c r="Q64">
        <f t="shared" si="0"/>
        <v>1</v>
      </c>
      <c r="R64">
        <f t="shared" si="1"/>
        <v>3</v>
      </c>
      <c r="S64">
        <f t="shared" si="2"/>
        <v>4</v>
      </c>
      <c r="T64" s="6" t="str">
        <f t="shared" si="3"/>
        <v>1</v>
      </c>
      <c r="U64" s="6" t="str">
        <f t="shared" si="4"/>
        <v>1</v>
      </c>
    </row>
    <row r="65" spans="1:21">
      <c r="A65" s="6">
        <v>63</v>
      </c>
      <c r="B65" t="s">
        <v>171</v>
      </c>
      <c r="C65" s="48" t="s">
        <v>108</v>
      </c>
      <c r="D65" s="6">
        <v>0</v>
      </c>
      <c r="E65" s="6">
        <v>0.5</v>
      </c>
      <c r="F65" s="6">
        <v>1</v>
      </c>
      <c r="G65" s="6">
        <v>0</v>
      </c>
      <c r="H65" s="6">
        <v>0</v>
      </c>
      <c r="I65" s="6">
        <v>0</v>
      </c>
      <c r="J65" s="6">
        <v>0</v>
      </c>
      <c r="K65" s="6">
        <v>1</v>
      </c>
      <c r="L65" s="6">
        <v>0</v>
      </c>
      <c r="M65" s="6">
        <v>0</v>
      </c>
      <c r="N65" s="6">
        <v>0</v>
      </c>
      <c r="O65" s="6">
        <v>0.5</v>
      </c>
      <c r="Q65">
        <f t="shared" si="0"/>
        <v>2</v>
      </c>
      <c r="R65">
        <f t="shared" si="1"/>
        <v>2</v>
      </c>
      <c r="S65">
        <f t="shared" si="2"/>
        <v>4</v>
      </c>
      <c r="T65" s="6" t="str">
        <f t="shared" si="3"/>
        <v>1</v>
      </c>
      <c r="U65" s="6" t="str">
        <f t="shared" si="4"/>
        <v>1</v>
      </c>
    </row>
    <row r="66" spans="1:21">
      <c r="A66" s="6">
        <v>64</v>
      </c>
      <c r="B66" t="s">
        <v>172</v>
      </c>
      <c r="C66" s="48" t="s">
        <v>108</v>
      </c>
      <c r="D66" s="6">
        <v>0.5</v>
      </c>
      <c r="E66" s="6">
        <v>0</v>
      </c>
      <c r="F66" s="6">
        <v>0.5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1</v>
      </c>
      <c r="M66" s="6">
        <v>1</v>
      </c>
      <c r="N66" s="6">
        <v>0</v>
      </c>
      <c r="O66" s="6">
        <v>0</v>
      </c>
      <c r="Q66">
        <f t="shared" si="0"/>
        <v>2</v>
      </c>
      <c r="R66">
        <f t="shared" si="1"/>
        <v>2</v>
      </c>
      <c r="S66">
        <f t="shared" si="2"/>
        <v>4</v>
      </c>
      <c r="T66" s="6" t="str">
        <f t="shared" si="3"/>
        <v>1</v>
      </c>
      <c r="U66" s="6" t="str">
        <f t="shared" si="4"/>
        <v>1</v>
      </c>
    </row>
    <row r="67" spans="1:21">
      <c r="A67" s="6">
        <v>65</v>
      </c>
      <c r="B67" t="s">
        <v>173</v>
      </c>
      <c r="C67" s="48" t="s">
        <v>108</v>
      </c>
      <c r="D67" s="6">
        <v>0.5</v>
      </c>
      <c r="E67" s="6">
        <v>0</v>
      </c>
      <c r="F67" s="6">
        <v>0.5</v>
      </c>
      <c r="G67" s="6">
        <v>0</v>
      </c>
      <c r="H67" s="6">
        <v>1</v>
      </c>
      <c r="I67" s="6">
        <v>0.5</v>
      </c>
      <c r="J67" s="6">
        <v>1</v>
      </c>
      <c r="K67" s="6">
        <v>0</v>
      </c>
      <c r="L67" s="6">
        <v>0.5</v>
      </c>
      <c r="M67" s="6">
        <v>0.5</v>
      </c>
      <c r="N67" s="6">
        <v>1</v>
      </c>
      <c r="O67" s="6">
        <v>1</v>
      </c>
      <c r="Q67">
        <f t="shared" si="0"/>
        <v>4</v>
      </c>
      <c r="R67">
        <f t="shared" si="1"/>
        <v>5</v>
      </c>
      <c r="S67">
        <f t="shared" si="2"/>
        <v>9</v>
      </c>
      <c r="T67" s="6" t="str">
        <f t="shared" si="3"/>
        <v>1</v>
      </c>
      <c r="U67" s="6" t="str">
        <f t="shared" si="4"/>
        <v>1</v>
      </c>
    </row>
    <row r="68" spans="1:21">
      <c r="A68" s="6">
        <v>66</v>
      </c>
      <c r="B68" t="s">
        <v>174</v>
      </c>
      <c r="C68" s="48" t="s">
        <v>108</v>
      </c>
      <c r="D68" s="6">
        <v>0.5</v>
      </c>
      <c r="E68" s="6">
        <v>1</v>
      </c>
      <c r="F68" s="6">
        <v>0.5</v>
      </c>
      <c r="G68" s="6">
        <v>0</v>
      </c>
      <c r="H68" s="6">
        <v>1</v>
      </c>
      <c r="I68" s="6">
        <v>0.5</v>
      </c>
      <c r="J68" s="6">
        <v>1</v>
      </c>
      <c r="K68" s="6">
        <v>0</v>
      </c>
      <c r="L68" s="6">
        <v>0.5</v>
      </c>
      <c r="M68" s="6">
        <v>0.5</v>
      </c>
      <c r="N68" s="6">
        <v>0</v>
      </c>
      <c r="O68" s="6">
        <v>0</v>
      </c>
      <c r="Q68">
        <f t="shared" ref="Q68:Q131" si="5">COUNTIF(D68:O68,1)</f>
        <v>3</v>
      </c>
      <c r="R68">
        <f t="shared" ref="R68:R131" si="6">COUNTIF(D68:O68,0.5)</f>
        <v>5</v>
      </c>
      <c r="S68">
        <f t="shared" ref="S68:S131" si="7">SUM(Q68:R68)</f>
        <v>8</v>
      </c>
      <c r="T68" s="6" t="str">
        <f t="shared" ref="T68:T131" si="8">IF(S68&gt;0,"1","0")</f>
        <v>1</v>
      </c>
      <c r="U68" s="6" t="str">
        <f t="shared" ref="U68:U131" si="9">IF(S68&gt;2,"1","0")</f>
        <v>1</v>
      </c>
    </row>
    <row r="69" spans="1:21">
      <c r="A69" s="6">
        <v>67</v>
      </c>
      <c r="B69" t="s">
        <v>175</v>
      </c>
      <c r="C69" s="48" t="s">
        <v>108</v>
      </c>
      <c r="D69" s="6">
        <v>0.5</v>
      </c>
      <c r="E69" s="6">
        <v>0</v>
      </c>
      <c r="F69" s="6">
        <v>0</v>
      </c>
      <c r="G69" s="6">
        <v>0.5</v>
      </c>
      <c r="H69" s="6">
        <v>0</v>
      </c>
      <c r="I69" s="6">
        <v>0</v>
      </c>
      <c r="J69" s="6">
        <v>0</v>
      </c>
      <c r="K69" s="6">
        <v>0</v>
      </c>
      <c r="L69" s="6">
        <v>1</v>
      </c>
      <c r="M69" s="6">
        <v>1</v>
      </c>
      <c r="N69" s="6">
        <v>0</v>
      </c>
      <c r="O69" s="6">
        <v>0</v>
      </c>
      <c r="Q69">
        <f t="shared" si="5"/>
        <v>2</v>
      </c>
      <c r="R69">
        <f t="shared" si="6"/>
        <v>2</v>
      </c>
      <c r="S69">
        <f t="shared" si="7"/>
        <v>4</v>
      </c>
      <c r="T69" s="6" t="str">
        <f t="shared" si="8"/>
        <v>1</v>
      </c>
      <c r="U69" s="6" t="str">
        <f t="shared" si="9"/>
        <v>1</v>
      </c>
    </row>
    <row r="70" spans="1:21">
      <c r="A70" s="6">
        <v>68</v>
      </c>
      <c r="B70" t="s">
        <v>176</v>
      </c>
      <c r="C70" s="48" t="s">
        <v>108</v>
      </c>
      <c r="D70" s="6">
        <v>0</v>
      </c>
      <c r="E70" s="6">
        <v>0.5</v>
      </c>
      <c r="F70" s="6">
        <v>0</v>
      </c>
      <c r="G70" s="6">
        <v>0.5</v>
      </c>
      <c r="H70" s="6">
        <v>0</v>
      </c>
      <c r="I70" s="6">
        <v>0</v>
      </c>
      <c r="J70" s="6">
        <v>1</v>
      </c>
      <c r="K70" s="6">
        <v>1</v>
      </c>
      <c r="L70" s="6">
        <v>1</v>
      </c>
      <c r="M70" s="6">
        <v>1</v>
      </c>
      <c r="N70" s="6">
        <v>1</v>
      </c>
      <c r="O70" s="6">
        <v>0</v>
      </c>
      <c r="Q70">
        <f t="shared" si="5"/>
        <v>5</v>
      </c>
      <c r="R70">
        <f t="shared" si="6"/>
        <v>2</v>
      </c>
      <c r="S70">
        <f t="shared" si="7"/>
        <v>7</v>
      </c>
      <c r="T70" s="6" t="str">
        <f t="shared" si="8"/>
        <v>1</v>
      </c>
      <c r="U70" s="6" t="str">
        <f t="shared" si="9"/>
        <v>1</v>
      </c>
    </row>
    <row r="71" spans="1:21">
      <c r="A71" s="6">
        <v>69</v>
      </c>
      <c r="B71" t="s">
        <v>177</v>
      </c>
      <c r="C71" s="48" t="s">
        <v>108</v>
      </c>
      <c r="D71" s="6">
        <v>0</v>
      </c>
      <c r="E71" s="6">
        <v>0.5</v>
      </c>
      <c r="F71" s="6">
        <v>0</v>
      </c>
      <c r="G71" s="6">
        <v>0.5</v>
      </c>
      <c r="H71" s="6">
        <v>0</v>
      </c>
      <c r="I71" s="6">
        <v>0</v>
      </c>
      <c r="J71" s="6">
        <v>1</v>
      </c>
      <c r="K71" s="6">
        <v>1</v>
      </c>
      <c r="L71" s="6">
        <v>1</v>
      </c>
      <c r="M71" s="6">
        <v>1</v>
      </c>
      <c r="N71" s="6">
        <v>1</v>
      </c>
      <c r="O71" s="6">
        <v>0</v>
      </c>
      <c r="Q71">
        <f t="shared" si="5"/>
        <v>5</v>
      </c>
      <c r="R71">
        <f t="shared" si="6"/>
        <v>2</v>
      </c>
      <c r="S71">
        <f t="shared" si="7"/>
        <v>7</v>
      </c>
      <c r="T71" s="6" t="str">
        <f t="shared" si="8"/>
        <v>1</v>
      </c>
      <c r="U71" s="6" t="str">
        <f t="shared" si="9"/>
        <v>1</v>
      </c>
    </row>
    <row r="72" spans="1:21">
      <c r="A72" s="6">
        <v>70</v>
      </c>
      <c r="B72" t="s">
        <v>178</v>
      </c>
      <c r="C72" s="48" t="s">
        <v>108</v>
      </c>
      <c r="D72" s="6">
        <v>0.5</v>
      </c>
      <c r="E72" s="6">
        <v>0</v>
      </c>
      <c r="F72" s="6">
        <v>0.5</v>
      </c>
      <c r="G72" s="6">
        <v>0</v>
      </c>
      <c r="H72" s="6">
        <v>0</v>
      </c>
      <c r="I72" s="6">
        <v>0</v>
      </c>
      <c r="J72" s="6">
        <v>1</v>
      </c>
      <c r="K72" s="6">
        <v>1</v>
      </c>
      <c r="L72" s="6">
        <v>1</v>
      </c>
      <c r="M72" s="6">
        <v>1</v>
      </c>
      <c r="N72" s="6">
        <v>1</v>
      </c>
      <c r="O72" s="6">
        <v>0</v>
      </c>
      <c r="Q72">
        <f t="shared" si="5"/>
        <v>5</v>
      </c>
      <c r="R72">
        <f t="shared" si="6"/>
        <v>2</v>
      </c>
      <c r="S72">
        <f t="shared" si="7"/>
        <v>7</v>
      </c>
      <c r="T72" s="6" t="str">
        <f t="shared" si="8"/>
        <v>1</v>
      </c>
      <c r="U72" s="6" t="str">
        <f t="shared" si="9"/>
        <v>1</v>
      </c>
    </row>
    <row r="73" spans="1:21">
      <c r="A73" s="6">
        <v>71</v>
      </c>
      <c r="B73" t="s">
        <v>179</v>
      </c>
      <c r="C73" s="48" t="s">
        <v>108</v>
      </c>
      <c r="D73" s="6">
        <v>0.5</v>
      </c>
      <c r="E73" s="6">
        <v>0</v>
      </c>
      <c r="F73" s="6">
        <v>0.5</v>
      </c>
      <c r="G73" s="6">
        <v>0</v>
      </c>
      <c r="H73" s="6">
        <v>0</v>
      </c>
      <c r="I73" s="6">
        <v>1</v>
      </c>
      <c r="J73" s="6">
        <v>1</v>
      </c>
      <c r="K73" s="6">
        <v>1</v>
      </c>
      <c r="L73" s="6">
        <v>0</v>
      </c>
      <c r="M73" s="6">
        <v>0</v>
      </c>
      <c r="N73" s="6">
        <v>0</v>
      </c>
      <c r="O73" s="6">
        <v>0</v>
      </c>
      <c r="Q73">
        <f t="shared" si="5"/>
        <v>3</v>
      </c>
      <c r="R73">
        <f t="shared" si="6"/>
        <v>2</v>
      </c>
      <c r="S73">
        <f t="shared" si="7"/>
        <v>5</v>
      </c>
      <c r="T73" s="6" t="str">
        <f t="shared" si="8"/>
        <v>1</v>
      </c>
      <c r="U73" s="6" t="str">
        <f t="shared" si="9"/>
        <v>1</v>
      </c>
    </row>
    <row r="74" spans="1:21">
      <c r="A74" s="6">
        <v>72</v>
      </c>
      <c r="B74" t="s">
        <v>180</v>
      </c>
      <c r="C74" s="48" t="s">
        <v>108</v>
      </c>
      <c r="D74" s="6">
        <v>0</v>
      </c>
      <c r="E74" s="6">
        <v>0</v>
      </c>
      <c r="F74" s="6">
        <v>0.5</v>
      </c>
      <c r="G74" s="6">
        <v>0</v>
      </c>
      <c r="H74" s="6">
        <v>0</v>
      </c>
      <c r="I74" s="6">
        <v>0.5</v>
      </c>
      <c r="J74" s="6">
        <v>1</v>
      </c>
      <c r="K74" s="6">
        <v>1</v>
      </c>
      <c r="L74" s="6">
        <v>0</v>
      </c>
      <c r="M74" s="6">
        <v>0</v>
      </c>
      <c r="N74" s="6">
        <v>0</v>
      </c>
      <c r="O74" s="6">
        <v>0</v>
      </c>
      <c r="Q74">
        <f t="shared" si="5"/>
        <v>2</v>
      </c>
      <c r="R74">
        <f t="shared" si="6"/>
        <v>2</v>
      </c>
      <c r="S74">
        <f t="shared" si="7"/>
        <v>4</v>
      </c>
      <c r="T74" s="6" t="str">
        <f t="shared" si="8"/>
        <v>1</v>
      </c>
      <c r="U74" s="6" t="str">
        <f t="shared" si="9"/>
        <v>1</v>
      </c>
    </row>
    <row r="75" spans="1:21">
      <c r="A75" s="6">
        <v>73</v>
      </c>
      <c r="B75" t="s">
        <v>181</v>
      </c>
      <c r="C75" s="48" t="s">
        <v>108</v>
      </c>
      <c r="D75" s="6">
        <v>0.5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1</v>
      </c>
      <c r="K75" s="6">
        <v>1</v>
      </c>
      <c r="L75" s="6">
        <v>1</v>
      </c>
      <c r="M75" s="6">
        <v>1</v>
      </c>
      <c r="N75" s="6">
        <v>1</v>
      </c>
      <c r="O75" s="6">
        <v>0</v>
      </c>
      <c r="Q75">
        <f t="shared" si="5"/>
        <v>5</v>
      </c>
      <c r="R75">
        <f t="shared" si="6"/>
        <v>1</v>
      </c>
      <c r="S75">
        <f t="shared" si="7"/>
        <v>6</v>
      </c>
      <c r="T75" s="6" t="str">
        <f t="shared" si="8"/>
        <v>1</v>
      </c>
      <c r="U75" s="6" t="str">
        <f t="shared" si="9"/>
        <v>1</v>
      </c>
    </row>
    <row r="76" spans="1:21">
      <c r="A76" s="6">
        <v>74</v>
      </c>
      <c r="B76" t="s">
        <v>182</v>
      </c>
      <c r="C76" s="48" t="s">
        <v>108</v>
      </c>
      <c r="D76" s="6">
        <v>0.5</v>
      </c>
      <c r="E76" s="6">
        <v>0.5</v>
      </c>
      <c r="F76" s="6">
        <v>0.5</v>
      </c>
      <c r="G76" s="6">
        <v>0</v>
      </c>
      <c r="H76" s="6">
        <v>0</v>
      </c>
      <c r="I76" s="6">
        <v>0</v>
      </c>
      <c r="J76" s="6">
        <v>0</v>
      </c>
      <c r="K76" s="6">
        <v>1</v>
      </c>
      <c r="L76" s="6">
        <v>0</v>
      </c>
      <c r="M76" s="6">
        <v>0</v>
      </c>
      <c r="N76" s="6">
        <v>0</v>
      </c>
      <c r="O76" s="6">
        <v>0</v>
      </c>
      <c r="Q76">
        <f t="shared" si="5"/>
        <v>1</v>
      </c>
      <c r="R76">
        <f t="shared" si="6"/>
        <v>3</v>
      </c>
      <c r="S76">
        <f t="shared" si="7"/>
        <v>4</v>
      </c>
      <c r="T76" s="6" t="str">
        <f t="shared" si="8"/>
        <v>1</v>
      </c>
      <c r="U76" s="6" t="str">
        <f t="shared" si="9"/>
        <v>1</v>
      </c>
    </row>
    <row r="77" spans="1:21">
      <c r="A77" s="6">
        <v>75</v>
      </c>
      <c r="B77" t="s">
        <v>183</v>
      </c>
      <c r="C77" s="48" t="s">
        <v>108</v>
      </c>
      <c r="D77" s="6">
        <v>0</v>
      </c>
      <c r="E77" s="6">
        <v>0</v>
      </c>
      <c r="F77" s="6">
        <v>0.5</v>
      </c>
      <c r="G77" s="6">
        <v>0</v>
      </c>
      <c r="H77" s="6">
        <v>0</v>
      </c>
      <c r="I77" s="6">
        <v>0</v>
      </c>
      <c r="J77" s="6">
        <v>1</v>
      </c>
      <c r="K77" s="6">
        <v>1</v>
      </c>
      <c r="L77" s="6">
        <v>0.5</v>
      </c>
      <c r="M77" s="6">
        <v>0.5</v>
      </c>
      <c r="N77" s="6">
        <v>1</v>
      </c>
      <c r="O77" s="6">
        <v>0</v>
      </c>
      <c r="Q77">
        <f t="shared" si="5"/>
        <v>3</v>
      </c>
      <c r="R77">
        <f t="shared" si="6"/>
        <v>3</v>
      </c>
      <c r="S77">
        <f t="shared" si="7"/>
        <v>6</v>
      </c>
      <c r="T77" s="6" t="str">
        <f t="shared" si="8"/>
        <v>1</v>
      </c>
      <c r="U77" s="6" t="str">
        <f t="shared" si="9"/>
        <v>1</v>
      </c>
    </row>
    <row r="78" spans="1:21">
      <c r="A78" s="6">
        <v>76</v>
      </c>
      <c r="B78" t="s">
        <v>184</v>
      </c>
      <c r="C78" s="48" t="s">
        <v>108</v>
      </c>
      <c r="D78" s="6">
        <v>0</v>
      </c>
      <c r="E78" s="6">
        <v>0.5</v>
      </c>
      <c r="F78" s="6">
        <v>0</v>
      </c>
      <c r="G78" s="6">
        <v>0.5</v>
      </c>
      <c r="H78" s="6">
        <v>0</v>
      </c>
      <c r="I78" s="6">
        <v>0</v>
      </c>
      <c r="J78" s="6">
        <v>0</v>
      </c>
      <c r="K78" s="6">
        <v>1</v>
      </c>
      <c r="L78" s="6">
        <v>0</v>
      </c>
      <c r="M78" s="6">
        <v>0</v>
      </c>
      <c r="N78" s="6">
        <v>0</v>
      </c>
      <c r="O78" s="6">
        <v>0</v>
      </c>
      <c r="Q78">
        <f t="shared" si="5"/>
        <v>1</v>
      </c>
      <c r="R78">
        <f t="shared" si="6"/>
        <v>2</v>
      </c>
      <c r="S78">
        <f t="shared" si="7"/>
        <v>3</v>
      </c>
      <c r="T78" s="6" t="str">
        <f t="shared" si="8"/>
        <v>1</v>
      </c>
      <c r="U78" s="6" t="str">
        <f t="shared" si="9"/>
        <v>1</v>
      </c>
    </row>
    <row r="79" spans="1:21">
      <c r="A79" s="6">
        <v>77</v>
      </c>
      <c r="B79" t="s">
        <v>185</v>
      </c>
      <c r="C79" s="48" t="s">
        <v>108</v>
      </c>
      <c r="D79" s="6">
        <v>0</v>
      </c>
      <c r="E79" s="6">
        <v>0.5</v>
      </c>
      <c r="F79" s="6">
        <v>0.5</v>
      </c>
      <c r="G79" s="6">
        <v>0</v>
      </c>
      <c r="H79" s="6">
        <v>0</v>
      </c>
      <c r="I79" s="6">
        <v>0</v>
      </c>
      <c r="J79" s="6">
        <v>0.5</v>
      </c>
      <c r="K79" s="6">
        <v>1</v>
      </c>
      <c r="L79" s="6">
        <v>0</v>
      </c>
      <c r="M79" s="6">
        <v>0</v>
      </c>
      <c r="N79" s="6">
        <v>1</v>
      </c>
      <c r="O79" s="6">
        <v>0</v>
      </c>
      <c r="Q79">
        <f t="shared" si="5"/>
        <v>2</v>
      </c>
      <c r="R79">
        <f t="shared" si="6"/>
        <v>3</v>
      </c>
      <c r="S79">
        <f t="shared" si="7"/>
        <v>5</v>
      </c>
      <c r="T79" s="6" t="str">
        <f t="shared" si="8"/>
        <v>1</v>
      </c>
      <c r="U79" s="6" t="str">
        <f t="shared" si="9"/>
        <v>1</v>
      </c>
    </row>
    <row r="80" spans="1:21">
      <c r="A80" s="6">
        <v>78</v>
      </c>
      <c r="B80" t="s">
        <v>186</v>
      </c>
      <c r="C80" s="48" t="s">
        <v>108</v>
      </c>
      <c r="D80" s="6">
        <v>0.5</v>
      </c>
      <c r="E80" s="6">
        <v>0.5</v>
      </c>
      <c r="F80" s="6">
        <v>0</v>
      </c>
      <c r="G80" s="6">
        <v>0.5</v>
      </c>
      <c r="H80" s="6">
        <v>0</v>
      </c>
      <c r="I80" s="6">
        <v>0</v>
      </c>
      <c r="J80" s="6">
        <v>0</v>
      </c>
      <c r="K80" s="6">
        <v>1</v>
      </c>
      <c r="L80" s="6">
        <v>0</v>
      </c>
      <c r="M80" s="6">
        <v>0</v>
      </c>
      <c r="N80" s="6">
        <v>0</v>
      </c>
      <c r="O80" s="6">
        <v>0</v>
      </c>
      <c r="Q80">
        <f t="shared" si="5"/>
        <v>1</v>
      </c>
      <c r="R80">
        <f t="shared" si="6"/>
        <v>3</v>
      </c>
      <c r="S80">
        <f t="shared" si="7"/>
        <v>4</v>
      </c>
      <c r="T80" s="6" t="str">
        <f t="shared" si="8"/>
        <v>1</v>
      </c>
      <c r="U80" s="6" t="str">
        <f t="shared" si="9"/>
        <v>1</v>
      </c>
    </row>
    <row r="81" spans="1:21">
      <c r="A81" s="6">
        <v>79</v>
      </c>
      <c r="B81" t="s">
        <v>187</v>
      </c>
      <c r="C81" s="48" t="s">
        <v>108</v>
      </c>
      <c r="D81" s="6">
        <v>0</v>
      </c>
      <c r="E81" s="6">
        <v>0.5</v>
      </c>
      <c r="F81" s="6">
        <v>0.5</v>
      </c>
      <c r="G81" s="6">
        <v>0</v>
      </c>
      <c r="H81" s="6">
        <v>0</v>
      </c>
      <c r="I81" s="6">
        <v>0</v>
      </c>
      <c r="J81" s="6">
        <v>0</v>
      </c>
      <c r="K81" s="6">
        <v>1</v>
      </c>
      <c r="L81" s="6">
        <v>0</v>
      </c>
      <c r="M81" s="6">
        <v>0</v>
      </c>
      <c r="N81" s="6">
        <v>0</v>
      </c>
      <c r="O81" s="6">
        <v>0</v>
      </c>
      <c r="Q81">
        <f t="shared" si="5"/>
        <v>1</v>
      </c>
      <c r="R81">
        <f t="shared" si="6"/>
        <v>2</v>
      </c>
      <c r="S81">
        <f t="shared" si="7"/>
        <v>3</v>
      </c>
      <c r="T81" s="6" t="str">
        <f t="shared" si="8"/>
        <v>1</v>
      </c>
      <c r="U81" s="6" t="str">
        <f t="shared" si="9"/>
        <v>1</v>
      </c>
    </row>
    <row r="82" spans="1:21">
      <c r="A82" s="6">
        <v>80</v>
      </c>
      <c r="B82" t="s">
        <v>188</v>
      </c>
      <c r="C82" s="48" t="s">
        <v>108</v>
      </c>
      <c r="D82" s="6">
        <v>0.5</v>
      </c>
      <c r="E82" s="6">
        <v>0.5</v>
      </c>
      <c r="F82" s="6">
        <v>1</v>
      </c>
      <c r="G82" s="6">
        <v>0</v>
      </c>
      <c r="H82" s="6">
        <v>0</v>
      </c>
      <c r="I82" s="6">
        <v>0.5</v>
      </c>
      <c r="J82" s="6">
        <v>0</v>
      </c>
      <c r="K82" s="6">
        <v>0</v>
      </c>
      <c r="L82" s="6">
        <v>0</v>
      </c>
      <c r="M82" s="6">
        <v>0</v>
      </c>
      <c r="N82" s="6">
        <v>1</v>
      </c>
      <c r="O82" s="6">
        <v>0</v>
      </c>
      <c r="Q82">
        <f t="shared" si="5"/>
        <v>2</v>
      </c>
      <c r="R82">
        <f t="shared" si="6"/>
        <v>3</v>
      </c>
      <c r="S82">
        <f t="shared" si="7"/>
        <v>5</v>
      </c>
      <c r="T82" s="6" t="str">
        <f t="shared" si="8"/>
        <v>1</v>
      </c>
      <c r="U82" s="6" t="str">
        <f t="shared" si="9"/>
        <v>1</v>
      </c>
    </row>
    <row r="83" spans="1:21">
      <c r="A83" s="6">
        <v>81</v>
      </c>
      <c r="B83" t="s">
        <v>189</v>
      </c>
      <c r="C83" s="48" t="s">
        <v>108</v>
      </c>
      <c r="D83" s="6">
        <v>0.5</v>
      </c>
      <c r="E83" s="6">
        <v>0.5</v>
      </c>
      <c r="F83" s="6">
        <v>0.5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1</v>
      </c>
      <c r="O83" s="6">
        <v>0</v>
      </c>
      <c r="Q83">
        <f t="shared" si="5"/>
        <v>1</v>
      </c>
      <c r="R83">
        <f t="shared" si="6"/>
        <v>3</v>
      </c>
      <c r="S83">
        <f t="shared" si="7"/>
        <v>4</v>
      </c>
      <c r="T83" s="6" t="str">
        <f t="shared" si="8"/>
        <v>1</v>
      </c>
      <c r="U83" s="6" t="str">
        <f t="shared" si="9"/>
        <v>1</v>
      </c>
    </row>
    <row r="84" spans="1:21">
      <c r="A84" s="6">
        <v>82</v>
      </c>
      <c r="B84" t="s">
        <v>190</v>
      </c>
      <c r="C84" s="48" t="s">
        <v>108</v>
      </c>
      <c r="D84" s="6">
        <v>0.5</v>
      </c>
      <c r="E84" s="6">
        <v>0.5</v>
      </c>
      <c r="F84" s="6">
        <v>0.5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1</v>
      </c>
      <c r="O84" s="6">
        <v>0</v>
      </c>
      <c r="Q84">
        <f t="shared" si="5"/>
        <v>1</v>
      </c>
      <c r="R84">
        <f t="shared" si="6"/>
        <v>3</v>
      </c>
      <c r="S84">
        <f t="shared" si="7"/>
        <v>4</v>
      </c>
      <c r="T84" s="6" t="str">
        <f t="shared" si="8"/>
        <v>1</v>
      </c>
      <c r="U84" s="6" t="str">
        <f t="shared" si="9"/>
        <v>1</v>
      </c>
    </row>
    <row r="85" spans="1:21">
      <c r="A85" s="6">
        <v>83</v>
      </c>
      <c r="B85" t="s">
        <v>191</v>
      </c>
      <c r="C85" s="48" t="s">
        <v>108</v>
      </c>
      <c r="D85" s="6">
        <v>0</v>
      </c>
      <c r="E85" s="6">
        <v>0</v>
      </c>
      <c r="F85" s="6">
        <v>0.5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1</v>
      </c>
      <c r="M85" s="6">
        <v>1</v>
      </c>
      <c r="N85" s="6">
        <v>0</v>
      </c>
      <c r="O85" s="6">
        <v>0</v>
      </c>
      <c r="Q85">
        <f t="shared" si="5"/>
        <v>2</v>
      </c>
      <c r="R85">
        <f t="shared" si="6"/>
        <v>1</v>
      </c>
      <c r="S85">
        <f t="shared" si="7"/>
        <v>3</v>
      </c>
      <c r="T85" s="6" t="str">
        <f t="shared" si="8"/>
        <v>1</v>
      </c>
      <c r="U85" s="6" t="str">
        <f t="shared" si="9"/>
        <v>1</v>
      </c>
    </row>
    <row r="86" spans="1:21">
      <c r="A86" s="6">
        <v>84</v>
      </c>
      <c r="B86" t="s">
        <v>192</v>
      </c>
      <c r="C86" s="48" t="s">
        <v>108</v>
      </c>
      <c r="D86" s="6">
        <v>0</v>
      </c>
      <c r="E86" s="6">
        <v>0</v>
      </c>
      <c r="F86" s="6">
        <v>0.5</v>
      </c>
      <c r="G86" s="6">
        <v>0</v>
      </c>
      <c r="H86" s="6">
        <v>0</v>
      </c>
      <c r="I86" s="6">
        <v>0</v>
      </c>
      <c r="J86" s="6">
        <v>0</v>
      </c>
      <c r="K86" s="6">
        <v>0.5</v>
      </c>
      <c r="L86" s="6">
        <v>1</v>
      </c>
      <c r="M86" s="6">
        <v>1</v>
      </c>
      <c r="N86" s="6">
        <v>1</v>
      </c>
      <c r="O86" s="6">
        <v>0</v>
      </c>
      <c r="Q86">
        <f t="shared" si="5"/>
        <v>3</v>
      </c>
      <c r="R86">
        <f t="shared" si="6"/>
        <v>2</v>
      </c>
      <c r="S86">
        <f t="shared" si="7"/>
        <v>5</v>
      </c>
      <c r="T86" s="6" t="str">
        <f t="shared" si="8"/>
        <v>1</v>
      </c>
      <c r="U86" s="6" t="str">
        <f t="shared" si="9"/>
        <v>1</v>
      </c>
    </row>
    <row r="87" spans="1:21">
      <c r="A87" s="6">
        <v>85</v>
      </c>
      <c r="B87" t="s">
        <v>193</v>
      </c>
      <c r="C87" s="48" t="s">
        <v>108</v>
      </c>
      <c r="D87" s="6">
        <v>0</v>
      </c>
      <c r="E87" s="6">
        <v>0</v>
      </c>
      <c r="F87" s="6">
        <v>0.5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1</v>
      </c>
      <c r="M87" s="6">
        <v>1</v>
      </c>
      <c r="N87" s="6">
        <v>0</v>
      </c>
      <c r="O87" s="6">
        <v>0</v>
      </c>
      <c r="Q87">
        <f t="shared" si="5"/>
        <v>2</v>
      </c>
      <c r="R87">
        <f t="shared" si="6"/>
        <v>1</v>
      </c>
      <c r="S87">
        <f t="shared" si="7"/>
        <v>3</v>
      </c>
      <c r="T87" s="6" t="str">
        <f t="shared" si="8"/>
        <v>1</v>
      </c>
      <c r="U87" s="6" t="str">
        <f t="shared" si="9"/>
        <v>1</v>
      </c>
    </row>
    <row r="88" spans="1:21">
      <c r="A88" s="6">
        <v>86</v>
      </c>
      <c r="B88" t="s">
        <v>194</v>
      </c>
      <c r="C88" s="49" t="s">
        <v>195</v>
      </c>
      <c r="D88" s="6">
        <v>0.5</v>
      </c>
      <c r="E88" s="6">
        <v>0</v>
      </c>
      <c r="F88" s="6">
        <v>0.5</v>
      </c>
      <c r="G88" s="6">
        <v>0</v>
      </c>
      <c r="H88" s="6">
        <v>0</v>
      </c>
      <c r="I88" s="6">
        <v>1</v>
      </c>
      <c r="J88" s="6">
        <v>0</v>
      </c>
      <c r="K88" s="6">
        <v>1</v>
      </c>
      <c r="L88" s="6">
        <v>0.5</v>
      </c>
      <c r="M88" s="6">
        <v>0</v>
      </c>
      <c r="N88" s="6">
        <v>1</v>
      </c>
      <c r="O88" s="6">
        <v>1</v>
      </c>
      <c r="Q88">
        <f t="shared" si="5"/>
        <v>4</v>
      </c>
      <c r="R88">
        <f t="shared" si="6"/>
        <v>3</v>
      </c>
      <c r="S88">
        <f t="shared" si="7"/>
        <v>7</v>
      </c>
      <c r="T88" s="6" t="str">
        <f t="shared" si="8"/>
        <v>1</v>
      </c>
      <c r="U88" s="6" t="str">
        <f t="shared" si="9"/>
        <v>1</v>
      </c>
    </row>
    <row r="89" spans="1:21">
      <c r="A89" s="6">
        <v>87</v>
      </c>
      <c r="B89" t="s">
        <v>196</v>
      </c>
      <c r="C89" s="49" t="s">
        <v>195</v>
      </c>
      <c r="D89" s="6">
        <v>1</v>
      </c>
      <c r="E89" s="6">
        <v>0</v>
      </c>
      <c r="F89" s="6">
        <v>0.5</v>
      </c>
      <c r="G89" s="6">
        <v>0</v>
      </c>
      <c r="H89" s="6">
        <v>0</v>
      </c>
      <c r="I89" s="6">
        <v>0.5</v>
      </c>
      <c r="J89" s="6">
        <v>0</v>
      </c>
      <c r="K89" s="6">
        <v>1</v>
      </c>
      <c r="L89" s="6">
        <v>0.5</v>
      </c>
      <c r="M89" s="6">
        <v>0</v>
      </c>
      <c r="N89" s="6">
        <v>1</v>
      </c>
      <c r="O89" s="6">
        <v>1</v>
      </c>
      <c r="Q89">
        <f t="shared" si="5"/>
        <v>4</v>
      </c>
      <c r="R89">
        <f t="shared" si="6"/>
        <v>3</v>
      </c>
      <c r="S89">
        <f t="shared" si="7"/>
        <v>7</v>
      </c>
      <c r="T89" s="6" t="str">
        <f t="shared" si="8"/>
        <v>1</v>
      </c>
      <c r="U89" s="6" t="str">
        <f t="shared" si="9"/>
        <v>1</v>
      </c>
    </row>
    <row r="90" spans="1:21">
      <c r="A90" s="6">
        <v>88</v>
      </c>
      <c r="B90" t="s">
        <v>197</v>
      </c>
      <c r="C90" s="49" t="s">
        <v>195</v>
      </c>
      <c r="D90" s="6">
        <v>0.5</v>
      </c>
      <c r="E90" s="6">
        <v>0</v>
      </c>
      <c r="F90" s="6">
        <v>0.5</v>
      </c>
      <c r="G90" s="6">
        <v>0</v>
      </c>
      <c r="H90" s="6">
        <v>0</v>
      </c>
      <c r="I90" s="6">
        <v>0.5</v>
      </c>
      <c r="J90" s="6">
        <v>0.5</v>
      </c>
      <c r="K90" s="6">
        <v>1</v>
      </c>
      <c r="L90" s="6">
        <v>0</v>
      </c>
      <c r="M90" s="6">
        <v>0</v>
      </c>
      <c r="N90" s="6">
        <v>0</v>
      </c>
      <c r="O90" s="6">
        <v>0</v>
      </c>
      <c r="Q90">
        <f t="shared" si="5"/>
        <v>1</v>
      </c>
      <c r="R90">
        <f t="shared" si="6"/>
        <v>4</v>
      </c>
      <c r="S90">
        <f t="shared" si="7"/>
        <v>5</v>
      </c>
      <c r="T90" s="6" t="str">
        <f t="shared" si="8"/>
        <v>1</v>
      </c>
      <c r="U90" s="6" t="str">
        <f t="shared" si="9"/>
        <v>1</v>
      </c>
    </row>
    <row r="91" spans="1:21">
      <c r="A91" s="6">
        <v>89</v>
      </c>
      <c r="B91" t="s">
        <v>198</v>
      </c>
      <c r="C91" s="48" t="s">
        <v>108</v>
      </c>
      <c r="D91" s="6">
        <v>0.5</v>
      </c>
      <c r="E91" s="6">
        <v>0</v>
      </c>
      <c r="F91" s="6">
        <v>0.5</v>
      </c>
      <c r="G91" s="6">
        <v>0</v>
      </c>
      <c r="H91" s="6">
        <v>0</v>
      </c>
      <c r="I91" s="6">
        <v>0.5</v>
      </c>
      <c r="J91" s="6">
        <v>1</v>
      </c>
      <c r="K91" s="6">
        <v>1</v>
      </c>
      <c r="L91" s="6">
        <v>1</v>
      </c>
      <c r="M91" s="6">
        <v>1</v>
      </c>
      <c r="N91" s="6">
        <v>1</v>
      </c>
      <c r="O91" s="6">
        <v>1</v>
      </c>
      <c r="Q91">
        <f t="shared" si="5"/>
        <v>6</v>
      </c>
      <c r="R91">
        <f t="shared" si="6"/>
        <v>3</v>
      </c>
      <c r="S91">
        <f t="shared" si="7"/>
        <v>9</v>
      </c>
      <c r="T91" s="6" t="str">
        <f t="shared" si="8"/>
        <v>1</v>
      </c>
      <c r="U91" s="6" t="str">
        <f t="shared" si="9"/>
        <v>1</v>
      </c>
    </row>
    <row r="92" spans="1:21">
      <c r="A92" s="6">
        <v>90</v>
      </c>
      <c r="B92" t="s">
        <v>199</v>
      </c>
      <c r="C92" s="48" t="s">
        <v>108</v>
      </c>
      <c r="D92" s="6">
        <v>1</v>
      </c>
      <c r="E92" s="6">
        <v>0</v>
      </c>
      <c r="F92" s="6">
        <v>0.5</v>
      </c>
      <c r="G92" s="6">
        <v>0</v>
      </c>
      <c r="H92" s="6">
        <v>0</v>
      </c>
      <c r="I92" s="6">
        <v>1</v>
      </c>
      <c r="J92" s="6">
        <v>1</v>
      </c>
      <c r="K92" s="6">
        <v>1</v>
      </c>
      <c r="L92" s="6">
        <v>1</v>
      </c>
      <c r="M92" s="6">
        <v>1</v>
      </c>
      <c r="N92" s="6">
        <v>1</v>
      </c>
      <c r="O92" s="6">
        <v>1</v>
      </c>
      <c r="Q92">
        <f t="shared" si="5"/>
        <v>8</v>
      </c>
      <c r="R92">
        <f t="shared" si="6"/>
        <v>1</v>
      </c>
      <c r="S92">
        <f t="shared" si="7"/>
        <v>9</v>
      </c>
      <c r="T92" s="6" t="str">
        <f t="shared" si="8"/>
        <v>1</v>
      </c>
      <c r="U92" s="6" t="str">
        <f t="shared" si="9"/>
        <v>1</v>
      </c>
    </row>
    <row r="93" spans="1:21">
      <c r="A93" s="6">
        <v>91</v>
      </c>
      <c r="B93" t="s">
        <v>200</v>
      </c>
      <c r="C93" s="48" t="s">
        <v>108</v>
      </c>
      <c r="D93" s="6">
        <v>0.5</v>
      </c>
      <c r="E93" s="6">
        <v>0</v>
      </c>
      <c r="F93" s="6">
        <v>0.5</v>
      </c>
      <c r="G93" s="6">
        <v>0</v>
      </c>
      <c r="H93" s="6">
        <v>0</v>
      </c>
      <c r="I93" s="6">
        <v>0</v>
      </c>
      <c r="J93" s="6">
        <v>1</v>
      </c>
      <c r="K93" s="6">
        <v>1</v>
      </c>
      <c r="L93" s="6">
        <v>1</v>
      </c>
      <c r="M93" s="6">
        <v>1</v>
      </c>
      <c r="N93" s="6">
        <v>1</v>
      </c>
      <c r="O93" s="6">
        <v>1</v>
      </c>
      <c r="Q93">
        <f t="shared" si="5"/>
        <v>6</v>
      </c>
      <c r="R93">
        <f t="shared" si="6"/>
        <v>2</v>
      </c>
      <c r="S93">
        <f t="shared" si="7"/>
        <v>8</v>
      </c>
      <c r="T93" s="6" t="str">
        <f t="shared" si="8"/>
        <v>1</v>
      </c>
      <c r="U93" s="6" t="str">
        <f t="shared" si="9"/>
        <v>1</v>
      </c>
    </row>
    <row r="94" spans="1:21">
      <c r="A94" s="6">
        <v>92</v>
      </c>
      <c r="B94" t="s">
        <v>201</v>
      </c>
      <c r="C94" s="48" t="s">
        <v>108</v>
      </c>
      <c r="D94" s="6">
        <v>0</v>
      </c>
      <c r="E94" s="6">
        <v>0.5</v>
      </c>
      <c r="F94" s="6">
        <v>0.5</v>
      </c>
      <c r="G94" s="6">
        <v>0</v>
      </c>
      <c r="H94" s="6">
        <v>0</v>
      </c>
      <c r="I94" s="6">
        <v>0</v>
      </c>
      <c r="J94" s="6">
        <v>1</v>
      </c>
      <c r="K94" s="6">
        <v>1</v>
      </c>
      <c r="L94" s="6">
        <v>1</v>
      </c>
      <c r="M94" s="6">
        <v>1</v>
      </c>
      <c r="N94" s="6">
        <v>1</v>
      </c>
      <c r="O94" s="6">
        <v>1</v>
      </c>
      <c r="Q94">
        <f t="shared" si="5"/>
        <v>6</v>
      </c>
      <c r="R94">
        <f t="shared" si="6"/>
        <v>2</v>
      </c>
      <c r="S94">
        <f t="shared" si="7"/>
        <v>8</v>
      </c>
      <c r="T94" s="6" t="str">
        <f t="shared" si="8"/>
        <v>1</v>
      </c>
      <c r="U94" s="6" t="str">
        <f t="shared" si="9"/>
        <v>1</v>
      </c>
    </row>
    <row r="95" spans="1:21">
      <c r="A95" s="6">
        <v>93</v>
      </c>
      <c r="B95" t="s">
        <v>202</v>
      </c>
      <c r="C95" s="48" t="s">
        <v>108</v>
      </c>
      <c r="D95" s="6">
        <v>0</v>
      </c>
      <c r="E95" s="6">
        <v>0.5</v>
      </c>
      <c r="F95" s="6">
        <v>0.5</v>
      </c>
      <c r="G95" s="6">
        <v>0</v>
      </c>
      <c r="H95" s="6">
        <v>0</v>
      </c>
      <c r="I95" s="6">
        <v>0</v>
      </c>
      <c r="J95" s="6">
        <v>1</v>
      </c>
      <c r="K95" s="6">
        <v>1</v>
      </c>
      <c r="L95" s="6">
        <v>0</v>
      </c>
      <c r="M95" s="6">
        <v>0</v>
      </c>
      <c r="N95" s="6">
        <v>1</v>
      </c>
      <c r="O95" s="6">
        <v>0</v>
      </c>
      <c r="Q95">
        <f t="shared" si="5"/>
        <v>3</v>
      </c>
      <c r="R95">
        <f t="shared" si="6"/>
        <v>2</v>
      </c>
      <c r="S95">
        <f t="shared" si="7"/>
        <v>5</v>
      </c>
      <c r="T95" s="6" t="str">
        <f t="shared" si="8"/>
        <v>1</v>
      </c>
      <c r="U95" s="6" t="str">
        <f t="shared" si="9"/>
        <v>1</v>
      </c>
    </row>
    <row r="96" spans="1:21">
      <c r="A96" s="6">
        <v>94</v>
      </c>
      <c r="B96" t="s">
        <v>203</v>
      </c>
      <c r="C96" s="48" t="s">
        <v>108</v>
      </c>
      <c r="D96" s="6">
        <v>0.5</v>
      </c>
      <c r="E96" s="6">
        <v>0.5</v>
      </c>
      <c r="F96" s="6">
        <v>0.5</v>
      </c>
      <c r="G96" s="6">
        <v>0</v>
      </c>
      <c r="H96" s="6">
        <v>0</v>
      </c>
      <c r="I96" s="6">
        <v>0</v>
      </c>
      <c r="J96" s="6">
        <v>1</v>
      </c>
      <c r="K96" s="6">
        <v>1</v>
      </c>
      <c r="L96" s="6">
        <v>0</v>
      </c>
      <c r="M96" s="6">
        <v>0</v>
      </c>
      <c r="N96" s="6">
        <v>1</v>
      </c>
      <c r="O96" s="6">
        <v>0</v>
      </c>
      <c r="Q96">
        <f t="shared" si="5"/>
        <v>3</v>
      </c>
      <c r="R96">
        <f t="shared" si="6"/>
        <v>3</v>
      </c>
      <c r="S96">
        <f t="shared" si="7"/>
        <v>6</v>
      </c>
      <c r="T96" s="6" t="str">
        <f t="shared" si="8"/>
        <v>1</v>
      </c>
      <c r="U96" s="6" t="str">
        <f t="shared" si="9"/>
        <v>1</v>
      </c>
    </row>
    <row r="97" spans="1:21">
      <c r="A97" s="6">
        <v>95</v>
      </c>
      <c r="B97" t="s">
        <v>204</v>
      </c>
      <c r="C97" s="48" t="s">
        <v>108</v>
      </c>
      <c r="D97" s="6">
        <v>0</v>
      </c>
      <c r="E97" s="6">
        <v>0</v>
      </c>
      <c r="F97" s="6">
        <v>0.5</v>
      </c>
      <c r="G97" s="6">
        <v>0</v>
      </c>
      <c r="H97" s="6">
        <v>0</v>
      </c>
      <c r="I97" s="6">
        <v>0</v>
      </c>
      <c r="J97" s="6">
        <v>1</v>
      </c>
      <c r="K97" s="6">
        <v>1</v>
      </c>
      <c r="L97" s="6">
        <v>1</v>
      </c>
      <c r="M97" s="6">
        <v>1</v>
      </c>
      <c r="N97" s="6">
        <v>1</v>
      </c>
      <c r="O97" s="6">
        <v>0</v>
      </c>
      <c r="Q97">
        <f t="shared" si="5"/>
        <v>5</v>
      </c>
      <c r="R97">
        <f t="shared" si="6"/>
        <v>1</v>
      </c>
      <c r="S97">
        <f t="shared" si="7"/>
        <v>6</v>
      </c>
      <c r="T97" s="6" t="str">
        <f t="shared" si="8"/>
        <v>1</v>
      </c>
      <c r="U97" s="6" t="str">
        <f t="shared" si="9"/>
        <v>1</v>
      </c>
    </row>
    <row r="98" spans="1:21">
      <c r="A98" s="6">
        <v>96</v>
      </c>
      <c r="B98" t="s">
        <v>205</v>
      </c>
      <c r="C98" s="48" t="s">
        <v>108</v>
      </c>
      <c r="D98" s="6">
        <v>0</v>
      </c>
      <c r="E98" s="6">
        <v>0</v>
      </c>
      <c r="F98" s="6">
        <v>0.5</v>
      </c>
      <c r="G98" s="6">
        <v>0</v>
      </c>
      <c r="H98" s="6">
        <v>0</v>
      </c>
      <c r="I98" s="6">
        <v>0</v>
      </c>
      <c r="J98" s="6">
        <v>1</v>
      </c>
      <c r="K98" s="6">
        <v>1</v>
      </c>
      <c r="L98" s="6">
        <v>1</v>
      </c>
      <c r="M98" s="6">
        <v>1</v>
      </c>
      <c r="N98" s="6">
        <v>1</v>
      </c>
      <c r="O98" s="6">
        <v>0</v>
      </c>
      <c r="Q98">
        <f t="shared" si="5"/>
        <v>5</v>
      </c>
      <c r="R98">
        <f t="shared" si="6"/>
        <v>1</v>
      </c>
      <c r="S98">
        <f t="shared" si="7"/>
        <v>6</v>
      </c>
      <c r="T98" s="6" t="str">
        <f t="shared" si="8"/>
        <v>1</v>
      </c>
      <c r="U98" s="6" t="str">
        <f t="shared" si="9"/>
        <v>1</v>
      </c>
    </row>
    <row r="99" spans="1:21">
      <c r="A99" s="6">
        <v>97</v>
      </c>
      <c r="B99" t="s">
        <v>206</v>
      </c>
      <c r="C99" s="48" t="s">
        <v>108</v>
      </c>
      <c r="D99" s="6">
        <v>0</v>
      </c>
      <c r="E99" s="6">
        <v>0</v>
      </c>
      <c r="F99" s="6">
        <v>0.5</v>
      </c>
      <c r="G99" s="6">
        <v>0</v>
      </c>
      <c r="H99" s="6">
        <v>0</v>
      </c>
      <c r="I99" s="6">
        <v>0</v>
      </c>
      <c r="J99" s="6">
        <v>1</v>
      </c>
      <c r="K99" s="6">
        <v>1</v>
      </c>
      <c r="L99" s="6">
        <v>1</v>
      </c>
      <c r="M99" s="6">
        <v>1</v>
      </c>
      <c r="N99" s="6">
        <v>1</v>
      </c>
      <c r="O99" s="6">
        <v>0</v>
      </c>
      <c r="Q99">
        <f t="shared" si="5"/>
        <v>5</v>
      </c>
      <c r="R99">
        <f t="shared" si="6"/>
        <v>1</v>
      </c>
      <c r="S99">
        <f t="shared" si="7"/>
        <v>6</v>
      </c>
      <c r="T99" s="6" t="str">
        <f t="shared" si="8"/>
        <v>1</v>
      </c>
      <c r="U99" s="6" t="str">
        <f t="shared" si="9"/>
        <v>1</v>
      </c>
    </row>
    <row r="100" spans="1:21">
      <c r="A100" s="6">
        <v>98</v>
      </c>
      <c r="B100" t="s">
        <v>207</v>
      </c>
      <c r="C100" s="48" t="s">
        <v>108</v>
      </c>
      <c r="D100" s="6">
        <v>0</v>
      </c>
      <c r="E100" s="6">
        <v>0</v>
      </c>
      <c r="F100" s="6">
        <v>0.5</v>
      </c>
      <c r="G100" s="6">
        <v>0</v>
      </c>
      <c r="H100" s="6">
        <v>0</v>
      </c>
      <c r="I100" s="6">
        <v>0</v>
      </c>
      <c r="J100" s="6">
        <v>0</v>
      </c>
      <c r="K100" s="6">
        <v>1</v>
      </c>
      <c r="L100" s="6">
        <v>0.5</v>
      </c>
      <c r="M100" s="6">
        <v>0</v>
      </c>
      <c r="N100" s="6">
        <v>1</v>
      </c>
      <c r="O100" s="6">
        <v>1</v>
      </c>
      <c r="Q100">
        <f t="shared" si="5"/>
        <v>3</v>
      </c>
      <c r="R100">
        <f t="shared" si="6"/>
        <v>2</v>
      </c>
      <c r="S100">
        <f t="shared" si="7"/>
        <v>5</v>
      </c>
      <c r="T100" s="6" t="str">
        <f t="shared" si="8"/>
        <v>1</v>
      </c>
      <c r="U100" s="6" t="str">
        <f t="shared" si="9"/>
        <v>1</v>
      </c>
    </row>
    <row r="101" spans="1:21">
      <c r="A101" s="6">
        <v>99</v>
      </c>
      <c r="B101" t="s">
        <v>208</v>
      </c>
      <c r="C101" s="48" t="s">
        <v>108</v>
      </c>
      <c r="D101" s="6">
        <v>0.5</v>
      </c>
      <c r="E101" s="6">
        <v>0</v>
      </c>
      <c r="F101" s="6">
        <v>0.5</v>
      </c>
      <c r="G101" s="6">
        <v>0</v>
      </c>
      <c r="H101" s="6">
        <v>0</v>
      </c>
      <c r="I101" s="6">
        <v>0</v>
      </c>
      <c r="J101" s="6">
        <v>0</v>
      </c>
      <c r="K101" s="6">
        <v>1</v>
      </c>
      <c r="L101" s="6">
        <v>0.5</v>
      </c>
      <c r="M101" s="6">
        <v>0</v>
      </c>
      <c r="N101" s="6">
        <v>1</v>
      </c>
      <c r="O101" s="6">
        <v>1</v>
      </c>
      <c r="Q101">
        <f t="shared" si="5"/>
        <v>3</v>
      </c>
      <c r="R101">
        <f t="shared" si="6"/>
        <v>3</v>
      </c>
      <c r="S101">
        <f t="shared" si="7"/>
        <v>6</v>
      </c>
      <c r="T101" s="6" t="str">
        <f t="shared" si="8"/>
        <v>1</v>
      </c>
      <c r="U101" s="6" t="str">
        <f t="shared" si="9"/>
        <v>1</v>
      </c>
    </row>
    <row r="102" spans="1:21">
      <c r="A102" s="6">
        <v>100</v>
      </c>
      <c r="B102" t="s">
        <v>209</v>
      </c>
      <c r="C102" s="48" t="s">
        <v>108</v>
      </c>
      <c r="D102" s="6">
        <v>0</v>
      </c>
      <c r="E102" s="6">
        <v>0</v>
      </c>
      <c r="F102" s="6">
        <v>0.5</v>
      </c>
      <c r="G102" s="6">
        <v>0</v>
      </c>
      <c r="H102" s="6">
        <v>0</v>
      </c>
      <c r="I102" s="6">
        <v>0</v>
      </c>
      <c r="J102" s="6">
        <v>0</v>
      </c>
      <c r="K102" s="6">
        <v>1</v>
      </c>
      <c r="L102" s="6">
        <v>0.5</v>
      </c>
      <c r="M102" s="6">
        <v>0</v>
      </c>
      <c r="N102" s="6">
        <v>1</v>
      </c>
      <c r="O102" s="6">
        <v>1</v>
      </c>
      <c r="Q102">
        <f t="shared" si="5"/>
        <v>3</v>
      </c>
      <c r="R102">
        <f t="shared" si="6"/>
        <v>2</v>
      </c>
      <c r="S102">
        <f t="shared" si="7"/>
        <v>5</v>
      </c>
      <c r="T102" s="6" t="str">
        <f t="shared" si="8"/>
        <v>1</v>
      </c>
      <c r="U102" s="6" t="str">
        <f t="shared" si="9"/>
        <v>1</v>
      </c>
    </row>
    <row r="103" spans="1:21">
      <c r="A103" s="6">
        <v>101</v>
      </c>
      <c r="B103" t="s">
        <v>210</v>
      </c>
      <c r="C103" s="48" t="s">
        <v>108</v>
      </c>
      <c r="D103" s="6">
        <v>1</v>
      </c>
      <c r="E103" s="6">
        <v>0.5</v>
      </c>
      <c r="F103" s="6">
        <v>0</v>
      </c>
      <c r="G103" s="6">
        <v>0</v>
      </c>
      <c r="H103" s="6">
        <v>0</v>
      </c>
      <c r="I103" s="6">
        <v>0</v>
      </c>
      <c r="J103" s="6">
        <v>1</v>
      </c>
      <c r="K103" s="6">
        <v>1</v>
      </c>
      <c r="L103" s="6">
        <v>0</v>
      </c>
      <c r="M103" s="6">
        <v>0</v>
      </c>
      <c r="N103" s="6">
        <v>1</v>
      </c>
      <c r="O103" s="6">
        <v>1</v>
      </c>
      <c r="Q103">
        <f t="shared" si="5"/>
        <v>5</v>
      </c>
      <c r="R103">
        <f t="shared" si="6"/>
        <v>1</v>
      </c>
      <c r="S103">
        <f t="shared" si="7"/>
        <v>6</v>
      </c>
      <c r="T103" s="6" t="str">
        <f t="shared" si="8"/>
        <v>1</v>
      </c>
      <c r="U103" s="6" t="str">
        <f t="shared" si="9"/>
        <v>1</v>
      </c>
    </row>
    <row r="104" spans="1:21">
      <c r="A104" s="6">
        <v>102</v>
      </c>
      <c r="B104" t="s">
        <v>211</v>
      </c>
      <c r="C104" s="48" t="s">
        <v>108</v>
      </c>
      <c r="D104" s="6">
        <v>1</v>
      </c>
      <c r="E104" s="6">
        <v>1</v>
      </c>
      <c r="F104" s="6">
        <v>0</v>
      </c>
      <c r="G104" s="6">
        <v>0</v>
      </c>
      <c r="H104" s="6">
        <v>0</v>
      </c>
      <c r="I104" s="6">
        <v>0</v>
      </c>
      <c r="J104" s="6">
        <v>1</v>
      </c>
      <c r="K104" s="6">
        <v>1</v>
      </c>
      <c r="L104" s="6">
        <v>0</v>
      </c>
      <c r="M104" s="6">
        <v>0</v>
      </c>
      <c r="N104" s="6">
        <v>1</v>
      </c>
      <c r="O104" s="6">
        <v>1</v>
      </c>
      <c r="Q104">
        <f t="shared" si="5"/>
        <v>6</v>
      </c>
      <c r="R104">
        <f t="shared" si="6"/>
        <v>0</v>
      </c>
      <c r="S104">
        <f t="shared" si="7"/>
        <v>6</v>
      </c>
      <c r="T104" s="6" t="str">
        <f t="shared" si="8"/>
        <v>1</v>
      </c>
      <c r="U104" s="6" t="str">
        <f t="shared" si="9"/>
        <v>1</v>
      </c>
    </row>
    <row r="105" spans="1:21">
      <c r="A105" s="6">
        <v>103</v>
      </c>
      <c r="B105" t="s">
        <v>212</v>
      </c>
      <c r="C105" s="48" t="s">
        <v>108</v>
      </c>
      <c r="D105" s="6">
        <v>0</v>
      </c>
      <c r="E105" s="6">
        <v>0.5</v>
      </c>
      <c r="F105" s="6">
        <v>1</v>
      </c>
      <c r="G105" s="6">
        <v>0</v>
      </c>
      <c r="H105" s="6">
        <v>0</v>
      </c>
      <c r="I105" s="6">
        <v>0</v>
      </c>
      <c r="J105" s="6">
        <v>0</v>
      </c>
      <c r="K105" s="6">
        <v>1</v>
      </c>
      <c r="L105" s="6">
        <v>0</v>
      </c>
      <c r="M105" s="6">
        <v>0</v>
      </c>
      <c r="N105" s="6">
        <v>1</v>
      </c>
      <c r="O105" s="6">
        <v>0</v>
      </c>
      <c r="Q105">
        <f t="shared" si="5"/>
        <v>3</v>
      </c>
      <c r="R105">
        <f t="shared" si="6"/>
        <v>1</v>
      </c>
      <c r="S105">
        <f t="shared" si="7"/>
        <v>4</v>
      </c>
      <c r="T105" s="6" t="str">
        <f t="shared" si="8"/>
        <v>1</v>
      </c>
      <c r="U105" s="6" t="str">
        <f t="shared" si="9"/>
        <v>1</v>
      </c>
    </row>
    <row r="106" spans="1:21">
      <c r="A106" s="6">
        <v>104</v>
      </c>
      <c r="B106" t="s">
        <v>213</v>
      </c>
      <c r="C106" s="48" t="s">
        <v>108</v>
      </c>
      <c r="D106" s="6">
        <v>0</v>
      </c>
      <c r="E106" s="6">
        <v>0.5</v>
      </c>
      <c r="F106" s="6">
        <v>0.5</v>
      </c>
      <c r="G106" s="6">
        <v>0</v>
      </c>
      <c r="H106" s="6">
        <v>0</v>
      </c>
      <c r="I106" s="6">
        <v>0</v>
      </c>
      <c r="J106" s="6">
        <v>1</v>
      </c>
      <c r="K106" s="6">
        <v>1</v>
      </c>
      <c r="L106" s="6">
        <v>0</v>
      </c>
      <c r="M106" s="6">
        <v>0</v>
      </c>
      <c r="N106" s="6">
        <v>1</v>
      </c>
      <c r="O106" s="6">
        <v>0</v>
      </c>
      <c r="Q106">
        <f t="shared" si="5"/>
        <v>3</v>
      </c>
      <c r="R106">
        <f t="shared" si="6"/>
        <v>2</v>
      </c>
      <c r="S106">
        <f t="shared" si="7"/>
        <v>5</v>
      </c>
      <c r="T106" s="6" t="str">
        <f t="shared" si="8"/>
        <v>1</v>
      </c>
      <c r="U106" s="6" t="str">
        <f t="shared" si="9"/>
        <v>1</v>
      </c>
    </row>
    <row r="107" spans="1:21">
      <c r="A107" s="6">
        <v>105</v>
      </c>
      <c r="B107" t="s">
        <v>214</v>
      </c>
      <c r="C107" s="48" t="s">
        <v>108</v>
      </c>
      <c r="D107" s="6">
        <v>0</v>
      </c>
      <c r="E107" s="6">
        <v>0.5</v>
      </c>
      <c r="F107" s="6">
        <v>0.5</v>
      </c>
      <c r="G107" s="6">
        <v>0</v>
      </c>
      <c r="H107" s="6">
        <v>0</v>
      </c>
      <c r="I107" s="6">
        <v>0</v>
      </c>
      <c r="J107" s="6">
        <v>1</v>
      </c>
      <c r="K107" s="6">
        <v>1</v>
      </c>
      <c r="L107" s="6">
        <v>0</v>
      </c>
      <c r="M107" s="6">
        <v>0</v>
      </c>
      <c r="N107" s="6">
        <v>1</v>
      </c>
      <c r="O107" s="6">
        <v>0</v>
      </c>
      <c r="Q107">
        <f t="shared" si="5"/>
        <v>3</v>
      </c>
      <c r="R107">
        <f t="shared" si="6"/>
        <v>2</v>
      </c>
      <c r="S107">
        <f t="shared" si="7"/>
        <v>5</v>
      </c>
      <c r="T107" s="6" t="str">
        <f t="shared" si="8"/>
        <v>1</v>
      </c>
      <c r="U107" s="6" t="str">
        <f t="shared" si="9"/>
        <v>1</v>
      </c>
    </row>
    <row r="108" spans="1:21">
      <c r="A108" s="6">
        <v>106</v>
      </c>
      <c r="B108" t="s">
        <v>215</v>
      </c>
      <c r="C108" s="48" t="s">
        <v>108</v>
      </c>
      <c r="D108" s="6">
        <v>0</v>
      </c>
      <c r="E108" s="6">
        <v>0.5</v>
      </c>
      <c r="F108" s="6">
        <v>0.5</v>
      </c>
      <c r="G108" s="6">
        <v>0</v>
      </c>
      <c r="H108" s="6">
        <v>0</v>
      </c>
      <c r="I108" s="6">
        <v>0</v>
      </c>
      <c r="J108" s="6">
        <v>1</v>
      </c>
      <c r="K108" s="6">
        <v>1</v>
      </c>
      <c r="L108" s="6">
        <v>0</v>
      </c>
      <c r="M108" s="6">
        <v>0</v>
      </c>
      <c r="N108" s="6">
        <v>1</v>
      </c>
      <c r="O108" s="6">
        <v>0</v>
      </c>
      <c r="Q108">
        <f t="shared" si="5"/>
        <v>3</v>
      </c>
      <c r="R108">
        <f t="shared" si="6"/>
        <v>2</v>
      </c>
      <c r="S108">
        <f t="shared" si="7"/>
        <v>5</v>
      </c>
      <c r="T108" s="6" t="str">
        <f t="shared" si="8"/>
        <v>1</v>
      </c>
      <c r="U108" s="6" t="str">
        <f t="shared" si="9"/>
        <v>1</v>
      </c>
    </row>
    <row r="109" spans="1:21">
      <c r="A109" s="6">
        <v>107</v>
      </c>
      <c r="B109" t="s">
        <v>216</v>
      </c>
      <c r="C109" s="48" t="s">
        <v>108</v>
      </c>
      <c r="D109" s="6">
        <v>0</v>
      </c>
      <c r="E109" s="6">
        <v>0.5</v>
      </c>
      <c r="F109" s="6">
        <v>0.5</v>
      </c>
      <c r="G109" s="6">
        <v>0</v>
      </c>
      <c r="H109" s="6">
        <v>1</v>
      </c>
      <c r="I109" s="6">
        <v>0.5</v>
      </c>
      <c r="J109" s="6">
        <v>0</v>
      </c>
      <c r="K109" s="6">
        <v>1</v>
      </c>
      <c r="L109" s="6">
        <v>0.5</v>
      </c>
      <c r="M109" s="6">
        <v>0</v>
      </c>
      <c r="N109" s="6">
        <v>0</v>
      </c>
      <c r="O109" s="6">
        <v>0</v>
      </c>
      <c r="Q109">
        <f t="shared" si="5"/>
        <v>2</v>
      </c>
      <c r="R109">
        <f t="shared" si="6"/>
        <v>4</v>
      </c>
      <c r="S109">
        <f t="shared" si="7"/>
        <v>6</v>
      </c>
      <c r="T109" s="6" t="str">
        <f t="shared" si="8"/>
        <v>1</v>
      </c>
      <c r="U109" s="6" t="str">
        <f t="shared" si="9"/>
        <v>1</v>
      </c>
    </row>
    <row r="110" spans="1:21">
      <c r="A110" s="6">
        <v>108</v>
      </c>
      <c r="B110" t="s">
        <v>217</v>
      </c>
      <c r="C110" s="48" t="s">
        <v>108</v>
      </c>
      <c r="D110" s="6">
        <v>0</v>
      </c>
      <c r="E110" s="6">
        <v>0.5</v>
      </c>
      <c r="F110" s="6">
        <v>1</v>
      </c>
      <c r="G110" s="6">
        <v>0</v>
      </c>
      <c r="H110" s="6">
        <v>1</v>
      </c>
      <c r="I110" s="6">
        <v>1</v>
      </c>
      <c r="J110" s="6">
        <v>0</v>
      </c>
      <c r="K110" s="6">
        <v>1</v>
      </c>
      <c r="L110" s="6">
        <v>0.5</v>
      </c>
      <c r="M110" s="6">
        <v>0</v>
      </c>
      <c r="N110" s="6">
        <v>1</v>
      </c>
      <c r="O110" s="6">
        <v>0</v>
      </c>
      <c r="Q110">
        <f t="shared" si="5"/>
        <v>5</v>
      </c>
      <c r="R110">
        <f t="shared" si="6"/>
        <v>2</v>
      </c>
      <c r="S110">
        <f t="shared" si="7"/>
        <v>7</v>
      </c>
      <c r="T110" s="6" t="str">
        <f t="shared" si="8"/>
        <v>1</v>
      </c>
      <c r="U110" s="6" t="str">
        <f t="shared" si="9"/>
        <v>1</v>
      </c>
    </row>
    <row r="111" spans="1:21">
      <c r="A111" s="6">
        <v>109</v>
      </c>
      <c r="B111" t="s">
        <v>218</v>
      </c>
      <c r="C111" s="48" t="s">
        <v>108</v>
      </c>
      <c r="D111" s="6">
        <v>0</v>
      </c>
      <c r="E111" s="6">
        <v>0.5</v>
      </c>
      <c r="F111" s="6">
        <v>0.5</v>
      </c>
      <c r="G111" s="6">
        <v>0</v>
      </c>
      <c r="H111" s="6">
        <v>1</v>
      </c>
      <c r="I111" s="6">
        <v>0.5</v>
      </c>
      <c r="J111" s="6">
        <v>0</v>
      </c>
      <c r="K111" s="6">
        <v>1</v>
      </c>
      <c r="L111" s="6">
        <v>0.5</v>
      </c>
      <c r="M111" s="6">
        <v>0</v>
      </c>
      <c r="N111" s="6">
        <v>0</v>
      </c>
      <c r="O111" s="6">
        <v>0</v>
      </c>
      <c r="Q111">
        <f t="shared" si="5"/>
        <v>2</v>
      </c>
      <c r="R111">
        <f t="shared" si="6"/>
        <v>4</v>
      </c>
      <c r="S111">
        <f t="shared" si="7"/>
        <v>6</v>
      </c>
      <c r="T111" s="6" t="str">
        <f t="shared" si="8"/>
        <v>1</v>
      </c>
      <c r="U111" s="6" t="str">
        <f t="shared" si="9"/>
        <v>1</v>
      </c>
    </row>
    <row r="112" spans="1:21">
      <c r="A112" s="6">
        <v>110</v>
      </c>
      <c r="B112" t="s">
        <v>219</v>
      </c>
      <c r="C112" s="48" t="s">
        <v>108</v>
      </c>
      <c r="D112" s="6">
        <v>0.5</v>
      </c>
      <c r="E112" s="6">
        <v>0.5</v>
      </c>
      <c r="F112" s="6">
        <v>1</v>
      </c>
      <c r="G112" s="6">
        <v>0</v>
      </c>
      <c r="H112" s="6">
        <v>0</v>
      </c>
      <c r="I112" s="6">
        <v>0</v>
      </c>
      <c r="J112" s="6">
        <v>1</v>
      </c>
      <c r="K112" s="6">
        <v>1</v>
      </c>
      <c r="L112" s="6">
        <v>0</v>
      </c>
      <c r="M112" s="6">
        <v>0</v>
      </c>
      <c r="N112" s="6">
        <v>1</v>
      </c>
      <c r="O112" s="6">
        <v>0</v>
      </c>
      <c r="Q112">
        <f t="shared" si="5"/>
        <v>4</v>
      </c>
      <c r="R112">
        <f t="shared" si="6"/>
        <v>2</v>
      </c>
      <c r="S112">
        <f t="shared" si="7"/>
        <v>6</v>
      </c>
      <c r="T112" s="6" t="str">
        <f t="shared" si="8"/>
        <v>1</v>
      </c>
      <c r="U112" s="6" t="str">
        <f t="shared" si="9"/>
        <v>1</v>
      </c>
    </row>
    <row r="113" spans="1:21">
      <c r="A113" s="6">
        <v>111</v>
      </c>
      <c r="B113" t="s">
        <v>220</v>
      </c>
      <c r="C113" s="48" t="s">
        <v>108</v>
      </c>
      <c r="D113" s="6">
        <v>0</v>
      </c>
      <c r="E113" s="6">
        <v>0.5</v>
      </c>
      <c r="F113" s="6">
        <v>0.5</v>
      </c>
      <c r="G113" s="6">
        <v>0</v>
      </c>
      <c r="H113" s="6">
        <v>0</v>
      </c>
      <c r="I113" s="6">
        <v>0</v>
      </c>
      <c r="J113" s="6">
        <v>1</v>
      </c>
      <c r="K113" s="6">
        <v>1</v>
      </c>
      <c r="L113" s="6">
        <v>0</v>
      </c>
      <c r="M113" s="6">
        <v>0</v>
      </c>
      <c r="N113" s="6">
        <v>1</v>
      </c>
      <c r="O113" s="6">
        <v>0</v>
      </c>
      <c r="Q113">
        <f t="shared" si="5"/>
        <v>3</v>
      </c>
      <c r="R113">
        <f t="shared" si="6"/>
        <v>2</v>
      </c>
      <c r="S113">
        <f t="shared" si="7"/>
        <v>5</v>
      </c>
      <c r="T113" s="6" t="str">
        <f t="shared" si="8"/>
        <v>1</v>
      </c>
      <c r="U113" s="6" t="str">
        <f t="shared" si="9"/>
        <v>1</v>
      </c>
    </row>
    <row r="114" spans="1:21">
      <c r="A114" s="6">
        <v>112</v>
      </c>
      <c r="B114" t="s">
        <v>221</v>
      </c>
      <c r="C114" s="48" t="s">
        <v>108</v>
      </c>
      <c r="D114" s="6">
        <v>0.5</v>
      </c>
      <c r="E114" s="6">
        <v>0.5</v>
      </c>
      <c r="F114" s="6">
        <v>1</v>
      </c>
      <c r="G114" s="6">
        <v>0</v>
      </c>
      <c r="H114" s="6">
        <v>0</v>
      </c>
      <c r="I114" s="6">
        <v>0</v>
      </c>
      <c r="J114" s="6">
        <v>1</v>
      </c>
      <c r="K114" s="6">
        <v>1</v>
      </c>
      <c r="L114" s="6">
        <v>0</v>
      </c>
      <c r="M114" s="6">
        <v>0</v>
      </c>
      <c r="N114" s="6">
        <v>1</v>
      </c>
      <c r="O114" s="6">
        <v>0</v>
      </c>
      <c r="Q114">
        <f t="shared" si="5"/>
        <v>4</v>
      </c>
      <c r="R114">
        <f t="shared" si="6"/>
        <v>2</v>
      </c>
      <c r="S114">
        <f t="shared" si="7"/>
        <v>6</v>
      </c>
      <c r="T114" s="6" t="str">
        <f t="shared" si="8"/>
        <v>1</v>
      </c>
      <c r="U114" s="6" t="str">
        <f t="shared" si="9"/>
        <v>1</v>
      </c>
    </row>
    <row r="115" spans="1:21">
      <c r="A115" s="6">
        <v>113</v>
      </c>
      <c r="B115" t="s">
        <v>222</v>
      </c>
      <c r="C115" s="48" t="s">
        <v>108</v>
      </c>
      <c r="D115" s="6">
        <v>0</v>
      </c>
      <c r="E115" s="6">
        <v>0.5</v>
      </c>
      <c r="F115" s="6">
        <v>0.5</v>
      </c>
      <c r="G115" s="6">
        <v>0</v>
      </c>
      <c r="H115" s="6">
        <v>0</v>
      </c>
      <c r="I115" s="6">
        <v>0</v>
      </c>
      <c r="J115" s="6">
        <v>1</v>
      </c>
      <c r="K115" s="6">
        <v>1</v>
      </c>
      <c r="L115" s="6">
        <v>1</v>
      </c>
      <c r="M115" s="6">
        <v>1</v>
      </c>
      <c r="N115" s="6">
        <v>1</v>
      </c>
      <c r="O115" s="6">
        <v>0</v>
      </c>
      <c r="Q115">
        <f t="shared" si="5"/>
        <v>5</v>
      </c>
      <c r="R115">
        <f t="shared" si="6"/>
        <v>2</v>
      </c>
      <c r="S115">
        <f t="shared" si="7"/>
        <v>7</v>
      </c>
      <c r="T115" s="6" t="str">
        <f t="shared" si="8"/>
        <v>1</v>
      </c>
      <c r="U115" s="6" t="str">
        <f t="shared" si="9"/>
        <v>1</v>
      </c>
    </row>
    <row r="116" spans="1:21">
      <c r="A116" s="6">
        <v>114</v>
      </c>
      <c r="B116" t="s">
        <v>223</v>
      </c>
      <c r="C116" s="48" t="s">
        <v>108</v>
      </c>
      <c r="D116" s="6">
        <v>0</v>
      </c>
      <c r="E116" s="6">
        <v>0</v>
      </c>
      <c r="F116" s="6">
        <v>0.5</v>
      </c>
      <c r="G116" s="6">
        <v>0</v>
      </c>
      <c r="H116" s="6">
        <v>0</v>
      </c>
      <c r="I116" s="6">
        <v>0</v>
      </c>
      <c r="J116" s="6">
        <v>1</v>
      </c>
      <c r="K116" s="6">
        <v>1</v>
      </c>
      <c r="L116" s="6">
        <v>1</v>
      </c>
      <c r="M116" s="6">
        <v>1</v>
      </c>
      <c r="N116" s="6">
        <v>1</v>
      </c>
      <c r="O116" s="6">
        <v>0</v>
      </c>
      <c r="Q116">
        <f t="shared" si="5"/>
        <v>5</v>
      </c>
      <c r="R116">
        <f t="shared" si="6"/>
        <v>1</v>
      </c>
      <c r="S116">
        <f t="shared" si="7"/>
        <v>6</v>
      </c>
      <c r="T116" s="6" t="str">
        <f t="shared" si="8"/>
        <v>1</v>
      </c>
      <c r="U116" s="6" t="str">
        <f t="shared" si="9"/>
        <v>1</v>
      </c>
    </row>
    <row r="117" spans="1:21">
      <c r="A117" s="6">
        <v>115</v>
      </c>
      <c r="B117" t="s">
        <v>224</v>
      </c>
      <c r="C117" s="48" t="s">
        <v>108</v>
      </c>
      <c r="D117" s="6">
        <v>0</v>
      </c>
      <c r="E117" s="6">
        <v>0</v>
      </c>
      <c r="F117" s="6">
        <v>0.5</v>
      </c>
      <c r="G117" s="6">
        <v>0</v>
      </c>
      <c r="H117" s="6">
        <v>0</v>
      </c>
      <c r="I117" s="6">
        <v>0</v>
      </c>
      <c r="J117" s="6">
        <v>1</v>
      </c>
      <c r="K117" s="6">
        <v>1</v>
      </c>
      <c r="L117" s="6">
        <v>1</v>
      </c>
      <c r="M117" s="6">
        <v>1</v>
      </c>
      <c r="N117" s="6">
        <v>1</v>
      </c>
      <c r="O117" s="6">
        <v>0</v>
      </c>
      <c r="Q117">
        <f t="shared" si="5"/>
        <v>5</v>
      </c>
      <c r="R117">
        <f t="shared" si="6"/>
        <v>1</v>
      </c>
      <c r="S117">
        <f t="shared" si="7"/>
        <v>6</v>
      </c>
      <c r="T117" s="6" t="str">
        <f t="shared" si="8"/>
        <v>1</v>
      </c>
      <c r="U117" s="6" t="str">
        <f t="shared" si="9"/>
        <v>1</v>
      </c>
    </row>
    <row r="118" spans="1:21">
      <c r="A118" s="6">
        <v>116</v>
      </c>
      <c r="B118" t="s">
        <v>225</v>
      </c>
      <c r="C118" s="48" t="s">
        <v>108</v>
      </c>
      <c r="D118" s="6">
        <v>0</v>
      </c>
      <c r="E118" s="6">
        <v>0.5</v>
      </c>
      <c r="F118" s="6">
        <v>0.5</v>
      </c>
      <c r="G118" s="6">
        <v>0</v>
      </c>
      <c r="H118" s="6">
        <v>0</v>
      </c>
      <c r="I118" s="6">
        <v>0</v>
      </c>
      <c r="J118" s="6">
        <v>1</v>
      </c>
      <c r="K118" s="6">
        <v>1</v>
      </c>
      <c r="L118" s="6">
        <v>0</v>
      </c>
      <c r="M118" s="6">
        <v>0</v>
      </c>
      <c r="N118" s="6">
        <v>1</v>
      </c>
      <c r="O118" s="6">
        <v>0</v>
      </c>
      <c r="Q118">
        <f t="shared" si="5"/>
        <v>3</v>
      </c>
      <c r="R118">
        <f t="shared" si="6"/>
        <v>2</v>
      </c>
      <c r="S118">
        <f t="shared" si="7"/>
        <v>5</v>
      </c>
      <c r="T118" s="6" t="str">
        <f t="shared" si="8"/>
        <v>1</v>
      </c>
      <c r="U118" s="6" t="str">
        <f t="shared" si="9"/>
        <v>1</v>
      </c>
    </row>
    <row r="119" spans="1:21">
      <c r="A119" s="6">
        <v>117</v>
      </c>
      <c r="B119" t="s">
        <v>226</v>
      </c>
      <c r="C119" s="48" t="s">
        <v>108</v>
      </c>
      <c r="D119" s="6">
        <v>0</v>
      </c>
      <c r="E119" s="6">
        <v>0.5</v>
      </c>
      <c r="F119" s="6">
        <v>0.5</v>
      </c>
      <c r="G119" s="6">
        <v>0</v>
      </c>
      <c r="H119" s="6">
        <v>0</v>
      </c>
      <c r="I119" s="6">
        <v>0</v>
      </c>
      <c r="J119" s="6">
        <v>1</v>
      </c>
      <c r="K119" s="6">
        <v>1</v>
      </c>
      <c r="L119" s="6">
        <v>0</v>
      </c>
      <c r="M119" s="6">
        <v>0</v>
      </c>
      <c r="N119" s="6">
        <v>1</v>
      </c>
      <c r="O119" s="6">
        <v>0</v>
      </c>
      <c r="Q119">
        <f t="shared" si="5"/>
        <v>3</v>
      </c>
      <c r="R119">
        <f t="shared" si="6"/>
        <v>2</v>
      </c>
      <c r="S119">
        <f t="shared" si="7"/>
        <v>5</v>
      </c>
      <c r="T119" s="6" t="str">
        <f t="shared" si="8"/>
        <v>1</v>
      </c>
      <c r="U119" s="6" t="str">
        <f t="shared" si="9"/>
        <v>1</v>
      </c>
    </row>
    <row r="120" spans="1:21">
      <c r="A120" s="6">
        <v>118</v>
      </c>
      <c r="B120" t="s">
        <v>227</v>
      </c>
      <c r="C120" s="48" t="s">
        <v>108</v>
      </c>
      <c r="D120" s="6">
        <v>0</v>
      </c>
      <c r="E120" s="6">
        <v>0.5</v>
      </c>
      <c r="F120" s="6">
        <v>0.5</v>
      </c>
      <c r="G120" s="6">
        <v>0</v>
      </c>
      <c r="H120" s="6">
        <v>0</v>
      </c>
      <c r="I120" s="6">
        <v>0</v>
      </c>
      <c r="J120" s="6">
        <v>1</v>
      </c>
      <c r="K120" s="6">
        <v>1</v>
      </c>
      <c r="L120" s="6">
        <v>0</v>
      </c>
      <c r="M120" s="6">
        <v>0</v>
      </c>
      <c r="N120" s="6">
        <v>1</v>
      </c>
      <c r="O120" s="6">
        <v>0</v>
      </c>
      <c r="Q120">
        <f t="shared" si="5"/>
        <v>3</v>
      </c>
      <c r="R120">
        <f t="shared" si="6"/>
        <v>2</v>
      </c>
      <c r="S120">
        <f t="shared" si="7"/>
        <v>5</v>
      </c>
      <c r="T120" s="6" t="str">
        <f t="shared" si="8"/>
        <v>1</v>
      </c>
      <c r="U120" s="6" t="str">
        <f t="shared" si="9"/>
        <v>1</v>
      </c>
    </row>
    <row r="121" spans="1:21">
      <c r="A121" s="6">
        <v>119</v>
      </c>
      <c r="B121" t="s">
        <v>228</v>
      </c>
      <c r="C121" s="48" t="s">
        <v>108</v>
      </c>
      <c r="D121" s="6">
        <v>0.5</v>
      </c>
      <c r="E121" s="6">
        <v>1</v>
      </c>
      <c r="F121" s="6">
        <v>1</v>
      </c>
      <c r="G121" s="6">
        <v>0</v>
      </c>
      <c r="H121" s="6">
        <v>0</v>
      </c>
      <c r="I121" s="6">
        <v>0</v>
      </c>
      <c r="J121" s="6">
        <v>1</v>
      </c>
      <c r="K121" s="6">
        <v>1</v>
      </c>
      <c r="L121" s="6">
        <v>1</v>
      </c>
      <c r="M121" s="6">
        <v>1</v>
      </c>
      <c r="N121" s="6">
        <v>1</v>
      </c>
      <c r="O121" s="6">
        <v>1</v>
      </c>
      <c r="Q121">
        <f t="shared" si="5"/>
        <v>8</v>
      </c>
      <c r="R121">
        <f t="shared" si="6"/>
        <v>1</v>
      </c>
      <c r="S121">
        <f t="shared" si="7"/>
        <v>9</v>
      </c>
      <c r="T121" s="6" t="str">
        <f t="shared" si="8"/>
        <v>1</v>
      </c>
      <c r="U121" s="6" t="str">
        <f t="shared" si="9"/>
        <v>1</v>
      </c>
    </row>
    <row r="122" spans="1:21">
      <c r="A122" s="6">
        <v>120</v>
      </c>
      <c r="B122" t="s">
        <v>229</v>
      </c>
      <c r="C122" s="48" t="s">
        <v>108</v>
      </c>
      <c r="D122" s="6">
        <v>0.5</v>
      </c>
      <c r="E122" s="6">
        <v>0.5</v>
      </c>
      <c r="F122" s="6">
        <v>1</v>
      </c>
      <c r="G122" s="6">
        <v>0</v>
      </c>
      <c r="H122" s="6">
        <v>0</v>
      </c>
      <c r="I122" s="6">
        <v>0</v>
      </c>
      <c r="J122" s="6">
        <v>1</v>
      </c>
      <c r="K122" s="6">
        <v>1</v>
      </c>
      <c r="L122" s="6">
        <v>1</v>
      </c>
      <c r="M122" s="6">
        <v>1</v>
      </c>
      <c r="N122" s="6">
        <v>1</v>
      </c>
      <c r="O122" s="6">
        <v>1</v>
      </c>
      <c r="Q122">
        <f t="shared" si="5"/>
        <v>7</v>
      </c>
      <c r="R122">
        <f t="shared" si="6"/>
        <v>2</v>
      </c>
      <c r="S122">
        <f t="shared" si="7"/>
        <v>9</v>
      </c>
      <c r="T122" s="6" t="str">
        <f t="shared" si="8"/>
        <v>1</v>
      </c>
      <c r="U122" s="6" t="str">
        <f t="shared" si="9"/>
        <v>1</v>
      </c>
    </row>
    <row r="123" spans="1:21">
      <c r="A123" s="6">
        <v>121</v>
      </c>
      <c r="B123" t="s">
        <v>230</v>
      </c>
      <c r="C123" s="48" t="s">
        <v>108</v>
      </c>
      <c r="D123" s="6">
        <v>0</v>
      </c>
      <c r="E123" s="6">
        <v>0.5</v>
      </c>
      <c r="F123" s="6">
        <v>0.5</v>
      </c>
      <c r="G123" s="6">
        <v>0</v>
      </c>
      <c r="H123" s="6">
        <v>0</v>
      </c>
      <c r="I123" s="6">
        <v>0</v>
      </c>
      <c r="J123" s="6">
        <v>1</v>
      </c>
      <c r="K123" s="6">
        <v>1</v>
      </c>
      <c r="L123" s="6">
        <v>1</v>
      </c>
      <c r="M123" s="6">
        <v>1</v>
      </c>
      <c r="N123" s="6">
        <v>1</v>
      </c>
      <c r="O123" s="6">
        <v>1</v>
      </c>
      <c r="Q123">
        <f t="shared" si="5"/>
        <v>6</v>
      </c>
      <c r="R123">
        <f t="shared" si="6"/>
        <v>2</v>
      </c>
      <c r="S123">
        <f t="shared" si="7"/>
        <v>8</v>
      </c>
      <c r="T123" s="6" t="str">
        <f t="shared" si="8"/>
        <v>1</v>
      </c>
      <c r="U123" s="6" t="str">
        <f t="shared" si="9"/>
        <v>1</v>
      </c>
    </row>
    <row r="124" spans="1:21">
      <c r="A124" s="6">
        <v>122</v>
      </c>
      <c r="B124" t="s">
        <v>231</v>
      </c>
      <c r="C124" s="48" t="s">
        <v>108</v>
      </c>
      <c r="D124" s="6">
        <v>0.5</v>
      </c>
      <c r="E124" s="6">
        <v>0</v>
      </c>
      <c r="F124" s="6">
        <v>0.5</v>
      </c>
      <c r="G124" s="6">
        <v>0</v>
      </c>
      <c r="H124" s="6">
        <v>0</v>
      </c>
      <c r="I124" s="6">
        <v>0.5</v>
      </c>
      <c r="J124" s="6">
        <v>0.5</v>
      </c>
      <c r="K124" s="6">
        <v>0</v>
      </c>
      <c r="L124" s="6">
        <v>0</v>
      </c>
      <c r="M124" s="6">
        <v>0</v>
      </c>
      <c r="N124" s="6">
        <v>1</v>
      </c>
      <c r="O124" s="6">
        <v>0</v>
      </c>
      <c r="Q124">
        <f t="shared" si="5"/>
        <v>1</v>
      </c>
      <c r="R124">
        <f t="shared" si="6"/>
        <v>4</v>
      </c>
      <c r="S124">
        <f t="shared" si="7"/>
        <v>5</v>
      </c>
      <c r="T124" s="6" t="str">
        <f t="shared" si="8"/>
        <v>1</v>
      </c>
      <c r="U124" s="6" t="str">
        <f t="shared" si="9"/>
        <v>1</v>
      </c>
    </row>
    <row r="125" spans="1:21">
      <c r="A125" s="6">
        <v>123</v>
      </c>
      <c r="B125" t="s">
        <v>232</v>
      </c>
      <c r="C125" s="48" t="s">
        <v>108</v>
      </c>
      <c r="D125" s="6">
        <v>0.5</v>
      </c>
      <c r="E125" s="6">
        <v>0</v>
      </c>
      <c r="F125" s="6">
        <v>0.5</v>
      </c>
      <c r="G125" s="6">
        <v>0</v>
      </c>
      <c r="H125" s="6">
        <v>0</v>
      </c>
      <c r="I125" s="6">
        <v>0.5</v>
      </c>
      <c r="J125" s="6">
        <v>0.5</v>
      </c>
      <c r="K125" s="6">
        <v>0</v>
      </c>
      <c r="L125" s="6">
        <v>0</v>
      </c>
      <c r="M125" s="6">
        <v>0</v>
      </c>
      <c r="N125" s="6">
        <v>1</v>
      </c>
      <c r="O125" s="6">
        <v>0</v>
      </c>
      <c r="Q125">
        <f t="shared" si="5"/>
        <v>1</v>
      </c>
      <c r="R125">
        <f t="shared" si="6"/>
        <v>4</v>
      </c>
      <c r="S125">
        <f t="shared" si="7"/>
        <v>5</v>
      </c>
      <c r="T125" s="6" t="str">
        <f t="shared" si="8"/>
        <v>1</v>
      </c>
      <c r="U125" s="6" t="str">
        <f t="shared" si="9"/>
        <v>1</v>
      </c>
    </row>
    <row r="126" spans="1:21">
      <c r="A126" s="6">
        <v>124</v>
      </c>
      <c r="B126" t="s">
        <v>233</v>
      </c>
      <c r="C126" s="48" t="s">
        <v>108</v>
      </c>
      <c r="D126" s="6">
        <v>0.5</v>
      </c>
      <c r="E126" s="6">
        <v>0</v>
      </c>
      <c r="F126" s="6">
        <v>0.5</v>
      </c>
      <c r="G126" s="6">
        <v>0</v>
      </c>
      <c r="H126" s="6">
        <v>1</v>
      </c>
      <c r="I126" s="6">
        <v>0.5</v>
      </c>
      <c r="J126" s="6">
        <v>0.5</v>
      </c>
      <c r="K126" s="6">
        <v>0</v>
      </c>
      <c r="L126" s="6">
        <v>0</v>
      </c>
      <c r="M126" s="6">
        <v>0</v>
      </c>
      <c r="N126" s="6">
        <v>1</v>
      </c>
      <c r="O126" s="6">
        <v>0</v>
      </c>
      <c r="Q126">
        <f t="shared" si="5"/>
        <v>2</v>
      </c>
      <c r="R126">
        <f t="shared" si="6"/>
        <v>4</v>
      </c>
      <c r="S126">
        <f t="shared" si="7"/>
        <v>6</v>
      </c>
      <c r="T126" s="6" t="str">
        <f t="shared" si="8"/>
        <v>1</v>
      </c>
      <c r="U126" s="6" t="str">
        <f t="shared" si="9"/>
        <v>1</v>
      </c>
    </row>
    <row r="127" spans="1:21">
      <c r="A127" s="6">
        <v>125</v>
      </c>
      <c r="B127" t="s">
        <v>234</v>
      </c>
      <c r="C127" s="48" t="s">
        <v>108</v>
      </c>
      <c r="D127" s="6">
        <v>0.5</v>
      </c>
      <c r="E127" s="6">
        <v>1</v>
      </c>
      <c r="F127" s="6">
        <v>1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Q127">
        <f t="shared" si="5"/>
        <v>2</v>
      </c>
      <c r="R127">
        <f t="shared" si="6"/>
        <v>1</v>
      </c>
      <c r="S127">
        <f t="shared" si="7"/>
        <v>3</v>
      </c>
      <c r="T127" s="6" t="str">
        <f t="shared" si="8"/>
        <v>1</v>
      </c>
      <c r="U127" s="6" t="str">
        <f t="shared" si="9"/>
        <v>1</v>
      </c>
    </row>
    <row r="128" spans="1:21">
      <c r="A128" s="6">
        <v>126</v>
      </c>
      <c r="B128" t="s">
        <v>235</v>
      </c>
      <c r="C128" s="48" t="s">
        <v>108</v>
      </c>
      <c r="D128" s="6">
        <v>0.5</v>
      </c>
      <c r="E128" s="6">
        <v>1</v>
      </c>
      <c r="F128" s="6">
        <v>1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Q128">
        <f t="shared" si="5"/>
        <v>2</v>
      </c>
      <c r="R128">
        <f t="shared" si="6"/>
        <v>1</v>
      </c>
      <c r="S128">
        <f t="shared" si="7"/>
        <v>3</v>
      </c>
      <c r="T128" s="6" t="str">
        <f t="shared" si="8"/>
        <v>1</v>
      </c>
      <c r="U128" s="6" t="str">
        <f t="shared" si="9"/>
        <v>1</v>
      </c>
    </row>
    <row r="129" spans="1:21">
      <c r="A129" s="6">
        <v>127</v>
      </c>
      <c r="B129" t="s">
        <v>236</v>
      </c>
      <c r="C129" s="48" t="s">
        <v>108</v>
      </c>
      <c r="D129" s="6">
        <v>0</v>
      </c>
      <c r="E129" s="6">
        <v>0.5</v>
      </c>
      <c r="F129" s="6">
        <v>1</v>
      </c>
      <c r="G129" s="6">
        <v>0</v>
      </c>
      <c r="H129" s="6">
        <v>1</v>
      </c>
      <c r="I129" s="6">
        <v>0.5</v>
      </c>
      <c r="J129" s="6">
        <v>0</v>
      </c>
      <c r="K129" s="6">
        <v>0</v>
      </c>
      <c r="L129" s="6">
        <v>1</v>
      </c>
      <c r="M129" s="6">
        <v>1</v>
      </c>
      <c r="N129" s="6">
        <v>1</v>
      </c>
      <c r="O129" s="6">
        <v>0</v>
      </c>
      <c r="Q129">
        <f t="shared" si="5"/>
        <v>5</v>
      </c>
      <c r="R129">
        <f t="shared" si="6"/>
        <v>2</v>
      </c>
      <c r="S129">
        <f t="shared" si="7"/>
        <v>7</v>
      </c>
      <c r="T129" s="6" t="str">
        <f t="shared" si="8"/>
        <v>1</v>
      </c>
      <c r="U129" s="6" t="str">
        <f t="shared" si="9"/>
        <v>1</v>
      </c>
    </row>
    <row r="130" spans="1:21">
      <c r="A130" s="6">
        <v>128</v>
      </c>
      <c r="B130" t="s">
        <v>237</v>
      </c>
      <c r="C130" s="48" t="s">
        <v>108</v>
      </c>
      <c r="D130" s="6">
        <v>0</v>
      </c>
      <c r="E130" s="6">
        <v>0.5</v>
      </c>
      <c r="F130" s="6">
        <v>0.5</v>
      </c>
      <c r="G130" s="6">
        <v>0</v>
      </c>
      <c r="H130" s="6">
        <v>0</v>
      </c>
      <c r="I130" s="6">
        <v>0</v>
      </c>
      <c r="J130" s="6">
        <v>1</v>
      </c>
      <c r="K130" s="6">
        <v>1</v>
      </c>
      <c r="L130" s="6">
        <v>0</v>
      </c>
      <c r="M130" s="6">
        <v>0</v>
      </c>
      <c r="N130" s="6">
        <v>1</v>
      </c>
      <c r="O130" s="6">
        <v>0</v>
      </c>
      <c r="Q130">
        <f t="shared" si="5"/>
        <v>3</v>
      </c>
      <c r="R130">
        <f t="shared" si="6"/>
        <v>2</v>
      </c>
      <c r="S130">
        <f t="shared" si="7"/>
        <v>5</v>
      </c>
      <c r="T130" s="6" t="str">
        <f t="shared" si="8"/>
        <v>1</v>
      </c>
      <c r="U130" s="6" t="str">
        <f t="shared" si="9"/>
        <v>1</v>
      </c>
    </row>
    <row r="131" spans="1:21">
      <c r="A131" s="6">
        <v>129</v>
      </c>
      <c r="B131" t="s">
        <v>238</v>
      </c>
      <c r="C131" s="48" t="s">
        <v>108</v>
      </c>
      <c r="D131" s="6">
        <v>0</v>
      </c>
      <c r="E131" s="6">
        <v>0.5</v>
      </c>
      <c r="F131" s="6">
        <v>0.5</v>
      </c>
      <c r="G131" s="6">
        <v>0</v>
      </c>
      <c r="H131" s="6">
        <v>0</v>
      </c>
      <c r="I131" s="6">
        <v>0</v>
      </c>
      <c r="J131" s="6">
        <v>0.5</v>
      </c>
      <c r="K131" s="6">
        <v>1</v>
      </c>
      <c r="L131" s="6">
        <v>0</v>
      </c>
      <c r="M131" s="6">
        <v>0</v>
      </c>
      <c r="N131" s="6">
        <v>1</v>
      </c>
      <c r="O131" s="6">
        <v>0</v>
      </c>
      <c r="Q131">
        <f t="shared" si="5"/>
        <v>2</v>
      </c>
      <c r="R131">
        <f t="shared" si="6"/>
        <v>3</v>
      </c>
      <c r="S131">
        <f t="shared" si="7"/>
        <v>5</v>
      </c>
      <c r="T131" s="6" t="str">
        <f t="shared" si="8"/>
        <v>1</v>
      </c>
      <c r="U131" s="6" t="str">
        <f t="shared" si="9"/>
        <v>1</v>
      </c>
    </row>
    <row r="132" spans="1:21">
      <c r="A132" s="6">
        <v>130</v>
      </c>
      <c r="B132" t="s">
        <v>239</v>
      </c>
      <c r="C132" s="48" t="s">
        <v>108</v>
      </c>
      <c r="D132" s="6">
        <v>0</v>
      </c>
      <c r="E132" s="6">
        <v>0</v>
      </c>
      <c r="F132" s="6">
        <v>0.5</v>
      </c>
      <c r="G132" s="6">
        <v>0</v>
      </c>
      <c r="H132" s="6">
        <v>0.5</v>
      </c>
      <c r="I132" s="6">
        <v>0</v>
      </c>
      <c r="J132" s="6">
        <v>1</v>
      </c>
      <c r="K132" s="6">
        <v>1</v>
      </c>
      <c r="L132" s="6">
        <v>0</v>
      </c>
      <c r="M132" s="6">
        <v>0</v>
      </c>
      <c r="N132" s="6">
        <v>1</v>
      </c>
      <c r="O132" s="6">
        <v>0</v>
      </c>
      <c r="Q132">
        <f t="shared" ref="Q132:Q195" si="10">COUNTIF(D132:O132,1)</f>
        <v>3</v>
      </c>
      <c r="R132">
        <f t="shared" ref="R132:R195" si="11">COUNTIF(D132:O132,0.5)</f>
        <v>2</v>
      </c>
      <c r="S132">
        <f t="shared" ref="S132:S195" si="12">SUM(Q132:R132)</f>
        <v>5</v>
      </c>
      <c r="T132" s="6" t="str">
        <f t="shared" ref="T132:T195" si="13">IF(S132&gt;0,"1","0")</f>
        <v>1</v>
      </c>
      <c r="U132" s="6" t="str">
        <f t="shared" ref="U132:U195" si="14">IF(S132&gt;2,"1","0")</f>
        <v>1</v>
      </c>
    </row>
    <row r="133" spans="1:21">
      <c r="A133" s="6">
        <v>131</v>
      </c>
      <c r="B133" t="s">
        <v>240</v>
      </c>
      <c r="C133" s="48" t="s">
        <v>108</v>
      </c>
      <c r="D133" s="6">
        <v>0.5</v>
      </c>
      <c r="E133" s="6">
        <v>0</v>
      </c>
      <c r="F133" s="6">
        <v>0.5</v>
      </c>
      <c r="G133" s="6">
        <v>0</v>
      </c>
      <c r="H133" s="6">
        <v>0</v>
      </c>
      <c r="I133" s="6">
        <v>0</v>
      </c>
      <c r="J133" s="6">
        <v>0.5</v>
      </c>
      <c r="K133" s="6">
        <v>1</v>
      </c>
      <c r="L133" s="6">
        <v>0</v>
      </c>
      <c r="M133" s="6">
        <v>0</v>
      </c>
      <c r="N133" s="6">
        <v>1</v>
      </c>
      <c r="O133" s="6">
        <v>1</v>
      </c>
      <c r="Q133">
        <f t="shared" si="10"/>
        <v>3</v>
      </c>
      <c r="R133">
        <f t="shared" si="11"/>
        <v>3</v>
      </c>
      <c r="S133">
        <f t="shared" si="12"/>
        <v>6</v>
      </c>
      <c r="T133" s="6" t="str">
        <f t="shared" si="13"/>
        <v>1</v>
      </c>
      <c r="U133" s="6" t="str">
        <f t="shared" si="14"/>
        <v>1</v>
      </c>
    </row>
    <row r="134" spans="1:21">
      <c r="A134" s="6">
        <v>132</v>
      </c>
      <c r="B134" t="s">
        <v>241</v>
      </c>
      <c r="C134" s="48" t="s">
        <v>108</v>
      </c>
      <c r="D134" s="6">
        <v>0.5</v>
      </c>
      <c r="E134" s="6">
        <v>1</v>
      </c>
      <c r="F134" s="6">
        <v>0.5</v>
      </c>
      <c r="G134" s="6">
        <v>0</v>
      </c>
      <c r="H134" s="6">
        <v>0</v>
      </c>
      <c r="I134" s="6">
        <v>0.5</v>
      </c>
      <c r="J134" s="6">
        <v>0.5</v>
      </c>
      <c r="K134" s="6">
        <v>1</v>
      </c>
      <c r="L134" s="6">
        <v>0.5</v>
      </c>
      <c r="M134" s="6">
        <v>0</v>
      </c>
      <c r="N134" s="6">
        <v>1</v>
      </c>
      <c r="O134" s="6">
        <v>1</v>
      </c>
      <c r="Q134">
        <f t="shared" si="10"/>
        <v>4</v>
      </c>
      <c r="R134">
        <f t="shared" si="11"/>
        <v>5</v>
      </c>
      <c r="S134">
        <f t="shared" si="12"/>
        <v>9</v>
      </c>
      <c r="T134" s="6" t="str">
        <f t="shared" si="13"/>
        <v>1</v>
      </c>
      <c r="U134" s="6" t="str">
        <f t="shared" si="14"/>
        <v>1</v>
      </c>
    </row>
    <row r="135" spans="1:21">
      <c r="A135" s="6">
        <v>133</v>
      </c>
      <c r="B135" t="s">
        <v>242</v>
      </c>
      <c r="C135" s="48" t="s">
        <v>108</v>
      </c>
      <c r="D135" s="6">
        <v>0</v>
      </c>
      <c r="E135" s="6">
        <v>0.5</v>
      </c>
      <c r="F135" s="6">
        <v>0.5</v>
      </c>
      <c r="G135" s="6">
        <v>0</v>
      </c>
      <c r="H135" s="6">
        <v>0</v>
      </c>
      <c r="I135" s="6">
        <v>0</v>
      </c>
      <c r="J135" s="6">
        <v>1</v>
      </c>
      <c r="K135" s="6">
        <v>0.5</v>
      </c>
      <c r="L135" s="6">
        <v>1</v>
      </c>
      <c r="M135" s="6">
        <v>1</v>
      </c>
      <c r="N135" s="6">
        <v>1</v>
      </c>
      <c r="O135" s="6">
        <v>0</v>
      </c>
      <c r="Q135">
        <f t="shared" si="10"/>
        <v>4</v>
      </c>
      <c r="R135">
        <f t="shared" si="11"/>
        <v>3</v>
      </c>
      <c r="S135">
        <f t="shared" si="12"/>
        <v>7</v>
      </c>
      <c r="T135" s="6" t="str">
        <f t="shared" si="13"/>
        <v>1</v>
      </c>
      <c r="U135" s="6" t="str">
        <f t="shared" si="14"/>
        <v>1</v>
      </c>
    </row>
    <row r="136" spans="1:21">
      <c r="A136" s="6">
        <v>134</v>
      </c>
      <c r="B136" t="s">
        <v>243</v>
      </c>
      <c r="C136" s="48" t="s">
        <v>108</v>
      </c>
      <c r="D136" s="6">
        <v>0</v>
      </c>
      <c r="E136" s="6">
        <v>0</v>
      </c>
      <c r="F136" s="6">
        <v>0.5</v>
      </c>
      <c r="G136" s="6">
        <v>0</v>
      </c>
      <c r="H136" s="6">
        <v>0</v>
      </c>
      <c r="I136" s="6">
        <v>0</v>
      </c>
      <c r="J136" s="6">
        <v>1</v>
      </c>
      <c r="K136" s="6">
        <v>1</v>
      </c>
      <c r="L136" s="6">
        <v>1</v>
      </c>
      <c r="M136" s="6">
        <v>1</v>
      </c>
      <c r="N136" s="6">
        <v>1</v>
      </c>
      <c r="O136" s="6">
        <v>0</v>
      </c>
      <c r="Q136">
        <f t="shared" si="10"/>
        <v>5</v>
      </c>
      <c r="R136">
        <f t="shared" si="11"/>
        <v>1</v>
      </c>
      <c r="S136">
        <f t="shared" si="12"/>
        <v>6</v>
      </c>
      <c r="T136" s="6" t="str">
        <f t="shared" si="13"/>
        <v>1</v>
      </c>
      <c r="U136" s="6" t="str">
        <f t="shared" si="14"/>
        <v>1</v>
      </c>
    </row>
    <row r="137" spans="1:21">
      <c r="A137" s="6">
        <v>135</v>
      </c>
      <c r="B137" t="s">
        <v>244</v>
      </c>
      <c r="C137" s="48" t="s">
        <v>108</v>
      </c>
      <c r="D137" s="6">
        <v>0</v>
      </c>
      <c r="E137" s="6">
        <v>0.5</v>
      </c>
      <c r="F137" s="6">
        <v>0.5</v>
      </c>
      <c r="G137" s="6">
        <v>0</v>
      </c>
      <c r="H137" s="6">
        <v>1</v>
      </c>
      <c r="I137" s="6">
        <v>0</v>
      </c>
      <c r="J137" s="6">
        <v>0.5</v>
      </c>
      <c r="K137" s="6">
        <v>1</v>
      </c>
      <c r="L137" s="6">
        <v>1</v>
      </c>
      <c r="M137" s="6">
        <v>1</v>
      </c>
      <c r="N137" s="6">
        <v>1</v>
      </c>
      <c r="O137" s="6">
        <v>0</v>
      </c>
      <c r="Q137">
        <f t="shared" si="10"/>
        <v>5</v>
      </c>
      <c r="R137">
        <f t="shared" si="11"/>
        <v>3</v>
      </c>
      <c r="S137">
        <f t="shared" si="12"/>
        <v>8</v>
      </c>
      <c r="T137" s="6" t="str">
        <f t="shared" si="13"/>
        <v>1</v>
      </c>
      <c r="U137" s="6" t="str">
        <f t="shared" si="14"/>
        <v>1</v>
      </c>
    </row>
    <row r="138" spans="1:21">
      <c r="A138" s="6">
        <v>136</v>
      </c>
      <c r="B138" t="s">
        <v>245</v>
      </c>
      <c r="C138" s="48" t="s">
        <v>108</v>
      </c>
      <c r="D138" s="6">
        <v>1</v>
      </c>
      <c r="E138" s="6">
        <v>0.5</v>
      </c>
      <c r="F138" s="6">
        <v>1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1</v>
      </c>
      <c r="M138" s="6">
        <v>1</v>
      </c>
      <c r="N138" s="6">
        <v>1</v>
      </c>
      <c r="O138" s="6">
        <v>1</v>
      </c>
      <c r="Q138">
        <f t="shared" si="10"/>
        <v>6</v>
      </c>
      <c r="R138">
        <f t="shared" si="11"/>
        <v>1</v>
      </c>
      <c r="S138">
        <f t="shared" si="12"/>
        <v>7</v>
      </c>
      <c r="T138" s="6" t="str">
        <f t="shared" si="13"/>
        <v>1</v>
      </c>
      <c r="U138" s="6" t="str">
        <f t="shared" si="14"/>
        <v>1</v>
      </c>
    </row>
    <row r="139" spans="1:21">
      <c r="A139" s="6">
        <v>137</v>
      </c>
      <c r="B139" t="s">
        <v>246</v>
      </c>
      <c r="C139" s="48" t="s">
        <v>108</v>
      </c>
      <c r="D139" s="6">
        <v>0.5</v>
      </c>
      <c r="E139" s="6">
        <v>0</v>
      </c>
      <c r="F139" s="6">
        <v>0.5</v>
      </c>
      <c r="G139" s="6">
        <v>0</v>
      </c>
      <c r="H139" s="6">
        <v>0</v>
      </c>
      <c r="I139" s="6">
        <v>0</v>
      </c>
      <c r="J139" s="6">
        <v>0</v>
      </c>
      <c r="K139" s="6">
        <v>1</v>
      </c>
      <c r="L139" s="6">
        <v>0</v>
      </c>
      <c r="M139" s="6">
        <v>0</v>
      </c>
      <c r="N139" s="6">
        <v>1</v>
      </c>
      <c r="O139" s="6">
        <v>1</v>
      </c>
      <c r="Q139">
        <f t="shared" si="10"/>
        <v>3</v>
      </c>
      <c r="R139">
        <f t="shared" si="11"/>
        <v>2</v>
      </c>
      <c r="S139">
        <f t="shared" si="12"/>
        <v>5</v>
      </c>
      <c r="T139" s="6" t="str">
        <f t="shared" si="13"/>
        <v>1</v>
      </c>
      <c r="U139" s="6" t="str">
        <f t="shared" si="14"/>
        <v>1</v>
      </c>
    </row>
    <row r="140" spans="1:21">
      <c r="A140" s="6">
        <v>138</v>
      </c>
      <c r="B140" t="s">
        <v>247</v>
      </c>
      <c r="C140" s="48" t="s">
        <v>108</v>
      </c>
      <c r="D140" s="6">
        <v>0.5</v>
      </c>
      <c r="E140" s="6">
        <v>0.5</v>
      </c>
      <c r="F140" s="6">
        <v>0.5</v>
      </c>
      <c r="G140" s="6">
        <v>0</v>
      </c>
      <c r="H140" s="6">
        <v>0</v>
      </c>
      <c r="I140" s="6">
        <v>0</v>
      </c>
      <c r="J140" s="6">
        <v>0.5</v>
      </c>
      <c r="K140" s="6">
        <v>0.5</v>
      </c>
      <c r="L140" s="6">
        <v>0</v>
      </c>
      <c r="M140" s="6">
        <v>0</v>
      </c>
      <c r="N140" s="6">
        <v>1</v>
      </c>
      <c r="O140" s="6">
        <v>1</v>
      </c>
      <c r="Q140">
        <f t="shared" si="10"/>
        <v>2</v>
      </c>
      <c r="R140">
        <f t="shared" si="11"/>
        <v>5</v>
      </c>
      <c r="S140">
        <f t="shared" si="12"/>
        <v>7</v>
      </c>
      <c r="T140" s="6" t="str">
        <f t="shared" si="13"/>
        <v>1</v>
      </c>
      <c r="U140" s="6" t="str">
        <f t="shared" si="14"/>
        <v>1</v>
      </c>
    </row>
    <row r="141" spans="1:21">
      <c r="A141" s="6">
        <v>139</v>
      </c>
      <c r="B141" t="s">
        <v>248</v>
      </c>
      <c r="C141" s="48" t="s">
        <v>108</v>
      </c>
      <c r="D141" s="6">
        <v>0.5</v>
      </c>
      <c r="E141" s="6">
        <v>0</v>
      </c>
      <c r="F141" s="6">
        <v>0.5</v>
      </c>
      <c r="G141" s="6">
        <v>0</v>
      </c>
      <c r="H141" s="6">
        <v>1</v>
      </c>
      <c r="I141" s="6">
        <v>1</v>
      </c>
      <c r="J141" s="6">
        <v>1</v>
      </c>
      <c r="K141" s="6">
        <v>0</v>
      </c>
      <c r="L141" s="6">
        <v>0</v>
      </c>
      <c r="M141" s="6">
        <v>0</v>
      </c>
      <c r="N141" s="6">
        <v>1</v>
      </c>
      <c r="O141" s="6">
        <v>0</v>
      </c>
      <c r="Q141">
        <f t="shared" si="10"/>
        <v>4</v>
      </c>
      <c r="R141">
        <f t="shared" si="11"/>
        <v>2</v>
      </c>
      <c r="S141">
        <f t="shared" si="12"/>
        <v>6</v>
      </c>
      <c r="T141" s="6" t="str">
        <f t="shared" si="13"/>
        <v>1</v>
      </c>
      <c r="U141" s="6" t="str">
        <f t="shared" si="14"/>
        <v>1</v>
      </c>
    </row>
    <row r="142" spans="1:21">
      <c r="A142" s="6">
        <v>140</v>
      </c>
      <c r="B142" t="s">
        <v>249</v>
      </c>
      <c r="C142" s="48" t="s">
        <v>108</v>
      </c>
      <c r="D142" s="6">
        <v>0.5</v>
      </c>
      <c r="E142" s="6">
        <v>0</v>
      </c>
      <c r="F142" s="6">
        <v>0.5</v>
      </c>
      <c r="G142" s="6">
        <v>0</v>
      </c>
      <c r="H142" s="6">
        <v>1</v>
      </c>
      <c r="I142" s="6">
        <v>0.5</v>
      </c>
      <c r="J142" s="6">
        <v>1</v>
      </c>
      <c r="K142" s="6">
        <v>0</v>
      </c>
      <c r="L142" s="6">
        <v>0</v>
      </c>
      <c r="M142" s="6">
        <v>0</v>
      </c>
      <c r="N142" s="6">
        <v>1</v>
      </c>
      <c r="O142" s="6">
        <v>0</v>
      </c>
      <c r="Q142">
        <f t="shared" si="10"/>
        <v>3</v>
      </c>
      <c r="R142">
        <f t="shared" si="11"/>
        <v>3</v>
      </c>
      <c r="S142">
        <f t="shared" si="12"/>
        <v>6</v>
      </c>
      <c r="T142" s="6" t="str">
        <f t="shared" si="13"/>
        <v>1</v>
      </c>
      <c r="U142" s="6" t="str">
        <f t="shared" si="14"/>
        <v>1</v>
      </c>
    </row>
    <row r="143" spans="1:21">
      <c r="A143" s="6">
        <v>141</v>
      </c>
      <c r="B143" t="s">
        <v>250</v>
      </c>
      <c r="C143" s="48" t="s">
        <v>108</v>
      </c>
      <c r="D143" s="6">
        <v>0.5</v>
      </c>
      <c r="E143" s="6">
        <v>0</v>
      </c>
      <c r="F143" s="6">
        <v>0.5</v>
      </c>
      <c r="G143" s="6">
        <v>0</v>
      </c>
      <c r="H143" s="6">
        <v>1</v>
      </c>
      <c r="I143" s="6">
        <v>0.5</v>
      </c>
      <c r="J143" s="6">
        <v>0.5</v>
      </c>
      <c r="K143" s="6">
        <v>0</v>
      </c>
      <c r="L143" s="6">
        <v>0</v>
      </c>
      <c r="M143" s="6">
        <v>0</v>
      </c>
      <c r="N143" s="6">
        <v>1</v>
      </c>
      <c r="O143" s="6">
        <v>0</v>
      </c>
      <c r="Q143">
        <f t="shared" si="10"/>
        <v>2</v>
      </c>
      <c r="R143">
        <f t="shared" si="11"/>
        <v>4</v>
      </c>
      <c r="S143">
        <f t="shared" si="12"/>
        <v>6</v>
      </c>
      <c r="T143" s="6" t="str">
        <f t="shared" si="13"/>
        <v>1</v>
      </c>
      <c r="U143" s="6" t="str">
        <f t="shared" si="14"/>
        <v>1</v>
      </c>
    </row>
    <row r="144" spans="1:21">
      <c r="A144" s="6">
        <v>142</v>
      </c>
      <c r="B144" t="s">
        <v>251</v>
      </c>
      <c r="C144" s="48" t="s">
        <v>108</v>
      </c>
      <c r="D144" s="6">
        <v>0.5</v>
      </c>
      <c r="E144" s="6">
        <v>1</v>
      </c>
      <c r="F144" s="6">
        <v>1</v>
      </c>
      <c r="G144" s="6">
        <v>0</v>
      </c>
      <c r="H144" s="6">
        <v>1</v>
      </c>
      <c r="I144" s="6">
        <v>1</v>
      </c>
      <c r="J144" s="6">
        <v>0</v>
      </c>
      <c r="K144" s="6">
        <v>0</v>
      </c>
      <c r="L144" s="6">
        <v>1</v>
      </c>
      <c r="M144" s="6">
        <v>1</v>
      </c>
      <c r="N144" s="6">
        <v>1</v>
      </c>
      <c r="O144" s="6">
        <v>0</v>
      </c>
      <c r="Q144">
        <f t="shared" si="10"/>
        <v>7</v>
      </c>
      <c r="R144">
        <f t="shared" si="11"/>
        <v>1</v>
      </c>
      <c r="S144">
        <f t="shared" si="12"/>
        <v>8</v>
      </c>
      <c r="T144" s="6" t="str">
        <f t="shared" si="13"/>
        <v>1</v>
      </c>
      <c r="U144" s="6" t="str">
        <f t="shared" si="14"/>
        <v>1</v>
      </c>
    </row>
    <row r="145" spans="1:21">
      <c r="A145" s="6">
        <v>143</v>
      </c>
      <c r="B145" t="s">
        <v>252</v>
      </c>
      <c r="C145" s="48" t="s">
        <v>108</v>
      </c>
      <c r="D145" s="6">
        <v>0</v>
      </c>
      <c r="E145" s="6">
        <v>0.5</v>
      </c>
      <c r="F145" s="6">
        <v>1</v>
      </c>
      <c r="G145" s="6">
        <v>0</v>
      </c>
      <c r="H145" s="6">
        <v>1</v>
      </c>
      <c r="I145" s="6">
        <v>0.5</v>
      </c>
      <c r="J145" s="6">
        <v>0</v>
      </c>
      <c r="K145" s="6">
        <v>0</v>
      </c>
      <c r="L145" s="6">
        <v>1</v>
      </c>
      <c r="M145" s="6">
        <v>1</v>
      </c>
      <c r="N145" s="6">
        <v>0</v>
      </c>
      <c r="O145" s="6">
        <v>0</v>
      </c>
      <c r="Q145">
        <f t="shared" si="10"/>
        <v>4</v>
      </c>
      <c r="R145">
        <f t="shared" si="11"/>
        <v>2</v>
      </c>
      <c r="S145">
        <f t="shared" si="12"/>
        <v>6</v>
      </c>
      <c r="T145" s="6" t="str">
        <f t="shared" si="13"/>
        <v>1</v>
      </c>
      <c r="U145" s="6" t="str">
        <f t="shared" si="14"/>
        <v>1</v>
      </c>
    </row>
    <row r="146" spans="1:21">
      <c r="A146" s="6">
        <v>144</v>
      </c>
      <c r="B146" t="s">
        <v>253</v>
      </c>
      <c r="C146" s="48" t="s">
        <v>108</v>
      </c>
      <c r="D146" s="6">
        <v>0.5</v>
      </c>
      <c r="E146" s="6">
        <v>0</v>
      </c>
      <c r="F146" s="6">
        <v>0.5</v>
      </c>
      <c r="G146" s="6">
        <v>0</v>
      </c>
      <c r="H146" s="6">
        <v>1</v>
      </c>
      <c r="I146" s="6">
        <v>0.5</v>
      </c>
      <c r="J146" s="6">
        <v>0.5</v>
      </c>
      <c r="K146" s="6">
        <v>0</v>
      </c>
      <c r="L146" s="6">
        <v>0</v>
      </c>
      <c r="M146" s="6">
        <v>0</v>
      </c>
      <c r="N146" s="6">
        <v>1</v>
      </c>
      <c r="O146" s="6">
        <v>0</v>
      </c>
      <c r="Q146">
        <f t="shared" si="10"/>
        <v>2</v>
      </c>
      <c r="R146">
        <f t="shared" si="11"/>
        <v>4</v>
      </c>
      <c r="S146">
        <f t="shared" si="12"/>
        <v>6</v>
      </c>
      <c r="T146" s="6" t="str">
        <f t="shared" si="13"/>
        <v>1</v>
      </c>
      <c r="U146" s="6" t="str">
        <f t="shared" si="14"/>
        <v>1</v>
      </c>
    </row>
    <row r="147" spans="1:21">
      <c r="A147" s="6">
        <v>145</v>
      </c>
      <c r="B147" t="s">
        <v>254</v>
      </c>
      <c r="C147" s="48" t="s">
        <v>115</v>
      </c>
      <c r="D147" s="6">
        <v>1</v>
      </c>
      <c r="E147" s="6">
        <v>0.5</v>
      </c>
      <c r="F147" s="6">
        <v>0.5</v>
      </c>
      <c r="G147" s="6">
        <v>0</v>
      </c>
      <c r="H147" s="6">
        <v>0</v>
      </c>
      <c r="I147" s="6">
        <v>1</v>
      </c>
      <c r="J147" s="6">
        <v>1</v>
      </c>
      <c r="K147" s="6">
        <v>1</v>
      </c>
      <c r="L147" s="6">
        <v>0</v>
      </c>
      <c r="M147" s="6">
        <v>0</v>
      </c>
      <c r="N147" s="6">
        <v>1</v>
      </c>
      <c r="O147" s="6">
        <v>1</v>
      </c>
      <c r="Q147">
        <f t="shared" si="10"/>
        <v>6</v>
      </c>
      <c r="R147">
        <f t="shared" si="11"/>
        <v>2</v>
      </c>
      <c r="S147">
        <f t="shared" si="12"/>
        <v>8</v>
      </c>
      <c r="T147" s="6" t="str">
        <f t="shared" si="13"/>
        <v>1</v>
      </c>
      <c r="U147" s="6" t="str">
        <f t="shared" si="14"/>
        <v>1</v>
      </c>
    </row>
    <row r="148" spans="1:21">
      <c r="A148" s="6">
        <v>146</v>
      </c>
      <c r="B148" t="s">
        <v>255</v>
      </c>
      <c r="C148" s="48" t="s">
        <v>256</v>
      </c>
      <c r="D148" s="6">
        <v>0.5</v>
      </c>
      <c r="E148" s="6">
        <v>0.5</v>
      </c>
      <c r="F148" s="6">
        <v>1</v>
      </c>
      <c r="G148" s="6">
        <v>0</v>
      </c>
      <c r="H148" s="6">
        <v>0</v>
      </c>
      <c r="I148" s="6">
        <v>0.5</v>
      </c>
      <c r="J148" s="6">
        <v>1</v>
      </c>
      <c r="K148" s="6">
        <v>0</v>
      </c>
      <c r="L148" s="6">
        <v>1</v>
      </c>
      <c r="M148" s="6">
        <v>0.5</v>
      </c>
      <c r="N148" s="6">
        <v>1</v>
      </c>
      <c r="O148" s="6">
        <v>0</v>
      </c>
      <c r="Q148">
        <f t="shared" si="10"/>
        <v>4</v>
      </c>
      <c r="R148">
        <f t="shared" si="11"/>
        <v>4</v>
      </c>
      <c r="S148">
        <f t="shared" si="12"/>
        <v>8</v>
      </c>
      <c r="T148" s="6" t="str">
        <f t="shared" si="13"/>
        <v>1</v>
      </c>
      <c r="U148" s="6" t="str">
        <f t="shared" si="14"/>
        <v>1</v>
      </c>
    </row>
    <row r="149" spans="1:21">
      <c r="A149" s="6">
        <v>147</v>
      </c>
      <c r="B149" t="s">
        <v>257</v>
      </c>
      <c r="C149" s="48" t="s">
        <v>115</v>
      </c>
      <c r="D149" s="6">
        <v>0.5</v>
      </c>
      <c r="E149" s="6">
        <v>0</v>
      </c>
      <c r="F149" s="6">
        <v>0.5</v>
      </c>
      <c r="G149" s="6">
        <v>0</v>
      </c>
      <c r="H149" s="6">
        <v>1</v>
      </c>
      <c r="I149" s="6">
        <v>0.5</v>
      </c>
      <c r="J149" s="6">
        <v>1</v>
      </c>
      <c r="K149" s="6">
        <v>1</v>
      </c>
      <c r="L149" s="6">
        <v>1</v>
      </c>
      <c r="M149" s="6">
        <v>1</v>
      </c>
      <c r="N149" s="6">
        <v>1</v>
      </c>
      <c r="O149" s="6">
        <v>1</v>
      </c>
      <c r="Q149">
        <f t="shared" si="10"/>
        <v>7</v>
      </c>
      <c r="R149">
        <f t="shared" si="11"/>
        <v>3</v>
      </c>
      <c r="S149">
        <f t="shared" si="12"/>
        <v>10</v>
      </c>
      <c r="T149" s="6" t="str">
        <f t="shared" si="13"/>
        <v>1</v>
      </c>
      <c r="U149" s="6" t="str">
        <f t="shared" si="14"/>
        <v>1</v>
      </c>
    </row>
    <row r="150" spans="1:21">
      <c r="A150" s="6">
        <v>148</v>
      </c>
      <c r="B150" t="s">
        <v>258</v>
      </c>
      <c r="C150" s="48" t="s">
        <v>256</v>
      </c>
      <c r="D150" s="6">
        <v>0.5</v>
      </c>
      <c r="E150" s="6">
        <v>0.5</v>
      </c>
      <c r="F150" s="6">
        <v>1</v>
      </c>
      <c r="G150" s="6">
        <v>0</v>
      </c>
      <c r="H150" s="6">
        <v>0</v>
      </c>
      <c r="I150" s="6">
        <v>0.5</v>
      </c>
      <c r="J150" s="6">
        <v>1</v>
      </c>
      <c r="K150" s="6">
        <v>0</v>
      </c>
      <c r="L150" s="6">
        <v>0.5</v>
      </c>
      <c r="M150" s="6">
        <v>0.5</v>
      </c>
      <c r="N150" s="6">
        <v>1</v>
      </c>
      <c r="O150" s="6">
        <v>0</v>
      </c>
      <c r="Q150">
        <f t="shared" si="10"/>
        <v>3</v>
      </c>
      <c r="R150">
        <f t="shared" si="11"/>
        <v>5</v>
      </c>
      <c r="S150">
        <f t="shared" si="12"/>
        <v>8</v>
      </c>
      <c r="T150" s="6" t="str">
        <f t="shared" si="13"/>
        <v>1</v>
      </c>
      <c r="U150" s="6" t="str">
        <f t="shared" si="14"/>
        <v>1</v>
      </c>
    </row>
    <row r="151" spans="1:21">
      <c r="A151" s="6">
        <v>149</v>
      </c>
      <c r="B151" t="s">
        <v>259</v>
      </c>
      <c r="C151" s="48" t="s">
        <v>256</v>
      </c>
      <c r="D151" s="6">
        <v>0.5</v>
      </c>
      <c r="E151" s="6">
        <v>0</v>
      </c>
      <c r="F151" s="6">
        <v>0.5</v>
      </c>
      <c r="G151" s="6">
        <v>0</v>
      </c>
      <c r="H151" s="6">
        <v>0</v>
      </c>
      <c r="I151" s="6">
        <v>0.5</v>
      </c>
      <c r="J151" s="6">
        <v>0.5</v>
      </c>
      <c r="K151" s="6">
        <v>1</v>
      </c>
      <c r="L151" s="6">
        <v>0.5</v>
      </c>
      <c r="M151" s="6">
        <v>0</v>
      </c>
      <c r="N151" s="6">
        <v>1</v>
      </c>
      <c r="O151" s="6">
        <v>0</v>
      </c>
      <c r="Q151">
        <f t="shared" si="10"/>
        <v>2</v>
      </c>
      <c r="R151">
        <f t="shared" si="11"/>
        <v>5</v>
      </c>
      <c r="S151">
        <f t="shared" si="12"/>
        <v>7</v>
      </c>
      <c r="T151" s="6" t="str">
        <f t="shared" si="13"/>
        <v>1</v>
      </c>
      <c r="U151" s="6" t="str">
        <f t="shared" si="14"/>
        <v>1</v>
      </c>
    </row>
    <row r="152" spans="1:21">
      <c r="A152" s="6">
        <v>150</v>
      </c>
      <c r="B152" t="s">
        <v>260</v>
      </c>
      <c r="C152" s="48" t="s">
        <v>195</v>
      </c>
      <c r="D152" s="6">
        <v>0.5</v>
      </c>
      <c r="E152" s="6">
        <v>0</v>
      </c>
      <c r="F152" s="6">
        <v>0.5</v>
      </c>
      <c r="G152" s="6">
        <v>0</v>
      </c>
      <c r="H152" s="6">
        <v>0</v>
      </c>
      <c r="I152" s="6">
        <v>0</v>
      </c>
      <c r="J152" s="6">
        <v>0</v>
      </c>
      <c r="K152" s="6">
        <v>1</v>
      </c>
      <c r="L152" s="6">
        <v>1</v>
      </c>
      <c r="M152" s="6">
        <v>1</v>
      </c>
      <c r="N152" s="6">
        <v>1</v>
      </c>
      <c r="O152" s="6">
        <v>1</v>
      </c>
      <c r="Q152">
        <f t="shared" si="10"/>
        <v>5</v>
      </c>
      <c r="R152">
        <f t="shared" si="11"/>
        <v>2</v>
      </c>
      <c r="S152">
        <f t="shared" si="12"/>
        <v>7</v>
      </c>
      <c r="T152" s="6" t="str">
        <f t="shared" si="13"/>
        <v>1</v>
      </c>
      <c r="U152" s="6" t="str">
        <f t="shared" si="14"/>
        <v>1</v>
      </c>
    </row>
    <row r="153" spans="1:21">
      <c r="A153" s="6">
        <v>151</v>
      </c>
      <c r="B153" t="s">
        <v>261</v>
      </c>
      <c r="C153" s="48" t="s">
        <v>108</v>
      </c>
      <c r="D153" s="6">
        <v>0.5</v>
      </c>
      <c r="E153" s="6">
        <v>0</v>
      </c>
      <c r="F153" s="6">
        <v>0.5</v>
      </c>
      <c r="G153" s="6">
        <v>0</v>
      </c>
      <c r="H153" s="6">
        <v>1</v>
      </c>
      <c r="I153" s="6">
        <v>1</v>
      </c>
      <c r="J153" s="6">
        <v>1</v>
      </c>
      <c r="K153" s="6">
        <v>1</v>
      </c>
      <c r="L153" s="6">
        <v>0</v>
      </c>
      <c r="M153" s="6">
        <v>0</v>
      </c>
      <c r="N153" s="6">
        <v>1</v>
      </c>
      <c r="O153" s="6">
        <v>1</v>
      </c>
      <c r="Q153">
        <f t="shared" si="10"/>
        <v>6</v>
      </c>
      <c r="R153">
        <f t="shared" si="11"/>
        <v>2</v>
      </c>
      <c r="S153">
        <f t="shared" si="12"/>
        <v>8</v>
      </c>
      <c r="T153" s="6" t="str">
        <f t="shared" si="13"/>
        <v>1</v>
      </c>
      <c r="U153" s="6" t="str">
        <f t="shared" si="14"/>
        <v>1</v>
      </c>
    </row>
    <row r="154" spans="1:21">
      <c r="A154" s="6">
        <v>152</v>
      </c>
      <c r="B154" t="s">
        <v>262</v>
      </c>
      <c r="C154" s="48" t="s">
        <v>108</v>
      </c>
      <c r="D154" s="6">
        <v>0.5</v>
      </c>
      <c r="E154" s="6">
        <v>0</v>
      </c>
      <c r="F154" s="6">
        <v>0</v>
      </c>
      <c r="G154" s="6">
        <v>0</v>
      </c>
      <c r="H154" s="6">
        <v>1</v>
      </c>
      <c r="I154" s="6">
        <v>1</v>
      </c>
      <c r="J154" s="6">
        <v>1</v>
      </c>
      <c r="K154" s="6">
        <v>1</v>
      </c>
      <c r="L154" s="6">
        <v>0</v>
      </c>
      <c r="M154" s="6">
        <v>0</v>
      </c>
      <c r="N154" s="6">
        <v>1</v>
      </c>
      <c r="O154" s="6">
        <v>1</v>
      </c>
      <c r="Q154">
        <f t="shared" si="10"/>
        <v>6</v>
      </c>
      <c r="R154">
        <f t="shared" si="11"/>
        <v>1</v>
      </c>
      <c r="S154">
        <f t="shared" si="12"/>
        <v>7</v>
      </c>
      <c r="T154" s="6" t="str">
        <f t="shared" si="13"/>
        <v>1</v>
      </c>
      <c r="U154" s="6" t="str">
        <f t="shared" si="14"/>
        <v>1</v>
      </c>
    </row>
    <row r="155" spans="1:21">
      <c r="A155" s="6">
        <v>153</v>
      </c>
      <c r="B155" t="s">
        <v>263</v>
      </c>
      <c r="C155" s="48" t="s">
        <v>108</v>
      </c>
      <c r="D155" s="6">
        <v>0.5</v>
      </c>
      <c r="E155" s="6">
        <v>0</v>
      </c>
      <c r="F155" s="6">
        <v>0.5</v>
      </c>
      <c r="G155" s="6">
        <v>0</v>
      </c>
      <c r="H155" s="6">
        <v>1</v>
      </c>
      <c r="I155" s="6">
        <v>0.5</v>
      </c>
      <c r="J155" s="6">
        <v>1</v>
      </c>
      <c r="K155" s="6">
        <v>1</v>
      </c>
      <c r="L155" s="6">
        <v>0</v>
      </c>
      <c r="M155" s="6">
        <v>0</v>
      </c>
      <c r="N155" s="6">
        <v>1</v>
      </c>
      <c r="O155" s="6">
        <v>1</v>
      </c>
      <c r="Q155">
        <f t="shared" si="10"/>
        <v>5</v>
      </c>
      <c r="R155">
        <f t="shared" si="11"/>
        <v>3</v>
      </c>
      <c r="S155">
        <f t="shared" si="12"/>
        <v>8</v>
      </c>
      <c r="T155" s="6" t="str">
        <f t="shared" si="13"/>
        <v>1</v>
      </c>
      <c r="U155" s="6" t="str">
        <f t="shared" si="14"/>
        <v>1</v>
      </c>
    </row>
    <row r="156" spans="1:21">
      <c r="A156" s="6">
        <v>154</v>
      </c>
      <c r="B156" t="s">
        <v>264</v>
      </c>
      <c r="C156" s="48" t="s">
        <v>108</v>
      </c>
      <c r="D156" s="6">
        <v>0.5</v>
      </c>
      <c r="E156" s="6">
        <v>0</v>
      </c>
      <c r="F156" s="6">
        <v>0.5</v>
      </c>
      <c r="G156" s="6">
        <v>0</v>
      </c>
      <c r="H156" s="6">
        <v>1</v>
      </c>
      <c r="I156" s="6">
        <v>1</v>
      </c>
      <c r="J156" s="6">
        <v>0</v>
      </c>
      <c r="K156" s="6">
        <v>1</v>
      </c>
      <c r="L156" s="6">
        <v>0.5</v>
      </c>
      <c r="M156" s="6">
        <v>0</v>
      </c>
      <c r="N156" s="6">
        <v>1</v>
      </c>
      <c r="O156" s="6">
        <v>1</v>
      </c>
      <c r="Q156">
        <f t="shared" si="10"/>
        <v>5</v>
      </c>
      <c r="R156">
        <f t="shared" si="11"/>
        <v>3</v>
      </c>
      <c r="S156">
        <f t="shared" si="12"/>
        <v>8</v>
      </c>
      <c r="T156" s="6" t="str">
        <f t="shared" si="13"/>
        <v>1</v>
      </c>
      <c r="U156" s="6" t="str">
        <f t="shared" si="14"/>
        <v>1</v>
      </c>
    </row>
    <row r="157" spans="1:21">
      <c r="A157" s="6">
        <v>155</v>
      </c>
      <c r="B157" t="s">
        <v>265</v>
      </c>
      <c r="C157" s="48" t="s">
        <v>108</v>
      </c>
      <c r="D157" s="6">
        <v>0.5</v>
      </c>
      <c r="E157" s="6">
        <v>0</v>
      </c>
      <c r="F157" s="6">
        <v>0.5</v>
      </c>
      <c r="G157" s="6">
        <v>0</v>
      </c>
      <c r="H157" s="6">
        <v>1</v>
      </c>
      <c r="I157" s="6">
        <v>1</v>
      </c>
      <c r="J157" s="6">
        <v>0</v>
      </c>
      <c r="K157" s="6">
        <v>1</v>
      </c>
      <c r="L157" s="6">
        <v>0.5</v>
      </c>
      <c r="M157" s="6">
        <v>0</v>
      </c>
      <c r="N157" s="6">
        <v>1</v>
      </c>
      <c r="O157" s="6">
        <v>1</v>
      </c>
      <c r="Q157">
        <f t="shared" si="10"/>
        <v>5</v>
      </c>
      <c r="R157">
        <f t="shared" si="11"/>
        <v>3</v>
      </c>
      <c r="S157">
        <f t="shared" si="12"/>
        <v>8</v>
      </c>
      <c r="T157" s="6" t="str">
        <f t="shared" si="13"/>
        <v>1</v>
      </c>
      <c r="U157" s="6" t="str">
        <f t="shared" si="14"/>
        <v>1</v>
      </c>
    </row>
    <row r="158" spans="1:21">
      <c r="A158" s="6">
        <v>156</v>
      </c>
      <c r="B158" t="s">
        <v>266</v>
      </c>
      <c r="C158" s="48" t="s">
        <v>108</v>
      </c>
      <c r="D158" s="6">
        <v>0.5</v>
      </c>
      <c r="E158" s="6">
        <v>0</v>
      </c>
      <c r="F158" s="6">
        <v>0.5</v>
      </c>
      <c r="G158" s="6">
        <v>0</v>
      </c>
      <c r="H158" s="6">
        <v>1</v>
      </c>
      <c r="I158" s="6">
        <v>1</v>
      </c>
      <c r="J158" s="6">
        <v>0</v>
      </c>
      <c r="K158" s="6">
        <v>1</v>
      </c>
      <c r="L158" s="6">
        <v>0.5</v>
      </c>
      <c r="M158" s="6">
        <v>0</v>
      </c>
      <c r="N158" s="6">
        <v>1</v>
      </c>
      <c r="O158" s="6">
        <v>1</v>
      </c>
      <c r="Q158">
        <f t="shared" si="10"/>
        <v>5</v>
      </c>
      <c r="R158">
        <f t="shared" si="11"/>
        <v>3</v>
      </c>
      <c r="S158">
        <f t="shared" si="12"/>
        <v>8</v>
      </c>
      <c r="T158" s="6" t="str">
        <f t="shared" si="13"/>
        <v>1</v>
      </c>
      <c r="U158" s="6" t="str">
        <f t="shared" si="14"/>
        <v>1</v>
      </c>
    </row>
    <row r="159" spans="1:21">
      <c r="A159" s="6">
        <v>157</v>
      </c>
      <c r="B159" t="s">
        <v>267</v>
      </c>
      <c r="C159" s="48" t="s">
        <v>108</v>
      </c>
      <c r="D159" s="6">
        <v>0.5</v>
      </c>
      <c r="E159" s="6">
        <v>1</v>
      </c>
      <c r="F159" s="6">
        <v>1</v>
      </c>
      <c r="G159" s="6">
        <v>0</v>
      </c>
      <c r="H159" s="6">
        <v>1</v>
      </c>
      <c r="I159" s="6">
        <v>1</v>
      </c>
      <c r="J159" s="6">
        <v>1</v>
      </c>
      <c r="K159" s="6">
        <v>1</v>
      </c>
      <c r="L159" s="6">
        <v>1</v>
      </c>
      <c r="M159" s="6">
        <v>1</v>
      </c>
      <c r="N159" s="6">
        <v>1</v>
      </c>
      <c r="O159" s="6">
        <v>1</v>
      </c>
      <c r="Q159">
        <f t="shared" si="10"/>
        <v>10</v>
      </c>
      <c r="R159">
        <f t="shared" si="11"/>
        <v>1</v>
      </c>
      <c r="S159">
        <f t="shared" si="12"/>
        <v>11</v>
      </c>
      <c r="T159" s="6" t="str">
        <f t="shared" si="13"/>
        <v>1</v>
      </c>
      <c r="U159" s="6" t="str">
        <f t="shared" si="14"/>
        <v>1</v>
      </c>
    </row>
    <row r="160" spans="1:21">
      <c r="A160" s="6">
        <v>158</v>
      </c>
      <c r="B160" t="s">
        <v>268</v>
      </c>
      <c r="C160" s="48" t="s">
        <v>108</v>
      </c>
      <c r="D160" s="6">
        <v>0.5</v>
      </c>
      <c r="E160" s="6">
        <v>1</v>
      </c>
      <c r="F160" s="6">
        <v>1</v>
      </c>
      <c r="G160" s="6">
        <v>0</v>
      </c>
      <c r="H160" s="6">
        <v>1</v>
      </c>
      <c r="I160" s="6">
        <v>1</v>
      </c>
      <c r="J160" s="6">
        <v>1</v>
      </c>
      <c r="K160" s="6">
        <v>1</v>
      </c>
      <c r="L160" s="6">
        <v>1</v>
      </c>
      <c r="M160" s="6">
        <v>1</v>
      </c>
      <c r="N160" s="6">
        <v>1</v>
      </c>
      <c r="O160" s="6">
        <v>1</v>
      </c>
      <c r="Q160">
        <f t="shared" si="10"/>
        <v>10</v>
      </c>
      <c r="R160">
        <f t="shared" si="11"/>
        <v>1</v>
      </c>
      <c r="S160">
        <f t="shared" si="12"/>
        <v>11</v>
      </c>
      <c r="T160" s="6" t="str">
        <f t="shared" si="13"/>
        <v>1</v>
      </c>
      <c r="U160" s="6" t="str">
        <f t="shared" si="14"/>
        <v>1</v>
      </c>
    </row>
    <row r="161" spans="1:21">
      <c r="A161" s="6">
        <v>159</v>
      </c>
      <c r="B161" t="s">
        <v>269</v>
      </c>
      <c r="C161" s="48" t="s">
        <v>270</v>
      </c>
      <c r="D161" s="6">
        <v>0.5</v>
      </c>
      <c r="E161" s="6">
        <v>0</v>
      </c>
      <c r="F161" s="6">
        <v>0.5</v>
      </c>
      <c r="G161" s="6">
        <v>0</v>
      </c>
      <c r="H161" s="6">
        <v>0</v>
      </c>
      <c r="I161" s="6">
        <v>0.5</v>
      </c>
      <c r="J161" s="6">
        <v>1</v>
      </c>
      <c r="K161" s="6">
        <v>1</v>
      </c>
      <c r="L161" s="6">
        <v>0.5</v>
      </c>
      <c r="M161" s="6">
        <v>0.5</v>
      </c>
      <c r="N161" s="6">
        <v>1</v>
      </c>
      <c r="O161" s="6">
        <v>1</v>
      </c>
      <c r="Q161">
        <f t="shared" si="10"/>
        <v>4</v>
      </c>
      <c r="R161">
        <f t="shared" si="11"/>
        <v>5</v>
      </c>
      <c r="S161">
        <f t="shared" si="12"/>
        <v>9</v>
      </c>
      <c r="T161" s="6" t="str">
        <f t="shared" si="13"/>
        <v>1</v>
      </c>
      <c r="U161" s="6" t="str">
        <f t="shared" si="14"/>
        <v>1</v>
      </c>
    </row>
    <row r="162" spans="1:21">
      <c r="A162" s="6">
        <v>160</v>
      </c>
      <c r="B162" t="s">
        <v>271</v>
      </c>
      <c r="C162" s="48" t="s">
        <v>115</v>
      </c>
      <c r="D162" s="6">
        <v>1</v>
      </c>
      <c r="E162" s="6">
        <v>0.5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Q162">
        <f t="shared" si="10"/>
        <v>1</v>
      </c>
      <c r="R162">
        <f t="shared" si="11"/>
        <v>1</v>
      </c>
      <c r="S162">
        <f t="shared" si="12"/>
        <v>2</v>
      </c>
      <c r="T162" s="6" t="str">
        <f t="shared" si="13"/>
        <v>1</v>
      </c>
      <c r="U162" s="6" t="str">
        <f t="shared" si="14"/>
        <v>0</v>
      </c>
    </row>
    <row r="163" spans="1:21">
      <c r="A163" s="6">
        <v>161</v>
      </c>
      <c r="B163" t="s">
        <v>272</v>
      </c>
      <c r="C163" s="48" t="s">
        <v>115</v>
      </c>
      <c r="D163" s="6">
        <v>1</v>
      </c>
      <c r="E163" s="6">
        <v>1</v>
      </c>
      <c r="F163" s="6">
        <v>0</v>
      </c>
      <c r="G163" s="6">
        <v>0</v>
      </c>
      <c r="H163" s="6">
        <v>0</v>
      </c>
      <c r="I163" s="6">
        <v>0</v>
      </c>
      <c r="J163" s="6">
        <v>0.5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Q163">
        <f t="shared" si="10"/>
        <v>2</v>
      </c>
      <c r="R163">
        <f t="shared" si="11"/>
        <v>1</v>
      </c>
      <c r="S163">
        <f t="shared" si="12"/>
        <v>3</v>
      </c>
      <c r="T163" s="6" t="str">
        <f t="shared" si="13"/>
        <v>1</v>
      </c>
      <c r="U163" s="6" t="str">
        <f t="shared" si="14"/>
        <v>1</v>
      </c>
    </row>
    <row r="164" spans="1:21">
      <c r="A164" s="6">
        <v>162</v>
      </c>
      <c r="B164" t="s">
        <v>273</v>
      </c>
      <c r="C164" s="48" t="s">
        <v>115</v>
      </c>
      <c r="D164" s="6">
        <v>1</v>
      </c>
      <c r="E164" s="6">
        <v>1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Q164">
        <f t="shared" si="10"/>
        <v>2</v>
      </c>
      <c r="R164">
        <f t="shared" si="11"/>
        <v>0</v>
      </c>
      <c r="S164">
        <f t="shared" si="12"/>
        <v>2</v>
      </c>
      <c r="T164" s="6" t="str">
        <f t="shared" si="13"/>
        <v>1</v>
      </c>
      <c r="U164" s="6" t="str">
        <f t="shared" si="14"/>
        <v>0</v>
      </c>
    </row>
    <row r="165" spans="1:21">
      <c r="A165" s="6">
        <v>163</v>
      </c>
      <c r="B165" t="s">
        <v>274</v>
      </c>
      <c r="C165" s="48" t="s">
        <v>108</v>
      </c>
      <c r="D165" s="6">
        <v>0.5</v>
      </c>
      <c r="E165" s="6">
        <v>1</v>
      </c>
      <c r="F165" s="6">
        <v>1</v>
      </c>
      <c r="G165" s="6">
        <v>0</v>
      </c>
      <c r="H165" s="6">
        <v>1</v>
      </c>
      <c r="I165" s="6">
        <v>0.5</v>
      </c>
      <c r="J165" s="6">
        <v>1</v>
      </c>
      <c r="K165" s="6">
        <v>1</v>
      </c>
      <c r="L165" s="6">
        <v>1</v>
      </c>
      <c r="M165" s="6">
        <v>1</v>
      </c>
      <c r="N165" s="6">
        <v>0.5</v>
      </c>
      <c r="O165" s="6">
        <v>1</v>
      </c>
      <c r="Q165">
        <f t="shared" si="10"/>
        <v>8</v>
      </c>
      <c r="R165">
        <f t="shared" si="11"/>
        <v>3</v>
      </c>
      <c r="S165">
        <f t="shared" si="12"/>
        <v>11</v>
      </c>
      <c r="T165" s="6" t="str">
        <f t="shared" si="13"/>
        <v>1</v>
      </c>
      <c r="U165" s="6" t="str">
        <f t="shared" si="14"/>
        <v>1</v>
      </c>
    </row>
    <row r="166" spans="1:21">
      <c r="A166" s="6">
        <v>164</v>
      </c>
      <c r="B166" t="s">
        <v>275</v>
      </c>
      <c r="C166" s="48" t="s">
        <v>108</v>
      </c>
      <c r="D166" s="6">
        <v>0.5</v>
      </c>
      <c r="E166" s="6">
        <v>1</v>
      </c>
      <c r="F166" s="6">
        <v>1</v>
      </c>
      <c r="G166" s="6">
        <v>0</v>
      </c>
      <c r="H166" s="6">
        <v>1</v>
      </c>
      <c r="I166" s="6">
        <v>0.5</v>
      </c>
      <c r="J166" s="6">
        <v>1</v>
      </c>
      <c r="K166" s="6">
        <v>1</v>
      </c>
      <c r="L166" s="6">
        <v>1</v>
      </c>
      <c r="M166" s="6">
        <v>1</v>
      </c>
      <c r="N166" s="6">
        <v>0.5</v>
      </c>
      <c r="O166" s="6">
        <v>1</v>
      </c>
      <c r="Q166">
        <f t="shared" si="10"/>
        <v>8</v>
      </c>
      <c r="R166">
        <f t="shared" si="11"/>
        <v>3</v>
      </c>
      <c r="S166">
        <f t="shared" si="12"/>
        <v>11</v>
      </c>
      <c r="T166" s="6" t="str">
        <f t="shared" si="13"/>
        <v>1</v>
      </c>
      <c r="U166" s="6" t="str">
        <f t="shared" si="14"/>
        <v>1</v>
      </c>
    </row>
    <row r="167" spans="1:21">
      <c r="A167" s="6">
        <v>165</v>
      </c>
      <c r="B167" t="s">
        <v>276</v>
      </c>
      <c r="C167" s="48" t="s">
        <v>108</v>
      </c>
      <c r="D167" s="6">
        <v>0.5</v>
      </c>
      <c r="E167" s="6">
        <v>0.5</v>
      </c>
      <c r="F167" s="6">
        <v>1</v>
      </c>
      <c r="G167" s="6">
        <v>0</v>
      </c>
      <c r="H167" s="6">
        <v>0.5</v>
      </c>
      <c r="I167" s="6">
        <v>1</v>
      </c>
      <c r="J167" s="6">
        <v>1</v>
      </c>
      <c r="K167" s="6">
        <v>1</v>
      </c>
      <c r="L167" s="6">
        <v>1</v>
      </c>
      <c r="M167" s="6">
        <v>1</v>
      </c>
      <c r="N167" s="6">
        <v>1</v>
      </c>
      <c r="O167" s="6">
        <v>1</v>
      </c>
      <c r="Q167">
        <f t="shared" si="10"/>
        <v>8</v>
      </c>
      <c r="R167">
        <f t="shared" si="11"/>
        <v>3</v>
      </c>
      <c r="S167">
        <f t="shared" si="12"/>
        <v>11</v>
      </c>
      <c r="T167" s="6" t="str">
        <f t="shared" si="13"/>
        <v>1</v>
      </c>
      <c r="U167" s="6" t="str">
        <f t="shared" si="14"/>
        <v>1</v>
      </c>
    </row>
    <row r="168" spans="1:21">
      <c r="A168" s="6">
        <v>166</v>
      </c>
      <c r="B168" t="s">
        <v>277</v>
      </c>
      <c r="C168" s="48" t="s">
        <v>108</v>
      </c>
      <c r="D168" s="6">
        <v>0.5</v>
      </c>
      <c r="E168" s="6">
        <v>0.5</v>
      </c>
      <c r="F168" s="6">
        <v>1</v>
      </c>
      <c r="G168" s="6">
        <v>0</v>
      </c>
      <c r="H168" s="6">
        <v>1</v>
      </c>
      <c r="I168" s="6">
        <v>0</v>
      </c>
      <c r="J168" s="6">
        <v>1</v>
      </c>
      <c r="K168" s="6">
        <v>1</v>
      </c>
      <c r="L168" s="6">
        <v>1</v>
      </c>
      <c r="M168" s="6">
        <v>1</v>
      </c>
      <c r="N168" s="6">
        <v>0</v>
      </c>
      <c r="O168" s="6">
        <v>1</v>
      </c>
      <c r="Q168">
        <f t="shared" si="10"/>
        <v>7</v>
      </c>
      <c r="R168">
        <f t="shared" si="11"/>
        <v>2</v>
      </c>
      <c r="S168">
        <f t="shared" si="12"/>
        <v>9</v>
      </c>
      <c r="T168" s="6" t="str">
        <f t="shared" si="13"/>
        <v>1</v>
      </c>
      <c r="U168" s="6" t="str">
        <f t="shared" si="14"/>
        <v>1</v>
      </c>
    </row>
    <row r="169" spans="1:21">
      <c r="A169" s="6">
        <v>167</v>
      </c>
      <c r="B169" t="s">
        <v>278</v>
      </c>
      <c r="C169" s="48" t="s">
        <v>108</v>
      </c>
      <c r="D169" s="6">
        <v>0</v>
      </c>
      <c r="E169" s="6">
        <v>0.5</v>
      </c>
      <c r="F169" s="6">
        <v>1</v>
      </c>
      <c r="G169" s="6">
        <v>0</v>
      </c>
      <c r="H169" s="6">
        <v>1</v>
      </c>
      <c r="I169" s="6">
        <v>1</v>
      </c>
      <c r="J169" s="6">
        <v>1</v>
      </c>
      <c r="K169" s="6">
        <v>1</v>
      </c>
      <c r="L169" s="6">
        <v>0.5</v>
      </c>
      <c r="M169" s="6">
        <v>0.5</v>
      </c>
      <c r="N169" s="6">
        <v>1</v>
      </c>
      <c r="O169" s="6">
        <v>1</v>
      </c>
      <c r="Q169">
        <f t="shared" si="10"/>
        <v>7</v>
      </c>
      <c r="R169">
        <f t="shared" si="11"/>
        <v>3</v>
      </c>
      <c r="S169">
        <f t="shared" si="12"/>
        <v>10</v>
      </c>
      <c r="T169" s="6" t="str">
        <f t="shared" si="13"/>
        <v>1</v>
      </c>
      <c r="U169" s="6" t="str">
        <f t="shared" si="14"/>
        <v>1</v>
      </c>
    </row>
    <row r="170" spans="1:21">
      <c r="A170" s="6">
        <v>168</v>
      </c>
      <c r="B170" t="s">
        <v>279</v>
      </c>
      <c r="C170" s="48" t="s">
        <v>108</v>
      </c>
      <c r="D170" s="6">
        <v>0.5</v>
      </c>
      <c r="E170" s="6">
        <v>1</v>
      </c>
      <c r="F170" s="6">
        <v>1</v>
      </c>
      <c r="G170" s="6">
        <v>0</v>
      </c>
      <c r="H170" s="6">
        <v>1</v>
      </c>
      <c r="I170" s="6">
        <v>0.5</v>
      </c>
      <c r="J170" s="6">
        <v>1</v>
      </c>
      <c r="K170" s="6">
        <v>1</v>
      </c>
      <c r="L170" s="6">
        <v>1</v>
      </c>
      <c r="M170" s="6">
        <v>1</v>
      </c>
      <c r="N170" s="6">
        <v>0.5</v>
      </c>
      <c r="O170" s="6">
        <v>1</v>
      </c>
      <c r="Q170">
        <f t="shared" si="10"/>
        <v>8</v>
      </c>
      <c r="R170">
        <f t="shared" si="11"/>
        <v>3</v>
      </c>
      <c r="S170">
        <f t="shared" si="12"/>
        <v>11</v>
      </c>
      <c r="T170" s="6" t="str">
        <f t="shared" si="13"/>
        <v>1</v>
      </c>
      <c r="U170" s="6" t="str">
        <f t="shared" si="14"/>
        <v>1</v>
      </c>
    </row>
    <row r="171" spans="1:21">
      <c r="A171" s="6">
        <v>169</v>
      </c>
      <c r="B171" t="s">
        <v>280</v>
      </c>
      <c r="C171" s="48" t="s">
        <v>108</v>
      </c>
      <c r="D171" s="6">
        <v>0.5</v>
      </c>
      <c r="E171" s="6">
        <v>0.5</v>
      </c>
      <c r="F171" s="6">
        <v>1</v>
      </c>
      <c r="G171" s="6">
        <v>0</v>
      </c>
      <c r="H171" s="6">
        <v>0</v>
      </c>
      <c r="I171" s="6">
        <v>0</v>
      </c>
      <c r="J171" s="6">
        <v>0</v>
      </c>
      <c r="K171" s="6">
        <v>1</v>
      </c>
      <c r="L171" s="6">
        <v>1</v>
      </c>
      <c r="M171" s="6">
        <v>1</v>
      </c>
      <c r="N171" s="6">
        <v>0</v>
      </c>
      <c r="O171" s="6">
        <v>1</v>
      </c>
      <c r="Q171">
        <f t="shared" si="10"/>
        <v>5</v>
      </c>
      <c r="R171">
        <f t="shared" si="11"/>
        <v>2</v>
      </c>
      <c r="S171">
        <f t="shared" si="12"/>
        <v>7</v>
      </c>
      <c r="T171" s="6" t="str">
        <f t="shared" si="13"/>
        <v>1</v>
      </c>
      <c r="U171" s="6" t="str">
        <f t="shared" si="14"/>
        <v>1</v>
      </c>
    </row>
    <row r="172" spans="1:21">
      <c r="A172" s="6">
        <v>170</v>
      </c>
      <c r="B172" t="s">
        <v>281</v>
      </c>
      <c r="C172" s="48" t="s">
        <v>108</v>
      </c>
      <c r="D172" s="6">
        <v>0</v>
      </c>
      <c r="E172" s="6">
        <v>0.5</v>
      </c>
      <c r="F172" s="6">
        <v>1</v>
      </c>
      <c r="G172" s="6">
        <v>0</v>
      </c>
      <c r="H172" s="6">
        <v>0</v>
      </c>
      <c r="I172" s="6">
        <v>0</v>
      </c>
      <c r="J172" s="6">
        <v>0</v>
      </c>
      <c r="K172" s="6">
        <v>1</v>
      </c>
      <c r="L172" s="6">
        <v>1</v>
      </c>
      <c r="M172" s="6">
        <v>1</v>
      </c>
      <c r="N172" s="6">
        <v>0</v>
      </c>
      <c r="O172" s="6">
        <v>1</v>
      </c>
      <c r="Q172">
        <f t="shared" si="10"/>
        <v>5</v>
      </c>
      <c r="R172">
        <f t="shared" si="11"/>
        <v>1</v>
      </c>
      <c r="S172">
        <f t="shared" si="12"/>
        <v>6</v>
      </c>
      <c r="T172" s="6" t="str">
        <f t="shared" si="13"/>
        <v>1</v>
      </c>
      <c r="U172" s="6" t="str">
        <f t="shared" si="14"/>
        <v>1</v>
      </c>
    </row>
    <row r="173" spans="1:21">
      <c r="A173" s="6">
        <v>171</v>
      </c>
      <c r="B173" t="s">
        <v>282</v>
      </c>
      <c r="C173" s="48" t="s">
        <v>108</v>
      </c>
      <c r="D173" s="6">
        <v>0</v>
      </c>
      <c r="E173" s="6">
        <v>0.5</v>
      </c>
      <c r="F173" s="6">
        <v>1</v>
      </c>
      <c r="G173" s="6">
        <v>0</v>
      </c>
      <c r="H173" s="6">
        <v>0</v>
      </c>
      <c r="I173" s="6">
        <v>0</v>
      </c>
      <c r="J173" s="6">
        <v>0</v>
      </c>
      <c r="K173" s="6">
        <v>1</v>
      </c>
      <c r="L173" s="6">
        <v>1</v>
      </c>
      <c r="M173" s="6">
        <v>1</v>
      </c>
      <c r="N173" s="6">
        <v>0</v>
      </c>
      <c r="O173" s="6">
        <v>1</v>
      </c>
      <c r="Q173">
        <f t="shared" si="10"/>
        <v>5</v>
      </c>
      <c r="R173">
        <f t="shared" si="11"/>
        <v>1</v>
      </c>
      <c r="S173">
        <f t="shared" si="12"/>
        <v>6</v>
      </c>
      <c r="T173" s="6" t="str">
        <f t="shared" si="13"/>
        <v>1</v>
      </c>
      <c r="U173" s="6" t="str">
        <f t="shared" si="14"/>
        <v>1</v>
      </c>
    </row>
    <row r="174" spans="1:21">
      <c r="A174" s="6">
        <v>172</v>
      </c>
      <c r="B174" t="s">
        <v>283</v>
      </c>
      <c r="C174" s="48" t="s">
        <v>108</v>
      </c>
      <c r="D174" s="6">
        <v>0</v>
      </c>
      <c r="E174" s="6">
        <v>0.5</v>
      </c>
      <c r="F174" s="6">
        <v>1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1</v>
      </c>
      <c r="O174" s="6">
        <v>0</v>
      </c>
      <c r="Q174">
        <f t="shared" si="10"/>
        <v>2</v>
      </c>
      <c r="R174">
        <f t="shared" si="11"/>
        <v>1</v>
      </c>
      <c r="S174">
        <f t="shared" si="12"/>
        <v>3</v>
      </c>
      <c r="T174" s="6" t="str">
        <f t="shared" si="13"/>
        <v>1</v>
      </c>
      <c r="U174" s="6" t="str">
        <f t="shared" si="14"/>
        <v>1</v>
      </c>
    </row>
    <row r="175" spans="1:21">
      <c r="A175" s="6">
        <v>173</v>
      </c>
      <c r="B175" t="s">
        <v>284</v>
      </c>
      <c r="C175" s="48" t="s">
        <v>108</v>
      </c>
      <c r="D175" s="6">
        <v>0</v>
      </c>
      <c r="E175" s="6">
        <v>0.5</v>
      </c>
      <c r="F175" s="6">
        <v>1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1</v>
      </c>
      <c r="O175" s="6">
        <v>0</v>
      </c>
      <c r="Q175">
        <f t="shared" si="10"/>
        <v>2</v>
      </c>
      <c r="R175">
        <f t="shared" si="11"/>
        <v>1</v>
      </c>
      <c r="S175">
        <f t="shared" si="12"/>
        <v>3</v>
      </c>
      <c r="T175" s="6" t="str">
        <f t="shared" si="13"/>
        <v>1</v>
      </c>
      <c r="U175" s="6" t="str">
        <f t="shared" si="14"/>
        <v>1</v>
      </c>
    </row>
    <row r="176" spans="1:21">
      <c r="A176" s="6">
        <v>174</v>
      </c>
      <c r="B176" t="s">
        <v>285</v>
      </c>
      <c r="C176" s="48" t="s">
        <v>108</v>
      </c>
      <c r="D176" s="6">
        <v>0</v>
      </c>
      <c r="E176" s="6">
        <v>0.5</v>
      </c>
      <c r="F176" s="6">
        <v>1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1</v>
      </c>
      <c r="O176" s="6">
        <v>0</v>
      </c>
      <c r="Q176">
        <f t="shared" si="10"/>
        <v>2</v>
      </c>
      <c r="R176">
        <f t="shared" si="11"/>
        <v>1</v>
      </c>
      <c r="S176">
        <f t="shared" si="12"/>
        <v>3</v>
      </c>
      <c r="T176" s="6" t="str">
        <f t="shared" si="13"/>
        <v>1</v>
      </c>
      <c r="U176" s="6" t="str">
        <f t="shared" si="14"/>
        <v>1</v>
      </c>
    </row>
    <row r="177" spans="1:21">
      <c r="A177" s="6">
        <v>175</v>
      </c>
      <c r="B177" t="s">
        <v>286</v>
      </c>
      <c r="C177" s="48" t="s">
        <v>108</v>
      </c>
      <c r="D177" s="6">
        <v>0.5</v>
      </c>
      <c r="E177" s="6">
        <v>1</v>
      </c>
      <c r="F177" s="6">
        <v>1</v>
      </c>
      <c r="G177" s="6">
        <v>0</v>
      </c>
      <c r="H177" s="6">
        <v>1</v>
      </c>
      <c r="I177" s="6">
        <v>0.5</v>
      </c>
      <c r="J177" s="6">
        <v>1</v>
      </c>
      <c r="K177" s="6">
        <v>0</v>
      </c>
      <c r="L177" s="6">
        <v>1</v>
      </c>
      <c r="M177" s="6">
        <v>1</v>
      </c>
      <c r="N177" s="6">
        <v>0</v>
      </c>
      <c r="O177" s="6">
        <v>0</v>
      </c>
      <c r="Q177">
        <f t="shared" si="10"/>
        <v>6</v>
      </c>
      <c r="R177">
        <f t="shared" si="11"/>
        <v>2</v>
      </c>
      <c r="S177">
        <f t="shared" si="12"/>
        <v>8</v>
      </c>
      <c r="T177" s="6" t="str">
        <f t="shared" si="13"/>
        <v>1</v>
      </c>
      <c r="U177" s="6" t="str">
        <f t="shared" si="14"/>
        <v>1</v>
      </c>
    </row>
    <row r="178" spans="1:21">
      <c r="A178" s="6">
        <v>176</v>
      </c>
      <c r="B178" t="s">
        <v>287</v>
      </c>
      <c r="C178" s="48" t="s">
        <v>108</v>
      </c>
      <c r="D178" s="6">
        <v>0.5</v>
      </c>
      <c r="E178" s="6">
        <v>1</v>
      </c>
      <c r="F178" s="6">
        <v>1</v>
      </c>
      <c r="G178" s="6">
        <v>0</v>
      </c>
      <c r="H178" s="6">
        <v>1</v>
      </c>
      <c r="I178" s="6">
        <v>0.5</v>
      </c>
      <c r="J178" s="6">
        <v>0</v>
      </c>
      <c r="K178" s="6">
        <v>0</v>
      </c>
      <c r="L178" s="6">
        <v>1</v>
      </c>
      <c r="M178" s="6">
        <v>1</v>
      </c>
      <c r="N178" s="6">
        <v>1</v>
      </c>
      <c r="O178" s="6">
        <v>0</v>
      </c>
      <c r="Q178">
        <f t="shared" si="10"/>
        <v>6</v>
      </c>
      <c r="R178">
        <f t="shared" si="11"/>
        <v>2</v>
      </c>
      <c r="S178">
        <f t="shared" si="12"/>
        <v>8</v>
      </c>
      <c r="T178" s="6" t="str">
        <f t="shared" si="13"/>
        <v>1</v>
      </c>
      <c r="U178" s="6" t="str">
        <f t="shared" si="14"/>
        <v>1</v>
      </c>
    </row>
    <row r="179" spans="1:21">
      <c r="A179" s="6">
        <v>177</v>
      </c>
      <c r="B179" t="s">
        <v>288</v>
      </c>
      <c r="C179" s="48" t="s">
        <v>108</v>
      </c>
      <c r="D179" s="6">
        <v>0.5</v>
      </c>
      <c r="E179" s="6">
        <v>1</v>
      </c>
      <c r="F179" s="6">
        <v>1</v>
      </c>
      <c r="G179" s="6">
        <v>0</v>
      </c>
      <c r="H179" s="6">
        <v>1</v>
      </c>
      <c r="I179" s="6">
        <v>0.5</v>
      </c>
      <c r="J179" s="6">
        <v>0</v>
      </c>
      <c r="K179" s="6">
        <v>0</v>
      </c>
      <c r="L179" s="6">
        <v>1</v>
      </c>
      <c r="M179" s="6">
        <v>1</v>
      </c>
      <c r="N179" s="6">
        <v>1</v>
      </c>
      <c r="O179" s="6">
        <v>0</v>
      </c>
      <c r="Q179">
        <f t="shared" si="10"/>
        <v>6</v>
      </c>
      <c r="R179">
        <f t="shared" si="11"/>
        <v>2</v>
      </c>
      <c r="S179">
        <f t="shared" si="12"/>
        <v>8</v>
      </c>
      <c r="T179" s="6" t="str">
        <f t="shared" si="13"/>
        <v>1</v>
      </c>
      <c r="U179" s="6" t="str">
        <f t="shared" si="14"/>
        <v>1</v>
      </c>
    </row>
    <row r="180" spans="1:21">
      <c r="A180" s="6">
        <v>178</v>
      </c>
      <c r="B180" t="s">
        <v>289</v>
      </c>
      <c r="C180" s="48" t="s">
        <v>108</v>
      </c>
      <c r="D180" s="6">
        <v>0.5</v>
      </c>
      <c r="E180" s="6">
        <v>1</v>
      </c>
      <c r="F180" s="6">
        <v>1</v>
      </c>
      <c r="G180" s="6">
        <v>0</v>
      </c>
      <c r="H180" s="6">
        <v>1</v>
      </c>
      <c r="I180" s="6">
        <v>0.5</v>
      </c>
      <c r="J180" s="6">
        <v>0.5</v>
      </c>
      <c r="K180" s="6">
        <v>0</v>
      </c>
      <c r="L180" s="6">
        <v>1</v>
      </c>
      <c r="M180" s="6">
        <v>1</v>
      </c>
      <c r="N180" s="6">
        <v>1</v>
      </c>
      <c r="O180" s="6">
        <v>0</v>
      </c>
      <c r="Q180">
        <f t="shared" si="10"/>
        <v>6</v>
      </c>
      <c r="R180">
        <f t="shared" si="11"/>
        <v>3</v>
      </c>
      <c r="S180">
        <f t="shared" si="12"/>
        <v>9</v>
      </c>
      <c r="T180" s="6" t="str">
        <f t="shared" si="13"/>
        <v>1</v>
      </c>
      <c r="U180" s="6" t="str">
        <f t="shared" si="14"/>
        <v>1</v>
      </c>
    </row>
    <row r="181" spans="1:21">
      <c r="A181" s="6">
        <v>179</v>
      </c>
      <c r="B181" t="s">
        <v>290</v>
      </c>
      <c r="C181" s="48" t="s">
        <v>108</v>
      </c>
      <c r="D181" s="6">
        <v>0</v>
      </c>
      <c r="E181" s="6">
        <v>0.5</v>
      </c>
      <c r="F181" s="6">
        <v>1</v>
      </c>
      <c r="G181" s="6">
        <v>0</v>
      </c>
      <c r="H181" s="6">
        <v>1</v>
      </c>
      <c r="I181" s="6">
        <v>0.5</v>
      </c>
      <c r="J181" s="6">
        <v>0</v>
      </c>
      <c r="K181" s="6">
        <v>0</v>
      </c>
      <c r="L181" s="6">
        <v>1</v>
      </c>
      <c r="M181" s="6">
        <v>1</v>
      </c>
      <c r="N181" s="6">
        <v>1</v>
      </c>
      <c r="O181" s="6">
        <v>0</v>
      </c>
      <c r="Q181">
        <f t="shared" si="10"/>
        <v>5</v>
      </c>
      <c r="R181">
        <f t="shared" si="11"/>
        <v>2</v>
      </c>
      <c r="S181">
        <f t="shared" si="12"/>
        <v>7</v>
      </c>
      <c r="T181" s="6" t="str">
        <f t="shared" si="13"/>
        <v>1</v>
      </c>
      <c r="U181" s="6" t="str">
        <f t="shared" si="14"/>
        <v>1</v>
      </c>
    </row>
    <row r="182" spans="1:21">
      <c r="A182" s="6">
        <v>180</v>
      </c>
      <c r="B182" t="s">
        <v>291</v>
      </c>
      <c r="C182" s="48" t="s">
        <v>108</v>
      </c>
      <c r="D182" s="6">
        <v>0.5</v>
      </c>
      <c r="E182" s="6">
        <v>1</v>
      </c>
      <c r="F182" s="6">
        <v>1</v>
      </c>
      <c r="G182" s="6">
        <v>0</v>
      </c>
      <c r="H182" s="6">
        <v>1</v>
      </c>
      <c r="I182" s="6">
        <v>0.5</v>
      </c>
      <c r="J182" s="6">
        <v>0</v>
      </c>
      <c r="K182" s="6">
        <v>0</v>
      </c>
      <c r="L182" s="6">
        <v>1</v>
      </c>
      <c r="M182" s="6">
        <v>1</v>
      </c>
      <c r="N182" s="6">
        <v>1</v>
      </c>
      <c r="O182" s="6">
        <v>0</v>
      </c>
      <c r="Q182">
        <f t="shared" si="10"/>
        <v>6</v>
      </c>
      <c r="R182">
        <f t="shared" si="11"/>
        <v>2</v>
      </c>
      <c r="S182">
        <f t="shared" si="12"/>
        <v>8</v>
      </c>
      <c r="T182" s="6" t="str">
        <f t="shared" si="13"/>
        <v>1</v>
      </c>
      <c r="U182" s="6" t="str">
        <f t="shared" si="14"/>
        <v>1</v>
      </c>
    </row>
    <row r="183" spans="1:21">
      <c r="A183" s="6">
        <v>181</v>
      </c>
      <c r="B183" t="s">
        <v>292</v>
      </c>
      <c r="C183" s="48" t="s">
        <v>195</v>
      </c>
      <c r="D183" s="6">
        <v>0</v>
      </c>
      <c r="E183" s="6">
        <v>0.5</v>
      </c>
      <c r="F183" s="6">
        <v>1</v>
      </c>
      <c r="G183" s="6">
        <v>0</v>
      </c>
      <c r="H183" s="6">
        <v>0</v>
      </c>
      <c r="I183" s="6">
        <v>0</v>
      </c>
      <c r="J183" s="6">
        <v>1</v>
      </c>
      <c r="K183" s="6">
        <v>0</v>
      </c>
      <c r="L183" s="6">
        <v>0.5</v>
      </c>
      <c r="M183" s="6">
        <v>0</v>
      </c>
      <c r="N183" s="6">
        <v>1</v>
      </c>
      <c r="O183" s="6">
        <v>1</v>
      </c>
      <c r="Q183">
        <f t="shared" si="10"/>
        <v>4</v>
      </c>
      <c r="R183">
        <f t="shared" si="11"/>
        <v>2</v>
      </c>
      <c r="S183">
        <f t="shared" si="12"/>
        <v>6</v>
      </c>
      <c r="T183" s="6" t="str">
        <f t="shared" si="13"/>
        <v>1</v>
      </c>
      <c r="U183" s="6" t="str">
        <f t="shared" si="14"/>
        <v>1</v>
      </c>
    </row>
    <row r="184" spans="1:21">
      <c r="A184" s="6">
        <v>182</v>
      </c>
      <c r="B184" t="s">
        <v>293</v>
      </c>
      <c r="C184" s="48" t="s">
        <v>195</v>
      </c>
      <c r="D184" s="6">
        <v>0</v>
      </c>
      <c r="E184" s="6">
        <v>0.5</v>
      </c>
      <c r="F184" s="6">
        <v>1</v>
      </c>
      <c r="G184" s="6">
        <v>0</v>
      </c>
      <c r="H184" s="6">
        <v>0</v>
      </c>
      <c r="I184" s="6">
        <v>0</v>
      </c>
      <c r="J184" s="6">
        <v>1</v>
      </c>
      <c r="K184" s="6">
        <v>0</v>
      </c>
      <c r="L184" s="6">
        <v>0.5</v>
      </c>
      <c r="M184" s="6">
        <v>0</v>
      </c>
      <c r="N184" s="6">
        <v>1</v>
      </c>
      <c r="O184" s="6">
        <v>1</v>
      </c>
      <c r="Q184">
        <f t="shared" si="10"/>
        <v>4</v>
      </c>
      <c r="R184">
        <f t="shared" si="11"/>
        <v>2</v>
      </c>
      <c r="S184">
        <f t="shared" si="12"/>
        <v>6</v>
      </c>
      <c r="T184" s="6" t="str">
        <f t="shared" si="13"/>
        <v>1</v>
      </c>
      <c r="U184" s="6" t="str">
        <f t="shared" si="14"/>
        <v>1</v>
      </c>
    </row>
    <row r="185" spans="1:21">
      <c r="A185" s="6">
        <v>183</v>
      </c>
      <c r="B185" t="s">
        <v>294</v>
      </c>
      <c r="C185" s="48" t="s">
        <v>195</v>
      </c>
      <c r="D185" s="6">
        <v>0</v>
      </c>
      <c r="E185" s="6">
        <v>0.5</v>
      </c>
      <c r="F185" s="6">
        <v>1</v>
      </c>
      <c r="G185" s="6">
        <v>0</v>
      </c>
      <c r="H185" s="6">
        <v>0</v>
      </c>
      <c r="I185" s="6">
        <v>0</v>
      </c>
      <c r="J185" s="6">
        <v>1</v>
      </c>
      <c r="K185" s="6">
        <v>0</v>
      </c>
      <c r="L185" s="6">
        <v>0.5</v>
      </c>
      <c r="M185" s="6">
        <v>0</v>
      </c>
      <c r="N185" s="6">
        <v>1</v>
      </c>
      <c r="O185" s="6">
        <v>1</v>
      </c>
      <c r="Q185">
        <f t="shared" si="10"/>
        <v>4</v>
      </c>
      <c r="R185">
        <f t="shared" si="11"/>
        <v>2</v>
      </c>
      <c r="S185">
        <f t="shared" si="12"/>
        <v>6</v>
      </c>
      <c r="T185" s="6" t="str">
        <f t="shared" si="13"/>
        <v>1</v>
      </c>
      <c r="U185" s="6" t="str">
        <f t="shared" si="14"/>
        <v>1</v>
      </c>
    </row>
    <row r="186" spans="1:21">
      <c r="A186" s="6">
        <v>184</v>
      </c>
      <c r="B186" t="s">
        <v>295</v>
      </c>
      <c r="C186" s="48" t="s">
        <v>108</v>
      </c>
      <c r="D186" s="6">
        <v>0.5</v>
      </c>
      <c r="E186" s="6">
        <v>0.5</v>
      </c>
      <c r="F186" s="6">
        <v>0.5</v>
      </c>
      <c r="G186" s="6">
        <v>0</v>
      </c>
      <c r="H186" s="6">
        <v>0</v>
      </c>
      <c r="I186" s="6">
        <v>0</v>
      </c>
      <c r="J186" s="6">
        <v>1</v>
      </c>
      <c r="K186" s="6">
        <v>0</v>
      </c>
      <c r="L186" s="6">
        <v>0</v>
      </c>
      <c r="M186" s="6">
        <v>0</v>
      </c>
      <c r="N186" s="6">
        <v>1</v>
      </c>
      <c r="O186" s="6">
        <v>1</v>
      </c>
      <c r="Q186">
        <f t="shared" si="10"/>
        <v>3</v>
      </c>
      <c r="R186">
        <f t="shared" si="11"/>
        <v>3</v>
      </c>
      <c r="S186">
        <f t="shared" si="12"/>
        <v>6</v>
      </c>
      <c r="T186" s="6" t="str">
        <f t="shared" si="13"/>
        <v>1</v>
      </c>
      <c r="U186" s="6" t="str">
        <f t="shared" si="14"/>
        <v>1</v>
      </c>
    </row>
    <row r="187" spans="1:21">
      <c r="A187" s="6">
        <v>185</v>
      </c>
      <c r="B187" t="s">
        <v>296</v>
      </c>
      <c r="C187" s="48" t="s">
        <v>108</v>
      </c>
      <c r="D187" s="6">
        <v>0.5</v>
      </c>
      <c r="E187" s="6">
        <v>0.5</v>
      </c>
      <c r="F187" s="6">
        <v>0.5</v>
      </c>
      <c r="G187" s="6">
        <v>0</v>
      </c>
      <c r="H187" s="6">
        <v>0</v>
      </c>
      <c r="I187" s="6">
        <v>0</v>
      </c>
      <c r="J187" s="6">
        <v>1</v>
      </c>
      <c r="K187" s="6">
        <v>1</v>
      </c>
      <c r="L187" s="6">
        <v>0</v>
      </c>
      <c r="M187" s="6">
        <v>0</v>
      </c>
      <c r="N187" s="6">
        <v>1</v>
      </c>
      <c r="O187" s="6">
        <v>1</v>
      </c>
      <c r="Q187">
        <f t="shared" si="10"/>
        <v>4</v>
      </c>
      <c r="R187">
        <f t="shared" si="11"/>
        <v>3</v>
      </c>
      <c r="S187">
        <f t="shared" si="12"/>
        <v>7</v>
      </c>
      <c r="T187" s="6" t="str">
        <f t="shared" si="13"/>
        <v>1</v>
      </c>
      <c r="U187" s="6" t="str">
        <f t="shared" si="14"/>
        <v>1</v>
      </c>
    </row>
    <row r="188" spans="1:21">
      <c r="A188" s="6">
        <v>186</v>
      </c>
      <c r="B188" t="s">
        <v>297</v>
      </c>
      <c r="C188" s="48" t="s">
        <v>108</v>
      </c>
      <c r="D188" s="6">
        <v>0.5</v>
      </c>
      <c r="E188" s="6">
        <v>0.5</v>
      </c>
      <c r="F188" s="6">
        <v>0.5</v>
      </c>
      <c r="G188" s="6">
        <v>0</v>
      </c>
      <c r="H188" s="6">
        <v>0</v>
      </c>
      <c r="I188" s="6">
        <v>0</v>
      </c>
      <c r="J188" s="6">
        <v>1</v>
      </c>
      <c r="K188" s="6">
        <v>1</v>
      </c>
      <c r="L188" s="6">
        <v>0</v>
      </c>
      <c r="M188" s="6">
        <v>0</v>
      </c>
      <c r="N188" s="6">
        <v>1</v>
      </c>
      <c r="O188" s="6">
        <v>1</v>
      </c>
      <c r="Q188">
        <f t="shared" si="10"/>
        <v>4</v>
      </c>
      <c r="R188">
        <f t="shared" si="11"/>
        <v>3</v>
      </c>
      <c r="S188">
        <f t="shared" si="12"/>
        <v>7</v>
      </c>
      <c r="T188" s="6" t="str">
        <f t="shared" si="13"/>
        <v>1</v>
      </c>
      <c r="U188" s="6" t="str">
        <f t="shared" si="14"/>
        <v>1</v>
      </c>
    </row>
    <row r="189" spans="1:21">
      <c r="A189" s="6">
        <v>187</v>
      </c>
      <c r="B189" t="s">
        <v>298</v>
      </c>
      <c r="C189" s="48" t="s">
        <v>108</v>
      </c>
      <c r="D189" s="6">
        <v>0</v>
      </c>
      <c r="E189" s="6">
        <v>0</v>
      </c>
      <c r="F189" s="6">
        <v>1</v>
      </c>
      <c r="G189" s="6">
        <v>0</v>
      </c>
      <c r="H189" s="6">
        <v>0</v>
      </c>
      <c r="I189" s="6">
        <v>0</v>
      </c>
      <c r="J189" s="6">
        <v>0.5</v>
      </c>
      <c r="K189" s="6">
        <v>1</v>
      </c>
      <c r="L189" s="6">
        <v>0</v>
      </c>
      <c r="M189" s="6">
        <v>0</v>
      </c>
      <c r="N189" s="6">
        <v>1</v>
      </c>
      <c r="O189" s="6">
        <v>1</v>
      </c>
      <c r="Q189">
        <f t="shared" si="10"/>
        <v>4</v>
      </c>
      <c r="R189">
        <f t="shared" si="11"/>
        <v>1</v>
      </c>
      <c r="S189">
        <f t="shared" si="12"/>
        <v>5</v>
      </c>
      <c r="T189" s="6" t="str">
        <f t="shared" si="13"/>
        <v>1</v>
      </c>
      <c r="U189" s="6" t="str">
        <f t="shared" si="14"/>
        <v>1</v>
      </c>
    </row>
    <row r="190" spans="1:21">
      <c r="A190" s="6">
        <v>188</v>
      </c>
      <c r="B190" t="s">
        <v>299</v>
      </c>
      <c r="C190" s="48" t="s">
        <v>108</v>
      </c>
      <c r="D190" s="6">
        <v>0</v>
      </c>
      <c r="E190" s="6">
        <v>0</v>
      </c>
      <c r="F190" s="6">
        <v>1</v>
      </c>
      <c r="G190" s="6">
        <v>0</v>
      </c>
      <c r="H190" s="6">
        <v>0</v>
      </c>
      <c r="I190" s="6">
        <v>0</v>
      </c>
      <c r="J190" s="6">
        <v>0</v>
      </c>
      <c r="K190" s="6">
        <v>1</v>
      </c>
      <c r="L190" s="6">
        <v>0</v>
      </c>
      <c r="M190" s="6">
        <v>0</v>
      </c>
      <c r="N190" s="6">
        <v>1</v>
      </c>
      <c r="O190" s="6">
        <v>1</v>
      </c>
      <c r="Q190">
        <f t="shared" si="10"/>
        <v>4</v>
      </c>
      <c r="R190">
        <f t="shared" si="11"/>
        <v>0</v>
      </c>
      <c r="S190">
        <f t="shared" si="12"/>
        <v>4</v>
      </c>
      <c r="T190" s="6" t="str">
        <f t="shared" si="13"/>
        <v>1</v>
      </c>
      <c r="U190" s="6" t="str">
        <f t="shared" si="14"/>
        <v>1</v>
      </c>
    </row>
    <row r="191" spans="1:21">
      <c r="A191" s="6">
        <v>189</v>
      </c>
      <c r="B191" t="s">
        <v>300</v>
      </c>
      <c r="C191" s="48" t="s">
        <v>108</v>
      </c>
      <c r="D191" s="6">
        <v>0</v>
      </c>
      <c r="E191" s="6">
        <v>0</v>
      </c>
      <c r="F191" s="6">
        <v>0.5</v>
      </c>
      <c r="G191" s="6">
        <v>0</v>
      </c>
      <c r="H191" s="6">
        <v>0</v>
      </c>
      <c r="I191" s="6">
        <v>0</v>
      </c>
      <c r="J191" s="6">
        <v>0.5</v>
      </c>
      <c r="K191" s="6">
        <v>1</v>
      </c>
      <c r="L191" s="6">
        <v>0</v>
      </c>
      <c r="M191" s="6">
        <v>0</v>
      </c>
      <c r="N191" s="6">
        <v>1</v>
      </c>
      <c r="O191" s="6">
        <v>1</v>
      </c>
      <c r="Q191">
        <f t="shared" si="10"/>
        <v>3</v>
      </c>
      <c r="R191">
        <f t="shared" si="11"/>
        <v>2</v>
      </c>
      <c r="S191">
        <f t="shared" si="12"/>
        <v>5</v>
      </c>
      <c r="T191" s="6" t="str">
        <f t="shared" si="13"/>
        <v>1</v>
      </c>
      <c r="U191" s="6" t="str">
        <f t="shared" si="14"/>
        <v>1</v>
      </c>
    </row>
    <row r="192" spans="1:21">
      <c r="A192" s="6">
        <v>190</v>
      </c>
      <c r="B192" t="s">
        <v>301</v>
      </c>
      <c r="C192" s="48" t="s">
        <v>108</v>
      </c>
      <c r="D192" s="6">
        <v>0.5</v>
      </c>
      <c r="E192" s="6">
        <v>1</v>
      </c>
      <c r="F192" s="6">
        <v>1</v>
      </c>
      <c r="G192" s="6">
        <v>0</v>
      </c>
      <c r="H192" s="6">
        <v>0</v>
      </c>
      <c r="I192" s="6">
        <v>0</v>
      </c>
      <c r="J192" s="6">
        <v>0.5</v>
      </c>
      <c r="K192" s="6">
        <v>1</v>
      </c>
      <c r="L192" s="6">
        <v>0</v>
      </c>
      <c r="M192" s="6">
        <v>0</v>
      </c>
      <c r="N192" s="6">
        <v>1</v>
      </c>
      <c r="O192" s="6">
        <v>0</v>
      </c>
      <c r="Q192">
        <f t="shared" si="10"/>
        <v>4</v>
      </c>
      <c r="R192">
        <f t="shared" si="11"/>
        <v>2</v>
      </c>
      <c r="S192">
        <f t="shared" si="12"/>
        <v>6</v>
      </c>
      <c r="T192" s="6" t="str">
        <f t="shared" si="13"/>
        <v>1</v>
      </c>
      <c r="U192" s="6" t="str">
        <f t="shared" si="14"/>
        <v>1</v>
      </c>
    </row>
    <row r="193" spans="1:21">
      <c r="A193" s="6">
        <v>191</v>
      </c>
      <c r="B193" t="s">
        <v>302</v>
      </c>
      <c r="C193" s="48" t="s">
        <v>108</v>
      </c>
      <c r="D193" s="6">
        <v>0.5</v>
      </c>
      <c r="E193" s="6">
        <v>0.5</v>
      </c>
      <c r="F193" s="6">
        <v>1</v>
      </c>
      <c r="G193" s="6">
        <v>0</v>
      </c>
      <c r="H193" s="6">
        <v>0</v>
      </c>
      <c r="I193" s="6">
        <v>0</v>
      </c>
      <c r="J193" s="6">
        <v>1</v>
      </c>
      <c r="K193" s="6">
        <v>1</v>
      </c>
      <c r="L193" s="6">
        <v>0</v>
      </c>
      <c r="M193" s="6">
        <v>0</v>
      </c>
      <c r="N193" s="6">
        <v>1</v>
      </c>
      <c r="O193" s="6">
        <v>0</v>
      </c>
      <c r="Q193">
        <f t="shared" si="10"/>
        <v>4</v>
      </c>
      <c r="R193">
        <f t="shared" si="11"/>
        <v>2</v>
      </c>
      <c r="S193">
        <f t="shared" si="12"/>
        <v>6</v>
      </c>
      <c r="T193" s="6" t="str">
        <f t="shared" si="13"/>
        <v>1</v>
      </c>
      <c r="U193" s="6" t="str">
        <f t="shared" si="14"/>
        <v>1</v>
      </c>
    </row>
    <row r="194" spans="1:21">
      <c r="A194" s="6">
        <v>192</v>
      </c>
      <c r="B194" t="s">
        <v>303</v>
      </c>
      <c r="C194" s="48" t="s">
        <v>108</v>
      </c>
      <c r="D194" s="6">
        <v>0.5</v>
      </c>
      <c r="E194" s="6">
        <v>0.5</v>
      </c>
      <c r="F194" s="6">
        <v>1</v>
      </c>
      <c r="G194" s="6">
        <v>0</v>
      </c>
      <c r="H194" s="6">
        <v>0</v>
      </c>
      <c r="I194" s="6">
        <v>0</v>
      </c>
      <c r="J194" s="6">
        <v>0.5</v>
      </c>
      <c r="K194" s="6">
        <v>1</v>
      </c>
      <c r="L194" s="6">
        <v>0</v>
      </c>
      <c r="M194" s="6">
        <v>0</v>
      </c>
      <c r="N194" s="6">
        <v>1</v>
      </c>
      <c r="O194" s="6">
        <v>0</v>
      </c>
      <c r="Q194">
        <f t="shared" si="10"/>
        <v>3</v>
      </c>
      <c r="R194">
        <f t="shared" si="11"/>
        <v>3</v>
      </c>
      <c r="S194">
        <f t="shared" si="12"/>
        <v>6</v>
      </c>
      <c r="T194" s="6" t="str">
        <f t="shared" si="13"/>
        <v>1</v>
      </c>
      <c r="U194" s="6" t="str">
        <f t="shared" si="14"/>
        <v>1</v>
      </c>
    </row>
    <row r="195" spans="1:21">
      <c r="A195" s="6">
        <v>193</v>
      </c>
      <c r="B195" t="s">
        <v>304</v>
      </c>
      <c r="C195" s="48" t="s">
        <v>108</v>
      </c>
      <c r="D195" s="6">
        <v>0.5</v>
      </c>
      <c r="E195" s="6">
        <v>0.5</v>
      </c>
      <c r="F195" s="6">
        <v>1</v>
      </c>
      <c r="G195" s="6">
        <v>0</v>
      </c>
      <c r="H195" s="6">
        <v>0</v>
      </c>
      <c r="I195" s="6">
        <v>0</v>
      </c>
      <c r="J195" s="6">
        <v>0.5</v>
      </c>
      <c r="K195" s="6">
        <v>1</v>
      </c>
      <c r="L195" s="6">
        <v>0</v>
      </c>
      <c r="M195" s="6">
        <v>0</v>
      </c>
      <c r="N195" s="6">
        <v>1</v>
      </c>
      <c r="O195" s="6">
        <v>0</v>
      </c>
      <c r="Q195">
        <f t="shared" si="10"/>
        <v>3</v>
      </c>
      <c r="R195">
        <f t="shared" si="11"/>
        <v>3</v>
      </c>
      <c r="S195">
        <f t="shared" si="12"/>
        <v>6</v>
      </c>
      <c r="T195" s="6" t="str">
        <f t="shared" si="13"/>
        <v>1</v>
      </c>
      <c r="U195" s="6" t="str">
        <f t="shared" si="14"/>
        <v>1</v>
      </c>
    </row>
    <row r="196" spans="1:21">
      <c r="A196" s="6">
        <v>194</v>
      </c>
      <c r="B196" t="s">
        <v>305</v>
      </c>
      <c r="C196" s="48" t="s">
        <v>108</v>
      </c>
      <c r="D196" s="6">
        <v>0.5</v>
      </c>
      <c r="E196" s="6">
        <v>0.5</v>
      </c>
      <c r="F196" s="6">
        <v>1</v>
      </c>
      <c r="G196" s="6">
        <v>0</v>
      </c>
      <c r="H196" s="6">
        <v>0</v>
      </c>
      <c r="I196" s="6">
        <v>0</v>
      </c>
      <c r="J196" s="6">
        <v>1</v>
      </c>
      <c r="K196" s="6">
        <v>1</v>
      </c>
      <c r="L196" s="6">
        <v>0</v>
      </c>
      <c r="M196" s="6">
        <v>0</v>
      </c>
      <c r="N196" s="6">
        <v>1</v>
      </c>
      <c r="O196" s="6">
        <v>0</v>
      </c>
      <c r="Q196">
        <f t="shared" ref="Q196:Q259" si="15">COUNTIF(D196:O196,1)</f>
        <v>4</v>
      </c>
      <c r="R196">
        <f t="shared" ref="R196:R259" si="16">COUNTIF(D196:O196,0.5)</f>
        <v>2</v>
      </c>
      <c r="S196">
        <f t="shared" ref="S196:S259" si="17">SUM(Q196:R196)</f>
        <v>6</v>
      </c>
      <c r="T196" s="6" t="str">
        <f t="shared" ref="T196:T259" si="18">IF(S196&gt;0,"1","0")</f>
        <v>1</v>
      </c>
      <c r="U196" s="6" t="str">
        <f t="shared" ref="U196:U259" si="19">IF(S196&gt;2,"1","0")</f>
        <v>1</v>
      </c>
    </row>
    <row r="197" spans="1:21">
      <c r="A197" s="6">
        <v>195</v>
      </c>
      <c r="B197" t="s">
        <v>306</v>
      </c>
      <c r="C197" s="48" t="s">
        <v>108</v>
      </c>
      <c r="D197" s="6">
        <v>0.5</v>
      </c>
      <c r="E197" s="6">
        <v>0.5</v>
      </c>
      <c r="F197" s="6">
        <v>1</v>
      </c>
      <c r="G197" s="6">
        <v>0</v>
      </c>
      <c r="H197" s="6">
        <v>0</v>
      </c>
      <c r="I197" s="6">
        <v>0</v>
      </c>
      <c r="J197" s="6">
        <v>0.5</v>
      </c>
      <c r="K197" s="6">
        <v>1</v>
      </c>
      <c r="L197" s="6">
        <v>0</v>
      </c>
      <c r="M197" s="6">
        <v>0</v>
      </c>
      <c r="N197" s="6">
        <v>1</v>
      </c>
      <c r="O197" s="6">
        <v>0</v>
      </c>
      <c r="Q197">
        <f t="shared" si="15"/>
        <v>3</v>
      </c>
      <c r="R197">
        <f t="shared" si="16"/>
        <v>3</v>
      </c>
      <c r="S197">
        <f t="shared" si="17"/>
        <v>6</v>
      </c>
      <c r="T197" s="6" t="str">
        <f t="shared" si="18"/>
        <v>1</v>
      </c>
      <c r="U197" s="6" t="str">
        <f t="shared" si="19"/>
        <v>1</v>
      </c>
    </row>
    <row r="198" spans="1:21">
      <c r="A198" s="6">
        <v>196</v>
      </c>
      <c r="B198" t="s">
        <v>307</v>
      </c>
      <c r="C198" s="48" t="s">
        <v>108</v>
      </c>
      <c r="D198" s="6">
        <v>0</v>
      </c>
      <c r="E198" s="6">
        <v>0</v>
      </c>
      <c r="F198" s="6">
        <v>0.5</v>
      </c>
      <c r="G198" s="6">
        <v>0</v>
      </c>
      <c r="H198" s="6">
        <v>1</v>
      </c>
      <c r="I198" s="6">
        <v>0</v>
      </c>
      <c r="J198" s="6">
        <v>1</v>
      </c>
      <c r="K198" s="6">
        <v>1</v>
      </c>
      <c r="L198" s="6">
        <v>0</v>
      </c>
      <c r="M198" s="6">
        <v>0</v>
      </c>
      <c r="N198" s="6">
        <v>1</v>
      </c>
      <c r="O198" s="6">
        <v>0</v>
      </c>
      <c r="Q198">
        <f t="shared" si="15"/>
        <v>4</v>
      </c>
      <c r="R198">
        <f t="shared" si="16"/>
        <v>1</v>
      </c>
      <c r="S198">
        <f t="shared" si="17"/>
        <v>5</v>
      </c>
      <c r="T198" s="6" t="str">
        <f t="shared" si="18"/>
        <v>1</v>
      </c>
      <c r="U198" s="6" t="str">
        <f t="shared" si="19"/>
        <v>1</v>
      </c>
    </row>
    <row r="199" spans="1:21">
      <c r="A199" s="6">
        <v>197</v>
      </c>
      <c r="B199" t="s">
        <v>308</v>
      </c>
      <c r="C199" s="48" t="s">
        <v>108</v>
      </c>
      <c r="D199" s="6">
        <v>0</v>
      </c>
      <c r="E199" s="6">
        <v>0</v>
      </c>
      <c r="F199" s="6">
        <v>0.5</v>
      </c>
      <c r="G199" s="6">
        <v>0</v>
      </c>
      <c r="H199" s="6">
        <v>0</v>
      </c>
      <c r="I199" s="6">
        <v>0</v>
      </c>
      <c r="J199" s="6">
        <v>1</v>
      </c>
      <c r="K199" s="6">
        <v>1</v>
      </c>
      <c r="L199" s="6">
        <v>0</v>
      </c>
      <c r="M199" s="6">
        <v>0</v>
      </c>
      <c r="N199" s="6">
        <v>1</v>
      </c>
      <c r="O199" s="6">
        <v>0.5</v>
      </c>
      <c r="Q199">
        <f t="shared" si="15"/>
        <v>3</v>
      </c>
      <c r="R199">
        <f t="shared" si="16"/>
        <v>2</v>
      </c>
      <c r="S199">
        <f t="shared" si="17"/>
        <v>5</v>
      </c>
      <c r="T199" s="6" t="str">
        <f t="shared" si="18"/>
        <v>1</v>
      </c>
      <c r="U199" s="6" t="str">
        <f t="shared" si="19"/>
        <v>1</v>
      </c>
    </row>
    <row r="200" spans="1:21">
      <c r="A200" s="6">
        <v>198</v>
      </c>
      <c r="B200" t="s">
        <v>309</v>
      </c>
      <c r="C200" s="48" t="s">
        <v>108</v>
      </c>
      <c r="D200" s="6">
        <v>0</v>
      </c>
      <c r="E200" s="6">
        <v>0</v>
      </c>
      <c r="F200" s="6">
        <v>0.5</v>
      </c>
      <c r="G200" s="6">
        <v>0</v>
      </c>
      <c r="H200" s="6">
        <v>0</v>
      </c>
      <c r="I200" s="6">
        <v>0</v>
      </c>
      <c r="J200" s="6">
        <v>1</v>
      </c>
      <c r="K200" s="6">
        <v>1</v>
      </c>
      <c r="L200" s="6">
        <v>0</v>
      </c>
      <c r="M200" s="6">
        <v>0</v>
      </c>
      <c r="N200" s="6">
        <v>1</v>
      </c>
      <c r="O200" s="6">
        <v>0</v>
      </c>
      <c r="Q200">
        <f t="shared" si="15"/>
        <v>3</v>
      </c>
      <c r="R200">
        <f t="shared" si="16"/>
        <v>1</v>
      </c>
      <c r="S200">
        <f t="shared" si="17"/>
        <v>4</v>
      </c>
      <c r="T200" s="6" t="str">
        <f t="shared" si="18"/>
        <v>1</v>
      </c>
      <c r="U200" s="6" t="str">
        <f t="shared" si="19"/>
        <v>1</v>
      </c>
    </row>
    <row r="201" spans="1:21">
      <c r="A201" s="6">
        <v>199</v>
      </c>
      <c r="B201" t="s">
        <v>310</v>
      </c>
      <c r="C201" s="48" t="s">
        <v>108</v>
      </c>
      <c r="D201" s="6">
        <v>0.5</v>
      </c>
      <c r="E201" s="6">
        <v>0</v>
      </c>
      <c r="F201" s="6">
        <v>0.5</v>
      </c>
      <c r="G201" s="6">
        <v>0</v>
      </c>
      <c r="H201" s="6">
        <v>1</v>
      </c>
      <c r="I201" s="6">
        <v>0.5</v>
      </c>
      <c r="J201" s="6">
        <v>1</v>
      </c>
      <c r="K201" s="6">
        <v>1</v>
      </c>
      <c r="L201" s="6">
        <v>0</v>
      </c>
      <c r="M201" s="6">
        <v>0</v>
      </c>
      <c r="N201" s="6">
        <v>1</v>
      </c>
      <c r="O201" s="6">
        <v>0</v>
      </c>
      <c r="Q201">
        <f t="shared" si="15"/>
        <v>4</v>
      </c>
      <c r="R201">
        <f t="shared" si="16"/>
        <v>3</v>
      </c>
      <c r="S201">
        <f t="shared" si="17"/>
        <v>7</v>
      </c>
      <c r="T201" s="6" t="str">
        <f t="shared" si="18"/>
        <v>1</v>
      </c>
      <c r="U201" s="6" t="str">
        <f t="shared" si="19"/>
        <v>1</v>
      </c>
    </row>
    <row r="202" spans="1:21">
      <c r="A202" s="6">
        <v>200</v>
      </c>
      <c r="B202" t="s">
        <v>311</v>
      </c>
      <c r="C202" s="48" t="s">
        <v>108</v>
      </c>
      <c r="D202" s="6">
        <v>0.5</v>
      </c>
      <c r="E202" s="6">
        <v>0</v>
      </c>
      <c r="F202" s="6">
        <v>0.5</v>
      </c>
      <c r="G202" s="6">
        <v>0</v>
      </c>
      <c r="H202" s="6">
        <v>1</v>
      </c>
      <c r="I202" s="6">
        <v>0.5</v>
      </c>
      <c r="J202" s="6">
        <v>1</v>
      </c>
      <c r="K202" s="6">
        <v>1</v>
      </c>
      <c r="L202" s="6">
        <v>0</v>
      </c>
      <c r="M202" s="6">
        <v>0</v>
      </c>
      <c r="N202" s="6">
        <v>1</v>
      </c>
      <c r="O202" s="6">
        <v>0</v>
      </c>
      <c r="Q202">
        <f t="shared" si="15"/>
        <v>4</v>
      </c>
      <c r="R202">
        <f t="shared" si="16"/>
        <v>3</v>
      </c>
      <c r="S202">
        <f t="shared" si="17"/>
        <v>7</v>
      </c>
      <c r="T202" s="6" t="str">
        <f t="shared" si="18"/>
        <v>1</v>
      </c>
      <c r="U202" s="6" t="str">
        <f t="shared" si="19"/>
        <v>1</v>
      </c>
    </row>
    <row r="203" spans="1:21">
      <c r="A203" s="6">
        <v>201</v>
      </c>
      <c r="B203" t="s">
        <v>312</v>
      </c>
      <c r="C203" s="48" t="s">
        <v>108</v>
      </c>
      <c r="D203" s="6">
        <v>0.5</v>
      </c>
      <c r="E203" s="6">
        <v>0</v>
      </c>
      <c r="F203" s="6">
        <v>0.5</v>
      </c>
      <c r="G203" s="6">
        <v>0</v>
      </c>
      <c r="H203" s="6">
        <v>1</v>
      </c>
      <c r="I203" s="6">
        <v>0.5</v>
      </c>
      <c r="J203" s="6">
        <v>1</v>
      </c>
      <c r="K203" s="6">
        <v>1</v>
      </c>
      <c r="L203" s="6">
        <v>0</v>
      </c>
      <c r="M203" s="6">
        <v>0</v>
      </c>
      <c r="N203" s="6">
        <v>1</v>
      </c>
      <c r="O203" s="6">
        <v>0</v>
      </c>
      <c r="Q203">
        <f t="shared" si="15"/>
        <v>4</v>
      </c>
      <c r="R203">
        <f t="shared" si="16"/>
        <v>3</v>
      </c>
      <c r="S203">
        <f t="shared" si="17"/>
        <v>7</v>
      </c>
      <c r="T203" s="6" t="str">
        <f t="shared" si="18"/>
        <v>1</v>
      </c>
      <c r="U203" s="6" t="str">
        <f t="shared" si="19"/>
        <v>1</v>
      </c>
    </row>
    <row r="204" spans="1:21">
      <c r="A204" s="6">
        <v>202</v>
      </c>
      <c r="B204" t="s">
        <v>313</v>
      </c>
      <c r="C204" s="48" t="s">
        <v>108</v>
      </c>
      <c r="D204" s="6">
        <v>0.5</v>
      </c>
      <c r="E204" s="6">
        <v>0</v>
      </c>
      <c r="F204" s="6">
        <v>0.5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Q204">
        <f t="shared" si="15"/>
        <v>0</v>
      </c>
      <c r="R204">
        <f t="shared" si="16"/>
        <v>2</v>
      </c>
      <c r="S204">
        <f t="shared" si="17"/>
        <v>2</v>
      </c>
      <c r="T204" s="6" t="str">
        <f t="shared" si="18"/>
        <v>1</v>
      </c>
      <c r="U204" s="6" t="str">
        <f t="shared" si="19"/>
        <v>0</v>
      </c>
    </row>
    <row r="205" spans="1:21">
      <c r="A205" s="6">
        <v>203</v>
      </c>
      <c r="B205" t="s">
        <v>314</v>
      </c>
      <c r="C205" s="48" t="s">
        <v>108</v>
      </c>
      <c r="D205" s="6">
        <v>0.5</v>
      </c>
      <c r="E205" s="6">
        <v>0</v>
      </c>
      <c r="F205" s="6">
        <v>0.5</v>
      </c>
      <c r="G205" s="6">
        <v>0</v>
      </c>
      <c r="H205" s="6">
        <v>1</v>
      </c>
      <c r="I205" s="6">
        <v>0.5</v>
      </c>
      <c r="J205" s="6">
        <v>0.5</v>
      </c>
      <c r="K205" s="6">
        <v>1</v>
      </c>
      <c r="L205" s="6">
        <v>0</v>
      </c>
      <c r="M205" s="6">
        <v>0</v>
      </c>
      <c r="N205" s="6">
        <v>1</v>
      </c>
      <c r="O205" s="6">
        <v>0</v>
      </c>
      <c r="Q205">
        <f t="shared" si="15"/>
        <v>3</v>
      </c>
      <c r="R205">
        <f t="shared" si="16"/>
        <v>4</v>
      </c>
      <c r="S205">
        <f t="shared" si="17"/>
        <v>7</v>
      </c>
      <c r="T205" s="6" t="str">
        <f t="shared" si="18"/>
        <v>1</v>
      </c>
      <c r="U205" s="6" t="str">
        <f t="shared" si="19"/>
        <v>1</v>
      </c>
    </row>
    <row r="206" spans="1:21">
      <c r="A206" s="6">
        <v>204</v>
      </c>
      <c r="B206" t="s">
        <v>315</v>
      </c>
      <c r="C206" s="48" t="s">
        <v>108</v>
      </c>
      <c r="D206" s="6">
        <v>0.5</v>
      </c>
      <c r="E206" s="6">
        <v>0</v>
      </c>
      <c r="F206" s="6">
        <v>0.5</v>
      </c>
      <c r="G206" s="6">
        <v>0</v>
      </c>
      <c r="H206" s="6">
        <v>1</v>
      </c>
      <c r="I206" s="6">
        <v>0.5</v>
      </c>
      <c r="J206" s="6">
        <v>1</v>
      </c>
      <c r="K206" s="6">
        <v>1</v>
      </c>
      <c r="L206" s="6">
        <v>0</v>
      </c>
      <c r="M206" s="6">
        <v>0</v>
      </c>
      <c r="N206" s="6">
        <v>1</v>
      </c>
      <c r="O206" s="6">
        <v>0</v>
      </c>
      <c r="Q206">
        <f t="shared" si="15"/>
        <v>4</v>
      </c>
      <c r="R206">
        <f t="shared" si="16"/>
        <v>3</v>
      </c>
      <c r="S206">
        <f t="shared" si="17"/>
        <v>7</v>
      </c>
      <c r="T206" s="6" t="str">
        <f t="shared" si="18"/>
        <v>1</v>
      </c>
      <c r="U206" s="6" t="str">
        <f t="shared" si="19"/>
        <v>1</v>
      </c>
    </row>
    <row r="207" spans="1:21">
      <c r="A207" s="6">
        <v>205</v>
      </c>
      <c r="B207" t="s">
        <v>316</v>
      </c>
      <c r="C207" s="48" t="s">
        <v>108</v>
      </c>
      <c r="D207" s="6">
        <v>0.5</v>
      </c>
      <c r="E207" s="6">
        <v>0.5</v>
      </c>
      <c r="F207" s="6">
        <v>1</v>
      </c>
      <c r="G207" s="6">
        <v>0</v>
      </c>
      <c r="H207" s="6">
        <v>1</v>
      </c>
      <c r="I207" s="6">
        <v>1</v>
      </c>
      <c r="J207" s="6">
        <v>0.5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Q207">
        <f t="shared" si="15"/>
        <v>3</v>
      </c>
      <c r="R207">
        <f t="shared" si="16"/>
        <v>3</v>
      </c>
      <c r="S207">
        <f t="shared" si="17"/>
        <v>6</v>
      </c>
      <c r="T207" s="6" t="str">
        <f t="shared" si="18"/>
        <v>1</v>
      </c>
      <c r="U207" s="6" t="str">
        <f t="shared" si="19"/>
        <v>1</v>
      </c>
    </row>
    <row r="208" spans="1:21">
      <c r="A208" s="6">
        <v>206</v>
      </c>
      <c r="B208" t="s">
        <v>317</v>
      </c>
      <c r="C208" s="48" t="s">
        <v>108</v>
      </c>
      <c r="D208" s="6">
        <v>0</v>
      </c>
      <c r="E208" s="6">
        <v>0.5</v>
      </c>
      <c r="F208" s="6">
        <v>0.5</v>
      </c>
      <c r="G208" s="6">
        <v>0</v>
      </c>
      <c r="H208" s="6">
        <v>0</v>
      </c>
      <c r="I208" s="6">
        <v>0</v>
      </c>
      <c r="J208" s="6">
        <v>1</v>
      </c>
      <c r="K208" s="6">
        <v>1</v>
      </c>
      <c r="L208" s="6">
        <v>0</v>
      </c>
      <c r="M208" s="6">
        <v>0</v>
      </c>
      <c r="N208" s="6">
        <v>1</v>
      </c>
      <c r="O208" s="6">
        <v>0</v>
      </c>
      <c r="Q208">
        <f t="shared" si="15"/>
        <v>3</v>
      </c>
      <c r="R208">
        <f t="shared" si="16"/>
        <v>2</v>
      </c>
      <c r="S208">
        <f t="shared" si="17"/>
        <v>5</v>
      </c>
      <c r="T208" s="6" t="str">
        <f t="shared" si="18"/>
        <v>1</v>
      </c>
      <c r="U208" s="6" t="str">
        <f t="shared" si="19"/>
        <v>1</v>
      </c>
    </row>
    <row r="209" spans="1:21">
      <c r="A209" s="6">
        <v>207</v>
      </c>
      <c r="B209" t="s">
        <v>318</v>
      </c>
      <c r="C209" s="48" t="s">
        <v>108</v>
      </c>
      <c r="D209" s="6">
        <v>0</v>
      </c>
      <c r="E209" s="6">
        <v>0.5</v>
      </c>
      <c r="F209" s="6">
        <v>0.5</v>
      </c>
      <c r="G209" s="6">
        <v>0</v>
      </c>
      <c r="H209" s="6">
        <v>0</v>
      </c>
      <c r="I209" s="6">
        <v>0</v>
      </c>
      <c r="J209" s="6">
        <v>1</v>
      </c>
      <c r="K209" s="6">
        <v>1</v>
      </c>
      <c r="L209" s="6">
        <v>0</v>
      </c>
      <c r="M209" s="6">
        <v>0</v>
      </c>
      <c r="N209" s="6">
        <v>1</v>
      </c>
      <c r="O209" s="6">
        <v>0</v>
      </c>
      <c r="Q209">
        <f t="shared" si="15"/>
        <v>3</v>
      </c>
      <c r="R209">
        <f t="shared" si="16"/>
        <v>2</v>
      </c>
      <c r="S209">
        <f t="shared" si="17"/>
        <v>5</v>
      </c>
      <c r="T209" s="6" t="str">
        <f t="shared" si="18"/>
        <v>1</v>
      </c>
      <c r="U209" s="6" t="str">
        <f t="shared" si="19"/>
        <v>1</v>
      </c>
    </row>
    <row r="210" spans="1:21">
      <c r="A210" s="6">
        <v>208</v>
      </c>
      <c r="B210" t="s">
        <v>319</v>
      </c>
      <c r="C210" s="48" t="s">
        <v>108</v>
      </c>
      <c r="D210" s="6">
        <v>0</v>
      </c>
      <c r="E210" s="6">
        <v>1</v>
      </c>
      <c r="F210" s="6">
        <v>1</v>
      </c>
      <c r="G210" s="6">
        <v>0</v>
      </c>
      <c r="H210" s="6">
        <v>1</v>
      </c>
      <c r="I210" s="6">
        <v>0.5</v>
      </c>
      <c r="J210" s="6">
        <v>0</v>
      </c>
      <c r="K210" s="6">
        <v>1</v>
      </c>
      <c r="L210" s="6">
        <v>0</v>
      </c>
      <c r="M210" s="6">
        <v>0</v>
      </c>
      <c r="N210" s="6">
        <v>1</v>
      </c>
      <c r="O210" s="6">
        <v>0</v>
      </c>
      <c r="Q210">
        <f t="shared" si="15"/>
        <v>5</v>
      </c>
      <c r="R210">
        <f t="shared" si="16"/>
        <v>1</v>
      </c>
      <c r="S210">
        <f t="shared" si="17"/>
        <v>6</v>
      </c>
      <c r="T210" s="6" t="str">
        <f t="shared" si="18"/>
        <v>1</v>
      </c>
      <c r="U210" s="6" t="str">
        <f t="shared" si="19"/>
        <v>1</v>
      </c>
    </row>
    <row r="211" spans="1:21">
      <c r="A211" s="6">
        <v>209</v>
      </c>
      <c r="B211" t="s">
        <v>320</v>
      </c>
      <c r="C211" s="48" t="s">
        <v>108</v>
      </c>
      <c r="D211" s="6">
        <v>0.5</v>
      </c>
      <c r="E211" s="6">
        <v>1</v>
      </c>
      <c r="F211" s="6">
        <v>1</v>
      </c>
      <c r="G211" s="6">
        <v>0</v>
      </c>
      <c r="H211" s="6">
        <v>1</v>
      </c>
      <c r="I211" s="6">
        <v>1</v>
      </c>
      <c r="J211" s="6">
        <v>0</v>
      </c>
      <c r="K211" s="6">
        <v>1</v>
      </c>
      <c r="L211" s="6">
        <v>1</v>
      </c>
      <c r="M211" s="6">
        <v>0</v>
      </c>
      <c r="N211" s="6">
        <v>1</v>
      </c>
      <c r="O211" s="6">
        <v>0</v>
      </c>
      <c r="Q211">
        <f t="shared" si="15"/>
        <v>7</v>
      </c>
      <c r="R211">
        <f t="shared" si="16"/>
        <v>1</v>
      </c>
      <c r="S211">
        <f t="shared" si="17"/>
        <v>8</v>
      </c>
      <c r="T211" s="6" t="str">
        <f t="shared" si="18"/>
        <v>1</v>
      </c>
      <c r="U211" s="6" t="str">
        <f t="shared" si="19"/>
        <v>1</v>
      </c>
    </row>
    <row r="212" spans="1:21">
      <c r="A212" s="6">
        <v>210</v>
      </c>
      <c r="B212" t="s">
        <v>321</v>
      </c>
      <c r="C212" s="48" t="s">
        <v>108</v>
      </c>
      <c r="D212" s="6">
        <v>0</v>
      </c>
      <c r="E212" s="6">
        <v>1</v>
      </c>
      <c r="F212" s="6">
        <v>1</v>
      </c>
      <c r="G212" s="6">
        <v>0</v>
      </c>
      <c r="H212" s="6">
        <v>1</v>
      </c>
      <c r="I212" s="6">
        <v>1</v>
      </c>
      <c r="J212" s="6">
        <v>0</v>
      </c>
      <c r="K212" s="6">
        <v>1</v>
      </c>
      <c r="L212" s="6">
        <v>0</v>
      </c>
      <c r="M212" s="6">
        <v>0</v>
      </c>
      <c r="N212" s="6">
        <v>1</v>
      </c>
      <c r="O212" s="6">
        <v>0</v>
      </c>
      <c r="Q212">
        <f t="shared" si="15"/>
        <v>6</v>
      </c>
      <c r="R212">
        <f t="shared" si="16"/>
        <v>0</v>
      </c>
      <c r="S212">
        <f t="shared" si="17"/>
        <v>6</v>
      </c>
      <c r="T212" s="6" t="str">
        <f t="shared" si="18"/>
        <v>1</v>
      </c>
      <c r="U212" s="6" t="str">
        <f t="shared" si="19"/>
        <v>1</v>
      </c>
    </row>
    <row r="213" spans="1:21">
      <c r="A213" s="6">
        <v>211</v>
      </c>
      <c r="B213" t="s">
        <v>322</v>
      </c>
      <c r="C213" s="48" t="s">
        <v>108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1</v>
      </c>
      <c r="K213" s="6">
        <v>1</v>
      </c>
      <c r="L213" s="6">
        <v>1</v>
      </c>
      <c r="M213" s="6">
        <v>1</v>
      </c>
      <c r="N213" s="6">
        <v>1</v>
      </c>
      <c r="O213" s="6">
        <v>0.5</v>
      </c>
      <c r="Q213">
        <f t="shared" si="15"/>
        <v>5</v>
      </c>
      <c r="R213">
        <f t="shared" si="16"/>
        <v>1</v>
      </c>
      <c r="S213">
        <f t="shared" si="17"/>
        <v>6</v>
      </c>
      <c r="T213" s="6" t="str">
        <f t="shared" si="18"/>
        <v>1</v>
      </c>
      <c r="U213" s="6" t="str">
        <f t="shared" si="19"/>
        <v>1</v>
      </c>
    </row>
    <row r="214" spans="1:21">
      <c r="A214" s="6">
        <v>212</v>
      </c>
      <c r="B214" t="s">
        <v>323</v>
      </c>
      <c r="C214" s="48" t="s">
        <v>108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1</v>
      </c>
      <c r="K214" s="6">
        <v>1</v>
      </c>
      <c r="L214" s="6">
        <v>1</v>
      </c>
      <c r="M214" s="6">
        <v>1</v>
      </c>
      <c r="N214" s="6">
        <v>1</v>
      </c>
      <c r="O214" s="6">
        <v>0</v>
      </c>
      <c r="Q214">
        <f t="shared" si="15"/>
        <v>5</v>
      </c>
      <c r="R214">
        <f t="shared" si="16"/>
        <v>0</v>
      </c>
      <c r="S214">
        <f t="shared" si="17"/>
        <v>5</v>
      </c>
      <c r="T214" s="6" t="str">
        <f t="shared" si="18"/>
        <v>1</v>
      </c>
      <c r="U214" s="6" t="str">
        <f t="shared" si="19"/>
        <v>1</v>
      </c>
    </row>
    <row r="215" spans="1:21">
      <c r="A215" s="6">
        <v>213</v>
      </c>
      <c r="B215" t="s">
        <v>324</v>
      </c>
      <c r="C215" s="48" t="s">
        <v>108</v>
      </c>
      <c r="D215" s="6">
        <v>0</v>
      </c>
      <c r="E215" s="6">
        <v>0.5</v>
      </c>
      <c r="F215" s="6">
        <v>0.5</v>
      </c>
      <c r="G215" s="6">
        <v>0</v>
      </c>
      <c r="H215" s="6">
        <v>0</v>
      </c>
      <c r="I215" s="6">
        <v>0</v>
      </c>
      <c r="J215" s="6">
        <v>1</v>
      </c>
      <c r="K215" s="6">
        <v>1</v>
      </c>
      <c r="L215" s="6">
        <v>1</v>
      </c>
      <c r="M215" s="6">
        <v>1</v>
      </c>
      <c r="N215" s="6">
        <v>1</v>
      </c>
      <c r="O215" s="6">
        <v>0.5</v>
      </c>
      <c r="Q215">
        <f t="shared" si="15"/>
        <v>5</v>
      </c>
      <c r="R215">
        <f t="shared" si="16"/>
        <v>3</v>
      </c>
      <c r="S215">
        <f t="shared" si="17"/>
        <v>8</v>
      </c>
      <c r="T215" s="6" t="str">
        <f t="shared" si="18"/>
        <v>1</v>
      </c>
      <c r="U215" s="6" t="str">
        <f t="shared" si="19"/>
        <v>1</v>
      </c>
    </row>
    <row r="216" spans="1:21">
      <c r="A216" s="6">
        <v>214</v>
      </c>
      <c r="B216" t="s">
        <v>325</v>
      </c>
      <c r="C216" s="48" t="s">
        <v>108</v>
      </c>
      <c r="D216" s="6">
        <v>0</v>
      </c>
      <c r="E216" s="6">
        <v>0.5</v>
      </c>
      <c r="F216" s="6">
        <v>0.5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Q216">
        <f t="shared" si="15"/>
        <v>0</v>
      </c>
      <c r="R216">
        <f t="shared" si="16"/>
        <v>2</v>
      </c>
      <c r="S216">
        <f t="shared" si="17"/>
        <v>2</v>
      </c>
      <c r="T216" s="6" t="str">
        <f t="shared" si="18"/>
        <v>1</v>
      </c>
      <c r="U216" s="6" t="str">
        <f t="shared" si="19"/>
        <v>0</v>
      </c>
    </row>
    <row r="217" spans="1:21">
      <c r="A217" s="6">
        <v>215</v>
      </c>
      <c r="B217" t="s">
        <v>326</v>
      </c>
      <c r="C217" s="48" t="s">
        <v>108</v>
      </c>
      <c r="D217" s="6">
        <v>0</v>
      </c>
      <c r="E217" s="6">
        <v>0.5</v>
      </c>
      <c r="F217" s="6">
        <v>0.5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Q217">
        <f t="shared" si="15"/>
        <v>0</v>
      </c>
      <c r="R217">
        <f t="shared" si="16"/>
        <v>2</v>
      </c>
      <c r="S217">
        <f t="shared" si="17"/>
        <v>2</v>
      </c>
      <c r="T217" s="6" t="str">
        <f t="shared" si="18"/>
        <v>1</v>
      </c>
      <c r="U217" s="6" t="str">
        <f t="shared" si="19"/>
        <v>0</v>
      </c>
    </row>
    <row r="218" spans="1:21">
      <c r="A218" s="6">
        <v>216</v>
      </c>
      <c r="B218" t="s">
        <v>327</v>
      </c>
      <c r="C218" s="48" t="s">
        <v>108</v>
      </c>
      <c r="D218" s="6">
        <v>0</v>
      </c>
      <c r="E218" s="6">
        <v>0.5</v>
      </c>
      <c r="F218" s="6">
        <v>0.5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Q218">
        <f t="shared" si="15"/>
        <v>0</v>
      </c>
      <c r="R218">
        <f t="shared" si="16"/>
        <v>2</v>
      </c>
      <c r="S218">
        <f t="shared" si="17"/>
        <v>2</v>
      </c>
      <c r="T218" s="6" t="str">
        <f t="shared" si="18"/>
        <v>1</v>
      </c>
      <c r="U218" s="6" t="str">
        <f t="shared" si="19"/>
        <v>0</v>
      </c>
    </row>
    <row r="219" spans="1:21">
      <c r="A219" s="6">
        <v>217</v>
      </c>
      <c r="B219" t="s">
        <v>328</v>
      </c>
      <c r="C219" s="48" t="s">
        <v>108</v>
      </c>
      <c r="D219" s="6">
        <v>1</v>
      </c>
      <c r="E219" s="6">
        <v>0</v>
      </c>
      <c r="F219" s="6">
        <v>0.5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Q219">
        <f t="shared" si="15"/>
        <v>1</v>
      </c>
      <c r="R219">
        <f t="shared" si="16"/>
        <v>1</v>
      </c>
      <c r="S219">
        <f t="shared" si="17"/>
        <v>2</v>
      </c>
      <c r="T219" s="6" t="str">
        <f t="shared" si="18"/>
        <v>1</v>
      </c>
      <c r="U219" s="6" t="str">
        <f t="shared" si="19"/>
        <v>0</v>
      </c>
    </row>
    <row r="220" spans="1:21">
      <c r="A220" s="6">
        <v>218</v>
      </c>
      <c r="B220" t="s">
        <v>329</v>
      </c>
      <c r="C220" s="48" t="s">
        <v>108</v>
      </c>
      <c r="D220" s="6">
        <v>0</v>
      </c>
      <c r="E220" s="6">
        <v>0</v>
      </c>
      <c r="F220" s="6">
        <v>0.5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Q220">
        <f t="shared" si="15"/>
        <v>0</v>
      </c>
      <c r="R220">
        <f t="shared" si="16"/>
        <v>1</v>
      </c>
      <c r="S220">
        <f t="shared" si="17"/>
        <v>1</v>
      </c>
      <c r="T220" s="6" t="str">
        <f t="shared" si="18"/>
        <v>1</v>
      </c>
      <c r="U220" s="6" t="str">
        <f t="shared" si="19"/>
        <v>0</v>
      </c>
    </row>
    <row r="221" spans="1:21">
      <c r="A221" s="6">
        <v>219</v>
      </c>
      <c r="B221" t="s">
        <v>330</v>
      </c>
      <c r="C221" s="48" t="s">
        <v>108</v>
      </c>
      <c r="D221" s="6">
        <v>0</v>
      </c>
      <c r="E221" s="6">
        <v>0</v>
      </c>
      <c r="F221" s="6">
        <v>0.5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Q221">
        <f t="shared" si="15"/>
        <v>0</v>
      </c>
      <c r="R221">
        <f t="shared" si="16"/>
        <v>1</v>
      </c>
      <c r="S221">
        <f t="shared" si="17"/>
        <v>1</v>
      </c>
      <c r="T221" s="6" t="str">
        <f t="shared" si="18"/>
        <v>1</v>
      </c>
      <c r="U221" s="6" t="str">
        <f t="shared" si="19"/>
        <v>0</v>
      </c>
    </row>
    <row r="222" spans="1:21">
      <c r="A222" s="6">
        <v>220</v>
      </c>
      <c r="B222" t="s">
        <v>331</v>
      </c>
      <c r="C222" s="48" t="s">
        <v>108</v>
      </c>
      <c r="D222" s="6">
        <v>0</v>
      </c>
      <c r="E222" s="6">
        <v>0</v>
      </c>
      <c r="F222" s="6">
        <v>0.5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Q222">
        <f t="shared" si="15"/>
        <v>0</v>
      </c>
      <c r="R222">
        <f t="shared" si="16"/>
        <v>1</v>
      </c>
      <c r="S222">
        <f t="shared" si="17"/>
        <v>1</v>
      </c>
      <c r="T222" s="6" t="str">
        <f t="shared" si="18"/>
        <v>1</v>
      </c>
      <c r="U222" s="6" t="str">
        <f t="shared" si="19"/>
        <v>0</v>
      </c>
    </row>
    <row r="223" spans="1:21">
      <c r="A223" s="6">
        <v>221</v>
      </c>
      <c r="B223" t="s">
        <v>332</v>
      </c>
      <c r="C223" s="48" t="s">
        <v>108</v>
      </c>
      <c r="D223" s="6">
        <v>0</v>
      </c>
      <c r="E223" s="6">
        <v>0</v>
      </c>
      <c r="F223" s="6">
        <v>0.5</v>
      </c>
      <c r="G223" s="6">
        <v>0</v>
      </c>
      <c r="H223" s="6">
        <v>1</v>
      </c>
      <c r="I223" s="6">
        <v>0.5</v>
      </c>
      <c r="J223" s="6">
        <v>0</v>
      </c>
      <c r="K223" s="6">
        <v>1</v>
      </c>
      <c r="L223" s="6">
        <v>0</v>
      </c>
      <c r="M223" s="6">
        <v>0</v>
      </c>
      <c r="N223" s="6">
        <v>1</v>
      </c>
      <c r="O223" s="6">
        <v>1</v>
      </c>
      <c r="Q223">
        <f t="shared" si="15"/>
        <v>4</v>
      </c>
      <c r="R223">
        <f t="shared" si="16"/>
        <v>2</v>
      </c>
      <c r="S223">
        <f t="shared" si="17"/>
        <v>6</v>
      </c>
      <c r="T223" s="6" t="str">
        <f t="shared" si="18"/>
        <v>1</v>
      </c>
      <c r="U223" s="6" t="str">
        <f t="shared" si="19"/>
        <v>1</v>
      </c>
    </row>
    <row r="224" spans="1:21">
      <c r="A224" s="6">
        <v>222</v>
      </c>
      <c r="B224" t="s">
        <v>333</v>
      </c>
      <c r="C224" s="48" t="s">
        <v>108</v>
      </c>
      <c r="D224" s="6">
        <v>0</v>
      </c>
      <c r="E224" s="6">
        <v>0</v>
      </c>
      <c r="F224" s="6">
        <v>0.5</v>
      </c>
      <c r="G224" s="6">
        <v>0</v>
      </c>
      <c r="H224" s="6">
        <v>1</v>
      </c>
      <c r="I224" s="6">
        <v>1</v>
      </c>
      <c r="J224" s="6">
        <v>0</v>
      </c>
      <c r="K224" s="6">
        <v>1</v>
      </c>
      <c r="L224" s="6">
        <v>0</v>
      </c>
      <c r="M224" s="6">
        <v>0</v>
      </c>
      <c r="N224" s="6">
        <v>1</v>
      </c>
      <c r="O224" s="6">
        <v>1</v>
      </c>
      <c r="Q224">
        <f t="shared" si="15"/>
        <v>5</v>
      </c>
      <c r="R224">
        <f t="shared" si="16"/>
        <v>1</v>
      </c>
      <c r="S224">
        <f t="shared" si="17"/>
        <v>6</v>
      </c>
      <c r="T224" s="6" t="str">
        <f t="shared" si="18"/>
        <v>1</v>
      </c>
      <c r="U224" s="6" t="str">
        <f t="shared" si="19"/>
        <v>1</v>
      </c>
    </row>
    <row r="225" spans="1:21">
      <c r="A225" s="6">
        <v>223</v>
      </c>
      <c r="B225" t="s">
        <v>334</v>
      </c>
      <c r="C225" s="48" t="s">
        <v>195</v>
      </c>
      <c r="D225" s="6">
        <v>0.5</v>
      </c>
      <c r="E225" s="6">
        <v>0</v>
      </c>
      <c r="F225" s="6">
        <v>0.5</v>
      </c>
      <c r="G225" s="6">
        <v>0</v>
      </c>
      <c r="H225" s="6">
        <v>0</v>
      </c>
      <c r="I225" s="6">
        <v>1</v>
      </c>
      <c r="J225" s="6">
        <v>1</v>
      </c>
      <c r="K225" s="6">
        <v>1</v>
      </c>
      <c r="L225" s="6">
        <v>1</v>
      </c>
      <c r="M225" s="6">
        <v>1</v>
      </c>
      <c r="N225" s="6">
        <v>1</v>
      </c>
      <c r="O225" s="6">
        <v>1</v>
      </c>
      <c r="Q225">
        <f t="shared" si="15"/>
        <v>7</v>
      </c>
      <c r="R225">
        <f t="shared" si="16"/>
        <v>2</v>
      </c>
      <c r="S225">
        <f t="shared" si="17"/>
        <v>9</v>
      </c>
      <c r="T225" s="6" t="str">
        <f t="shared" si="18"/>
        <v>1</v>
      </c>
      <c r="U225" s="6" t="str">
        <f t="shared" si="19"/>
        <v>1</v>
      </c>
    </row>
    <row r="226" spans="1:21">
      <c r="A226" s="6">
        <v>224</v>
      </c>
      <c r="B226" t="s">
        <v>335</v>
      </c>
      <c r="C226" s="48" t="s">
        <v>108</v>
      </c>
      <c r="D226" s="6">
        <v>0.5</v>
      </c>
      <c r="E226" s="6">
        <v>0.5</v>
      </c>
      <c r="F226" s="6">
        <v>0.5</v>
      </c>
      <c r="G226" s="6">
        <v>0</v>
      </c>
      <c r="H226" s="6">
        <v>1</v>
      </c>
      <c r="I226" s="6">
        <v>1</v>
      </c>
      <c r="J226" s="6">
        <v>0</v>
      </c>
      <c r="K226" s="6">
        <v>1</v>
      </c>
      <c r="L226" s="6">
        <v>1</v>
      </c>
      <c r="M226" s="6">
        <v>1</v>
      </c>
      <c r="N226" s="6">
        <v>1</v>
      </c>
      <c r="O226" s="6">
        <v>1</v>
      </c>
      <c r="Q226">
        <f t="shared" si="15"/>
        <v>7</v>
      </c>
      <c r="R226">
        <f t="shared" si="16"/>
        <v>3</v>
      </c>
      <c r="S226">
        <f t="shared" si="17"/>
        <v>10</v>
      </c>
      <c r="T226" s="6" t="str">
        <f t="shared" si="18"/>
        <v>1</v>
      </c>
      <c r="U226" s="6" t="str">
        <f t="shared" si="19"/>
        <v>1</v>
      </c>
    </row>
    <row r="227" spans="1:21">
      <c r="A227" s="6">
        <v>225</v>
      </c>
      <c r="B227" t="s">
        <v>336</v>
      </c>
      <c r="C227" s="48" t="s">
        <v>108</v>
      </c>
      <c r="D227" s="6">
        <v>0.5</v>
      </c>
      <c r="E227" s="6">
        <v>0.5</v>
      </c>
      <c r="F227" s="6">
        <v>0.5</v>
      </c>
      <c r="G227" s="6">
        <v>0</v>
      </c>
      <c r="H227" s="6">
        <v>1</v>
      </c>
      <c r="I227" s="6">
        <v>1</v>
      </c>
      <c r="J227" s="6">
        <v>0</v>
      </c>
      <c r="K227" s="6">
        <v>1</v>
      </c>
      <c r="L227" s="6">
        <v>1</v>
      </c>
      <c r="M227" s="6">
        <v>1</v>
      </c>
      <c r="N227" s="6">
        <v>1</v>
      </c>
      <c r="O227" s="6">
        <v>1</v>
      </c>
      <c r="Q227">
        <f t="shared" si="15"/>
        <v>7</v>
      </c>
      <c r="R227">
        <f t="shared" si="16"/>
        <v>3</v>
      </c>
      <c r="S227">
        <f t="shared" si="17"/>
        <v>10</v>
      </c>
      <c r="T227" s="6" t="str">
        <f t="shared" si="18"/>
        <v>1</v>
      </c>
      <c r="U227" s="6" t="str">
        <f t="shared" si="19"/>
        <v>1</v>
      </c>
    </row>
    <row r="228" spans="1:21">
      <c r="A228" s="6">
        <v>226</v>
      </c>
      <c r="B228" t="s">
        <v>337</v>
      </c>
      <c r="C228" s="48" t="s">
        <v>108</v>
      </c>
      <c r="D228" s="6">
        <v>0.5</v>
      </c>
      <c r="E228" s="6">
        <v>1</v>
      </c>
      <c r="F228" s="6">
        <v>1</v>
      </c>
      <c r="G228" s="6">
        <v>0</v>
      </c>
      <c r="H228" s="6">
        <v>0</v>
      </c>
      <c r="I228" s="6">
        <v>0</v>
      </c>
      <c r="J228" s="6">
        <v>1</v>
      </c>
      <c r="K228" s="6">
        <v>1</v>
      </c>
      <c r="L228" s="6">
        <v>1</v>
      </c>
      <c r="M228" s="6">
        <v>1</v>
      </c>
      <c r="N228" s="6">
        <v>0</v>
      </c>
      <c r="O228" s="6">
        <v>1</v>
      </c>
      <c r="Q228">
        <f t="shared" si="15"/>
        <v>7</v>
      </c>
      <c r="R228">
        <f t="shared" si="16"/>
        <v>1</v>
      </c>
      <c r="S228">
        <f t="shared" si="17"/>
        <v>8</v>
      </c>
      <c r="T228" s="6" t="str">
        <f t="shared" si="18"/>
        <v>1</v>
      </c>
      <c r="U228" s="6" t="str">
        <f t="shared" si="19"/>
        <v>1</v>
      </c>
    </row>
    <row r="229" spans="1:21">
      <c r="A229" s="6">
        <v>227</v>
      </c>
      <c r="B229" t="s">
        <v>338</v>
      </c>
      <c r="C229" s="48" t="s">
        <v>108</v>
      </c>
      <c r="D229" s="6">
        <v>0.5</v>
      </c>
      <c r="E229" s="6">
        <v>0.5</v>
      </c>
      <c r="F229" s="6">
        <v>0.5</v>
      </c>
      <c r="G229" s="6">
        <v>0</v>
      </c>
      <c r="H229" s="6">
        <v>0</v>
      </c>
      <c r="I229" s="6">
        <v>0</v>
      </c>
      <c r="J229" s="6">
        <v>1</v>
      </c>
      <c r="K229" s="6">
        <v>1</v>
      </c>
      <c r="L229" s="6">
        <v>1</v>
      </c>
      <c r="M229" s="6">
        <v>1</v>
      </c>
      <c r="N229" s="6">
        <v>0</v>
      </c>
      <c r="O229" s="6">
        <v>1</v>
      </c>
      <c r="Q229">
        <f t="shared" si="15"/>
        <v>5</v>
      </c>
      <c r="R229">
        <f t="shared" si="16"/>
        <v>3</v>
      </c>
      <c r="S229">
        <f t="shared" si="17"/>
        <v>8</v>
      </c>
      <c r="T229" s="6" t="str">
        <f t="shared" si="18"/>
        <v>1</v>
      </c>
      <c r="U229" s="6" t="str">
        <f t="shared" si="19"/>
        <v>1</v>
      </c>
    </row>
    <row r="230" spans="1:21">
      <c r="A230" s="6">
        <v>228</v>
      </c>
      <c r="B230" t="s">
        <v>339</v>
      </c>
      <c r="C230" s="48" t="s">
        <v>108</v>
      </c>
      <c r="D230" s="6">
        <v>0</v>
      </c>
      <c r="E230" s="6">
        <v>0.5</v>
      </c>
      <c r="F230" s="6">
        <v>0.5</v>
      </c>
      <c r="G230" s="6">
        <v>0</v>
      </c>
      <c r="H230" s="6">
        <v>0</v>
      </c>
      <c r="I230" s="6">
        <v>0</v>
      </c>
      <c r="J230" s="6">
        <v>0</v>
      </c>
      <c r="K230" s="6">
        <v>1</v>
      </c>
      <c r="L230" s="6">
        <v>1</v>
      </c>
      <c r="M230" s="6">
        <v>0.5</v>
      </c>
      <c r="N230" s="6">
        <v>1</v>
      </c>
      <c r="O230" s="6">
        <v>1</v>
      </c>
      <c r="Q230">
        <f t="shared" si="15"/>
        <v>4</v>
      </c>
      <c r="R230">
        <f t="shared" si="16"/>
        <v>3</v>
      </c>
      <c r="S230">
        <f t="shared" si="17"/>
        <v>7</v>
      </c>
      <c r="T230" s="6" t="str">
        <f t="shared" si="18"/>
        <v>1</v>
      </c>
      <c r="U230" s="6" t="str">
        <f t="shared" si="19"/>
        <v>1</v>
      </c>
    </row>
    <row r="231" spans="1:21">
      <c r="A231" s="6">
        <v>229</v>
      </c>
      <c r="B231" t="s">
        <v>340</v>
      </c>
      <c r="C231" s="48" t="s">
        <v>108</v>
      </c>
      <c r="D231" s="6">
        <v>1</v>
      </c>
      <c r="E231" s="6">
        <v>1</v>
      </c>
      <c r="F231" s="6">
        <v>1</v>
      </c>
      <c r="G231" s="6">
        <v>0</v>
      </c>
      <c r="H231" s="6">
        <v>0</v>
      </c>
      <c r="I231" s="6">
        <v>0</v>
      </c>
      <c r="J231" s="6">
        <v>1</v>
      </c>
      <c r="K231" s="6">
        <v>1</v>
      </c>
      <c r="L231" s="6">
        <v>1</v>
      </c>
      <c r="M231" s="6">
        <v>1</v>
      </c>
      <c r="N231" s="6">
        <v>0</v>
      </c>
      <c r="O231" s="6">
        <v>1</v>
      </c>
      <c r="Q231">
        <f t="shared" si="15"/>
        <v>8</v>
      </c>
      <c r="R231">
        <f t="shared" si="16"/>
        <v>0</v>
      </c>
      <c r="S231">
        <f t="shared" si="17"/>
        <v>8</v>
      </c>
      <c r="T231" s="6" t="str">
        <f t="shared" si="18"/>
        <v>1</v>
      </c>
      <c r="U231" s="6" t="str">
        <f t="shared" si="19"/>
        <v>1</v>
      </c>
    </row>
    <row r="232" spans="1:21">
      <c r="A232" s="6">
        <v>230</v>
      </c>
      <c r="B232" t="s">
        <v>341</v>
      </c>
      <c r="C232" s="48" t="s">
        <v>108</v>
      </c>
      <c r="D232" s="6">
        <v>0.5</v>
      </c>
      <c r="E232" s="6">
        <v>0.5</v>
      </c>
      <c r="F232" s="6">
        <v>1</v>
      </c>
      <c r="G232" s="6">
        <v>0</v>
      </c>
      <c r="H232" s="6">
        <v>1</v>
      </c>
      <c r="I232" s="6">
        <v>1</v>
      </c>
      <c r="J232" s="6">
        <v>1</v>
      </c>
      <c r="K232" s="6">
        <v>1</v>
      </c>
      <c r="L232" s="6">
        <v>0</v>
      </c>
      <c r="M232" s="6">
        <v>0</v>
      </c>
      <c r="N232" s="6">
        <v>0</v>
      </c>
      <c r="O232" s="6">
        <v>1</v>
      </c>
      <c r="Q232">
        <f t="shared" si="15"/>
        <v>6</v>
      </c>
      <c r="R232">
        <f t="shared" si="16"/>
        <v>2</v>
      </c>
      <c r="S232">
        <f t="shared" si="17"/>
        <v>8</v>
      </c>
      <c r="T232" s="6" t="str">
        <f t="shared" si="18"/>
        <v>1</v>
      </c>
      <c r="U232" s="6" t="str">
        <f t="shared" si="19"/>
        <v>1</v>
      </c>
    </row>
    <row r="233" spans="1:21">
      <c r="A233" s="6">
        <v>231</v>
      </c>
      <c r="B233" t="s">
        <v>342</v>
      </c>
      <c r="C233" s="48" t="s">
        <v>108</v>
      </c>
      <c r="D233" s="6">
        <v>1</v>
      </c>
      <c r="E233" s="6">
        <v>0.5</v>
      </c>
      <c r="F233" s="6">
        <v>1</v>
      </c>
      <c r="G233" s="6">
        <v>0</v>
      </c>
      <c r="H233" s="6">
        <v>0</v>
      </c>
      <c r="I233" s="6">
        <v>0</v>
      </c>
      <c r="J233" s="6">
        <v>1</v>
      </c>
      <c r="K233" s="6">
        <v>1</v>
      </c>
      <c r="L233" s="6">
        <v>1</v>
      </c>
      <c r="M233" s="6">
        <v>1</v>
      </c>
      <c r="N233" s="6">
        <v>0</v>
      </c>
      <c r="O233" s="6">
        <v>1</v>
      </c>
      <c r="Q233">
        <f t="shared" si="15"/>
        <v>7</v>
      </c>
      <c r="R233">
        <f t="shared" si="16"/>
        <v>1</v>
      </c>
      <c r="S233">
        <f t="shared" si="17"/>
        <v>8</v>
      </c>
      <c r="T233" s="6" t="str">
        <f t="shared" si="18"/>
        <v>1</v>
      </c>
      <c r="U233" s="6" t="str">
        <f t="shared" si="19"/>
        <v>1</v>
      </c>
    </row>
    <row r="234" spans="1:21">
      <c r="A234" s="6">
        <v>232</v>
      </c>
      <c r="B234" t="s">
        <v>343</v>
      </c>
      <c r="C234" s="48" t="s">
        <v>108</v>
      </c>
      <c r="D234" s="6">
        <v>0.5</v>
      </c>
      <c r="E234" s="6">
        <v>0</v>
      </c>
      <c r="F234" s="6">
        <v>0.5</v>
      </c>
      <c r="G234" s="6">
        <v>0</v>
      </c>
      <c r="H234" s="6">
        <v>0</v>
      </c>
      <c r="I234" s="6">
        <v>0.5</v>
      </c>
      <c r="J234" s="6">
        <v>1</v>
      </c>
      <c r="K234" s="6">
        <v>1</v>
      </c>
      <c r="L234" s="6">
        <v>1</v>
      </c>
      <c r="M234" s="6">
        <v>1</v>
      </c>
      <c r="N234" s="6">
        <v>1</v>
      </c>
      <c r="O234" s="6">
        <v>1</v>
      </c>
      <c r="Q234">
        <f t="shared" si="15"/>
        <v>6</v>
      </c>
      <c r="R234">
        <f t="shared" si="16"/>
        <v>3</v>
      </c>
      <c r="S234">
        <f t="shared" si="17"/>
        <v>9</v>
      </c>
      <c r="T234" s="6" t="str">
        <f t="shared" si="18"/>
        <v>1</v>
      </c>
      <c r="U234" s="6" t="str">
        <f t="shared" si="19"/>
        <v>1</v>
      </c>
    </row>
    <row r="235" spans="1:21">
      <c r="A235" s="6">
        <v>233</v>
      </c>
      <c r="B235" t="s">
        <v>344</v>
      </c>
      <c r="C235" s="48" t="s">
        <v>108</v>
      </c>
      <c r="D235" s="6">
        <v>0</v>
      </c>
      <c r="E235" s="6">
        <v>0.5</v>
      </c>
      <c r="F235" s="6">
        <v>1</v>
      </c>
      <c r="G235" s="6">
        <v>0</v>
      </c>
      <c r="H235" s="6">
        <v>0</v>
      </c>
      <c r="I235" s="6">
        <v>0</v>
      </c>
      <c r="J235" s="6">
        <v>1</v>
      </c>
      <c r="K235" s="6">
        <v>1</v>
      </c>
      <c r="L235" s="6">
        <v>1</v>
      </c>
      <c r="M235" s="6">
        <v>1</v>
      </c>
      <c r="N235" s="6">
        <v>0.5</v>
      </c>
      <c r="O235" s="6">
        <v>1</v>
      </c>
      <c r="Q235">
        <f t="shared" si="15"/>
        <v>6</v>
      </c>
      <c r="R235">
        <f t="shared" si="16"/>
        <v>2</v>
      </c>
      <c r="S235">
        <f t="shared" si="17"/>
        <v>8</v>
      </c>
      <c r="T235" s="6" t="str">
        <f t="shared" si="18"/>
        <v>1</v>
      </c>
      <c r="U235" s="6" t="str">
        <f t="shared" si="19"/>
        <v>1</v>
      </c>
    </row>
    <row r="236" spans="1:21">
      <c r="A236" s="6">
        <v>234</v>
      </c>
      <c r="B236" t="s">
        <v>345</v>
      </c>
      <c r="C236" s="48" t="s">
        <v>108</v>
      </c>
      <c r="D236" s="6">
        <v>0.5</v>
      </c>
      <c r="E236" s="6">
        <v>0.5</v>
      </c>
      <c r="F236" s="6">
        <v>1</v>
      </c>
      <c r="G236" s="6">
        <v>0</v>
      </c>
      <c r="H236" s="6">
        <v>0</v>
      </c>
      <c r="I236" s="6">
        <v>0</v>
      </c>
      <c r="J236" s="6">
        <v>1</v>
      </c>
      <c r="K236" s="6">
        <v>1</v>
      </c>
      <c r="L236" s="6">
        <v>1</v>
      </c>
      <c r="M236" s="6">
        <v>1</v>
      </c>
      <c r="N236" s="6">
        <v>0.5</v>
      </c>
      <c r="O236" s="6">
        <v>1</v>
      </c>
      <c r="Q236">
        <f t="shared" si="15"/>
        <v>6</v>
      </c>
      <c r="R236">
        <f t="shared" si="16"/>
        <v>3</v>
      </c>
      <c r="S236">
        <f t="shared" si="17"/>
        <v>9</v>
      </c>
      <c r="T236" s="6" t="str">
        <f t="shared" si="18"/>
        <v>1</v>
      </c>
      <c r="U236" s="6" t="str">
        <f t="shared" si="19"/>
        <v>1</v>
      </c>
    </row>
    <row r="237" spans="1:21">
      <c r="A237" s="6">
        <v>235</v>
      </c>
      <c r="B237" t="s">
        <v>346</v>
      </c>
      <c r="C237" s="48" t="s">
        <v>108</v>
      </c>
      <c r="D237" s="6">
        <v>0</v>
      </c>
      <c r="E237" s="6">
        <v>0.5</v>
      </c>
      <c r="F237" s="6">
        <v>0.5</v>
      </c>
      <c r="G237" s="6">
        <v>0</v>
      </c>
      <c r="H237" s="6">
        <v>0</v>
      </c>
      <c r="I237" s="6">
        <v>0</v>
      </c>
      <c r="J237" s="6">
        <v>1</v>
      </c>
      <c r="K237" s="6">
        <v>1</v>
      </c>
      <c r="L237" s="6">
        <v>0</v>
      </c>
      <c r="M237" s="6">
        <v>0</v>
      </c>
      <c r="N237" s="6">
        <v>1</v>
      </c>
      <c r="O237" s="6">
        <v>0</v>
      </c>
      <c r="Q237">
        <f t="shared" si="15"/>
        <v>3</v>
      </c>
      <c r="R237">
        <f t="shared" si="16"/>
        <v>2</v>
      </c>
      <c r="S237">
        <f t="shared" si="17"/>
        <v>5</v>
      </c>
      <c r="T237" s="6" t="str">
        <f t="shared" si="18"/>
        <v>1</v>
      </c>
      <c r="U237" s="6" t="str">
        <f t="shared" si="19"/>
        <v>1</v>
      </c>
    </row>
    <row r="238" spans="1:21">
      <c r="A238" s="6">
        <v>236</v>
      </c>
      <c r="B238" t="s">
        <v>347</v>
      </c>
      <c r="C238" s="48" t="s">
        <v>195</v>
      </c>
      <c r="D238" s="6">
        <v>0</v>
      </c>
      <c r="E238" s="6">
        <v>0</v>
      </c>
      <c r="F238" s="6">
        <v>0.5</v>
      </c>
      <c r="G238" s="6">
        <v>0</v>
      </c>
      <c r="H238" s="6">
        <v>0</v>
      </c>
      <c r="I238" s="6">
        <v>0</v>
      </c>
      <c r="J238" s="6">
        <v>1</v>
      </c>
      <c r="K238" s="6">
        <v>0</v>
      </c>
      <c r="L238" s="6">
        <v>0</v>
      </c>
      <c r="M238" s="6">
        <v>0</v>
      </c>
      <c r="N238" s="6">
        <v>1</v>
      </c>
      <c r="O238" s="6">
        <v>0</v>
      </c>
      <c r="Q238">
        <f t="shared" si="15"/>
        <v>2</v>
      </c>
      <c r="R238">
        <f t="shared" si="16"/>
        <v>1</v>
      </c>
      <c r="S238">
        <f t="shared" si="17"/>
        <v>3</v>
      </c>
      <c r="T238" s="6" t="str">
        <f t="shared" si="18"/>
        <v>1</v>
      </c>
      <c r="U238" s="6" t="str">
        <f t="shared" si="19"/>
        <v>1</v>
      </c>
    </row>
    <row r="239" spans="1:21">
      <c r="A239" s="6">
        <v>237</v>
      </c>
      <c r="B239" t="s">
        <v>348</v>
      </c>
      <c r="C239" s="48" t="s">
        <v>195</v>
      </c>
      <c r="D239" s="6">
        <v>0.5</v>
      </c>
      <c r="E239" s="6">
        <v>0</v>
      </c>
      <c r="F239" s="6">
        <v>0.5</v>
      </c>
      <c r="G239" s="6">
        <v>0</v>
      </c>
      <c r="H239" s="6">
        <v>0</v>
      </c>
      <c r="I239" s="6">
        <v>0</v>
      </c>
      <c r="J239" s="6">
        <v>1</v>
      </c>
      <c r="K239" s="6">
        <v>0</v>
      </c>
      <c r="L239" s="6">
        <v>0</v>
      </c>
      <c r="M239" s="6">
        <v>0</v>
      </c>
      <c r="N239" s="6">
        <v>1</v>
      </c>
      <c r="O239" s="6">
        <v>0</v>
      </c>
      <c r="Q239">
        <f t="shared" si="15"/>
        <v>2</v>
      </c>
      <c r="R239">
        <f t="shared" si="16"/>
        <v>2</v>
      </c>
      <c r="S239">
        <f t="shared" si="17"/>
        <v>4</v>
      </c>
      <c r="T239" s="6" t="str">
        <f t="shared" si="18"/>
        <v>1</v>
      </c>
      <c r="U239" s="6" t="str">
        <f t="shared" si="19"/>
        <v>1</v>
      </c>
    </row>
    <row r="240" spans="1:21">
      <c r="A240" s="6">
        <v>238</v>
      </c>
      <c r="B240" t="s">
        <v>349</v>
      </c>
      <c r="C240" s="48" t="s">
        <v>195</v>
      </c>
      <c r="D240" s="6">
        <v>0.5</v>
      </c>
      <c r="E240" s="6">
        <v>0</v>
      </c>
      <c r="F240" s="6">
        <v>0.5</v>
      </c>
      <c r="G240" s="6">
        <v>0</v>
      </c>
      <c r="H240" s="6">
        <v>0</v>
      </c>
      <c r="I240" s="6">
        <v>0.5</v>
      </c>
      <c r="J240" s="6">
        <v>1</v>
      </c>
      <c r="K240" s="6">
        <v>1</v>
      </c>
      <c r="L240" s="6">
        <v>1</v>
      </c>
      <c r="M240" s="6">
        <v>0.5</v>
      </c>
      <c r="N240" s="6">
        <v>1</v>
      </c>
      <c r="O240" s="6">
        <v>1</v>
      </c>
      <c r="Q240">
        <f t="shared" si="15"/>
        <v>5</v>
      </c>
      <c r="R240">
        <f t="shared" si="16"/>
        <v>4</v>
      </c>
      <c r="S240">
        <f t="shared" si="17"/>
        <v>9</v>
      </c>
      <c r="T240" s="6" t="str">
        <f t="shared" si="18"/>
        <v>1</v>
      </c>
      <c r="U240" s="6" t="str">
        <f t="shared" si="19"/>
        <v>1</v>
      </c>
    </row>
    <row r="241" spans="1:21">
      <c r="A241" s="6">
        <v>239</v>
      </c>
      <c r="B241" t="s">
        <v>350</v>
      </c>
      <c r="C241" s="48" t="s">
        <v>195</v>
      </c>
      <c r="D241" s="6">
        <v>0</v>
      </c>
      <c r="E241" s="6">
        <v>0</v>
      </c>
      <c r="F241" s="6">
        <v>0.5</v>
      </c>
      <c r="G241" s="6">
        <v>0</v>
      </c>
      <c r="H241" s="6">
        <v>0</v>
      </c>
      <c r="I241" s="6">
        <v>0</v>
      </c>
      <c r="J241" s="6">
        <v>0</v>
      </c>
      <c r="K241" s="6">
        <v>1</v>
      </c>
      <c r="L241" s="6">
        <v>0</v>
      </c>
      <c r="M241" s="6">
        <v>0</v>
      </c>
      <c r="N241" s="6">
        <v>1</v>
      </c>
      <c r="O241" s="6">
        <v>0.5</v>
      </c>
      <c r="Q241">
        <f t="shared" si="15"/>
        <v>2</v>
      </c>
      <c r="R241">
        <f t="shared" si="16"/>
        <v>2</v>
      </c>
      <c r="S241">
        <f t="shared" si="17"/>
        <v>4</v>
      </c>
      <c r="T241" s="6" t="str">
        <f t="shared" si="18"/>
        <v>1</v>
      </c>
      <c r="U241" s="6" t="str">
        <f t="shared" si="19"/>
        <v>1</v>
      </c>
    </row>
    <row r="242" spans="1:21">
      <c r="A242" s="6">
        <v>240</v>
      </c>
      <c r="B242" t="s">
        <v>351</v>
      </c>
      <c r="C242" s="48" t="s">
        <v>195</v>
      </c>
      <c r="D242" s="6">
        <v>0.5</v>
      </c>
      <c r="E242" s="6">
        <v>0.5</v>
      </c>
      <c r="F242" s="6">
        <v>0.5</v>
      </c>
      <c r="G242" s="6">
        <v>0</v>
      </c>
      <c r="H242" s="6">
        <v>0.5</v>
      </c>
      <c r="I242" s="6">
        <v>1</v>
      </c>
      <c r="J242" s="6">
        <v>0</v>
      </c>
      <c r="K242" s="6">
        <v>1</v>
      </c>
      <c r="L242" s="6">
        <v>0</v>
      </c>
      <c r="M242" s="6">
        <v>0</v>
      </c>
      <c r="N242" s="6">
        <v>1</v>
      </c>
      <c r="O242" s="6">
        <v>1</v>
      </c>
      <c r="Q242">
        <f t="shared" si="15"/>
        <v>4</v>
      </c>
      <c r="R242">
        <f t="shared" si="16"/>
        <v>4</v>
      </c>
      <c r="S242">
        <f t="shared" si="17"/>
        <v>8</v>
      </c>
      <c r="T242" s="6" t="str">
        <f t="shared" si="18"/>
        <v>1</v>
      </c>
      <c r="U242" s="6" t="str">
        <f t="shared" si="19"/>
        <v>1</v>
      </c>
    </row>
    <row r="243" spans="1:21">
      <c r="A243" s="6">
        <v>241</v>
      </c>
      <c r="B243" t="s">
        <v>352</v>
      </c>
      <c r="C243" s="48" t="s">
        <v>108</v>
      </c>
      <c r="D243" s="6">
        <v>0</v>
      </c>
      <c r="E243" s="6">
        <v>0.5</v>
      </c>
      <c r="F243" s="6">
        <v>0.5</v>
      </c>
      <c r="G243" s="6">
        <v>0</v>
      </c>
      <c r="H243" s="6">
        <v>0</v>
      </c>
      <c r="I243" s="6">
        <v>0</v>
      </c>
      <c r="J243" s="6">
        <v>0</v>
      </c>
      <c r="K243" s="6">
        <v>1</v>
      </c>
      <c r="L243" s="6">
        <v>0</v>
      </c>
      <c r="M243" s="6">
        <v>0</v>
      </c>
      <c r="N243" s="6">
        <v>1</v>
      </c>
      <c r="O243" s="6">
        <v>0</v>
      </c>
      <c r="Q243">
        <f t="shared" si="15"/>
        <v>2</v>
      </c>
      <c r="R243">
        <f t="shared" si="16"/>
        <v>2</v>
      </c>
      <c r="S243">
        <f t="shared" si="17"/>
        <v>4</v>
      </c>
      <c r="T243" s="6" t="str">
        <f t="shared" si="18"/>
        <v>1</v>
      </c>
      <c r="U243" s="6" t="str">
        <f t="shared" si="19"/>
        <v>1</v>
      </c>
    </row>
    <row r="244" spans="1:21">
      <c r="A244" s="6">
        <v>242</v>
      </c>
      <c r="B244" t="s">
        <v>353</v>
      </c>
      <c r="C244" s="48" t="s">
        <v>108</v>
      </c>
      <c r="D244" s="6">
        <v>0</v>
      </c>
      <c r="E244" s="6">
        <v>0.5</v>
      </c>
      <c r="F244" s="6">
        <v>1</v>
      </c>
      <c r="G244" s="6">
        <v>0</v>
      </c>
      <c r="H244" s="6">
        <v>0</v>
      </c>
      <c r="I244" s="6">
        <v>0</v>
      </c>
      <c r="J244" s="6">
        <v>0.5</v>
      </c>
      <c r="K244" s="6">
        <v>1</v>
      </c>
      <c r="L244" s="6">
        <v>0</v>
      </c>
      <c r="M244" s="6">
        <v>0</v>
      </c>
      <c r="N244" s="6">
        <v>1</v>
      </c>
      <c r="O244" s="6">
        <v>0</v>
      </c>
      <c r="Q244">
        <f t="shared" si="15"/>
        <v>3</v>
      </c>
      <c r="R244">
        <f t="shared" si="16"/>
        <v>2</v>
      </c>
      <c r="S244">
        <f t="shared" si="17"/>
        <v>5</v>
      </c>
      <c r="T244" s="6" t="str">
        <f t="shared" si="18"/>
        <v>1</v>
      </c>
      <c r="U244" s="6" t="str">
        <f t="shared" si="19"/>
        <v>1</v>
      </c>
    </row>
    <row r="245" spans="1:21">
      <c r="A245" s="6">
        <v>243</v>
      </c>
      <c r="B245" t="s">
        <v>354</v>
      </c>
      <c r="C245" s="48" t="s">
        <v>108</v>
      </c>
      <c r="D245" s="6">
        <v>0</v>
      </c>
      <c r="E245" s="6">
        <v>0.5</v>
      </c>
      <c r="F245" s="6">
        <v>1</v>
      </c>
      <c r="G245" s="6">
        <v>0</v>
      </c>
      <c r="H245" s="6">
        <v>0</v>
      </c>
      <c r="I245" s="6">
        <v>0</v>
      </c>
      <c r="J245" s="6">
        <v>0</v>
      </c>
      <c r="K245" s="6">
        <v>1</v>
      </c>
      <c r="L245" s="6">
        <v>0</v>
      </c>
      <c r="M245" s="6">
        <v>0</v>
      </c>
      <c r="N245" s="6">
        <v>1</v>
      </c>
      <c r="O245" s="6">
        <v>0</v>
      </c>
      <c r="Q245">
        <f t="shared" si="15"/>
        <v>3</v>
      </c>
      <c r="R245">
        <f t="shared" si="16"/>
        <v>1</v>
      </c>
      <c r="S245">
        <f t="shared" si="17"/>
        <v>4</v>
      </c>
      <c r="T245" s="6" t="str">
        <f t="shared" si="18"/>
        <v>1</v>
      </c>
      <c r="U245" s="6" t="str">
        <f t="shared" si="19"/>
        <v>1</v>
      </c>
    </row>
    <row r="246" spans="1:21">
      <c r="A246" s="6">
        <v>244</v>
      </c>
      <c r="B246" t="s">
        <v>355</v>
      </c>
      <c r="C246" s="48" t="s">
        <v>108</v>
      </c>
      <c r="D246" s="6">
        <v>0.5</v>
      </c>
      <c r="E246" s="6">
        <v>0</v>
      </c>
      <c r="F246" s="6">
        <v>0.5</v>
      </c>
      <c r="G246" s="6">
        <v>0</v>
      </c>
      <c r="H246" s="6">
        <v>0</v>
      </c>
      <c r="I246" s="6">
        <v>0</v>
      </c>
      <c r="J246" s="6">
        <v>1</v>
      </c>
      <c r="K246" s="6">
        <v>0</v>
      </c>
      <c r="L246" s="6">
        <v>1</v>
      </c>
      <c r="M246" s="6">
        <v>1</v>
      </c>
      <c r="N246" s="6">
        <v>1</v>
      </c>
      <c r="O246" s="6">
        <v>0.5</v>
      </c>
      <c r="Q246">
        <f t="shared" si="15"/>
        <v>4</v>
      </c>
      <c r="R246">
        <f t="shared" si="16"/>
        <v>3</v>
      </c>
      <c r="S246">
        <f t="shared" si="17"/>
        <v>7</v>
      </c>
      <c r="T246" s="6" t="str">
        <f t="shared" si="18"/>
        <v>1</v>
      </c>
      <c r="U246" s="6" t="str">
        <f t="shared" si="19"/>
        <v>1</v>
      </c>
    </row>
    <row r="247" spans="1:21">
      <c r="A247" s="6">
        <v>245</v>
      </c>
      <c r="B247" t="s">
        <v>356</v>
      </c>
      <c r="C247" s="48" t="s">
        <v>108</v>
      </c>
      <c r="D247" s="6">
        <v>0</v>
      </c>
      <c r="E247" s="6">
        <v>0.5</v>
      </c>
      <c r="F247" s="6">
        <v>0.5</v>
      </c>
      <c r="G247" s="6">
        <v>0</v>
      </c>
      <c r="H247" s="6">
        <v>0</v>
      </c>
      <c r="I247" s="6">
        <v>0</v>
      </c>
      <c r="J247" s="6">
        <v>0.5</v>
      </c>
      <c r="K247" s="6">
        <v>1</v>
      </c>
      <c r="L247" s="6">
        <v>0.5</v>
      </c>
      <c r="M247" s="6">
        <v>0</v>
      </c>
      <c r="N247" s="6">
        <v>0</v>
      </c>
      <c r="O247" s="6">
        <v>0</v>
      </c>
      <c r="Q247">
        <f t="shared" si="15"/>
        <v>1</v>
      </c>
      <c r="R247">
        <f t="shared" si="16"/>
        <v>4</v>
      </c>
      <c r="S247">
        <f t="shared" si="17"/>
        <v>5</v>
      </c>
      <c r="T247" s="6" t="str">
        <f t="shared" si="18"/>
        <v>1</v>
      </c>
      <c r="U247" s="6" t="str">
        <f t="shared" si="19"/>
        <v>1</v>
      </c>
    </row>
    <row r="248" spans="1:21">
      <c r="A248" s="6">
        <v>246</v>
      </c>
      <c r="B248" t="s">
        <v>357</v>
      </c>
      <c r="C248" s="48" t="s">
        <v>108</v>
      </c>
      <c r="D248" s="6">
        <v>0.5</v>
      </c>
      <c r="E248" s="6">
        <v>0</v>
      </c>
      <c r="F248" s="6">
        <v>1</v>
      </c>
      <c r="G248" s="6">
        <v>0</v>
      </c>
      <c r="H248" s="6">
        <v>0</v>
      </c>
      <c r="I248" s="6">
        <v>0</v>
      </c>
      <c r="J248" s="6">
        <v>0.5</v>
      </c>
      <c r="K248" s="6">
        <v>1</v>
      </c>
      <c r="L248" s="6">
        <v>0.5</v>
      </c>
      <c r="M248" s="6">
        <v>0</v>
      </c>
      <c r="N248" s="6">
        <v>0</v>
      </c>
      <c r="O248" s="6">
        <v>0</v>
      </c>
      <c r="Q248">
        <f t="shared" si="15"/>
        <v>2</v>
      </c>
      <c r="R248">
        <f t="shared" si="16"/>
        <v>3</v>
      </c>
      <c r="S248">
        <f t="shared" si="17"/>
        <v>5</v>
      </c>
      <c r="T248" s="6" t="str">
        <f t="shared" si="18"/>
        <v>1</v>
      </c>
      <c r="U248" s="6" t="str">
        <f t="shared" si="19"/>
        <v>1</v>
      </c>
    </row>
    <row r="249" spans="1:21">
      <c r="A249" s="6">
        <v>247</v>
      </c>
      <c r="B249" t="s">
        <v>358</v>
      </c>
      <c r="C249" s="48" t="s">
        <v>108</v>
      </c>
      <c r="D249" s="6">
        <v>0</v>
      </c>
      <c r="E249" s="6">
        <v>0.5</v>
      </c>
      <c r="F249" s="6">
        <v>1</v>
      </c>
      <c r="G249" s="6">
        <v>0</v>
      </c>
      <c r="H249" s="6">
        <v>0</v>
      </c>
      <c r="I249" s="6">
        <v>0</v>
      </c>
      <c r="J249" s="6">
        <v>0.5</v>
      </c>
      <c r="K249" s="6">
        <v>0</v>
      </c>
      <c r="L249" s="6">
        <v>0</v>
      </c>
      <c r="M249" s="6">
        <v>0</v>
      </c>
      <c r="N249" s="6">
        <v>1</v>
      </c>
      <c r="O249" s="6">
        <v>0</v>
      </c>
      <c r="Q249">
        <f t="shared" si="15"/>
        <v>2</v>
      </c>
      <c r="R249">
        <f t="shared" si="16"/>
        <v>2</v>
      </c>
      <c r="S249">
        <f t="shared" si="17"/>
        <v>4</v>
      </c>
      <c r="T249" s="6" t="str">
        <f t="shared" si="18"/>
        <v>1</v>
      </c>
      <c r="U249" s="6" t="str">
        <f t="shared" si="19"/>
        <v>1</v>
      </c>
    </row>
    <row r="250" spans="1:21">
      <c r="A250" s="6">
        <v>248</v>
      </c>
      <c r="B250" t="s">
        <v>359</v>
      </c>
      <c r="C250" s="48" t="s">
        <v>108</v>
      </c>
      <c r="D250" s="6">
        <v>0.5</v>
      </c>
      <c r="E250" s="6">
        <v>0.5</v>
      </c>
      <c r="F250" s="6">
        <v>1</v>
      </c>
      <c r="G250" s="6">
        <v>0</v>
      </c>
      <c r="H250" s="6">
        <v>0</v>
      </c>
      <c r="I250" s="6">
        <v>0</v>
      </c>
      <c r="J250" s="6">
        <v>0.5</v>
      </c>
      <c r="K250" s="6">
        <v>0</v>
      </c>
      <c r="L250" s="6">
        <v>0</v>
      </c>
      <c r="M250" s="6">
        <v>0</v>
      </c>
      <c r="N250" s="6">
        <v>1</v>
      </c>
      <c r="O250" s="6">
        <v>0</v>
      </c>
      <c r="Q250">
        <f t="shared" si="15"/>
        <v>2</v>
      </c>
      <c r="R250">
        <f t="shared" si="16"/>
        <v>3</v>
      </c>
      <c r="S250">
        <f t="shared" si="17"/>
        <v>5</v>
      </c>
      <c r="T250" s="6" t="str">
        <f t="shared" si="18"/>
        <v>1</v>
      </c>
      <c r="U250" s="6" t="str">
        <f t="shared" si="19"/>
        <v>1</v>
      </c>
    </row>
    <row r="251" spans="1:21">
      <c r="A251" s="6">
        <v>249</v>
      </c>
      <c r="B251" t="s">
        <v>360</v>
      </c>
      <c r="C251" s="48" t="s">
        <v>108</v>
      </c>
      <c r="D251" s="6">
        <v>0.5</v>
      </c>
      <c r="E251" s="6">
        <v>0.5</v>
      </c>
      <c r="F251" s="6">
        <v>1</v>
      </c>
      <c r="G251" s="6">
        <v>0</v>
      </c>
      <c r="H251" s="6">
        <v>0</v>
      </c>
      <c r="I251" s="6">
        <v>0</v>
      </c>
      <c r="J251" s="6">
        <v>0.5</v>
      </c>
      <c r="K251" s="6">
        <v>0</v>
      </c>
      <c r="L251" s="6">
        <v>0</v>
      </c>
      <c r="M251" s="6">
        <v>0</v>
      </c>
      <c r="N251" s="6">
        <v>1</v>
      </c>
      <c r="O251" s="6">
        <v>0</v>
      </c>
      <c r="Q251">
        <f t="shared" si="15"/>
        <v>2</v>
      </c>
      <c r="R251">
        <f t="shared" si="16"/>
        <v>3</v>
      </c>
      <c r="S251">
        <f t="shared" si="17"/>
        <v>5</v>
      </c>
      <c r="T251" s="6" t="str">
        <f t="shared" si="18"/>
        <v>1</v>
      </c>
      <c r="U251" s="6" t="str">
        <f t="shared" si="19"/>
        <v>1</v>
      </c>
    </row>
    <row r="252" spans="1:21">
      <c r="A252" s="6">
        <v>250</v>
      </c>
      <c r="B252" t="s">
        <v>361</v>
      </c>
      <c r="C252" s="48" t="s">
        <v>195</v>
      </c>
      <c r="D252" s="6">
        <v>0</v>
      </c>
      <c r="E252" s="6">
        <v>0</v>
      </c>
      <c r="F252" s="6">
        <v>0.5</v>
      </c>
      <c r="G252" s="6">
        <v>0</v>
      </c>
      <c r="H252" s="6">
        <v>0</v>
      </c>
      <c r="I252" s="6">
        <v>0</v>
      </c>
      <c r="J252" s="6">
        <v>0.5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Q252">
        <f t="shared" si="15"/>
        <v>0</v>
      </c>
      <c r="R252">
        <f t="shared" si="16"/>
        <v>2</v>
      </c>
      <c r="S252">
        <f t="shared" si="17"/>
        <v>2</v>
      </c>
      <c r="T252" s="6" t="str">
        <f t="shared" si="18"/>
        <v>1</v>
      </c>
      <c r="U252" s="6" t="str">
        <f t="shared" si="19"/>
        <v>0</v>
      </c>
    </row>
    <row r="253" spans="1:21">
      <c r="A253" s="6">
        <v>251</v>
      </c>
      <c r="B253" t="s">
        <v>362</v>
      </c>
      <c r="C253" s="48" t="s">
        <v>195</v>
      </c>
      <c r="D253" s="6">
        <v>0</v>
      </c>
      <c r="E253" s="6">
        <v>0</v>
      </c>
      <c r="F253" s="6">
        <v>0.5</v>
      </c>
      <c r="G253" s="6">
        <v>0</v>
      </c>
      <c r="H253" s="6">
        <v>0</v>
      </c>
      <c r="I253" s="6">
        <v>0</v>
      </c>
      <c r="J253" s="6">
        <v>0.5</v>
      </c>
      <c r="K253" s="6">
        <v>0</v>
      </c>
      <c r="L253" s="6">
        <v>0</v>
      </c>
      <c r="M253" s="6">
        <v>0</v>
      </c>
      <c r="N253" s="6">
        <v>0</v>
      </c>
      <c r="O253" s="6">
        <v>0.5</v>
      </c>
      <c r="Q253">
        <f t="shared" si="15"/>
        <v>0</v>
      </c>
      <c r="R253">
        <f t="shared" si="16"/>
        <v>3</v>
      </c>
      <c r="S253">
        <f t="shared" si="17"/>
        <v>3</v>
      </c>
      <c r="T253" s="6" t="str">
        <f t="shared" si="18"/>
        <v>1</v>
      </c>
      <c r="U253" s="6" t="str">
        <f t="shared" si="19"/>
        <v>1</v>
      </c>
    </row>
    <row r="254" spans="1:21">
      <c r="A254" s="6">
        <v>252</v>
      </c>
      <c r="B254" t="s">
        <v>363</v>
      </c>
      <c r="C254" s="48" t="s">
        <v>195</v>
      </c>
      <c r="D254" s="6">
        <v>0</v>
      </c>
      <c r="E254" s="6">
        <v>0</v>
      </c>
      <c r="F254" s="6">
        <v>0.5</v>
      </c>
      <c r="G254" s="6">
        <v>0</v>
      </c>
      <c r="H254" s="6">
        <v>0</v>
      </c>
      <c r="I254" s="6">
        <v>0</v>
      </c>
      <c r="J254" s="6">
        <v>0.5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Q254">
        <f t="shared" si="15"/>
        <v>0</v>
      </c>
      <c r="R254">
        <f t="shared" si="16"/>
        <v>2</v>
      </c>
      <c r="S254">
        <f t="shared" si="17"/>
        <v>2</v>
      </c>
      <c r="T254" s="6" t="str">
        <f t="shared" si="18"/>
        <v>1</v>
      </c>
      <c r="U254" s="6" t="str">
        <f t="shared" si="19"/>
        <v>0</v>
      </c>
    </row>
    <row r="255" spans="1:21">
      <c r="A255" s="6">
        <v>253</v>
      </c>
      <c r="B255" t="s">
        <v>364</v>
      </c>
      <c r="C255" s="48" t="s">
        <v>108</v>
      </c>
      <c r="D255" s="6">
        <v>0.5</v>
      </c>
      <c r="E255" s="6">
        <v>0.5</v>
      </c>
      <c r="F255" s="6">
        <v>1</v>
      </c>
      <c r="G255" s="6">
        <v>0</v>
      </c>
      <c r="H255" s="6">
        <v>1</v>
      </c>
      <c r="I255" s="6">
        <v>1</v>
      </c>
      <c r="J255" s="6">
        <v>0.5</v>
      </c>
      <c r="K255" s="6">
        <v>1</v>
      </c>
      <c r="L255" s="6">
        <v>1</v>
      </c>
      <c r="M255" s="6">
        <v>1</v>
      </c>
      <c r="N255" s="6">
        <v>1</v>
      </c>
      <c r="O255" s="6">
        <v>1</v>
      </c>
      <c r="Q255">
        <f t="shared" si="15"/>
        <v>8</v>
      </c>
      <c r="R255">
        <f t="shared" si="16"/>
        <v>3</v>
      </c>
      <c r="S255">
        <f t="shared" si="17"/>
        <v>11</v>
      </c>
      <c r="T255" s="6" t="str">
        <f t="shared" si="18"/>
        <v>1</v>
      </c>
      <c r="U255" s="6" t="str">
        <f t="shared" si="19"/>
        <v>1</v>
      </c>
    </row>
    <row r="256" spans="1:21">
      <c r="A256" s="6">
        <v>254</v>
      </c>
      <c r="B256" t="s">
        <v>365</v>
      </c>
      <c r="C256" s="48" t="s">
        <v>366</v>
      </c>
      <c r="D256" s="6">
        <v>0.5</v>
      </c>
      <c r="E256" s="6">
        <v>0.5</v>
      </c>
      <c r="F256" s="6">
        <v>1</v>
      </c>
      <c r="G256" s="6">
        <v>0</v>
      </c>
      <c r="H256" s="6">
        <v>0</v>
      </c>
      <c r="I256" s="6">
        <v>0.5</v>
      </c>
      <c r="J256" s="6">
        <v>1</v>
      </c>
      <c r="K256" s="6">
        <v>1</v>
      </c>
      <c r="L256" s="6">
        <v>1</v>
      </c>
      <c r="M256" s="6">
        <v>0.5</v>
      </c>
      <c r="N256" s="6">
        <v>1</v>
      </c>
      <c r="O256" s="6">
        <v>1</v>
      </c>
      <c r="Q256">
        <f t="shared" si="15"/>
        <v>6</v>
      </c>
      <c r="R256">
        <f t="shared" si="16"/>
        <v>4</v>
      </c>
      <c r="S256">
        <f t="shared" si="17"/>
        <v>10</v>
      </c>
      <c r="T256" s="6" t="str">
        <f t="shared" si="18"/>
        <v>1</v>
      </c>
      <c r="U256" s="6" t="str">
        <f t="shared" si="19"/>
        <v>1</v>
      </c>
    </row>
    <row r="257" spans="1:21">
      <c r="A257" s="6">
        <v>255</v>
      </c>
      <c r="B257" t="s">
        <v>367</v>
      </c>
      <c r="C257" s="48" t="s">
        <v>108</v>
      </c>
      <c r="D257" s="6">
        <v>0.5</v>
      </c>
      <c r="E257" s="6">
        <v>0.5</v>
      </c>
      <c r="F257" s="6">
        <v>1</v>
      </c>
      <c r="G257" s="6">
        <v>0</v>
      </c>
      <c r="H257" s="6">
        <v>1</v>
      </c>
      <c r="I257" s="6">
        <v>1</v>
      </c>
      <c r="J257" s="6">
        <v>1</v>
      </c>
      <c r="K257" s="6">
        <v>1</v>
      </c>
      <c r="L257" s="6">
        <v>1</v>
      </c>
      <c r="M257" s="6">
        <v>1</v>
      </c>
      <c r="N257" s="6">
        <v>1</v>
      </c>
      <c r="O257" s="6">
        <v>1</v>
      </c>
      <c r="Q257">
        <f t="shared" si="15"/>
        <v>9</v>
      </c>
      <c r="R257">
        <f t="shared" si="16"/>
        <v>2</v>
      </c>
      <c r="S257">
        <f t="shared" si="17"/>
        <v>11</v>
      </c>
      <c r="T257" s="6" t="str">
        <f t="shared" si="18"/>
        <v>1</v>
      </c>
      <c r="U257" s="6" t="str">
        <f t="shared" si="19"/>
        <v>1</v>
      </c>
    </row>
    <row r="258" spans="1:21">
      <c r="A258" s="6">
        <v>256</v>
      </c>
      <c r="B258" t="s">
        <v>368</v>
      </c>
      <c r="C258" s="48" t="s">
        <v>108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1</v>
      </c>
      <c r="K258" s="6">
        <v>1</v>
      </c>
      <c r="L258" s="6">
        <v>1</v>
      </c>
      <c r="M258" s="6">
        <v>1</v>
      </c>
      <c r="N258" s="6">
        <v>1</v>
      </c>
      <c r="O258" s="6">
        <v>0</v>
      </c>
      <c r="Q258">
        <f t="shared" si="15"/>
        <v>5</v>
      </c>
      <c r="R258">
        <f t="shared" si="16"/>
        <v>0</v>
      </c>
      <c r="S258">
        <f t="shared" si="17"/>
        <v>5</v>
      </c>
      <c r="T258" s="6" t="str">
        <f t="shared" si="18"/>
        <v>1</v>
      </c>
      <c r="U258" s="6" t="str">
        <f t="shared" si="19"/>
        <v>1</v>
      </c>
    </row>
    <row r="259" spans="1:21">
      <c r="A259" s="6">
        <v>257</v>
      </c>
      <c r="B259" t="s">
        <v>369</v>
      </c>
      <c r="C259" s="48" t="s">
        <v>108</v>
      </c>
      <c r="D259" s="6">
        <v>0</v>
      </c>
      <c r="E259" s="6">
        <v>0</v>
      </c>
      <c r="F259" s="6">
        <v>0.5</v>
      </c>
      <c r="G259" s="6">
        <v>0</v>
      </c>
      <c r="H259" s="6">
        <v>0</v>
      </c>
      <c r="I259" s="6">
        <v>0</v>
      </c>
      <c r="J259" s="6">
        <v>1</v>
      </c>
      <c r="K259" s="6">
        <v>1</v>
      </c>
      <c r="L259" s="6">
        <v>1</v>
      </c>
      <c r="M259" s="6">
        <v>1</v>
      </c>
      <c r="N259" s="6">
        <v>1</v>
      </c>
      <c r="O259" s="6">
        <v>0</v>
      </c>
      <c r="Q259">
        <f t="shared" si="15"/>
        <v>5</v>
      </c>
      <c r="R259">
        <f t="shared" si="16"/>
        <v>1</v>
      </c>
      <c r="S259">
        <f t="shared" si="17"/>
        <v>6</v>
      </c>
      <c r="T259" s="6" t="str">
        <f t="shared" si="18"/>
        <v>1</v>
      </c>
      <c r="U259" s="6" t="str">
        <f t="shared" si="19"/>
        <v>1</v>
      </c>
    </row>
    <row r="260" spans="1:21">
      <c r="A260" s="6">
        <v>258</v>
      </c>
      <c r="B260" t="s">
        <v>370</v>
      </c>
      <c r="C260" s="48" t="s">
        <v>108</v>
      </c>
      <c r="D260" s="6">
        <v>0</v>
      </c>
      <c r="E260" s="6">
        <v>0</v>
      </c>
      <c r="F260" s="6">
        <v>0.5</v>
      </c>
      <c r="G260" s="6">
        <v>0</v>
      </c>
      <c r="H260" s="6">
        <v>0</v>
      </c>
      <c r="I260" s="6">
        <v>0</v>
      </c>
      <c r="J260" s="6">
        <v>1</v>
      </c>
      <c r="K260" s="6">
        <v>1</v>
      </c>
      <c r="L260" s="6">
        <v>1</v>
      </c>
      <c r="M260" s="6">
        <v>1</v>
      </c>
      <c r="N260" s="6">
        <v>1</v>
      </c>
      <c r="O260" s="6">
        <v>0.5</v>
      </c>
      <c r="Q260">
        <f t="shared" ref="Q260:Q269" si="20">COUNTIF(D260:O260,1)</f>
        <v>5</v>
      </c>
      <c r="R260">
        <f t="shared" ref="R260:R269" si="21">COUNTIF(D260:O260,0.5)</f>
        <v>2</v>
      </c>
      <c r="S260">
        <f t="shared" ref="S260:S269" si="22">SUM(Q260:R260)</f>
        <v>7</v>
      </c>
      <c r="T260" s="6" t="str">
        <f t="shared" ref="T260:T269" si="23">IF(S260&gt;0,"1","0")</f>
        <v>1</v>
      </c>
      <c r="U260" s="6" t="str">
        <f t="shared" ref="U260:U269" si="24">IF(S260&gt;2,"1","0")</f>
        <v>1</v>
      </c>
    </row>
    <row r="261" spans="1:21">
      <c r="A261" s="6">
        <v>259</v>
      </c>
      <c r="B261" t="s">
        <v>371</v>
      </c>
      <c r="C261" s="48" t="s">
        <v>108</v>
      </c>
      <c r="D261" s="6">
        <v>0.5</v>
      </c>
      <c r="E261" s="6">
        <v>0.5</v>
      </c>
      <c r="F261" s="6">
        <v>1</v>
      </c>
      <c r="G261" s="6">
        <v>0</v>
      </c>
      <c r="H261" s="6">
        <v>0</v>
      </c>
      <c r="I261" s="6">
        <v>0</v>
      </c>
      <c r="J261" s="6">
        <v>0.5</v>
      </c>
      <c r="K261" s="6">
        <v>1</v>
      </c>
      <c r="L261" s="6">
        <v>1</v>
      </c>
      <c r="M261" s="6">
        <v>1</v>
      </c>
      <c r="N261" s="6">
        <v>1</v>
      </c>
      <c r="O261" s="6">
        <v>1</v>
      </c>
      <c r="Q261">
        <f t="shared" si="20"/>
        <v>6</v>
      </c>
      <c r="R261">
        <f t="shared" si="21"/>
        <v>3</v>
      </c>
      <c r="S261">
        <f t="shared" si="22"/>
        <v>9</v>
      </c>
      <c r="T261" s="6" t="str">
        <f t="shared" si="23"/>
        <v>1</v>
      </c>
      <c r="U261" s="6" t="str">
        <f t="shared" si="24"/>
        <v>1</v>
      </c>
    </row>
    <row r="262" spans="1:21">
      <c r="A262" s="6">
        <v>260</v>
      </c>
      <c r="B262" t="s">
        <v>372</v>
      </c>
      <c r="C262" s="48" t="s">
        <v>108</v>
      </c>
      <c r="D262" s="6">
        <v>0.5</v>
      </c>
      <c r="E262" s="6">
        <v>0</v>
      </c>
      <c r="F262" s="6">
        <v>1</v>
      </c>
      <c r="G262" s="6">
        <v>0</v>
      </c>
      <c r="H262" s="6">
        <v>0</v>
      </c>
      <c r="I262" s="6">
        <v>0</v>
      </c>
      <c r="J262" s="6">
        <v>0.5</v>
      </c>
      <c r="K262" s="6">
        <v>1</v>
      </c>
      <c r="L262" s="6">
        <v>1</v>
      </c>
      <c r="M262" s="6">
        <v>1</v>
      </c>
      <c r="N262" s="6">
        <v>1</v>
      </c>
      <c r="O262" s="6">
        <v>1</v>
      </c>
      <c r="Q262">
        <f t="shared" si="20"/>
        <v>6</v>
      </c>
      <c r="R262">
        <f t="shared" si="21"/>
        <v>2</v>
      </c>
      <c r="S262">
        <f t="shared" si="22"/>
        <v>8</v>
      </c>
      <c r="T262" s="6" t="str">
        <f t="shared" si="23"/>
        <v>1</v>
      </c>
      <c r="U262" s="6" t="str">
        <f t="shared" si="24"/>
        <v>1</v>
      </c>
    </row>
    <row r="263" spans="1:21">
      <c r="A263" s="6">
        <v>261</v>
      </c>
      <c r="B263" t="s">
        <v>373</v>
      </c>
      <c r="C263" s="48" t="s">
        <v>108</v>
      </c>
      <c r="D263" s="6">
        <v>0.5</v>
      </c>
      <c r="E263" s="6">
        <v>0</v>
      </c>
      <c r="F263" s="6">
        <v>1</v>
      </c>
      <c r="G263" s="6">
        <v>0</v>
      </c>
      <c r="H263" s="6">
        <v>0</v>
      </c>
      <c r="I263" s="6">
        <v>0</v>
      </c>
      <c r="J263" s="6">
        <v>1</v>
      </c>
      <c r="K263" s="6">
        <v>1</v>
      </c>
      <c r="L263" s="6">
        <v>1</v>
      </c>
      <c r="M263" s="6">
        <v>1</v>
      </c>
      <c r="N263" s="6">
        <v>1</v>
      </c>
      <c r="O263" s="6">
        <v>1</v>
      </c>
      <c r="Q263">
        <f t="shared" si="20"/>
        <v>7</v>
      </c>
      <c r="R263">
        <f t="shared" si="21"/>
        <v>1</v>
      </c>
      <c r="S263">
        <f t="shared" si="22"/>
        <v>8</v>
      </c>
      <c r="T263" s="6" t="str">
        <f t="shared" si="23"/>
        <v>1</v>
      </c>
      <c r="U263" s="6" t="str">
        <f t="shared" si="24"/>
        <v>1</v>
      </c>
    </row>
    <row r="264" spans="1:21">
      <c r="A264" s="6">
        <v>262</v>
      </c>
      <c r="B264" t="s">
        <v>374</v>
      </c>
      <c r="C264" s="48" t="s">
        <v>108</v>
      </c>
      <c r="D264" s="6">
        <v>0.5</v>
      </c>
      <c r="E264" s="6">
        <v>0</v>
      </c>
      <c r="F264" s="6">
        <v>0.5</v>
      </c>
      <c r="G264" s="6">
        <v>0</v>
      </c>
      <c r="H264" s="6">
        <v>0</v>
      </c>
      <c r="I264" s="6">
        <v>0</v>
      </c>
      <c r="J264" s="6">
        <v>1</v>
      </c>
      <c r="K264" s="6">
        <v>0</v>
      </c>
      <c r="L264" s="6">
        <v>1</v>
      </c>
      <c r="M264" s="6">
        <v>1</v>
      </c>
      <c r="N264" s="6">
        <v>1</v>
      </c>
      <c r="O264" s="6">
        <v>0.5</v>
      </c>
      <c r="Q264">
        <f t="shared" si="20"/>
        <v>4</v>
      </c>
      <c r="R264">
        <f t="shared" si="21"/>
        <v>3</v>
      </c>
      <c r="S264">
        <f t="shared" si="22"/>
        <v>7</v>
      </c>
      <c r="T264" s="6" t="str">
        <f t="shared" si="23"/>
        <v>1</v>
      </c>
      <c r="U264" s="6" t="str">
        <f t="shared" si="24"/>
        <v>1</v>
      </c>
    </row>
    <row r="265" spans="1:21">
      <c r="A265" s="6">
        <v>263</v>
      </c>
      <c r="B265" t="s">
        <v>375</v>
      </c>
      <c r="C265" s="48" t="s">
        <v>108</v>
      </c>
      <c r="D265" s="6">
        <v>0.5</v>
      </c>
      <c r="E265" s="6">
        <v>0</v>
      </c>
      <c r="F265" s="6">
        <v>0.5</v>
      </c>
      <c r="G265" s="6">
        <v>0</v>
      </c>
      <c r="H265" s="6">
        <v>0</v>
      </c>
      <c r="I265" s="6">
        <v>0</v>
      </c>
      <c r="J265" s="6">
        <v>1</v>
      </c>
      <c r="K265" s="6">
        <v>0</v>
      </c>
      <c r="L265" s="6">
        <v>1</v>
      </c>
      <c r="M265" s="6">
        <v>1</v>
      </c>
      <c r="N265" s="6">
        <v>1</v>
      </c>
      <c r="O265" s="6">
        <v>0.5</v>
      </c>
      <c r="Q265">
        <f t="shared" si="20"/>
        <v>4</v>
      </c>
      <c r="R265">
        <f t="shared" si="21"/>
        <v>3</v>
      </c>
      <c r="S265">
        <f t="shared" si="22"/>
        <v>7</v>
      </c>
      <c r="T265" s="6" t="str">
        <f t="shared" si="23"/>
        <v>1</v>
      </c>
      <c r="U265" s="6" t="str">
        <f t="shared" si="24"/>
        <v>1</v>
      </c>
    </row>
    <row r="266" spans="1:21">
      <c r="A266" s="6">
        <v>264</v>
      </c>
      <c r="B266" t="s">
        <v>376</v>
      </c>
      <c r="C266" s="48" t="s">
        <v>108</v>
      </c>
      <c r="D266" s="6">
        <v>0.5</v>
      </c>
      <c r="E266" s="6">
        <v>0</v>
      </c>
      <c r="F266" s="6">
        <v>0.5</v>
      </c>
      <c r="G266" s="6">
        <v>0</v>
      </c>
      <c r="H266" s="6">
        <v>0</v>
      </c>
      <c r="I266" s="6">
        <v>0</v>
      </c>
      <c r="J266" s="6">
        <v>1</v>
      </c>
      <c r="K266" s="6">
        <v>0</v>
      </c>
      <c r="L266" s="6">
        <v>1</v>
      </c>
      <c r="M266" s="6">
        <v>1</v>
      </c>
      <c r="N266" s="6">
        <v>1</v>
      </c>
      <c r="O266" s="6">
        <v>0.5</v>
      </c>
      <c r="Q266">
        <f t="shared" si="20"/>
        <v>4</v>
      </c>
      <c r="R266">
        <f t="shared" si="21"/>
        <v>3</v>
      </c>
      <c r="S266">
        <f t="shared" si="22"/>
        <v>7</v>
      </c>
      <c r="T266" s="6" t="str">
        <f t="shared" si="23"/>
        <v>1</v>
      </c>
      <c r="U266" s="6" t="str">
        <f t="shared" si="24"/>
        <v>1</v>
      </c>
    </row>
    <row r="267" spans="1:21">
      <c r="A267" s="6">
        <v>265</v>
      </c>
      <c r="B267" t="s">
        <v>377</v>
      </c>
      <c r="C267" s="48" t="s">
        <v>108</v>
      </c>
      <c r="D267" s="6">
        <v>0</v>
      </c>
      <c r="E267" s="6">
        <v>0</v>
      </c>
      <c r="F267" s="6">
        <v>0.5</v>
      </c>
      <c r="G267" s="6">
        <v>0</v>
      </c>
      <c r="H267" s="6">
        <v>0</v>
      </c>
      <c r="I267" s="6">
        <v>0</v>
      </c>
      <c r="J267" s="6">
        <v>1</v>
      </c>
      <c r="K267" s="6">
        <v>0</v>
      </c>
      <c r="L267" s="6">
        <v>0</v>
      </c>
      <c r="M267" s="6">
        <v>1</v>
      </c>
      <c r="N267" s="6">
        <v>1</v>
      </c>
      <c r="O267" s="6">
        <v>0</v>
      </c>
      <c r="Q267">
        <f t="shared" si="20"/>
        <v>3</v>
      </c>
      <c r="R267">
        <f t="shared" si="21"/>
        <v>1</v>
      </c>
      <c r="S267">
        <f t="shared" si="22"/>
        <v>4</v>
      </c>
      <c r="T267" s="6" t="str">
        <f t="shared" si="23"/>
        <v>1</v>
      </c>
      <c r="U267" s="6" t="str">
        <f t="shared" si="24"/>
        <v>1</v>
      </c>
    </row>
    <row r="268" spans="1:21">
      <c r="A268" s="6">
        <v>266</v>
      </c>
      <c r="B268" t="s">
        <v>378</v>
      </c>
      <c r="C268" s="48" t="s">
        <v>108</v>
      </c>
      <c r="D268" s="6">
        <v>0</v>
      </c>
      <c r="E268" s="6">
        <v>0</v>
      </c>
      <c r="F268" s="6">
        <v>0.5</v>
      </c>
      <c r="G268" s="6">
        <v>0</v>
      </c>
      <c r="H268" s="6">
        <v>0</v>
      </c>
      <c r="I268" s="6">
        <v>0</v>
      </c>
      <c r="J268" s="6">
        <v>1</v>
      </c>
      <c r="K268" s="6">
        <v>0</v>
      </c>
      <c r="L268" s="6">
        <v>0</v>
      </c>
      <c r="M268" s="6">
        <v>0</v>
      </c>
      <c r="N268" s="6">
        <v>1</v>
      </c>
      <c r="O268" s="6">
        <v>0</v>
      </c>
      <c r="Q268">
        <f t="shared" si="20"/>
        <v>2</v>
      </c>
      <c r="R268">
        <f t="shared" si="21"/>
        <v>1</v>
      </c>
      <c r="S268">
        <f t="shared" si="22"/>
        <v>3</v>
      </c>
      <c r="T268" s="6" t="str">
        <f t="shared" si="23"/>
        <v>1</v>
      </c>
      <c r="U268" s="6" t="str">
        <f t="shared" si="24"/>
        <v>1</v>
      </c>
    </row>
    <row r="269" spans="1:21">
      <c r="A269" s="6">
        <v>267</v>
      </c>
      <c r="B269" t="s">
        <v>379</v>
      </c>
      <c r="C269" s="48" t="s">
        <v>108</v>
      </c>
      <c r="D269" s="6">
        <v>0</v>
      </c>
      <c r="E269" s="6">
        <v>0</v>
      </c>
      <c r="F269" s="6">
        <v>0.5</v>
      </c>
      <c r="G269" s="6">
        <v>0</v>
      </c>
      <c r="H269" s="6">
        <v>0</v>
      </c>
      <c r="I269" s="6">
        <v>0</v>
      </c>
      <c r="J269" s="6">
        <v>1</v>
      </c>
      <c r="K269" s="6">
        <v>0</v>
      </c>
      <c r="L269" s="6">
        <v>0</v>
      </c>
      <c r="M269" s="6">
        <v>0</v>
      </c>
      <c r="N269" s="6">
        <v>1</v>
      </c>
      <c r="O269" s="6">
        <v>0</v>
      </c>
      <c r="Q269">
        <f t="shared" si="20"/>
        <v>2</v>
      </c>
      <c r="R269">
        <f t="shared" si="21"/>
        <v>1</v>
      </c>
      <c r="S269">
        <f t="shared" si="22"/>
        <v>3</v>
      </c>
      <c r="T269" s="6" t="str">
        <f t="shared" si="23"/>
        <v>1</v>
      </c>
      <c r="U269" s="6" t="str">
        <f t="shared" si="24"/>
        <v>1</v>
      </c>
    </row>
    <row r="270" spans="1:21">
      <c r="A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T270" s="6"/>
      <c r="U270" s="6"/>
    </row>
    <row r="271" spans="1:21">
      <c r="D271" s="46" t="s">
        <v>90</v>
      </c>
      <c r="E271" s="46" t="s">
        <v>91</v>
      </c>
      <c r="F271" s="46" t="s">
        <v>92</v>
      </c>
      <c r="G271" s="46" t="s">
        <v>93</v>
      </c>
      <c r="H271" s="46" t="s">
        <v>94</v>
      </c>
      <c r="I271" s="46" t="s">
        <v>95</v>
      </c>
      <c r="J271" s="46" t="s">
        <v>96</v>
      </c>
      <c r="K271" s="46" t="s">
        <v>97</v>
      </c>
      <c r="L271" s="46" t="s">
        <v>98</v>
      </c>
      <c r="M271" s="46" t="s">
        <v>99</v>
      </c>
      <c r="N271" s="46" t="s">
        <v>100</v>
      </c>
      <c r="O271" s="46" t="s">
        <v>101</v>
      </c>
    </row>
    <row r="272" spans="1:21">
      <c r="C272" s="48" t="s">
        <v>380</v>
      </c>
      <c r="D272">
        <f t="shared" ref="D272:L272" si="25">COUNTIF(D3:D269,0)</f>
        <v>121</v>
      </c>
      <c r="E272">
        <f t="shared" si="25"/>
        <v>112</v>
      </c>
      <c r="F272">
        <f t="shared" si="25"/>
        <v>28</v>
      </c>
      <c r="G272">
        <f t="shared" si="25"/>
        <v>251</v>
      </c>
      <c r="H272">
        <f t="shared" si="25"/>
        <v>192</v>
      </c>
      <c r="I272">
        <f t="shared" si="25"/>
        <v>177</v>
      </c>
      <c r="J272">
        <f t="shared" si="25"/>
        <v>101</v>
      </c>
      <c r="K272">
        <f t="shared" si="25"/>
        <v>84</v>
      </c>
      <c r="L272">
        <f t="shared" si="25"/>
        <v>139</v>
      </c>
      <c r="M272">
        <f>COUNTIF(M3:M269,0)</f>
        <v>162</v>
      </c>
      <c r="N272">
        <f>COUNTIF(N3:N269,0)</f>
        <v>73</v>
      </c>
      <c r="O272">
        <f>COUNTIF(O3:O269,0)</f>
        <v>159</v>
      </c>
      <c r="T272" s="6">
        <f>COUNTIF(T3:T269,"1")</f>
        <v>267</v>
      </c>
      <c r="U272" s="6">
        <f>COUNTIF(U3:U269,"1")</f>
        <v>251</v>
      </c>
    </row>
    <row r="273" spans="3:15">
      <c r="C273" s="48" t="s">
        <v>381</v>
      </c>
      <c r="D273">
        <f t="shared" ref="D273:L273" si="26">COUNTIF(D3:D269,0.5)</f>
        <v>130</v>
      </c>
      <c r="E273">
        <f t="shared" si="26"/>
        <v>113</v>
      </c>
      <c r="F273">
        <f t="shared" si="26"/>
        <v>153</v>
      </c>
      <c r="G273">
        <f t="shared" si="26"/>
        <v>9</v>
      </c>
      <c r="H273">
        <f t="shared" si="26"/>
        <v>5</v>
      </c>
      <c r="I273">
        <f t="shared" si="26"/>
        <v>58</v>
      </c>
      <c r="J273">
        <f t="shared" si="26"/>
        <v>36</v>
      </c>
      <c r="K273">
        <f t="shared" si="26"/>
        <v>3</v>
      </c>
      <c r="L273">
        <f t="shared" si="26"/>
        <v>35</v>
      </c>
      <c r="M273">
        <f>COUNTIF(M3:M269,0.5)</f>
        <v>15</v>
      </c>
      <c r="N273">
        <f>COUNTIF(N3:N269,0.5)</f>
        <v>8</v>
      </c>
      <c r="O273">
        <f>COUNTIF(O3:O269,0.5)</f>
        <v>14</v>
      </c>
    </row>
    <row r="274" spans="3:15">
      <c r="C274" s="48" t="s">
        <v>382</v>
      </c>
      <c r="D274">
        <f t="shared" ref="D274:L274" si="27">COUNTIF(D3:D269,1)</f>
        <v>16</v>
      </c>
      <c r="E274">
        <f t="shared" si="27"/>
        <v>42</v>
      </c>
      <c r="F274">
        <f t="shared" si="27"/>
        <v>86</v>
      </c>
      <c r="G274">
        <f t="shared" si="27"/>
        <v>7</v>
      </c>
      <c r="H274">
        <f t="shared" si="27"/>
        <v>70</v>
      </c>
      <c r="I274">
        <f t="shared" si="27"/>
        <v>32</v>
      </c>
      <c r="J274">
        <f t="shared" si="27"/>
        <v>130</v>
      </c>
      <c r="K274">
        <f t="shared" si="27"/>
        <v>180</v>
      </c>
      <c r="L274">
        <f t="shared" si="27"/>
        <v>93</v>
      </c>
      <c r="M274">
        <f>COUNTIF(M3:M269,1)</f>
        <v>90</v>
      </c>
      <c r="N274">
        <f>COUNTIF(N3:N269,1)</f>
        <v>186</v>
      </c>
      <c r="O274">
        <f>COUNTIF(O3:O269,1)</f>
        <v>94</v>
      </c>
    </row>
    <row r="276" spans="3:15">
      <c r="D276" s="46" t="s">
        <v>90</v>
      </c>
      <c r="E276" s="46" t="s">
        <v>91</v>
      </c>
      <c r="F276" s="46" t="s">
        <v>92</v>
      </c>
      <c r="G276" s="46" t="s">
        <v>93</v>
      </c>
      <c r="H276" s="46" t="s">
        <v>94</v>
      </c>
      <c r="I276" s="46" t="s">
        <v>95</v>
      </c>
      <c r="J276" s="46" t="s">
        <v>96</v>
      </c>
      <c r="K276" s="46" t="s">
        <v>97</v>
      </c>
      <c r="L276" s="46" t="s">
        <v>98</v>
      </c>
      <c r="M276" s="46" t="s">
        <v>99</v>
      </c>
      <c r="N276" s="46" t="s">
        <v>100</v>
      </c>
      <c r="O276" s="46" t="s">
        <v>101</v>
      </c>
    </row>
    <row r="277" spans="3:15">
      <c r="C277" s="48" t="s">
        <v>383</v>
      </c>
      <c r="D277" s="133">
        <f>D274/A269</f>
        <v>5.9925093632958802E-2</v>
      </c>
      <c r="E277" s="133">
        <f>E274/A269</f>
        <v>0.15730337078651685</v>
      </c>
      <c r="F277" s="133">
        <f>F274/A269</f>
        <v>0.32209737827715357</v>
      </c>
      <c r="G277" s="133">
        <f>G274/A269</f>
        <v>2.6217228464419477E-2</v>
      </c>
      <c r="H277" s="133">
        <f>H274/A269</f>
        <v>0.26217228464419473</v>
      </c>
      <c r="I277" s="133">
        <f>I274/A269</f>
        <v>0.1198501872659176</v>
      </c>
      <c r="J277" s="133">
        <f>J274/A269</f>
        <v>0.48689138576779029</v>
      </c>
      <c r="K277" s="133">
        <f>K274/A269</f>
        <v>0.6741573033707865</v>
      </c>
      <c r="L277" s="133">
        <f>L274/A269</f>
        <v>0.34831460674157305</v>
      </c>
      <c r="M277" s="133">
        <f>M274/A269</f>
        <v>0.33707865168539325</v>
      </c>
      <c r="N277" s="133">
        <f>N274/A269</f>
        <v>0.6966292134831461</v>
      </c>
      <c r="O277" s="133">
        <f>O274/A269</f>
        <v>0.35205992509363299</v>
      </c>
    </row>
    <row r="278" spans="3:15">
      <c r="C278" s="48" t="s">
        <v>384</v>
      </c>
      <c r="D278" s="133">
        <f>D273/A269</f>
        <v>0.48689138576779029</v>
      </c>
      <c r="E278" s="133">
        <f>E273/A269</f>
        <v>0.42322097378277151</v>
      </c>
      <c r="F278" s="133">
        <f>F273/A269</f>
        <v>0.5730337078651685</v>
      </c>
      <c r="G278" s="133">
        <f>G273/A269</f>
        <v>3.3707865168539325E-2</v>
      </c>
      <c r="H278" s="133">
        <f>H273/A269</f>
        <v>1.8726591760299626E-2</v>
      </c>
      <c r="I278" s="133">
        <f>I273/A269</f>
        <v>0.21722846441947566</v>
      </c>
      <c r="J278" s="133">
        <f>J273/A269</f>
        <v>0.1348314606741573</v>
      </c>
      <c r="K278" s="133">
        <f>K273/A269</f>
        <v>1.1235955056179775E-2</v>
      </c>
      <c r="L278" s="133">
        <f>L273/A269</f>
        <v>0.13108614232209737</v>
      </c>
      <c r="M278" s="133">
        <f>M273/A269</f>
        <v>5.6179775280898875E-2</v>
      </c>
      <c r="N278" s="133">
        <f>N273/A269</f>
        <v>2.9962546816479401E-2</v>
      </c>
      <c r="O278" s="133">
        <f>O273/A269</f>
        <v>5.2434456928838954E-2</v>
      </c>
    </row>
    <row r="279" spans="3:15">
      <c r="C279" s="48" t="s">
        <v>385</v>
      </c>
      <c r="D279" s="133">
        <f>D272/A269</f>
        <v>0.45318352059925093</v>
      </c>
      <c r="E279" s="133">
        <f>E272/A269</f>
        <v>0.41947565543071164</v>
      </c>
      <c r="F279" s="133">
        <f>F272/A269</f>
        <v>0.10486891385767791</v>
      </c>
      <c r="G279" s="133">
        <f>G272/A269</f>
        <v>0.94007490636704116</v>
      </c>
      <c r="H279" s="133">
        <f>H272/A269</f>
        <v>0.7191011235955056</v>
      </c>
      <c r="I279" s="133">
        <f>I272/A269</f>
        <v>0.6629213483146067</v>
      </c>
      <c r="J279" s="133">
        <f>J272/A269</f>
        <v>0.37827715355805241</v>
      </c>
      <c r="K279" s="133">
        <f>K272/A269</f>
        <v>0.3146067415730337</v>
      </c>
      <c r="L279" s="133">
        <f>L272/A269</f>
        <v>0.52059925093632964</v>
      </c>
      <c r="M279" s="133">
        <f>M272/A269</f>
        <v>0.6067415730337079</v>
      </c>
      <c r="N279" s="133">
        <f>N272/A269</f>
        <v>0.27340823970037453</v>
      </c>
      <c r="O279" s="133">
        <f>O272/A269</f>
        <v>0.5955056179775281</v>
      </c>
    </row>
    <row r="280" spans="3:15">
      <c r="C280" s="48" t="s">
        <v>386</v>
      </c>
      <c r="D280" s="133">
        <f t="shared" ref="D280:O280" si="28">D277+D278</f>
        <v>0.54681647940074907</v>
      </c>
      <c r="E280" s="133">
        <f t="shared" si="28"/>
        <v>0.58052434456928836</v>
      </c>
      <c r="F280" s="133">
        <f t="shared" si="28"/>
        <v>0.89513108614232206</v>
      </c>
      <c r="G280" s="133">
        <f t="shared" si="28"/>
        <v>5.9925093632958802E-2</v>
      </c>
      <c r="H280" s="133">
        <f t="shared" si="28"/>
        <v>0.28089887640449435</v>
      </c>
      <c r="I280" s="133">
        <f t="shared" si="28"/>
        <v>0.33707865168539325</v>
      </c>
      <c r="J280" s="133">
        <f t="shared" si="28"/>
        <v>0.62172284644194753</v>
      </c>
      <c r="K280" s="133">
        <f t="shared" si="28"/>
        <v>0.6853932584269663</v>
      </c>
      <c r="L280" s="133">
        <f t="shared" si="28"/>
        <v>0.47940074906367042</v>
      </c>
      <c r="M280" s="133">
        <f t="shared" si="28"/>
        <v>0.3932584269662921</v>
      </c>
      <c r="N280" s="133">
        <f t="shared" si="28"/>
        <v>0.72659176029962547</v>
      </c>
      <c r="O280" s="133">
        <f t="shared" si="28"/>
        <v>0.40449438202247195</v>
      </c>
    </row>
    <row r="281" spans="3:15">
      <c r="D281" s="34">
        <f t="shared" ref="D281:O281" si="29">SUM(D277:D279)</f>
        <v>1</v>
      </c>
      <c r="E281" s="34">
        <f t="shared" si="29"/>
        <v>1</v>
      </c>
      <c r="F281" s="34">
        <f t="shared" si="29"/>
        <v>1</v>
      </c>
      <c r="G281" s="34">
        <f t="shared" si="29"/>
        <v>1</v>
      </c>
      <c r="H281" s="34">
        <f t="shared" si="29"/>
        <v>1</v>
      </c>
      <c r="I281" s="34">
        <f t="shared" si="29"/>
        <v>1</v>
      </c>
      <c r="J281" s="34">
        <f t="shared" si="29"/>
        <v>1</v>
      </c>
      <c r="K281" s="34">
        <f t="shared" si="29"/>
        <v>1</v>
      </c>
      <c r="L281" s="34">
        <f t="shared" si="29"/>
        <v>1</v>
      </c>
      <c r="M281" s="34">
        <f t="shared" si="29"/>
        <v>1</v>
      </c>
      <c r="N281" s="34">
        <f t="shared" si="29"/>
        <v>1</v>
      </c>
      <c r="O281" s="34">
        <f t="shared" si="29"/>
        <v>1</v>
      </c>
    </row>
    <row r="285" spans="3:15">
      <c r="C285" s="48" t="s">
        <v>387</v>
      </c>
      <c r="D285">
        <f>T272</f>
        <v>267</v>
      </c>
    </row>
    <row r="286" spans="3:15">
      <c r="C286" s="48" t="s">
        <v>106</v>
      </c>
      <c r="D286">
        <f>U272</f>
        <v>251</v>
      </c>
    </row>
    <row r="288" spans="3:15">
      <c r="C288" s="48" t="s">
        <v>388</v>
      </c>
      <c r="D288" s="133">
        <f>D285/A269</f>
        <v>1</v>
      </c>
    </row>
    <row r="289" spans="3:6">
      <c r="C289" s="48" t="s">
        <v>389</v>
      </c>
      <c r="D289" s="133">
        <f>D286/A269</f>
        <v>0.94007490636704116</v>
      </c>
    </row>
    <row r="293" spans="3:6">
      <c r="C293" s="48" t="s">
        <v>390</v>
      </c>
      <c r="E293">
        <v>88</v>
      </c>
      <c r="F293" s="133">
        <f>E293/89</f>
        <v>0.9887640449438202</v>
      </c>
    </row>
  </sheetData>
  <mergeCells count="1">
    <mergeCell ref="A1:O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I94"/>
  <sheetViews>
    <sheetView topLeftCell="AJ1" workbookViewId="0">
      <selection activeCell="G5" sqref="G5"/>
    </sheetView>
  </sheetViews>
  <sheetFormatPr defaultRowHeight="15"/>
  <cols>
    <col min="19" max="19" width="9.140625" customWidth="1"/>
  </cols>
  <sheetData>
    <row r="1" spans="1:61">
      <c r="A1" s="233"/>
      <c r="B1" s="234" t="s">
        <v>0</v>
      </c>
      <c r="C1" s="235" t="s">
        <v>391</v>
      </c>
      <c r="D1" s="236"/>
      <c r="E1" s="236"/>
      <c r="F1" s="236"/>
      <c r="G1" s="236"/>
    </row>
    <row r="2" spans="1:61">
      <c r="A2" s="233"/>
      <c r="B2" s="234"/>
      <c r="C2" s="237" t="s">
        <v>392</v>
      </c>
      <c r="D2" s="237"/>
      <c r="E2" s="237"/>
      <c r="F2" s="237"/>
      <c r="G2" s="237"/>
    </row>
    <row r="3" spans="1:61">
      <c r="A3" s="233"/>
      <c r="B3" s="234"/>
      <c r="C3" s="238"/>
      <c r="D3" s="238"/>
      <c r="E3" s="238"/>
      <c r="F3" s="238"/>
      <c r="G3" s="238"/>
      <c r="R3" s="45" t="s">
        <v>393</v>
      </c>
    </row>
    <row r="4" spans="1:61" ht="30">
      <c r="A4" s="152"/>
      <c r="B4" s="234"/>
      <c r="C4" s="152" t="s">
        <v>394</v>
      </c>
      <c r="D4" s="152" t="s">
        <v>395</v>
      </c>
      <c r="E4" s="152" t="s">
        <v>396</v>
      </c>
      <c r="F4" s="152" t="s">
        <v>397</v>
      </c>
      <c r="G4" s="152" t="s">
        <v>398</v>
      </c>
      <c r="I4" s="53" t="s">
        <v>15</v>
      </c>
      <c r="J4" s="53" t="s">
        <v>16</v>
      </c>
      <c r="K4" s="52" t="s">
        <v>17</v>
      </c>
      <c r="L4" s="53" t="s">
        <v>18</v>
      </c>
      <c r="M4" s="53" t="s">
        <v>19</v>
      </c>
      <c r="N4" s="53" t="s">
        <v>20</v>
      </c>
      <c r="O4" s="52" t="s">
        <v>21</v>
      </c>
      <c r="R4" s="45" t="s">
        <v>394</v>
      </c>
      <c r="S4" t="s">
        <v>399</v>
      </c>
      <c r="T4" t="s">
        <v>400</v>
      </c>
      <c r="U4" t="s">
        <v>17</v>
      </c>
      <c r="V4" t="s">
        <v>401</v>
      </c>
      <c r="W4" t="s">
        <v>402</v>
      </c>
      <c r="X4" t="s">
        <v>20</v>
      </c>
      <c r="Y4" t="s">
        <v>21</v>
      </c>
      <c r="AA4" s="45" t="s">
        <v>395</v>
      </c>
      <c r="AB4" t="s">
        <v>399</v>
      </c>
      <c r="AC4" t="s">
        <v>400</v>
      </c>
      <c r="AD4" t="s">
        <v>17</v>
      </c>
      <c r="AE4" t="s">
        <v>401</v>
      </c>
      <c r="AF4" t="s">
        <v>402</v>
      </c>
      <c r="AG4" t="s">
        <v>20</v>
      </c>
      <c r="AH4" t="s">
        <v>21</v>
      </c>
      <c r="AJ4" s="45" t="s">
        <v>396</v>
      </c>
      <c r="AK4" t="s">
        <v>399</v>
      </c>
      <c r="AL4" t="s">
        <v>400</v>
      </c>
      <c r="AM4" t="s">
        <v>17</v>
      </c>
      <c r="AN4" t="s">
        <v>401</v>
      </c>
      <c r="AO4" t="s">
        <v>402</v>
      </c>
      <c r="AP4" t="s">
        <v>20</v>
      </c>
      <c r="AQ4" t="s">
        <v>21</v>
      </c>
      <c r="AS4" s="45" t="s">
        <v>397</v>
      </c>
      <c r="AT4" t="s">
        <v>399</v>
      </c>
      <c r="AU4" t="s">
        <v>400</v>
      </c>
      <c r="AV4" t="s">
        <v>17</v>
      </c>
      <c r="AW4" t="s">
        <v>401</v>
      </c>
      <c r="AX4" t="s">
        <v>402</v>
      </c>
      <c r="AY4" t="s">
        <v>20</v>
      </c>
      <c r="AZ4" t="s">
        <v>21</v>
      </c>
      <c r="BB4" s="45" t="s">
        <v>398</v>
      </c>
      <c r="BC4" t="s">
        <v>399</v>
      </c>
      <c r="BD4" t="s">
        <v>400</v>
      </c>
      <c r="BE4" t="s">
        <v>17</v>
      </c>
      <c r="BF4" t="s">
        <v>401</v>
      </c>
      <c r="BG4" t="s">
        <v>402</v>
      </c>
      <c r="BH4" t="s">
        <v>20</v>
      </c>
      <c r="BI4" t="s">
        <v>21</v>
      </c>
    </row>
    <row r="5" spans="1:61">
      <c r="A5" s="152">
        <v>1</v>
      </c>
      <c r="B5" s="153">
        <v>1</v>
      </c>
      <c r="C5" s="137">
        <v>1.79</v>
      </c>
      <c r="D5" s="137">
        <v>-1.95</v>
      </c>
      <c r="E5" s="137">
        <v>0.81</v>
      </c>
      <c r="F5" s="137">
        <v>1.21</v>
      </c>
      <c r="G5" s="137">
        <v>-3.79</v>
      </c>
      <c r="I5" s="73">
        <v>0</v>
      </c>
      <c r="J5" s="6">
        <v>0</v>
      </c>
      <c r="K5" s="6">
        <v>0</v>
      </c>
      <c r="L5" s="6">
        <v>1</v>
      </c>
      <c r="M5" s="6">
        <v>0</v>
      </c>
      <c r="N5" s="6">
        <v>0</v>
      </c>
      <c r="O5" s="6">
        <v>0</v>
      </c>
      <c r="S5" s="137">
        <v>-0.44</v>
      </c>
      <c r="AB5" s="137">
        <v>-1.23</v>
      </c>
      <c r="AK5" s="137">
        <v>1.41</v>
      </c>
      <c r="AT5" s="137">
        <v>1.41</v>
      </c>
      <c r="BC5" s="137">
        <v>0.15</v>
      </c>
    </row>
    <row r="6" spans="1:61">
      <c r="A6" s="152">
        <v>2</v>
      </c>
      <c r="B6" s="153">
        <v>2</v>
      </c>
      <c r="C6" s="137">
        <v>0.28000000000000003</v>
      </c>
      <c r="D6" s="137">
        <v>0.73</v>
      </c>
      <c r="E6" s="137">
        <v>-0.85</v>
      </c>
      <c r="F6" s="137">
        <v>0.9</v>
      </c>
      <c r="G6" s="137">
        <v>0.93</v>
      </c>
      <c r="I6" s="73">
        <v>0</v>
      </c>
      <c r="J6" s="6">
        <v>0</v>
      </c>
      <c r="K6" s="6">
        <v>0</v>
      </c>
      <c r="L6" s="6">
        <v>1</v>
      </c>
      <c r="M6" s="6">
        <v>0</v>
      </c>
      <c r="N6" s="6">
        <v>0</v>
      </c>
      <c r="O6" s="6">
        <v>0</v>
      </c>
      <c r="S6" s="137">
        <v>1.93</v>
      </c>
      <c r="AB6" s="137">
        <v>1.56</v>
      </c>
      <c r="AK6" s="137">
        <v>1.08</v>
      </c>
      <c r="AT6" s="137">
        <v>2.1800000000000002</v>
      </c>
      <c r="BC6" s="137">
        <v>2.59</v>
      </c>
    </row>
    <row r="7" spans="1:61">
      <c r="A7" s="152">
        <v>3</v>
      </c>
      <c r="B7" s="153">
        <v>3</v>
      </c>
      <c r="C7" s="137">
        <v>2.94</v>
      </c>
      <c r="D7" s="137">
        <v>2.64</v>
      </c>
      <c r="E7" s="137">
        <v>0.66</v>
      </c>
      <c r="F7" s="137">
        <v>1.48</v>
      </c>
      <c r="G7" s="137">
        <v>3.33</v>
      </c>
      <c r="I7" s="73">
        <v>0</v>
      </c>
      <c r="J7" s="6">
        <v>0</v>
      </c>
      <c r="K7" s="6">
        <v>0</v>
      </c>
      <c r="L7" s="6">
        <v>1</v>
      </c>
      <c r="M7" s="6">
        <v>0</v>
      </c>
      <c r="N7" s="6">
        <v>0</v>
      </c>
      <c r="O7" s="6">
        <v>0</v>
      </c>
      <c r="S7" s="137">
        <v>-2.0299999999999998</v>
      </c>
      <c r="AB7" s="137">
        <v>2.74</v>
      </c>
      <c r="AK7" s="137">
        <v>-0.82</v>
      </c>
      <c r="AT7" s="137">
        <v>-0.61</v>
      </c>
      <c r="BC7" s="137">
        <v>-1.76</v>
      </c>
    </row>
    <row r="8" spans="1:61">
      <c r="A8" s="152">
        <v>4</v>
      </c>
      <c r="B8" s="153">
        <v>4</v>
      </c>
      <c r="C8" s="137">
        <v>4</v>
      </c>
      <c r="D8" s="137">
        <v>2.21</v>
      </c>
      <c r="E8" s="137">
        <v>4.49</v>
      </c>
      <c r="F8" s="137">
        <v>3.71</v>
      </c>
      <c r="G8" s="137">
        <v>-1.44</v>
      </c>
      <c r="I8" s="73">
        <v>0</v>
      </c>
      <c r="J8" s="6">
        <v>0</v>
      </c>
      <c r="K8" s="6">
        <v>1</v>
      </c>
      <c r="L8" s="6">
        <v>0</v>
      </c>
      <c r="M8" s="6">
        <v>0</v>
      </c>
      <c r="N8" s="6">
        <v>0</v>
      </c>
      <c r="O8" s="6">
        <v>0</v>
      </c>
      <c r="S8" s="137">
        <v>1.4</v>
      </c>
      <c r="AB8" s="137">
        <v>-1.26</v>
      </c>
      <c r="AK8" s="137">
        <v>0.39</v>
      </c>
      <c r="AT8" s="137">
        <v>1.28</v>
      </c>
      <c r="BC8" s="137">
        <v>-2.23</v>
      </c>
    </row>
    <row r="9" spans="1:61">
      <c r="A9" s="152">
        <v>5</v>
      </c>
      <c r="B9" s="153">
        <v>5</v>
      </c>
      <c r="C9" s="137">
        <v>2.96</v>
      </c>
      <c r="D9" s="137">
        <v>4.4400000000000004</v>
      </c>
      <c r="E9" s="137">
        <v>3.01</v>
      </c>
      <c r="F9" s="137">
        <v>2.63</v>
      </c>
      <c r="G9" s="137">
        <v>3.99</v>
      </c>
      <c r="I9" s="73">
        <v>0</v>
      </c>
      <c r="J9" s="6">
        <v>0</v>
      </c>
      <c r="K9" s="6">
        <v>0</v>
      </c>
      <c r="L9" s="6">
        <v>1</v>
      </c>
      <c r="M9" s="6">
        <v>0</v>
      </c>
      <c r="N9" s="6">
        <v>0</v>
      </c>
      <c r="O9" s="6">
        <v>0</v>
      </c>
      <c r="S9" s="137">
        <v>12.58</v>
      </c>
      <c r="AB9" s="137">
        <v>6.85</v>
      </c>
      <c r="AK9" s="137">
        <v>4.9400000000000004</v>
      </c>
      <c r="AT9" s="137">
        <v>2.2799999999999998</v>
      </c>
      <c r="BC9" s="137">
        <v>-1.47</v>
      </c>
    </row>
    <row r="10" spans="1:61">
      <c r="A10" s="152">
        <v>6</v>
      </c>
      <c r="B10" s="153">
        <v>6</v>
      </c>
      <c r="C10" s="137">
        <v>-1.41</v>
      </c>
      <c r="D10" s="137">
        <v>1.06</v>
      </c>
      <c r="E10" s="137">
        <v>-3.15</v>
      </c>
      <c r="F10" s="137">
        <v>-1.27</v>
      </c>
      <c r="G10" s="137">
        <v>0.92</v>
      </c>
      <c r="I10" s="73">
        <v>0</v>
      </c>
      <c r="J10" s="6">
        <v>0</v>
      </c>
      <c r="K10" s="6">
        <v>0</v>
      </c>
      <c r="L10" s="6">
        <v>1</v>
      </c>
      <c r="M10" s="6">
        <v>0</v>
      </c>
      <c r="N10" s="6">
        <v>0</v>
      </c>
      <c r="O10" s="6">
        <v>0</v>
      </c>
      <c r="S10" s="137">
        <v>-0.18</v>
      </c>
      <c r="AB10" s="137">
        <v>-0.3</v>
      </c>
      <c r="AK10" s="137">
        <v>0.03</v>
      </c>
      <c r="AT10" s="137">
        <v>-0.4</v>
      </c>
      <c r="BC10" s="137">
        <v>-8.75</v>
      </c>
    </row>
    <row r="11" spans="1:61">
      <c r="A11" s="152">
        <v>7</v>
      </c>
      <c r="B11" s="153">
        <v>8</v>
      </c>
      <c r="C11" s="137">
        <v>-5.16</v>
      </c>
      <c r="D11" s="137">
        <v>-1.03</v>
      </c>
      <c r="E11" s="137">
        <v>3.16</v>
      </c>
      <c r="F11" s="137">
        <v>-3.35</v>
      </c>
      <c r="G11" s="137">
        <v>0.21</v>
      </c>
      <c r="I11" s="73">
        <v>0</v>
      </c>
      <c r="J11" s="6">
        <v>1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S11" s="137">
        <v>0.04</v>
      </c>
      <c r="AB11" s="137">
        <v>-3.24</v>
      </c>
      <c r="AK11" s="137">
        <v>-4.84</v>
      </c>
      <c r="AT11" s="137">
        <v>-3.69</v>
      </c>
      <c r="BC11" s="137">
        <v>-6.92</v>
      </c>
    </row>
    <row r="12" spans="1:61">
      <c r="A12" s="152">
        <v>8</v>
      </c>
      <c r="B12" s="153">
        <v>10</v>
      </c>
      <c r="C12" s="137">
        <v>-0.44</v>
      </c>
      <c r="D12" s="137">
        <v>-1.23</v>
      </c>
      <c r="E12" s="137">
        <v>1.41</v>
      </c>
      <c r="F12" s="137">
        <v>1.41</v>
      </c>
      <c r="G12" s="137">
        <v>0.15</v>
      </c>
      <c r="I12" s="73">
        <v>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S12" s="137">
        <v>-1.44</v>
      </c>
      <c r="AB12" s="137">
        <v>-1.21</v>
      </c>
      <c r="AK12" s="137">
        <v>2.14</v>
      </c>
      <c r="AT12" s="137">
        <v>-0.3</v>
      </c>
      <c r="BC12" s="137">
        <v>0.47</v>
      </c>
    </row>
    <row r="13" spans="1:61">
      <c r="A13" s="152">
        <v>9</v>
      </c>
      <c r="B13" s="153">
        <v>11</v>
      </c>
      <c r="C13" s="137">
        <v>1.93</v>
      </c>
      <c r="D13" s="137">
        <v>1.56</v>
      </c>
      <c r="E13" s="137">
        <v>1.08</v>
      </c>
      <c r="F13" s="137">
        <v>2.1800000000000002</v>
      </c>
      <c r="G13" s="137">
        <v>2.59</v>
      </c>
      <c r="I13" s="73">
        <v>1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S13" s="137">
        <v>-0.57999999999999996</v>
      </c>
      <c r="AB13" s="137">
        <v>-1.58</v>
      </c>
      <c r="AK13" s="137">
        <v>-0.72</v>
      </c>
      <c r="AT13" s="137">
        <v>0.23</v>
      </c>
      <c r="BC13" s="137">
        <v>-2.77</v>
      </c>
    </row>
    <row r="14" spans="1:61">
      <c r="A14" s="152">
        <v>10</v>
      </c>
      <c r="B14" s="153">
        <v>12</v>
      </c>
      <c r="C14" s="137">
        <v>7.49</v>
      </c>
      <c r="D14" s="137">
        <v>12.58</v>
      </c>
      <c r="E14" s="137">
        <v>11.18</v>
      </c>
      <c r="F14" s="137">
        <v>12.65</v>
      </c>
      <c r="G14" s="137">
        <v>4.3899999999999997</v>
      </c>
      <c r="I14" s="73">
        <v>0</v>
      </c>
      <c r="J14" s="6">
        <v>0</v>
      </c>
      <c r="K14" s="6">
        <v>1</v>
      </c>
      <c r="L14" s="6">
        <v>0</v>
      </c>
      <c r="M14" s="6">
        <v>0</v>
      </c>
      <c r="N14" s="6">
        <v>0</v>
      </c>
      <c r="O14" s="6">
        <v>0</v>
      </c>
      <c r="S14" s="137">
        <v>1.65</v>
      </c>
      <c r="AB14" s="137">
        <v>0.79</v>
      </c>
      <c r="AK14" s="137">
        <v>2.37</v>
      </c>
      <c r="AT14" s="137">
        <v>0.12</v>
      </c>
      <c r="BC14" s="137">
        <v>1.5</v>
      </c>
    </row>
    <row r="15" spans="1:61">
      <c r="A15" s="152">
        <v>11</v>
      </c>
      <c r="B15" s="153">
        <v>13</v>
      </c>
      <c r="C15" s="137">
        <v>-8.34</v>
      </c>
      <c r="D15" s="137">
        <v>-1.04</v>
      </c>
      <c r="E15" s="137">
        <v>-2.21</v>
      </c>
      <c r="F15" s="137">
        <v>-1.03</v>
      </c>
      <c r="G15" s="137">
        <v>-1.05</v>
      </c>
      <c r="I15" s="73">
        <v>0</v>
      </c>
      <c r="J15" s="88">
        <v>0</v>
      </c>
      <c r="K15" s="88">
        <v>0</v>
      </c>
      <c r="L15" s="88">
        <v>0</v>
      </c>
      <c r="M15" s="88">
        <v>0</v>
      </c>
      <c r="N15" s="88">
        <v>1</v>
      </c>
      <c r="O15" s="88">
        <v>0</v>
      </c>
      <c r="S15" s="137">
        <v>-1.44</v>
      </c>
      <c r="AB15" s="137">
        <v>-6.54</v>
      </c>
      <c r="AK15" s="137">
        <v>-0.31</v>
      </c>
      <c r="AT15" s="137">
        <v>-0.96</v>
      </c>
      <c r="BC15" s="137">
        <v>-9.51</v>
      </c>
    </row>
    <row r="16" spans="1:61">
      <c r="A16" s="152">
        <v>12</v>
      </c>
      <c r="B16" s="153">
        <v>15</v>
      </c>
      <c r="C16" s="137">
        <v>-6.23</v>
      </c>
      <c r="D16" s="137">
        <v>-11.2</v>
      </c>
      <c r="E16" s="137">
        <v>-3.49</v>
      </c>
      <c r="F16" s="137">
        <v>-3.05</v>
      </c>
      <c r="G16" s="137">
        <v>-5.69</v>
      </c>
      <c r="I16" s="73">
        <v>0</v>
      </c>
      <c r="J16" s="6">
        <v>0</v>
      </c>
      <c r="K16" s="6">
        <v>1</v>
      </c>
      <c r="L16" s="6">
        <v>0</v>
      </c>
      <c r="M16" s="88">
        <v>0</v>
      </c>
      <c r="N16" s="88">
        <v>0</v>
      </c>
      <c r="O16" s="88">
        <v>0</v>
      </c>
      <c r="S16" s="137">
        <v>-2.46</v>
      </c>
      <c r="AB16" s="137">
        <v>0.61</v>
      </c>
      <c r="AK16" s="137">
        <v>-2.35</v>
      </c>
      <c r="AT16" s="137">
        <v>-0.65</v>
      </c>
      <c r="BC16" s="137">
        <v>-5.24</v>
      </c>
    </row>
    <row r="17" spans="1:56">
      <c r="A17" s="152">
        <v>13</v>
      </c>
      <c r="B17" s="153">
        <v>16</v>
      </c>
      <c r="C17" s="137">
        <v>1.37</v>
      </c>
      <c r="D17" s="137">
        <v>-0.3</v>
      </c>
      <c r="E17" s="137">
        <v>-9.74</v>
      </c>
      <c r="F17" s="137">
        <v>4.97</v>
      </c>
      <c r="G17" s="137">
        <v>3.71</v>
      </c>
      <c r="I17" s="73">
        <v>0</v>
      </c>
      <c r="J17" s="6">
        <v>0</v>
      </c>
      <c r="K17" s="6">
        <v>1</v>
      </c>
      <c r="L17" s="6">
        <v>0</v>
      </c>
      <c r="M17" s="88">
        <v>0</v>
      </c>
      <c r="N17" s="88">
        <v>0</v>
      </c>
      <c r="O17" s="88">
        <v>0</v>
      </c>
      <c r="S17" s="137">
        <v>-0.11</v>
      </c>
      <c r="AB17" s="137">
        <v>-2.2999999999999998</v>
      </c>
      <c r="AK17" s="137">
        <v>-0.43</v>
      </c>
      <c r="AT17" s="137">
        <v>0.01</v>
      </c>
      <c r="BC17" s="137">
        <v>-2.52</v>
      </c>
    </row>
    <row r="18" spans="1:56">
      <c r="A18" s="152">
        <v>14</v>
      </c>
      <c r="B18" s="153">
        <v>17</v>
      </c>
      <c r="C18" s="137">
        <v>3.19</v>
      </c>
      <c r="D18" s="137">
        <v>5.91</v>
      </c>
      <c r="E18" s="137">
        <v>7.36</v>
      </c>
      <c r="F18" s="137">
        <v>3.99</v>
      </c>
      <c r="G18" s="137">
        <v>5.64</v>
      </c>
      <c r="I18" s="73">
        <v>0</v>
      </c>
      <c r="J18" s="6">
        <v>1</v>
      </c>
      <c r="K18" s="6">
        <v>0</v>
      </c>
      <c r="L18" s="6">
        <v>0</v>
      </c>
      <c r="M18" s="88">
        <v>0</v>
      </c>
      <c r="N18" s="88">
        <v>0</v>
      </c>
      <c r="O18" s="88">
        <v>0</v>
      </c>
      <c r="S18" s="137">
        <v>-0.4</v>
      </c>
      <c r="AB18" s="137">
        <v>0.72</v>
      </c>
      <c r="AK18" s="137">
        <v>-1.1499999999999999</v>
      </c>
      <c r="AT18" s="137">
        <v>-0.63</v>
      </c>
      <c r="BC18" s="137">
        <v>-0.5</v>
      </c>
    </row>
    <row r="19" spans="1:56">
      <c r="A19" s="152">
        <v>15</v>
      </c>
      <c r="B19" s="153">
        <v>18</v>
      </c>
      <c r="C19" s="137">
        <v>-2.0299999999999998</v>
      </c>
      <c r="D19" s="137">
        <v>2.74</v>
      </c>
      <c r="E19" s="137">
        <v>-0.82</v>
      </c>
      <c r="F19" s="137">
        <v>-0.61</v>
      </c>
      <c r="G19" s="137">
        <v>-1.76</v>
      </c>
      <c r="I19" s="73">
        <v>1</v>
      </c>
      <c r="J19" s="6">
        <v>0</v>
      </c>
      <c r="K19" s="6">
        <v>0</v>
      </c>
      <c r="L19" s="6">
        <v>0</v>
      </c>
      <c r="M19" s="88">
        <v>0</v>
      </c>
      <c r="N19" s="88">
        <v>0</v>
      </c>
      <c r="O19" s="88">
        <v>0</v>
      </c>
      <c r="T19" s="137">
        <v>-5.16</v>
      </c>
      <c r="AC19" s="137">
        <v>-1.03</v>
      </c>
      <c r="AL19" s="137">
        <v>3.16</v>
      </c>
      <c r="AU19" s="137">
        <v>-3.35</v>
      </c>
      <c r="BD19" s="137">
        <v>0.21</v>
      </c>
    </row>
    <row r="20" spans="1:56">
      <c r="A20" s="152">
        <v>16</v>
      </c>
      <c r="B20" s="154">
        <v>19</v>
      </c>
      <c r="C20" s="137">
        <v>-5.86</v>
      </c>
      <c r="D20" s="137">
        <v>-6</v>
      </c>
      <c r="E20" s="137">
        <v>-5.56</v>
      </c>
      <c r="F20" s="137">
        <v>-9.08</v>
      </c>
      <c r="G20" s="137">
        <v>-7.02</v>
      </c>
      <c r="I20" s="73">
        <v>0</v>
      </c>
      <c r="J20" s="6">
        <v>1</v>
      </c>
      <c r="K20" s="6">
        <v>0</v>
      </c>
      <c r="L20" s="6">
        <v>0</v>
      </c>
      <c r="M20" s="88">
        <v>0</v>
      </c>
      <c r="N20" s="88">
        <v>0</v>
      </c>
      <c r="O20" s="88">
        <v>0</v>
      </c>
      <c r="T20" s="137">
        <v>3.19</v>
      </c>
      <c r="AC20" s="137">
        <v>5.91</v>
      </c>
      <c r="AL20" s="137">
        <v>7.36</v>
      </c>
      <c r="AU20" s="137">
        <v>3.99</v>
      </c>
      <c r="BD20" s="137">
        <v>5.64</v>
      </c>
    </row>
    <row r="21" spans="1:56">
      <c r="A21" s="152">
        <v>17</v>
      </c>
      <c r="B21" s="154">
        <v>20</v>
      </c>
      <c r="C21" s="137">
        <v>4.25</v>
      </c>
      <c r="D21" s="137">
        <v>3.97</v>
      </c>
      <c r="E21" s="137">
        <v>5.7</v>
      </c>
      <c r="F21" s="137">
        <v>6.03</v>
      </c>
      <c r="G21" s="137">
        <v>-0.28999999999999998</v>
      </c>
      <c r="I21" s="73">
        <v>0</v>
      </c>
      <c r="J21" s="6">
        <v>0</v>
      </c>
      <c r="K21" s="6">
        <v>0</v>
      </c>
      <c r="L21" s="6">
        <v>0</v>
      </c>
      <c r="M21" s="6">
        <v>1</v>
      </c>
      <c r="N21" s="6">
        <v>0</v>
      </c>
      <c r="O21" s="6">
        <v>0</v>
      </c>
      <c r="T21" s="137">
        <v>-5.86</v>
      </c>
      <c r="AC21" s="137">
        <v>-6</v>
      </c>
      <c r="AL21" s="137">
        <v>-5.56</v>
      </c>
      <c r="AU21" s="137">
        <v>-9.08</v>
      </c>
      <c r="BD21" s="137">
        <v>-7.02</v>
      </c>
    </row>
    <row r="22" spans="1:56">
      <c r="A22" s="152">
        <v>18</v>
      </c>
      <c r="B22" s="154">
        <v>21</v>
      </c>
      <c r="C22" s="137">
        <v>1.45</v>
      </c>
      <c r="D22" s="137">
        <v>-0.59</v>
      </c>
      <c r="E22" s="137">
        <v>2.85</v>
      </c>
      <c r="F22" s="137">
        <v>1.9</v>
      </c>
      <c r="G22" s="137">
        <v>-0.8</v>
      </c>
      <c r="I22" s="73">
        <v>0</v>
      </c>
      <c r="J22" s="6">
        <v>0</v>
      </c>
      <c r="K22" s="6">
        <v>1</v>
      </c>
      <c r="L22" s="6">
        <v>0</v>
      </c>
      <c r="M22" s="88">
        <v>0</v>
      </c>
      <c r="N22" s="88">
        <v>0</v>
      </c>
      <c r="O22" s="88">
        <v>0</v>
      </c>
      <c r="T22" s="137">
        <v>1.41</v>
      </c>
      <c r="AC22" s="137">
        <v>0.9</v>
      </c>
      <c r="AL22" s="137">
        <v>4.05</v>
      </c>
      <c r="AU22" s="137">
        <v>-1.51</v>
      </c>
      <c r="BD22" s="137">
        <v>-1.63</v>
      </c>
    </row>
    <row r="23" spans="1:56">
      <c r="A23" s="152">
        <v>19</v>
      </c>
      <c r="B23" s="154">
        <v>22</v>
      </c>
      <c r="C23" s="137">
        <v>1.4</v>
      </c>
      <c r="D23" s="137">
        <v>-1.26</v>
      </c>
      <c r="E23" s="137">
        <v>0.39</v>
      </c>
      <c r="F23" s="137">
        <v>1.28</v>
      </c>
      <c r="G23" s="137">
        <v>-2.23</v>
      </c>
      <c r="I23" s="73">
        <v>1</v>
      </c>
      <c r="J23" s="6">
        <v>0</v>
      </c>
      <c r="K23" s="6">
        <v>0</v>
      </c>
      <c r="L23" s="6">
        <v>0</v>
      </c>
      <c r="M23" s="88">
        <v>0</v>
      </c>
      <c r="N23" s="88">
        <v>0</v>
      </c>
      <c r="O23" s="88">
        <v>0</v>
      </c>
      <c r="T23" s="137">
        <v>-1.34</v>
      </c>
      <c r="AC23" s="137">
        <v>1.0900000000000001</v>
      </c>
      <c r="AL23" s="137">
        <v>0.43</v>
      </c>
      <c r="AU23" s="137">
        <v>2.71</v>
      </c>
      <c r="BD23" s="137">
        <v>1.6</v>
      </c>
    </row>
    <row r="24" spans="1:56">
      <c r="A24" s="152">
        <v>20</v>
      </c>
      <c r="B24" s="154">
        <v>23</v>
      </c>
      <c r="C24" s="137">
        <v>1.41</v>
      </c>
      <c r="D24" s="137">
        <v>0.9</v>
      </c>
      <c r="E24" s="137">
        <v>4.05</v>
      </c>
      <c r="F24" s="137">
        <v>-1.51</v>
      </c>
      <c r="G24" s="137">
        <v>-1.63</v>
      </c>
      <c r="I24" s="98">
        <v>0</v>
      </c>
      <c r="J24" s="6">
        <v>1</v>
      </c>
      <c r="K24" s="6">
        <v>0</v>
      </c>
      <c r="L24" s="6">
        <v>0</v>
      </c>
      <c r="M24" s="88">
        <v>0</v>
      </c>
      <c r="N24" s="88">
        <v>0</v>
      </c>
      <c r="O24" s="88">
        <v>0</v>
      </c>
      <c r="T24" s="137">
        <v>0.37</v>
      </c>
      <c r="AC24" s="137">
        <v>0</v>
      </c>
      <c r="AL24" s="137">
        <v>0.55000000000000004</v>
      </c>
      <c r="AU24" s="137">
        <v>-0.09</v>
      </c>
      <c r="BD24" s="137">
        <v>-0.64</v>
      </c>
    </row>
    <row r="25" spans="1:56">
      <c r="A25" s="152">
        <v>21</v>
      </c>
      <c r="B25" s="154">
        <v>24</v>
      </c>
      <c r="C25" s="137">
        <v>-1.34</v>
      </c>
      <c r="D25" s="137">
        <v>1.0900000000000001</v>
      </c>
      <c r="E25" s="137">
        <v>0.43</v>
      </c>
      <c r="F25" s="137">
        <v>2.71</v>
      </c>
      <c r="G25" s="137">
        <v>1.6</v>
      </c>
      <c r="I25" s="73">
        <v>0</v>
      </c>
      <c r="J25" s="6">
        <v>1</v>
      </c>
      <c r="K25" s="6">
        <v>0</v>
      </c>
      <c r="L25" s="6">
        <v>0</v>
      </c>
      <c r="M25" s="88">
        <v>0</v>
      </c>
      <c r="N25" s="88">
        <v>0</v>
      </c>
      <c r="O25" s="88">
        <v>0</v>
      </c>
      <c r="T25" s="137">
        <v>-2.4700000000000002</v>
      </c>
      <c r="AC25" s="137">
        <v>-1.1000000000000001</v>
      </c>
      <c r="AL25" s="137">
        <v>-0.89</v>
      </c>
      <c r="AU25" s="137">
        <v>0.37</v>
      </c>
      <c r="BD25" s="137">
        <v>-0.73</v>
      </c>
    </row>
    <row r="26" spans="1:56">
      <c r="A26" s="152">
        <v>22</v>
      </c>
      <c r="B26" s="154">
        <v>25</v>
      </c>
      <c r="C26" s="137">
        <v>0.37</v>
      </c>
      <c r="D26" s="137">
        <v>0</v>
      </c>
      <c r="E26" s="137">
        <v>0.55000000000000004</v>
      </c>
      <c r="F26" s="137">
        <v>-0.09</v>
      </c>
      <c r="G26" s="137">
        <v>-0.64</v>
      </c>
      <c r="I26" s="73">
        <v>0</v>
      </c>
      <c r="J26" s="6">
        <v>1</v>
      </c>
      <c r="K26" s="6">
        <v>0</v>
      </c>
      <c r="L26" s="6">
        <v>0</v>
      </c>
      <c r="M26" s="88">
        <v>0</v>
      </c>
      <c r="N26" s="88">
        <v>0</v>
      </c>
      <c r="O26" s="88">
        <v>0</v>
      </c>
      <c r="T26" s="137">
        <v>0.28000000000000003</v>
      </c>
      <c r="AC26" s="137">
        <v>1.84</v>
      </c>
      <c r="AL26" s="137">
        <v>5.04</v>
      </c>
      <c r="AU26" s="137">
        <v>1.98</v>
      </c>
      <c r="BD26" s="137">
        <v>0.85</v>
      </c>
    </row>
    <row r="27" spans="1:56">
      <c r="A27" s="152">
        <v>23</v>
      </c>
      <c r="B27" s="154">
        <v>27</v>
      </c>
      <c r="C27" s="137">
        <v>0.44</v>
      </c>
      <c r="D27" s="137">
        <v>-1.81</v>
      </c>
      <c r="E27" s="137">
        <v>0.31</v>
      </c>
      <c r="F27" s="137">
        <v>2.59</v>
      </c>
      <c r="G27" s="137">
        <v>-10.75</v>
      </c>
      <c r="I27" s="73">
        <v>0</v>
      </c>
      <c r="J27" s="6">
        <v>0</v>
      </c>
      <c r="K27" s="6">
        <v>1</v>
      </c>
      <c r="L27" s="6">
        <v>0</v>
      </c>
      <c r="M27" s="88">
        <v>0</v>
      </c>
      <c r="N27" s="88">
        <v>0</v>
      </c>
      <c r="O27" s="88">
        <v>0</v>
      </c>
      <c r="T27" s="137">
        <v>-0.28000000000000003</v>
      </c>
      <c r="AC27" s="137">
        <v>-0.37</v>
      </c>
      <c r="AL27" s="137">
        <v>0.53</v>
      </c>
      <c r="AU27" s="137">
        <v>1.21</v>
      </c>
      <c r="BD27" s="137">
        <v>0.18</v>
      </c>
    </row>
    <row r="28" spans="1:56">
      <c r="A28" s="152">
        <v>24</v>
      </c>
      <c r="B28" s="154">
        <v>28</v>
      </c>
      <c r="C28" s="137">
        <v>-2.4700000000000002</v>
      </c>
      <c r="D28" s="137">
        <v>-1.1000000000000001</v>
      </c>
      <c r="E28" s="137">
        <v>-0.89</v>
      </c>
      <c r="F28" s="137">
        <v>0.37</v>
      </c>
      <c r="G28" s="137">
        <v>-0.73</v>
      </c>
      <c r="I28" s="73">
        <v>0</v>
      </c>
      <c r="J28" s="6">
        <v>1</v>
      </c>
      <c r="K28" s="6">
        <v>0</v>
      </c>
      <c r="L28" s="6">
        <v>0</v>
      </c>
      <c r="M28" s="88">
        <v>0</v>
      </c>
      <c r="N28" s="88">
        <v>0</v>
      </c>
      <c r="O28" s="88">
        <v>0</v>
      </c>
      <c r="T28" s="137">
        <v>0.4</v>
      </c>
      <c r="AC28" s="137">
        <v>-1.23</v>
      </c>
      <c r="AL28" s="137">
        <v>-0.2</v>
      </c>
      <c r="AU28" s="137">
        <v>-0.76</v>
      </c>
      <c r="BD28" s="137">
        <v>-1.52</v>
      </c>
    </row>
    <row r="29" spans="1:56">
      <c r="A29" s="152">
        <v>25</v>
      </c>
      <c r="B29" s="154">
        <v>29</v>
      </c>
      <c r="C29" s="137">
        <v>12.58</v>
      </c>
      <c r="D29" s="137">
        <v>6.85</v>
      </c>
      <c r="E29" s="137">
        <v>4.9400000000000004</v>
      </c>
      <c r="F29" s="137">
        <v>2.2799999999999998</v>
      </c>
      <c r="G29" s="137">
        <v>-1.47</v>
      </c>
      <c r="I29" s="73">
        <v>1</v>
      </c>
      <c r="J29" s="6">
        <v>0</v>
      </c>
      <c r="K29" s="6">
        <v>0</v>
      </c>
      <c r="L29" s="6">
        <v>0</v>
      </c>
      <c r="M29" s="88">
        <v>0</v>
      </c>
      <c r="N29" s="88">
        <v>0</v>
      </c>
      <c r="O29" s="88">
        <v>0</v>
      </c>
      <c r="T29" s="137">
        <v>1.65</v>
      </c>
      <c r="AC29" s="137">
        <v>0.04</v>
      </c>
      <c r="AL29" s="137">
        <v>1.34</v>
      </c>
      <c r="AU29" s="137">
        <v>1.03</v>
      </c>
      <c r="BD29" s="137">
        <v>-0.4</v>
      </c>
    </row>
    <row r="30" spans="1:56">
      <c r="A30" s="152">
        <v>26</v>
      </c>
      <c r="B30" s="154">
        <v>30</v>
      </c>
      <c r="C30" s="137">
        <v>0.28000000000000003</v>
      </c>
      <c r="D30" s="137">
        <v>1.84</v>
      </c>
      <c r="E30" s="137">
        <v>5.04</v>
      </c>
      <c r="F30" s="137">
        <v>1.98</v>
      </c>
      <c r="G30" s="137">
        <v>0.85</v>
      </c>
      <c r="I30" s="73">
        <v>0</v>
      </c>
      <c r="J30" s="95">
        <v>1</v>
      </c>
      <c r="K30" s="95">
        <v>0</v>
      </c>
      <c r="L30" s="6">
        <v>0</v>
      </c>
      <c r="M30" s="88">
        <v>0</v>
      </c>
      <c r="N30" s="88">
        <v>0</v>
      </c>
      <c r="O30" s="88">
        <v>0</v>
      </c>
      <c r="T30" s="137">
        <v>-0.03</v>
      </c>
      <c r="AC30" s="137">
        <v>-0.22</v>
      </c>
      <c r="AL30" s="137">
        <v>0.26</v>
      </c>
      <c r="AU30" s="137">
        <v>-0.92</v>
      </c>
      <c r="BD30" s="137">
        <v>-0.27</v>
      </c>
    </row>
    <row r="31" spans="1:56">
      <c r="A31" s="152">
        <v>27</v>
      </c>
      <c r="B31" s="154">
        <v>31</v>
      </c>
      <c r="C31" s="137">
        <v>-0.22</v>
      </c>
      <c r="D31" s="137">
        <v>-1.19</v>
      </c>
      <c r="E31" s="137">
        <v>-1.49</v>
      </c>
      <c r="F31" s="137">
        <v>-1.69</v>
      </c>
      <c r="G31" s="137">
        <v>-2.4300000000000002</v>
      </c>
      <c r="I31" s="73">
        <v>0</v>
      </c>
      <c r="J31" s="95">
        <v>0</v>
      </c>
      <c r="K31" s="95">
        <v>0</v>
      </c>
      <c r="L31" s="6">
        <v>0</v>
      </c>
      <c r="M31" s="6">
        <v>0</v>
      </c>
      <c r="N31" s="6">
        <v>0</v>
      </c>
      <c r="O31" s="6">
        <v>1</v>
      </c>
      <c r="T31" s="137">
        <v>0.36</v>
      </c>
      <c r="AC31" s="137">
        <v>-6.53</v>
      </c>
      <c r="AL31" s="137">
        <v>0.54</v>
      </c>
      <c r="AU31" s="137">
        <v>-0.13</v>
      </c>
      <c r="BD31" s="137">
        <v>1.48</v>
      </c>
    </row>
    <row r="32" spans="1:56">
      <c r="A32" s="152">
        <v>28</v>
      </c>
      <c r="B32" s="154">
        <v>32</v>
      </c>
      <c r="C32" s="137">
        <v>1.83</v>
      </c>
      <c r="D32" s="137">
        <v>3.64</v>
      </c>
      <c r="E32" s="137">
        <v>-0.44</v>
      </c>
      <c r="F32" s="137">
        <v>-1.99</v>
      </c>
      <c r="G32" s="137">
        <v>0.63</v>
      </c>
      <c r="I32" s="73">
        <v>0</v>
      </c>
      <c r="J32" s="95">
        <v>0</v>
      </c>
      <c r="K32" s="95">
        <v>0</v>
      </c>
      <c r="L32" s="6">
        <v>0</v>
      </c>
      <c r="M32" s="6">
        <v>1</v>
      </c>
      <c r="N32" s="6">
        <v>0</v>
      </c>
      <c r="O32" s="6">
        <v>0</v>
      </c>
      <c r="T32" s="137">
        <v>-0.92</v>
      </c>
      <c r="AC32" s="137">
        <v>-2.6</v>
      </c>
      <c r="AL32" s="137">
        <v>0.38</v>
      </c>
      <c r="AU32" s="137">
        <v>0.1</v>
      </c>
      <c r="BD32" s="137">
        <v>-3.08</v>
      </c>
    </row>
    <row r="33" spans="1:56">
      <c r="A33" s="152">
        <v>29</v>
      </c>
      <c r="B33" s="154">
        <v>33</v>
      </c>
      <c r="C33" s="137">
        <v>-1.65</v>
      </c>
      <c r="D33" s="137">
        <v>-2.33</v>
      </c>
      <c r="E33" s="137">
        <v>-0.74</v>
      </c>
      <c r="F33" s="137">
        <v>0.1</v>
      </c>
      <c r="G33" s="137">
        <v>2.68</v>
      </c>
      <c r="I33" s="73">
        <v>0</v>
      </c>
      <c r="J33" s="95">
        <v>0</v>
      </c>
      <c r="K33" s="95">
        <v>0</v>
      </c>
      <c r="L33" s="6">
        <v>0</v>
      </c>
      <c r="M33" s="6">
        <v>0</v>
      </c>
      <c r="N33" s="6">
        <v>1</v>
      </c>
      <c r="O33" s="6">
        <v>0</v>
      </c>
      <c r="T33" s="137">
        <v>-1.72</v>
      </c>
      <c r="AC33" s="137">
        <v>8.76</v>
      </c>
      <c r="AL33" s="137">
        <v>0.98</v>
      </c>
      <c r="AU33" s="137">
        <v>2.57</v>
      </c>
      <c r="BD33" s="137">
        <v>5.99</v>
      </c>
    </row>
    <row r="34" spans="1:56">
      <c r="A34" s="152">
        <v>30</v>
      </c>
      <c r="B34" s="154">
        <v>34</v>
      </c>
      <c r="C34" s="137">
        <v>-0.28000000000000003</v>
      </c>
      <c r="D34" s="137">
        <v>-0.37</v>
      </c>
      <c r="E34" s="137">
        <v>0.53</v>
      </c>
      <c r="F34" s="137">
        <v>1.21</v>
      </c>
      <c r="G34" s="137">
        <v>0.18</v>
      </c>
      <c r="I34" s="73">
        <v>0</v>
      </c>
      <c r="J34" s="95">
        <v>1</v>
      </c>
      <c r="K34" s="95">
        <v>0</v>
      </c>
      <c r="L34" s="6">
        <v>0</v>
      </c>
      <c r="M34" s="88">
        <v>0</v>
      </c>
      <c r="N34" s="88">
        <v>0</v>
      </c>
      <c r="O34" s="88">
        <v>0</v>
      </c>
      <c r="T34" s="137">
        <v>-0.45</v>
      </c>
      <c r="AC34" s="137">
        <v>2.2400000000000002</v>
      </c>
      <c r="AL34" s="137">
        <v>-0.18</v>
      </c>
      <c r="AU34" s="137">
        <v>0.33</v>
      </c>
      <c r="BD34" s="137">
        <v>2.0499999999999998</v>
      </c>
    </row>
    <row r="35" spans="1:56">
      <c r="A35" s="152">
        <v>31</v>
      </c>
      <c r="B35" s="154">
        <v>35</v>
      </c>
      <c r="C35" s="137">
        <v>0.4</v>
      </c>
      <c r="D35" s="137">
        <v>-1.23</v>
      </c>
      <c r="E35" s="137">
        <v>-0.2</v>
      </c>
      <c r="F35" s="137">
        <v>-0.76</v>
      </c>
      <c r="G35" s="137">
        <v>-1.52</v>
      </c>
      <c r="I35" s="73">
        <v>0</v>
      </c>
      <c r="J35" s="95">
        <v>1</v>
      </c>
      <c r="K35" s="95">
        <v>0</v>
      </c>
      <c r="L35" s="6">
        <v>0</v>
      </c>
      <c r="M35" s="88">
        <v>0</v>
      </c>
      <c r="N35" s="88">
        <v>0</v>
      </c>
      <c r="O35" s="88">
        <v>0</v>
      </c>
      <c r="T35" s="137">
        <v>0.4</v>
      </c>
      <c r="AC35" s="137">
        <v>1.95</v>
      </c>
      <c r="AL35" s="137">
        <v>0.25</v>
      </c>
      <c r="AU35" s="137">
        <v>-1.0900000000000001</v>
      </c>
      <c r="BD35" s="137">
        <v>2.59</v>
      </c>
    </row>
    <row r="36" spans="1:56">
      <c r="A36" s="152">
        <v>32</v>
      </c>
      <c r="B36" s="154">
        <v>36</v>
      </c>
      <c r="C36" s="137">
        <v>1.65</v>
      </c>
      <c r="D36" s="137">
        <v>0.04</v>
      </c>
      <c r="E36" s="137">
        <v>1.34</v>
      </c>
      <c r="F36" s="137">
        <v>1.03</v>
      </c>
      <c r="G36" s="137">
        <v>-0.4</v>
      </c>
      <c r="I36" s="73">
        <v>0</v>
      </c>
      <c r="J36" s="95">
        <v>1</v>
      </c>
      <c r="K36" s="95">
        <v>0</v>
      </c>
      <c r="L36" s="6">
        <v>0</v>
      </c>
      <c r="M36" s="88">
        <v>0</v>
      </c>
      <c r="N36" s="88">
        <v>0</v>
      </c>
      <c r="O36" s="88">
        <v>0</v>
      </c>
      <c r="T36" s="137">
        <v>0.92</v>
      </c>
      <c r="AC36" s="137">
        <v>-1.83</v>
      </c>
      <c r="AL36" s="137">
        <v>-0.33</v>
      </c>
      <c r="AU36" s="137">
        <v>-0.38</v>
      </c>
      <c r="BD36" s="137">
        <v>-2.11</v>
      </c>
    </row>
    <row r="37" spans="1:56">
      <c r="A37" s="152">
        <v>33</v>
      </c>
      <c r="B37" s="154">
        <v>37</v>
      </c>
      <c r="C37" s="137">
        <v>0.03</v>
      </c>
      <c r="D37" s="137">
        <v>-2.99</v>
      </c>
      <c r="E37" s="137">
        <v>-1.01</v>
      </c>
      <c r="F37" s="137">
        <v>-0.41</v>
      </c>
      <c r="G37" s="137">
        <v>16.13</v>
      </c>
      <c r="I37" s="73">
        <v>0</v>
      </c>
      <c r="J37" s="95">
        <v>0</v>
      </c>
      <c r="K37" s="95">
        <v>1</v>
      </c>
      <c r="L37" s="6">
        <v>0</v>
      </c>
      <c r="M37" s="88">
        <v>0</v>
      </c>
      <c r="N37" s="88">
        <v>0</v>
      </c>
      <c r="O37" s="88">
        <v>0</v>
      </c>
      <c r="T37" s="137">
        <v>-0.39</v>
      </c>
      <c r="AC37" s="137">
        <v>0.92</v>
      </c>
      <c r="AL37" s="137">
        <v>-8.27</v>
      </c>
      <c r="AU37" s="137">
        <v>0.19</v>
      </c>
      <c r="BD37" s="137">
        <v>0.87</v>
      </c>
    </row>
    <row r="38" spans="1:56">
      <c r="A38" s="152">
        <v>34</v>
      </c>
      <c r="B38" s="154">
        <v>38</v>
      </c>
      <c r="C38" s="137">
        <v>-0.17</v>
      </c>
      <c r="D38" s="137">
        <v>-0.4</v>
      </c>
      <c r="E38" s="137">
        <v>-1.9</v>
      </c>
      <c r="F38" s="137">
        <v>-1.51</v>
      </c>
      <c r="G38" s="137">
        <v>1.1100000000000001</v>
      </c>
      <c r="I38" s="73">
        <v>0</v>
      </c>
      <c r="J38" s="95">
        <v>0</v>
      </c>
      <c r="K38" s="95">
        <v>0</v>
      </c>
      <c r="L38" s="6">
        <v>1</v>
      </c>
      <c r="M38" s="88">
        <v>0</v>
      </c>
      <c r="N38" s="88">
        <v>0</v>
      </c>
      <c r="O38" s="88">
        <v>0</v>
      </c>
      <c r="T38" s="137">
        <v>0.71</v>
      </c>
      <c r="AC38" s="137">
        <v>-0.63</v>
      </c>
      <c r="AL38" s="137">
        <v>-2.77</v>
      </c>
      <c r="AU38" s="137">
        <v>-0.31</v>
      </c>
      <c r="BD38" s="137">
        <v>-0.54</v>
      </c>
    </row>
    <row r="39" spans="1:56">
      <c r="A39" s="152">
        <v>35</v>
      </c>
      <c r="B39" s="154">
        <v>39</v>
      </c>
      <c r="C39" s="137">
        <v>-0.18</v>
      </c>
      <c r="D39" s="137">
        <v>-0.3</v>
      </c>
      <c r="E39" s="137">
        <v>0.03</v>
      </c>
      <c r="F39" s="137">
        <v>-0.4</v>
      </c>
      <c r="G39" s="137">
        <v>-8.75</v>
      </c>
      <c r="I39" s="73">
        <v>1</v>
      </c>
      <c r="J39" s="95">
        <v>0</v>
      </c>
      <c r="K39" s="95">
        <v>0</v>
      </c>
      <c r="L39" s="6">
        <v>0</v>
      </c>
      <c r="M39" s="88">
        <v>0</v>
      </c>
      <c r="N39" s="88">
        <v>0</v>
      </c>
      <c r="O39" s="88">
        <v>0</v>
      </c>
      <c r="T39" s="137">
        <v>1.06</v>
      </c>
      <c r="AC39" s="137">
        <v>-0.72</v>
      </c>
      <c r="AL39" s="137">
        <v>-2.16</v>
      </c>
      <c r="AU39" s="137">
        <v>4.42</v>
      </c>
      <c r="BD39" s="137">
        <v>1.41</v>
      </c>
    </row>
    <row r="40" spans="1:56">
      <c r="A40" s="152">
        <v>36</v>
      </c>
      <c r="B40" s="154">
        <v>40</v>
      </c>
      <c r="C40" s="137">
        <v>-2.04</v>
      </c>
      <c r="D40" s="137">
        <v>0.1</v>
      </c>
      <c r="E40" s="137">
        <v>-0.46</v>
      </c>
      <c r="F40" s="137">
        <v>1.96</v>
      </c>
      <c r="G40" s="137">
        <v>3.23</v>
      </c>
      <c r="I40" s="73">
        <v>0</v>
      </c>
      <c r="J40" s="95">
        <v>0</v>
      </c>
      <c r="K40" s="95">
        <v>1</v>
      </c>
      <c r="L40" s="6">
        <v>0</v>
      </c>
      <c r="M40" s="88">
        <v>0</v>
      </c>
      <c r="N40" s="88">
        <v>0</v>
      </c>
      <c r="O40" s="88">
        <v>0</v>
      </c>
      <c r="T40" s="137">
        <v>-0.22</v>
      </c>
      <c r="AC40" s="137">
        <v>-5.34</v>
      </c>
      <c r="AL40" s="137">
        <v>-3.03</v>
      </c>
      <c r="AU40" s="137">
        <v>0.65</v>
      </c>
      <c r="BD40" s="137">
        <v>-0.83</v>
      </c>
    </row>
    <row r="41" spans="1:56">
      <c r="A41" s="152">
        <v>37</v>
      </c>
      <c r="B41" s="154">
        <v>42</v>
      </c>
      <c r="C41" s="137">
        <v>0.04</v>
      </c>
      <c r="D41" s="137">
        <v>-3.24</v>
      </c>
      <c r="E41" s="137">
        <v>-4.84</v>
      </c>
      <c r="F41" s="137">
        <v>-3.69</v>
      </c>
      <c r="G41" s="137">
        <v>-6.92</v>
      </c>
      <c r="I41" s="73">
        <v>1</v>
      </c>
      <c r="J41" s="95">
        <v>0</v>
      </c>
      <c r="K41" s="95">
        <v>0</v>
      </c>
      <c r="L41" s="6">
        <v>0</v>
      </c>
      <c r="M41" s="88">
        <v>0</v>
      </c>
      <c r="N41" s="88">
        <v>0</v>
      </c>
      <c r="O41" s="88">
        <v>0</v>
      </c>
      <c r="T41" s="137">
        <v>1.22</v>
      </c>
      <c r="AC41" s="137">
        <v>18.28</v>
      </c>
      <c r="AL41" s="137">
        <v>2.0499999999999998</v>
      </c>
      <c r="AU41" s="137">
        <v>1.3</v>
      </c>
      <c r="BD41" s="137">
        <v>0.2</v>
      </c>
    </row>
    <row r="42" spans="1:56">
      <c r="A42" s="152">
        <v>38</v>
      </c>
      <c r="B42" s="154">
        <v>43</v>
      </c>
      <c r="C42" s="137">
        <v>-1.44</v>
      </c>
      <c r="D42" s="137">
        <v>-1.21</v>
      </c>
      <c r="E42" s="137">
        <v>2.14</v>
      </c>
      <c r="F42" s="137">
        <v>-0.3</v>
      </c>
      <c r="G42" s="137">
        <v>0.47</v>
      </c>
      <c r="I42" s="73">
        <v>1</v>
      </c>
      <c r="J42" s="95">
        <v>0</v>
      </c>
      <c r="K42" s="95">
        <v>0</v>
      </c>
      <c r="L42" s="6">
        <v>0</v>
      </c>
      <c r="M42" s="88">
        <v>0</v>
      </c>
      <c r="N42" s="88">
        <v>0</v>
      </c>
      <c r="O42" s="88">
        <v>0</v>
      </c>
      <c r="T42" s="137">
        <v>-2.02</v>
      </c>
      <c r="AC42" s="137">
        <v>0.47</v>
      </c>
      <c r="AL42" s="137">
        <v>0.56000000000000005</v>
      </c>
      <c r="AU42" s="137">
        <v>-0.33</v>
      </c>
      <c r="BD42" s="137">
        <v>1.61</v>
      </c>
    </row>
    <row r="43" spans="1:56">
      <c r="A43" s="152">
        <v>39</v>
      </c>
      <c r="B43" s="154">
        <v>44</v>
      </c>
      <c r="C43" s="137">
        <v>2.0299999999999998</v>
      </c>
      <c r="D43" s="137">
        <v>1.43</v>
      </c>
      <c r="E43" s="137">
        <v>1.41</v>
      </c>
      <c r="F43" s="137">
        <v>2.29</v>
      </c>
      <c r="G43" s="137">
        <v>0.25</v>
      </c>
      <c r="I43" s="73">
        <v>0</v>
      </c>
      <c r="J43" s="95">
        <v>0</v>
      </c>
      <c r="K43" s="95">
        <v>1</v>
      </c>
      <c r="L43" s="6">
        <v>0</v>
      </c>
      <c r="M43" s="88">
        <v>0</v>
      </c>
      <c r="N43" s="88">
        <v>0</v>
      </c>
      <c r="O43" s="88">
        <v>0</v>
      </c>
      <c r="T43" s="137">
        <v>-0.38</v>
      </c>
      <c r="AC43" s="137">
        <v>-8.2799999999999994</v>
      </c>
      <c r="AL43" s="137">
        <v>-1.1299999999999999</v>
      </c>
      <c r="AU43" s="137">
        <v>-1</v>
      </c>
      <c r="BD43" s="137">
        <v>-3.58</v>
      </c>
    </row>
    <row r="44" spans="1:56">
      <c r="A44" s="152">
        <v>40</v>
      </c>
      <c r="B44" s="154">
        <v>45</v>
      </c>
      <c r="C44" s="137">
        <v>-0.57999999999999996</v>
      </c>
      <c r="D44" s="137">
        <v>-1.58</v>
      </c>
      <c r="E44" s="137">
        <v>-0.72</v>
      </c>
      <c r="F44" s="137">
        <v>0.23</v>
      </c>
      <c r="G44" s="137">
        <v>-2.77</v>
      </c>
      <c r="I44" s="73">
        <v>1</v>
      </c>
      <c r="J44" s="95">
        <v>0</v>
      </c>
      <c r="K44" s="95">
        <v>0</v>
      </c>
      <c r="L44" s="6">
        <v>0</v>
      </c>
      <c r="M44" s="88">
        <v>0</v>
      </c>
      <c r="N44" s="88">
        <v>0</v>
      </c>
      <c r="O44" s="88">
        <v>0</v>
      </c>
      <c r="T44" s="137">
        <v>0.87</v>
      </c>
      <c r="AC44" s="137">
        <v>8.4499999999999993</v>
      </c>
      <c r="AL44" s="137">
        <v>-2.83</v>
      </c>
      <c r="AU44" s="137">
        <v>0.43</v>
      </c>
      <c r="BD44" s="137">
        <v>-3.67</v>
      </c>
    </row>
    <row r="45" spans="1:56">
      <c r="A45" s="152">
        <v>41</v>
      </c>
      <c r="B45" s="154">
        <v>46</v>
      </c>
      <c r="C45" s="137">
        <v>1.65</v>
      </c>
      <c r="D45" s="137">
        <v>0.79</v>
      </c>
      <c r="E45" s="137">
        <v>2.37</v>
      </c>
      <c r="F45" s="137">
        <v>0.12</v>
      </c>
      <c r="G45" s="137">
        <v>1.5</v>
      </c>
      <c r="I45" s="73">
        <v>1</v>
      </c>
      <c r="J45" s="95">
        <v>0</v>
      </c>
      <c r="K45" s="95">
        <v>0</v>
      </c>
      <c r="L45" s="6">
        <v>0</v>
      </c>
      <c r="M45" s="88">
        <v>0</v>
      </c>
      <c r="N45" s="88">
        <v>0</v>
      </c>
      <c r="O45" s="88">
        <v>0</v>
      </c>
      <c r="T45" s="137">
        <v>1.9</v>
      </c>
      <c r="AC45" s="137">
        <v>0.54</v>
      </c>
      <c r="AL45" s="137">
        <v>-8.52</v>
      </c>
      <c r="AU45" s="137">
        <v>0.33</v>
      </c>
      <c r="BD45" s="137">
        <v>1.34</v>
      </c>
    </row>
    <row r="46" spans="1:56">
      <c r="A46" s="152">
        <v>42</v>
      </c>
      <c r="B46" s="154">
        <v>47</v>
      </c>
      <c r="C46" s="137">
        <v>-1.44</v>
      </c>
      <c r="D46" s="137">
        <v>-6.54</v>
      </c>
      <c r="E46" s="137">
        <v>-0.31</v>
      </c>
      <c r="F46" s="137">
        <v>-0.96</v>
      </c>
      <c r="G46" s="137">
        <v>-9.51</v>
      </c>
      <c r="I46" s="73">
        <v>1</v>
      </c>
      <c r="J46" s="95">
        <v>0</v>
      </c>
      <c r="K46" s="95">
        <v>0</v>
      </c>
      <c r="L46" s="6">
        <v>0</v>
      </c>
      <c r="M46" s="88">
        <v>0</v>
      </c>
      <c r="N46" s="88">
        <v>0</v>
      </c>
      <c r="O46" s="88">
        <v>0</v>
      </c>
      <c r="T46" s="137">
        <v>-1</v>
      </c>
      <c r="AC46" s="137">
        <v>0.67</v>
      </c>
      <c r="AL46" s="137">
        <v>0.28999999999999998</v>
      </c>
      <c r="AU46" s="137">
        <v>0.86</v>
      </c>
      <c r="BD46" s="137">
        <v>-1.02</v>
      </c>
    </row>
    <row r="47" spans="1:56">
      <c r="A47" s="152">
        <v>43</v>
      </c>
      <c r="B47" s="154">
        <v>48</v>
      </c>
      <c r="C47" s="137">
        <v>-2.46</v>
      </c>
      <c r="D47" s="137">
        <v>0.61</v>
      </c>
      <c r="E47" s="137">
        <v>-2.35</v>
      </c>
      <c r="F47" s="137">
        <v>-0.65</v>
      </c>
      <c r="G47" s="137">
        <v>-5.24</v>
      </c>
      <c r="I47" s="73">
        <v>1</v>
      </c>
      <c r="J47" s="95">
        <v>0</v>
      </c>
      <c r="K47" s="95">
        <v>0</v>
      </c>
      <c r="L47" s="6">
        <v>0</v>
      </c>
      <c r="M47" s="88">
        <v>0</v>
      </c>
      <c r="N47" s="88">
        <v>0</v>
      </c>
      <c r="O47" s="88">
        <v>0</v>
      </c>
      <c r="T47" s="137">
        <v>1.38</v>
      </c>
      <c r="AC47" s="137">
        <v>1.79</v>
      </c>
      <c r="AL47" s="137">
        <v>-0.75</v>
      </c>
      <c r="AU47" s="137">
        <v>-0.16</v>
      </c>
      <c r="BD47" s="137">
        <v>1.69</v>
      </c>
    </row>
    <row r="48" spans="1:56">
      <c r="A48" s="152">
        <v>44</v>
      </c>
      <c r="B48" s="154">
        <v>49</v>
      </c>
      <c r="C48" s="137">
        <v>-3.67</v>
      </c>
      <c r="D48" s="137">
        <v>-0.06</v>
      </c>
      <c r="E48" s="137">
        <v>-1.5</v>
      </c>
      <c r="F48" s="137">
        <v>0.72</v>
      </c>
      <c r="G48" s="137">
        <v>-1.17</v>
      </c>
      <c r="I48" s="73">
        <v>0</v>
      </c>
      <c r="J48" s="95">
        <v>0</v>
      </c>
      <c r="K48" s="95">
        <v>0</v>
      </c>
      <c r="L48" s="6">
        <v>1</v>
      </c>
      <c r="M48" s="88">
        <v>0</v>
      </c>
      <c r="N48" s="88">
        <v>0</v>
      </c>
      <c r="O48" s="88">
        <v>0</v>
      </c>
      <c r="T48" s="137">
        <v>2.4</v>
      </c>
      <c r="AC48" s="137">
        <v>-0.65</v>
      </c>
      <c r="AL48" s="137">
        <v>2.2000000000000002</v>
      </c>
      <c r="AU48" s="137">
        <v>0.69</v>
      </c>
      <c r="BD48" s="137">
        <v>-1.25</v>
      </c>
    </row>
    <row r="49" spans="1:57">
      <c r="A49" s="152">
        <v>45</v>
      </c>
      <c r="B49" s="154">
        <v>51</v>
      </c>
      <c r="C49" s="137">
        <v>-0.03</v>
      </c>
      <c r="D49" s="137">
        <v>-0.22</v>
      </c>
      <c r="E49" s="137">
        <v>0.26</v>
      </c>
      <c r="F49" s="137">
        <v>-0.92</v>
      </c>
      <c r="G49" s="137">
        <v>-0.27</v>
      </c>
      <c r="I49" s="73">
        <v>0</v>
      </c>
      <c r="J49" s="95">
        <v>1</v>
      </c>
      <c r="K49" s="95">
        <v>0</v>
      </c>
      <c r="L49" s="6">
        <v>0</v>
      </c>
      <c r="M49" s="88">
        <v>0</v>
      </c>
      <c r="N49" s="88">
        <v>0</v>
      </c>
      <c r="O49" s="88">
        <v>0</v>
      </c>
      <c r="T49" s="137">
        <v>0.95</v>
      </c>
      <c r="AC49" s="137">
        <v>1.24</v>
      </c>
      <c r="AL49" s="137">
        <v>2.0499999999999998</v>
      </c>
      <c r="AU49" s="137">
        <v>1.17</v>
      </c>
      <c r="BD49" s="137">
        <v>2.16</v>
      </c>
    </row>
    <row r="50" spans="1:57">
      <c r="A50" s="152">
        <v>46</v>
      </c>
      <c r="B50" s="154">
        <v>53</v>
      </c>
      <c r="C50" s="137">
        <v>-0.11</v>
      </c>
      <c r="D50" s="137">
        <v>-2.2999999999999998</v>
      </c>
      <c r="E50" s="137">
        <v>-0.43</v>
      </c>
      <c r="F50" s="137">
        <v>0.01</v>
      </c>
      <c r="G50" s="137">
        <v>-2.52</v>
      </c>
      <c r="I50" s="73">
        <v>1</v>
      </c>
      <c r="J50" s="95">
        <v>0</v>
      </c>
      <c r="K50" s="95">
        <v>0</v>
      </c>
      <c r="L50" s="6">
        <v>0</v>
      </c>
      <c r="M50" s="88">
        <v>0</v>
      </c>
      <c r="N50" s="88">
        <v>0</v>
      </c>
      <c r="O50" s="88">
        <v>0</v>
      </c>
      <c r="T50" s="137">
        <v>-1.86</v>
      </c>
      <c r="AC50" s="137">
        <v>4.38</v>
      </c>
      <c r="AL50" s="137">
        <v>-4.7300000000000004</v>
      </c>
      <c r="AU50" s="137">
        <v>-7.46</v>
      </c>
      <c r="BD50" s="137">
        <v>1.27</v>
      </c>
    </row>
    <row r="51" spans="1:57">
      <c r="A51" s="152">
        <v>47</v>
      </c>
      <c r="B51" s="154">
        <v>54</v>
      </c>
      <c r="C51" s="137">
        <v>0.36</v>
      </c>
      <c r="D51" s="137">
        <v>-6.53</v>
      </c>
      <c r="E51" s="137">
        <v>0.54</v>
      </c>
      <c r="F51" s="137">
        <v>-0.13</v>
      </c>
      <c r="G51" s="137">
        <v>1.48</v>
      </c>
      <c r="I51" s="73">
        <v>0</v>
      </c>
      <c r="J51" s="95">
        <v>1</v>
      </c>
      <c r="K51" s="95">
        <v>0</v>
      </c>
      <c r="L51" s="6">
        <v>0</v>
      </c>
      <c r="M51" s="88">
        <v>0</v>
      </c>
      <c r="N51" s="88">
        <v>0</v>
      </c>
      <c r="O51" s="88">
        <v>0</v>
      </c>
      <c r="U51" s="137">
        <v>4</v>
      </c>
      <c r="AC51" s="137">
        <v>0.54</v>
      </c>
      <c r="AL51" s="137">
        <v>-0.34</v>
      </c>
      <c r="AU51" s="137">
        <v>-1.03</v>
      </c>
      <c r="BD51" s="137">
        <v>-1.55</v>
      </c>
    </row>
    <row r="52" spans="1:57">
      <c r="A52" s="152">
        <v>48</v>
      </c>
      <c r="B52" s="154">
        <v>55</v>
      </c>
      <c r="C52" s="137">
        <v>-2.31</v>
      </c>
      <c r="D52" s="137">
        <v>-5.28</v>
      </c>
      <c r="E52" s="137">
        <v>2.63</v>
      </c>
      <c r="F52" s="137">
        <v>0.25</v>
      </c>
      <c r="G52" s="137">
        <v>-2.44</v>
      </c>
      <c r="I52" s="73">
        <v>0</v>
      </c>
      <c r="J52" s="95">
        <v>0</v>
      </c>
      <c r="K52" s="95">
        <v>1</v>
      </c>
      <c r="L52" s="6">
        <v>0</v>
      </c>
      <c r="M52" s="88">
        <v>0</v>
      </c>
      <c r="N52" s="88">
        <v>0</v>
      </c>
      <c r="O52" s="88">
        <v>0</v>
      </c>
      <c r="U52" s="137">
        <v>7.49</v>
      </c>
      <c r="AD52" s="137">
        <v>2.21</v>
      </c>
      <c r="AM52" s="137">
        <v>4.49</v>
      </c>
      <c r="AV52" s="137">
        <v>3.71</v>
      </c>
      <c r="BE52" s="137">
        <v>-1.44</v>
      </c>
    </row>
    <row r="53" spans="1:57">
      <c r="A53" s="152">
        <v>49</v>
      </c>
      <c r="B53" s="154">
        <v>57</v>
      </c>
      <c r="C53" s="137">
        <v>-0.92</v>
      </c>
      <c r="D53" s="137">
        <v>-2.6</v>
      </c>
      <c r="E53" s="137">
        <v>0.38</v>
      </c>
      <c r="F53" s="137">
        <v>0.1</v>
      </c>
      <c r="G53" s="137">
        <v>-3.08</v>
      </c>
      <c r="I53" s="73">
        <v>0</v>
      </c>
      <c r="J53" s="95">
        <v>1</v>
      </c>
      <c r="K53" s="95">
        <v>0</v>
      </c>
      <c r="L53" s="6">
        <v>0</v>
      </c>
      <c r="M53" s="88">
        <v>0</v>
      </c>
      <c r="N53" s="88">
        <v>0</v>
      </c>
      <c r="O53" s="88">
        <v>0</v>
      </c>
      <c r="U53" s="137">
        <v>-6.23</v>
      </c>
      <c r="AD53" s="137">
        <v>12.58</v>
      </c>
      <c r="AM53" s="137">
        <v>11.18</v>
      </c>
      <c r="AV53" s="137">
        <v>12.65</v>
      </c>
      <c r="BE53" s="137">
        <v>4.3899999999999997</v>
      </c>
    </row>
    <row r="54" spans="1:57">
      <c r="A54" s="152">
        <v>50</v>
      </c>
      <c r="B54" s="154">
        <v>59</v>
      </c>
      <c r="C54" s="137">
        <v>-0.92</v>
      </c>
      <c r="D54" s="137">
        <v>-0.53</v>
      </c>
      <c r="E54" s="137">
        <v>-0.41</v>
      </c>
      <c r="F54" s="137">
        <v>0.6</v>
      </c>
      <c r="G54" s="137">
        <v>-0.73</v>
      </c>
      <c r="I54" s="73">
        <v>0</v>
      </c>
      <c r="J54" s="95">
        <v>0</v>
      </c>
      <c r="K54" s="95">
        <v>0</v>
      </c>
      <c r="L54" s="6">
        <v>1</v>
      </c>
      <c r="M54" s="88">
        <v>0</v>
      </c>
      <c r="N54" s="88">
        <v>0</v>
      </c>
      <c r="O54" s="88">
        <v>0</v>
      </c>
      <c r="U54" s="137">
        <v>1.37</v>
      </c>
      <c r="AD54" s="137">
        <v>-11.2</v>
      </c>
      <c r="AM54" s="137">
        <v>-3.49</v>
      </c>
      <c r="AV54" s="137">
        <v>-3.05</v>
      </c>
      <c r="BE54" s="137">
        <v>-5.69</v>
      </c>
    </row>
    <row r="55" spans="1:57">
      <c r="A55" s="152">
        <v>51</v>
      </c>
      <c r="B55" s="154">
        <v>60</v>
      </c>
      <c r="C55" s="137">
        <v>-1.72</v>
      </c>
      <c r="D55" s="137">
        <v>8.76</v>
      </c>
      <c r="E55" s="137">
        <v>0.98</v>
      </c>
      <c r="F55" s="137">
        <v>2.57</v>
      </c>
      <c r="G55" s="137">
        <v>5.99</v>
      </c>
      <c r="I55" s="73">
        <v>0</v>
      </c>
      <c r="J55" s="95">
        <v>1</v>
      </c>
      <c r="K55" s="95">
        <v>0</v>
      </c>
      <c r="L55" s="6">
        <v>0</v>
      </c>
      <c r="M55" s="88">
        <v>0</v>
      </c>
      <c r="N55" s="88">
        <v>0</v>
      </c>
      <c r="O55" s="88">
        <v>0</v>
      </c>
      <c r="U55" s="137">
        <v>1.45</v>
      </c>
      <c r="AD55" s="137">
        <v>-0.3</v>
      </c>
      <c r="AM55" s="137">
        <v>-9.74</v>
      </c>
      <c r="AV55" s="137">
        <v>4.97</v>
      </c>
      <c r="BE55" s="137">
        <v>3.71</v>
      </c>
    </row>
    <row r="56" spans="1:57">
      <c r="A56" s="152">
        <v>52</v>
      </c>
      <c r="B56" s="154">
        <v>62</v>
      </c>
      <c r="C56" s="137">
        <v>-0.45</v>
      </c>
      <c r="D56" s="137">
        <v>2.2400000000000002</v>
      </c>
      <c r="E56" s="137">
        <v>-0.18</v>
      </c>
      <c r="F56" s="137">
        <v>0.33</v>
      </c>
      <c r="G56" s="137">
        <v>2.0499999999999998</v>
      </c>
      <c r="I56" s="73">
        <v>0</v>
      </c>
      <c r="J56" s="95">
        <v>1</v>
      </c>
      <c r="K56" s="95">
        <v>0</v>
      </c>
      <c r="L56" s="6">
        <v>0</v>
      </c>
      <c r="M56" s="88">
        <v>0</v>
      </c>
      <c r="N56" s="88">
        <v>0</v>
      </c>
      <c r="O56" s="88">
        <v>0</v>
      </c>
      <c r="U56" s="137">
        <v>0.44</v>
      </c>
      <c r="AD56" s="137">
        <v>-0.59</v>
      </c>
      <c r="AM56" s="137">
        <v>2.85</v>
      </c>
      <c r="AV56" s="137">
        <v>1.9</v>
      </c>
      <c r="BE56" s="137">
        <v>-0.8</v>
      </c>
    </row>
    <row r="57" spans="1:57">
      <c r="A57" s="152">
        <v>53</v>
      </c>
      <c r="B57" s="154">
        <v>64</v>
      </c>
      <c r="C57" s="137">
        <v>0.22</v>
      </c>
      <c r="D57" s="137">
        <v>2.92</v>
      </c>
      <c r="E57" s="137">
        <v>2.5499999999999998</v>
      </c>
      <c r="F57" s="137">
        <v>0.64</v>
      </c>
      <c r="G57" s="137">
        <v>4.08</v>
      </c>
      <c r="I57" s="73">
        <v>0</v>
      </c>
      <c r="J57" s="95">
        <v>0</v>
      </c>
      <c r="K57" s="95">
        <v>1</v>
      </c>
      <c r="L57" s="6">
        <v>0</v>
      </c>
      <c r="M57" s="88">
        <v>0</v>
      </c>
      <c r="N57" s="88">
        <v>0</v>
      </c>
      <c r="O57" s="88">
        <v>0</v>
      </c>
      <c r="U57" s="137">
        <v>0.03</v>
      </c>
      <c r="AD57" s="137">
        <v>-1.81</v>
      </c>
      <c r="AM57" s="137">
        <v>0.31</v>
      </c>
      <c r="AV57" s="137">
        <v>2.59</v>
      </c>
      <c r="BE57" s="137">
        <v>-10.75</v>
      </c>
    </row>
    <row r="58" spans="1:57">
      <c r="A58" s="152">
        <v>54</v>
      </c>
      <c r="B58" s="155">
        <v>67</v>
      </c>
      <c r="C58" s="137" t="s">
        <v>403</v>
      </c>
      <c r="D58" s="137">
        <v>1.95</v>
      </c>
      <c r="E58" s="137">
        <v>0.25</v>
      </c>
      <c r="F58" s="137">
        <v>-1.0900000000000001</v>
      </c>
      <c r="G58" s="137">
        <v>2.59</v>
      </c>
      <c r="I58" s="73">
        <v>0</v>
      </c>
      <c r="J58" s="95">
        <v>1</v>
      </c>
      <c r="K58" s="95">
        <v>0</v>
      </c>
      <c r="L58" s="6">
        <v>0</v>
      </c>
      <c r="M58" s="88">
        <v>0</v>
      </c>
      <c r="N58" s="88">
        <v>0</v>
      </c>
      <c r="O58" s="88">
        <v>0</v>
      </c>
      <c r="U58" s="137">
        <v>-2.04</v>
      </c>
      <c r="AD58" s="137">
        <v>-2.99</v>
      </c>
      <c r="AM58" s="137">
        <v>-1.01</v>
      </c>
      <c r="AV58" s="137">
        <v>-0.41</v>
      </c>
      <c r="BE58" s="137">
        <v>16.13</v>
      </c>
    </row>
    <row r="59" spans="1:57">
      <c r="A59" s="152">
        <v>55</v>
      </c>
      <c r="B59" s="155">
        <v>68</v>
      </c>
      <c r="C59" s="137">
        <v>3.95</v>
      </c>
      <c r="D59" s="137">
        <v>6.74</v>
      </c>
      <c r="E59" s="137">
        <v>-2.39</v>
      </c>
      <c r="F59" s="137">
        <v>-0.53</v>
      </c>
      <c r="G59" s="137">
        <v>6.07</v>
      </c>
      <c r="I59" s="73">
        <v>0</v>
      </c>
      <c r="J59" s="95">
        <v>0</v>
      </c>
      <c r="K59" s="95">
        <v>1</v>
      </c>
      <c r="L59" s="6">
        <v>0</v>
      </c>
      <c r="M59" s="88">
        <v>0</v>
      </c>
      <c r="N59" s="88">
        <v>0</v>
      </c>
      <c r="O59" s="88">
        <v>0</v>
      </c>
      <c r="U59" s="137">
        <v>2.0299999999999998</v>
      </c>
      <c r="AD59" s="137">
        <v>0.1</v>
      </c>
      <c r="AM59" s="137">
        <v>-0.46</v>
      </c>
      <c r="AV59" s="137">
        <v>1.96</v>
      </c>
      <c r="BE59" s="137">
        <v>3.23</v>
      </c>
    </row>
    <row r="60" spans="1:57">
      <c r="A60" s="152">
        <v>56</v>
      </c>
      <c r="B60" s="154">
        <v>70</v>
      </c>
      <c r="C60" s="137">
        <v>0.4</v>
      </c>
      <c r="D60" s="137">
        <v>-1.83</v>
      </c>
      <c r="E60" s="137">
        <v>-0.33</v>
      </c>
      <c r="F60" s="137">
        <v>-0.38</v>
      </c>
      <c r="G60" s="137">
        <v>-2.11</v>
      </c>
      <c r="I60" s="73">
        <v>0</v>
      </c>
      <c r="J60" s="95">
        <v>1</v>
      </c>
      <c r="K60" s="95">
        <v>0</v>
      </c>
      <c r="L60" s="6">
        <v>0</v>
      </c>
      <c r="M60" s="6">
        <v>0</v>
      </c>
      <c r="N60" s="6">
        <v>0</v>
      </c>
      <c r="O60" s="6">
        <v>0</v>
      </c>
      <c r="U60" s="137">
        <v>-2.31</v>
      </c>
      <c r="AD60" s="137">
        <v>1.43</v>
      </c>
      <c r="AM60" s="137">
        <v>1.41</v>
      </c>
      <c r="AV60" s="137">
        <v>2.29</v>
      </c>
      <c r="BE60" s="137">
        <v>0.25</v>
      </c>
    </row>
    <row r="61" spans="1:57">
      <c r="A61" s="152">
        <v>57</v>
      </c>
      <c r="B61" s="154">
        <v>71</v>
      </c>
      <c r="C61" s="137">
        <v>0.92</v>
      </c>
      <c r="D61" s="137">
        <v>0.92</v>
      </c>
      <c r="E61" s="137">
        <v>-8.27</v>
      </c>
      <c r="F61" s="137">
        <v>0.19</v>
      </c>
      <c r="G61" s="137">
        <v>0.87</v>
      </c>
      <c r="I61" s="73">
        <v>0</v>
      </c>
      <c r="J61" s="95">
        <v>1</v>
      </c>
      <c r="K61" s="95">
        <v>0</v>
      </c>
      <c r="L61" s="6">
        <v>0</v>
      </c>
      <c r="M61" s="88">
        <v>0</v>
      </c>
      <c r="N61" s="88">
        <v>0</v>
      </c>
      <c r="O61" s="88">
        <v>0</v>
      </c>
      <c r="U61" s="137">
        <v>0.22</v>
      </c>
      <c r="AD61" s="137">
        <v>-5.28</v>
      </c>
      <c r="AM61" s="137">
        <v>2.63</v>
      </c>
      <c r="AV61" s="137">
        <v>0.25</v>
      </c>
      <c r="BE61" s="137">
        <v>-2.44</v>
      </c>
    </row>
    <row r="62" spans="1:57">
      <c r="A62" s="152">
        <v>58</v>
      </c>
      <c r="B62" s="154">
        <v>72</v>
      </c>
      <c r="C62" s="137">
        <v>-0.83</v>
      </c>
      <c r="D62" s="137">
        <v>-1.95</v>
      </c>
      <c r="E62" s="137">
        <v>1.72</v>
      </c>
      <c r="F62" s="137">
        <v>0.15</v>
      </c>
      <c r="G62" s="137">
        <v>-3.85</v>
      </c>
      <c r="I62" s="73">
        <v>0</v>
      </c>
      <c r="J62" s="95">
        <v>0</v>
      </c>
      <c r="K62" s="95">
        <v>0</v>
      </c>
      <c r="L62" s="6">
        <v>1</v>
      </c>
      <c r="M62" s="88">
        <v>0</v>
      </c>
      <c r="N62" s="88">
        <v>0</v>
      </c>
      <c r="O62" s="88">
        <v>0</v>
      </c>
      <c r="U62" s="137">
        <v>3.95</v>
      </c>
      <c r="AD62" s="137">
        <v>2.92</v>
      </c>
      <c r="AM62" s="137">
        <v>2.5499999999999998</v>
      </c>
      <c r="AV62" s="137">
        <v>0.64</v>
      </c>
      <c r="BE62" s="137">
        <v>4.08</v>
      </c>
    </row>
    <row r="63" spans="1:57">
      <c r="A63" s="152">
        <v>59</v>
      </c>
      <c r="B63" s="154">
        <v>73</v>
      </c>
      <c r="C63" s="137">
        <v>-0.39</v>
      </c>
      <c r="D63" s="137">
        <v>-0.63</v>
      </c>
      <c r="E63" s="137">
        <v>-2.77</v>
      </c>
      <c r="F63" s="137">
        <v>-0.31</v>
      </c>
      <c r="G63" s="137">
        <v>-0.54</v>
      </c>
      <c r="I63" s="73">
        <v>0</v>
      </c>
      <c r="J63" s="95">
        <v>1</v>
      </c>
      <c r="K63" s="95">
        <v>0</v>
      </c>
      <c r="L63" s="6">
        <v>0</v>
      </c>
      <c r="M63" s="88">
        <v>0</v>
      </c>
      <c r="N63" s="88">
        <v>0</v>
      </c>
      <c r="O63" s="88">
        <v>0</v>
      </c>
      <c r="U63" s="137">
        <v>-0.28000000000000003</v>
      </c>
      <c r="AD63" s="137">
        <v>6.74</v>
      </c>
      <c r="AM63" s="137">
        <v>-2.39</v>
      </c>
      <c r="AV63" s="137">
        <v>-0.53</v>
      </c>
      <c r="BE63" s="137">
        <v>6.07</v>
      </c>
    </row>
    <row r="64" spans="1:57">
      <c r="A64" s="152">
        <v>60</v>
      </c>
      <c r="B64" s="154">
        <v>74</v>
      </c>
      <c r="C64" s="137">
        <v>0.71</v>
      </c>
      <c r="D64" s="137">
        <v>-0.72</v>
      </c>
      <c r="E64" s="137">
        <v>-2.16</v>
      </c>
      <c r="F64" s="137">
        <v>4.42</v>
      </c>
      <c r="G64" s="137">
        <v>1.41</v>
      </c>
      <c r="I64" s="73">
        <v>0</v>
      </c>
      <c r="J64" s="95">
        <v>1</v>
      </c>
      <c r="K64" s="95">
        <v>0</v>
      </c>
      <c r="L64" s="6">
        <v>0</v>
      </c>
      <c r="M64" s="6">
        <v>0</v>
      </c>
      <c r="N64" s="6">
        <v>0</v>
      </c>
      <c r="O64" s="6">
        <v>0</v>
      </c>
      <c r="U64" s="137">
        <v>0.12</v>
      </c>
      <c r="AD64" s="137">
        <v>0.26</v>
      </c>
      <c r="AM64" s="137">
        <v>3.83</v>
      </c>
      <c r="AV64" s="137">
        <v>0.22</v>
      </c>
      <c r="BE64" s="137">
        <v>0.25</v>
      </c>
    </row>
    <row r="65" spans="1:58">
      <c r="A65" s="152">
        <v>61</v>
      </c>
      <c r="B65" s="154">
        <v>76</v>
      </c>
      <c r="C65" s="137">
        <v>-0.92</v>
      </c>
      <c r="D65" s="137">
        <v>-0.08</v>
      </c>
      <c r="E65" s="137">
        <v>0.16</v>
      </c>
      <c r="F65" s="137">
        <v>0.4</v>
      </c>
      <c r="G65" s="137">
        <v>0.48</v>
      </c>
      <c r="I65" s="73">
        <v>0</v>
      </c>
      <c r="J65" s="95">
        <v>0</v>
      </c>
      <c r="K65" s="95">
        <v>0</v>
      </c>
      <c r="L65" s="6">
        <v>1</v>
      </c>
      <c r="M65" s="88">
        <v>0</v>
      </c>
      <c r="N65" s="88">
        <v>0</v>
      </c>
      <c r="O65" s="88">
        <v>0</v>
      </c>
      <c r="U65" s="137">
        <v>-1.05</v>
      </c>
      <c r="AD65" s="137">
        <v>19.32</v>
      </c>
      <c r="AM65" s="137">
        <v>0.13</v>
      </c>
      <c r="AV65" s="137">
        <v>7.44</v>
      </c>
      <c r="BE65" s="137">
        <v>7.92</v>
      </c>
    </row>
    <row r="66" spans="1:58">
      <c r="A66" s="152">
        <v>62</v>
      </c>
      <c r="B66" s="154">
        <v>81</v>
      </c>
      <c r="C66" s="137">
        <v>0.82</v>
      </c>
      <c r="D66" s="137">
        <v>0.1</v>
      </c>
      <c r="E66" s="137">
        <v>-0.5</v>
      </c>
      <c r="F66" s="137">
        <v>0.81</v>
      </c>
      <c r="G66" s="137">
        <v>-5.23</v>
      </c>
      <c r="I66" s="73">
        <v>0</v>
      </c>
      <c r="J66" s="95">
        <v>0</v>
      </c>
      <c r="K66" s="95">
        <v>0</v>
      </c>
      <c r="L66" s="6">
        <v>0</v>
      </c>
      <c r="M66" s="6">
        <v>0</v>
      </c>
      <c r="N66" s="6">
        <v>0</v>
      </c>
      <c r="O66" s="6">
        <v>1</v>
      </c>
      <c r="U66" s="137">
        <v>-2.31</v>
      </c>
      <c r="AD66" s="137">
        <v>1.25</v>
      </c>
      <c r="AM66" s="137">
        <v>0.55000000000000004</v>
      </c>
      <c r="AV66" s="137">
        <v>0.14000000000000001</v>
      </c>
      <c r="BE66" s="137">
        <v>-0.3</v>
      </c>
    </row>
    <row r="67" spans="1:58">
      <c r="A67" s="152">
        <v>63</v>
      </c>
      <c r="B67" s="154">
        <v>82</v>
      </c>
      <c r="C67" s="137">
        <v>-0.42</v>
      </c>
      <c r="D67" s="137">
        <v>2.46</v>
      </c>
      <c r="E67" s="137">
        <v>0.11</v>
      </c>
      <c r="F67" s="137">
        <v>-0.1</v>
      </c>
      <c r="G67" s="137">
        <v>1.85</v>
      </c>
      <c r="I67" s="73">
        <v>0</v>
      </c>
      <c r="J67" s="95">
        <v>0</v>
      </c>
      <c r="K67" s="95">
        <v>0</v>
      </c>
      <c r="L67" s="6">
        <v>1</v>
      </c>
      <c r="M67" s="88">
        <v>0</v>
      </c>
      <c r="N67" s="88">
        <v>0</v>
      </c>
      <c r="O67" s="88">
        <v>0</v>
      </c>
      <c r="U67" s="137">
        <v>1.07</v>
      </c>
      <c r="AD67" s="137">
        <v>-0.52</v>
      </c>
      <c r="AM67" s="137">
        <v>-2.21</v>
      </c>
      <c r="AV67" s="137">
        <v>-0.94</v>
      </c>
      <c r="BE67" s="137">
        <v>0.67</v>
      </c>
    </row>
    <row r="68" spans="1:58">
      <c r="A68" s="152">
        <v>64</v>
      </c>
      <c r="B68" s="154">
        <v>83</v>
      </c>
      <c r="C68" s="137">
        <v>-8.4600000000000009</v>
      </c>
      <c r="D68" s="137">
        <v>-8.59</v>
      </c>
      <c r="E68" s="137">
        <v>0.34</v>
      </c>
      <c r="F68" s="137">
        <v>1.1000000000000001</v>
      </c>
      <c r="G68" s="137">
        <v>0.28999999999999998</v>
      </c>
      <c r="I68" s="73">
        <v>0</v>
      </c>
      <c r="J68" s="95">
        <v>0</v>
      </c>
      <c r="K68" s="95">
        <v>0</v>
      </c>
      <c r="L68" s="6">
        <v>1</v>
      </c>
      <c r="M68" s="88">
        <v>0</v>
      </c>
      <c r="N68" s="88">
        <v>0</v>
      </c>
      <c r="O68" s="88">
        <v>0</v>
      </c>
      <c r="U68" s="137">
        <v>-0.4</v>
      </c>
      <c r="AD68" s="137">
        <v>1.42</v>
      </c>
      <c r="AM68" s="137">
        <v>-0.08</v>
      </c>
      <c r="AV68" s="137">
        <v>0</v>
      </c>
      <c r="BE68" s="137">
        <v>-1.83</v>
      </c>
    </row>
    <row r="69" spans="1:58">
      <c r="A69" s="152">
        <v>65</v>
      </c>
      <c r="B69" s="154">
        <v>86</v>
      </c>
      <c r="C69" s="137">
        <v>0.52</v>
      </c>
      <c r="D69" s="137">
        <v>10.56</v>
      </c>
      <c r="E69" s="137">
        <v>-1.59</v>
      </c>
      <c r="F69" s="137">
        <v>-0.17</v>
      </c>
      <c r="G69" s="137">
        <v>-0.75</v>
      </c>
      <c r="I69" s="73">
        <v>0</v>
      </c>
      <c r="J69" s="95">
        <v>0</v>
      </c>
      <c r="K69" s="95">
        <v>0</v>
      </c>
      <c r="L69" s="6">
        <v>0</v>
      </c>
      <c r="M69" s="6">
        <v>1</v>
      </c>
      <c r="N69" s="6">
        <v>0</v>
      </c>
      <c r="O69" s="6">
        <v>0</v>
      </c>
      <c r="U69" s="137">
        <v>8.59</v>
      </c>
      <c r="AD69" s="137">
        <v>0.72</v>
      </c>
      <c r="AM69" s="137">
        <v>-1.1499999999999999</v>
      </c>
      <c r="AV69" s="137">
        <v>-0.63</v>
      </c>
      <c r="BE69" s="137">
        <v>-0.5</v>
      </c>
    </row>
    <row r="70" spans="1:58">
      <c r="A70" s="152">
        <v>66</v>
      </c>
      <c r="B70" s="154">
        <v>87</v>
      </c>
      <c r="C70" s="137">
        <v>0.03</v>
      </c>
      <c r="D70" s="137">
        <v>-0.3</v>
      </c>
      <c r="E70" s="137">
        <v>-0.77</v>
      </c>
      <c r="F70" s="137">
        <v>0.5</v>
      </c>
      <c r="G70" s="137">
        <v>3.09</v>
      </c>
      <c r="I70" s="73">
        <v>0</v>
      </c>
      <c r="J70" s="95">
        <v>0</v>
      </c>
      <c r="K70" s="95">
        <v>0</v>
      </c>
      <c r="L70" s="6">
        <v>0</v>
      </c>
      <c r="M70" s="6">
        <v>1</v>
      </c>
      <c r="N70" s="6">
        <v>0</v>
      </c>
      <c r="O70" s="6">
        <v>0</v>
      </c>
      <c r="V70" s="137">
        <v>1.79</v>
      </c>
      <c r="AD70" s="137">
        <v>-3.49</v>
      </c>
      <c r="AM70" s="137">
        <v>-1.4</v>
      </c>
      <c r="AV70" s="137">
        <v>-0.24</v>
      </c>
      <c r="BE70" s="137">
        <v>4.25</v>
      </c>
    </row>
    <row r="71" spans="1:58">
      <c r="A71" s="152">
        <v>67</v>
      </c>
      <c r="B71" s="154">
        <v>88</v>
      </c>
      <c r="C71" s="137">
        <v>-0.28000000000000003</v>
      </c>
      <c r="D71" s="137">
        <v>0.26</v>
      </c>
      <c r="E71" s="137">
        <v>3.83</v>
      </c>
      <c r="F71" s="137">
        <v>0.22</v>
      </c>
      <c r="G71" s="137">
        <v>0.25</v>
      </c>
      <c r="I71" s="73">
        <v>0</v>
      </c>
      <c r="J71" s="95">
        <v>0</v>
      </c>
      <c r="K71" s="95">
        <v>1</v>
      </c>
      <c r="L71" s="6">
        <v>0</v>
      </c>
      <c r="M71" s="88">
        <v>0</v>
      </c>
      <c r="N71" s="88">
        <v>0</v>
      </c>
      <c r="O71" s="88">
        <v>0</v>
      </c>
      <c r="V71" s="137">
        <v>0.28000000000000003</v>
      </c>
      <c r="AE71" s="137">
        <v>-1.95</v>
      </c>
      <c r="AN71" s="137">
        <v>0.81</v>
      </c>
      <c r="AW71" s="137">
        <v>1.21</v>
      </c>
      <c r="BF71" s="137">
        <v>-3.79</v>
      </c>
    </row>
    <row r="72" spans="1:58">
      <c r="A72" s="152">
        <v>68</v>
      </c>
      <c r="B72" s="154">
        <v>89</v>
      </c>
      <c r="C72" s="137">
        <v>0.12</v>
      </c>
      <c r="D72" s="137">
        <v>19.32</v>
      </c>
      <c r="E72" s="137">
        <v>0.13</v>
      </c>
      <c r="F72" s="137">
        <v>7.44</v>
      </c>
      <c r="G72" s="137">
        <v>7.92</v>
      </c>
      <c r="I72" s="73">
        <v>0</v>
      </c>
      <c r="J72" s="95">
        <v>0</v>
      </c>
      <c r="K72" s="95">
        <v>1</v>
      </c>
      <c r="L72" s="6">
        <v>0</v>
      </c>
      <c r="M72" s="88">
        <v>0</v>
      </c>
      <c r="N72" s="88">
        <v>0</v>
      </c>
      <c r="O72" s="88">
        <v>0</v>
      </c>
      <c r="V72" s="137">
        <v>2.94</v>
      </c>
      <c r="AE72" s="137">
        <v>0.73</v>
      </c>
      <c r="AN72" s="137">
        <v>-0.85</v>
      </c>
      <c r="AW72" s="137">
        <v>0.9</v>
      </c>
      <c r="BF72" s="137">
        <v>0.93</v>
      </c>
    </row>
    <row r="73" spans="1:58">
      <c r="A73" s="152">
        <v>69</v>
      </c>
      <c r="B73" s="154">
        <v>90</v>
      </c>
      <c r="C73" s="137">
        <v>-1.05</v>
      </c>
      <c r="D73" s="137">
        <v>1.25</v>
      </c>
      <c r="E73" s="137">
        <v>0.55000000000000004</v>
      </c>
      <c r="F73" s="137">
        <v>0.14000000000000001</v>
      </c>
      <c r="G73" s="137">
        <v>-0.3</v>
      </c>
      <c r="I73" s="73">
        <v>0</v>
      </c>
      <c r="J73" s="95">
        <v>0</v>
      </c>
      <c r="K73" s="95">
        <v>1</v>
      </c>
      <c r="L73" s="6">
        <v>0</v>
      </c>
      <c r="M73" s="88">
        <v>0</v>
      </c>
      <c r="N73" s="88">
        <v>0</v>
      </c>
      <c r="O73" s="88">
        <v>0</v>
      </c>
      <c r="V73" s="137">
        <v>2.96</v>
      </c>
      <c r="AE73" s="137">
        <v>2.64</v>
      </c>
      <c r="AN73" s="137">
        <v>0.66</v>
      </c>
      <c r="AW73" s="137">
        <v>1.48</v>
      </c>
      <c r="BF73" s="137">
        <v>3.33</v>
      </c>
    </row>
    <row r="74" spans="1:58">
      <c r="A74" s="152">
        <v>70</v>
      </c>
      <c r="B74" s="154">
        <v>92</v>
      </c>
      <c r="C74" s="137">
        <v>1.06</v>
      </c>
      <c r="D74" s="137">
        <v>-5.34</v>
      </c>
      <c r="E74" s="137">
        <v>-3.03</v>
      </c>
      <c r="F74" s="137">
        <v>0.65</v>
      </c>
      <c r="G74" s="137">
        <v>-0.83</v>
      </c>
      <c r="I74" s="73">
        <v>0</v>
      </c>
      <c r="J74" s="95">
        <v>1</v>
      </c>
      <c r="K74" s="95">
        <v>0</v>
      </c>
      <c r="L74" s="6">
        <v>0</v>
      </c>
      <c r="M74" s="6">
        <v>0</v>
      </c>
      <c r="N74" s="6">
        <v>0</v>
      </c>
      <c r="O74" s="6">
        <v>0</v>
      </c>
      <c r="V74" s="137">
        <v>-1.41</v>
      </c>
      <c r="AE74" s="137">
        <v>4.4400000000000004</v>
      </c>
      <c r="AN74" s="137">
        <v>3.01</v>
      </c>
      <c r="AW74" s="137">
        <v>2.63</v>
      </c>
      <c r="BF74" s="137">
        <v>3.99</v>
      </c>
    </row>
    <row r="75" spans="1:58">
      <c r="A75" s="152">
        <v>71</v>
      </c>
      <c r="B75" s="154">
        <v>93</v>
      </c>
      <c r="C75" s="137">
        <v>-0.22</v>
      </c>
      <c r="D75" s="137">
        <v>18.28</v>
      </c>
      <c r="E75" s="137">
        <v>2.0499999999999998</v>
      </c>
      <c r="F75" s="137">
        <v>1.3</v>
      </c>
      <c r="G75" s="137">
        <v>0.2</v>
      </c>
      <c r="I75" s="73">
        <v>0</v>
      </c>
      <c r="J75" s="95">
        <v>1</v>
      </c>
      <c r="K75" s="95">
        <v>0</v>
      </c>
      <c r="L75" s="6">
        <v>0</v>
      </c>
      <c r="M75" s="6">
        <v>0</v>
      </c>
      <c r="N75" s="6">
        <v>0</v>
      </c>
      <c r="O75" s="6">
        <v>0</v>
      </c>
      <c r="V75" s="137">
        <v>-0.17</v>
      </c>
      <c r="AE75" s="137">
        <v>1.06</v>
      </c>
      <c r="AN75" s="137">
        <v>-3.15</v>
      </c>
      <c r="AW75" s="137">
        <v>-1.27</v>
      </c>
      <c r="BF75" s="137">
        <v>0.92</v>
      </c>
    </row>
    <row r="76" spans="1:58">
      <c r="A76" s="152">
        <v>72</v>
      </c>
      <c r="B76" s="154">
        <v>95</v>
      </c>
      <c r="C76" s="137">
        <v>1.22</v>
      </c>
      <c r="D76" s="137">
        <v>0.47</v>
      </c>
      <c r="E76" s="137">
        <v>0.56000000000000005</v>
      </c>
      <c r="F76" s="137">
        <v>-0.33</v>
      </c>
      <c r="G76" s="137">
        <v>1.61</v>
      </c>
      <c r="I76" s="73">
        <v>0</v>
      </c>
      <c r="J76" s="95">
        <v>1</v>
      </c>
      <c r="K76" s="95">
        <v>0</v>
      </c>
      <c r="L76" s="6">
        <v>0</v>
      </c>
      <c r="M76" s="6">
        <v>0</v>
      </c>
      <c r="N76" s="6">
        <v>0</v>
      </c>
      <c r="O76" s="6">
        <v>0</v>
      </c>
      <c r="V76" s="137">
        <v>-3.67</v>
      </c>
      <c r="AE76" s="137">
        <v>-0.4</v>
      </c>
      <c r="AN76" s="137">
        <v>-1.9</v>
      </c>
      <c r="AW76" s="137">
        <v>-1.51</v>
      </c>
      <c r="BF76" s="137">
        <v>1.1100000000000001</v>
      </c>
    </row>
    <row r="77" spans="1:58">
      <c r="A77" s="152">
        <v>73</v>
      </c>
      <c r="B77" s="154">
        <v>97</v>
      </c>
      <c r="C77" s="137">
        <v>0.49</v>
      </c>
      <c r="D77" s="137">
        <v>-6.19</v>
      </c>
      <c r="E77" s="137">
        <v>-0.99</v>
      </c>
      <c r="F77" s="137">
        <v>0.93</v>
      </c>
      <c r="G77" s="137">
        <v>1</v>
      </c>
      <c r="I77" s="73">
        <v>0</v>
      </c>
      <c r="J77" s="95">
        <v>0</v>
      </c>
      <c r="K77" s="95">
        <v>0</v>
      </c>
      <c r="L77" s="6">
        <v>0</v>
      </c>
      <c r="M77" s="6">
        <v>1</v>
      </c>
      <c r="N77" s="6">
        <v>0</v>
      </c>
      <c r="O77" s="6">
        <v>0</v>
      </c>
      <c r="V77" s="137">
        <v>-0.92</v>
      </c>
      <c r="AE77" s="137">
        <v>-0.06</v>
      </c>
      <c r="AN77" s="137">
        <v>-1.5</v>
      </c>
      <c r="AW77" s="137">
        <v>0.72</v>
      </c>
      <c r="BF77" s="137">
        <v>-1.17</v>
      </c>
    </row>
    <row r="78" spans="1:58">
      <c r="A78" s="152">
        <v>74</v>
      </c>
      <c r="B78" s="154">
        <v>98</v>
      </c>
      <c r="C78" s="137">
        <v>-2.02</v>
      </c>
      <c r="D78" s="137">
        <v>-8.2799999999999994</v>
      </c>
      <c r="E78" s="137">
        <v>-1.1299999999999999</v>
      </c>
      <c r="F78" s="137">
        <v>-1</v>
      </c>
      <c r="G78" s="137">
        <v>-3.58</v>
      </c>
      <c r="I78" s="88">
        <v>0</v>
      </c>
      <c r="J78" s="6">
        <v>1</v>
      </c>
      <c r="K78" s="88">
        <v>0</v>
      </c>
      <c r="L78" s="88">
        <v>0</v>
      </c>
      <c r="M78" s="88">
        <v>0</v>
      </c>
      <c r="N78" s="88">
        <v>0</v>
      </c>
      <c r="O78" s="88">
        <v>0</v>
      </c>
      <c r="V78" s="137">
        <v>-0.83</v>
      </c>
      <c r="AE78" s="137">
        <v>-0.53</v>
      </c>
      <c r="AN78" s="137">
        <v>-0.41</v>
      </c>
      <c r="AW78" s="137">
        <v>0.6</v>
      </c>
      <c r="BF78" s="137">
        <v>-0.73</v>
      </c>
    </row>
    <row r="79" spans="1:58">
      <c r="A79" s="152">
        <v>75</v>
      </c>
      <c r="B79" s="154">
        <v>99</v>
      </c>
      <c r="C79" s="137">
        <v>-0.38</v>
      </c>
      <c r="D79" s="137">
        <v>8.4499999999999993</v>
      </c>
      <c r="E79" s="137">
        <v>-2.83</v>
      </c>
      <c r="F79" s="137">
        <v>0.43</v>
      </c>
      <c r="G79" s="137">
        <v>-3.67</v>
      </c>
      <c r="I79" s="88">
        <v>0</v>
      </c>
      <c r="J79" s="6">
        <v>1</v>
      </c>
      <c r="K79" s="88">
        <v>0</v>
      </c>
      <c r="L79" s="88">
        <v>0</v>
      </c>
      <c r="M79" s="88">
        <v>0</v>
      </c>
      <c r="N79" s="88">
        <v>0</v>
      </c>
      <c r="O79" s="88">
        <v>0</v>
      </c>
      <c r="V79" s="137">
        <v>-0.92</v>
      </c>
      <c r="AE79" s="137">
        <v>-1.95</v>
      </c>
      <c r="AN79" s="137">
        <v>1.72</v>
      </c>
      <c r="AW79" s="137">
        <v>0.15</v>
      </c>
      <c r="BF79" s="137">
        <v>-3.85</v>
      </c>
    </row>
    <row r="80" spans="1:58">
      <c r="A80" s="152">
        <v>76</v>
      </c>
      <c r="B80" s="154">
        <v>100</v>
      </c>
      <c r="C80" s="137">
        <v>0.87</v>
      </c>
      <c r="D80" s="137">
        <v>0.54</v>
      </c>
      <c r="E80" s="137">
        <v>-8.52</v>
      </c>
      <c r="F80" s="137">
        <v>0.33</v>
      </c>
      <c r="G80" s="137">
        <v>1.34</v>
      </c>
      <c r="I80" s="88">
        <v>0</v>
      </c>
      <c r="J80" s="6">
        <v>1</v>
      </c>
      <c r="K80" s="88">
        <v>0</v>
      </c>
      <c r="L80" s="88">
        <v>0</v>
      </c>
      <c r="M80" s="88">
        <v>0</v>
      </c>
      <c r="N80" s="88">
        <v>0</v>
      </c>
      <c r="O80" s="88">
        <v>0</v>
      </c>
      <c r="V80" s="137">
        <v>-0.42</v>
      </c>
      <c r="AE80" s="137">
        <v>-0.08</v>
      </c>
      <c r="AN80" s="137">
        <v>0.16</v>
      </c>
      <c r="AW80" s="137">
        <v>0.4</v>
      </c>
      <c r="BF80" s="137">
        <v>0.48</v>
      </c>
    </row>
    <row r="81" spans="1:61">
      <c r="A81" s="152">
        <v>77</v>
      </c>
      <c r="B81" s="154">
        <v>102</v>
      </c>
      <c r="C81" s="137">
        <v>-0.61</v>
      </c>
      <c r="D81" s="137">
        <v>0.76</v>
      </c>
      <c r="E81" s="137">
        <v>2.79</v>
      </c>
      <c r="F81" s="137">
        <v>2.83</v>
      </c>
      <c r="G81" s="137">
        <v>-3.74</v>
      </c>
      <c r="I81" s="6">
        <v>0</v>
      </c>
      <c r="J81" s="6">
        <v>0</v>
      </c>
      <c r="K81" s="6">
        <v>0</v>
      </c>
      <c r="L81" s="6">
        <v>1</v>
      </c>
      <c r="M81" s="6">
        <v>0</v>
      </c>
      <c r="N81" s="6">
        <v>0</v>
      </c>
      <c r="O81" s="6">
        <v>0</v>
      </c>
      <c r="V81" s="137">
        <v>-8.4600000000000009</v>
      </c>
      <c r="AE81" s="137">
        <v>2.46</v>
      </c>
      <c r="AN81" s="137">
        <v>0.11</v>
      </c>
      <c r="AW81" s="137">
        <v>-0.1</v>
      </c>
      <c r="BF81" s="137">
        <v>1.85</v>
      </c>
    </row>
    <row r="82" spans="1:61">
      <c r="A82" s="152">
        <v>78</v>
      </c>
      <c r="B82" s="154">
        <v>104</v>
      </c>
      <c r="C82" s="137">
        <v>1.76</v>
      </c>
      <c r="D82" s="137">
        <v>-0.54</v>
      </c>
      <c r="E82" s="137">
        <v>1.59</v>
      </c>
      <c r="F82" s="137">
        <v>0.36</v>
      </c>
      <c r="G82" s="137">
        <v>-7.0000000000000007E-2</v>
      </c>
      <c r="I82" s="6">
        <v>0</v>
      </c>
      <c r="J82" s="6">
        <v>0</v>
      </c>
      <c r="K82" s="6">
        <v>0</v>
      </c>
      <c r="L82" s="6">
        <v>1</v>
      </c>
      <c r="M82" s="6">
        <v>0</v>
      </c>
      <c r="N82" s="6">
        <v>0</v>
      </c>
      <c r="O82" s="6">
        <v>0</v>
      </c>
      <c r="V82" s="137">
        <v>-0.61</v>
      </c>
      <c r="AE82" s="137">
        <v>-8.59</v>
      </c>
      <c r="AN82" s="137">
        <v>0.34</v>
      </c>
      <c r="AW82" s="137">
        <v>1.1000000000000001</v>
      </c>
      <c r="BF82" s="137">
        <v>0.28999999999999998</v>
      </c>
    </row>
    <row r="83" spans="1:61">
      <c r="A83" s="152">
        <v>79</v>
      </c>
      <c r="B83" s="154">
        <v>105</v>
      </c>
      <c r="C83" s="137">
        <v>-2.31</v>
      </c>
      <c r="D83" s="137">
        <v>-0.52</v>
      </c>
      <c r="E83" s="137">
        <v>-2.21</v>
      </c>
      <c r="F83" s="137">
        <v>-0.94</v>
      </c>
      <c r="G83" s="137">
        <v>0.67</v>
      </c>
      <c r="I83" s="6">
        <v>0</v>
      </c>
      <c r="J83" s="6">
        <v>0</v>
      </c>
      <c r="K83" s="6">
        <v>1</v>
      </c>
      <c r="L83" s="6">
        <v>0</v>
      </c>
      <c r="M83" s="6">
        <v>0</v>
      </c>
      <c r="N83" s="6">
        <v>0</v>
      </c>
      <c r="O83" s="6">
        <v>0</v>
      </c>
      <c r="V83" s="137">
        <v>1.76</v>
      </c>
      <c r="AE83" s="137">
        <v>0.76</v>
      </c>
      <c r="AN83" s="137">
        <v>2.79</v>
      </c>
      <c r="AW83" s="137">
        <v>2.83</v>
      </c>
      <c r="BF83" s="137">
        <v>-3.74</v>
      </c>
    </row>
    <row r="84" spans="1:61">
      <c r="A84" s="152">
        <v>80</v>
      </c>
      <c r="B84" s="154">
        <v>106</v>
      </c>
      <c r="C84" s="137">
        <v>1.07</v>
      </c>
      <c r="D84" s="137">
        <v>1.42</v>
      </c>
      <c r="E84" s="137">
        <v>-0.08</v>
      </c>
      <c r="F84" s="137">
        <v>0</v>
      </c>
      <c r="G84" s="137">
        <v>-1.83</v>
      </c>
      <c r="I84" s="6">
        <v>0</v>
      </c>
      <c r="J84" s="6">
        <v>0</v>
      </c>
      <c r="K84" s="6">
        <v>1</v>
      </c>
      <c r="L84" s="6">
        <v>0</v>
      </c>
      <c r="M84" s="6">
        <v>0</v>
      </c>
      <c r="N84" s="6">
        <v>0</v>
      </c>
      <c r="O84" s="6">
        <v>0</v>
      </c>
      <c r="V84" s="137">
        <v>-0.75</v>
      </c>
      <c r="AE84" s="137">
        <v>-0.54</v>
      </c>
      <c r="AN84" s="137">
        <v>1.59</v>
      </c>
      <c r="AW84" s="137">
        <v>0.36</v>
      </c>
      <c r="BF84" s="137">
        <v>-7.0000000000000007E-2</v>
      </c>
    </row>
    <row r="85" spans="1:61">
      <c r="A85" s="152">
        <v>81</v>
      </c>
      <c r="B85" s="154">
        <v>107</v>
      </c>
      <c r="C85" s="137">
        <v>1.9</v>
      </c>
      <c r="D85" s="137">
        <v>0.67</v>
      </c>
      <c r="E85" s="137">
        <v>0.28999999999999998</v>
      </c>
      <c r="F85" s="137">
        <v>0.86</v>
      </c>
      <c r="G85" s="137">
        <v>-1.02</v>
      </c>
      <c r="I85" s="6">
        <v>0</v>
      </c>
      <c r="J85" s="6">
        <v>1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W85" s="137">
        <v>4.25</v>
      </c>
      <c r="AE85" s="137">
        <v>1.62</v>
      </c>
      <c r="AN85" s="137">
        <v>0.49</v>
      </c>
      <c r="AW85" s="137">
        <v>-1.9</v>
      </c>
      <c r="BF85" s="137">
        <v>-2.7</v>
      </c>
    </row>
    <row r="86" spans="1:61">
      <c r="A86" s="152">
        <v>82</v>
      </c>
      <c r="B86" s="154">
        <v>109</v>
      </c>
      <c r="C86" s="137">
        <v>-1</v>
      </c>
      <c r="D86" s="137">
        <v>1.79</v>
      </c>
      <c r="E86" s="137">
        <v>-0.75</v>
      </c>
      <c r="F86" s="137">
        <v>-0.16</v>
      </c>
      <c r="G86" s="137">
        <v>1.69</v>
      </c>
      <c r="I86" s="6">
        <v>0</v>
      </c>
      <c r="J86" s="6">
        <v>1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W86" s="137">
        <v>1.83</v>
      </c>
      <c r="AF86" s="137">
        <v>3.97</v>
      </c>
      <c r="AO86" s="137">
        <v>5.7</v>
      </c>
      <c r="AX86" s="137">
        <v>6.03</v>
      </c>
      <c r="BG86" s="137">
        <v>-0.28999999999999998</v>
      </c>
    </row>
    <row r="87" spans="1:61">
      <c r="A87" s="152">
        <v>83</v>
      </c>
      <c r="B87" s="154">
        <v>111</v>
      </c>
      <c r="C87" s="137">
        <v>1.38</v>
      </c>
      <c r="D87" s="137">
        <v>-0.65</v>
      </c>
      <c r="E87" s="137">
        <v>2.2000000000000002</v>
      </c>
      <c r="F87" s="137">
        <v>0.69</v>
      </c>
      <c r="G87" s="137">
        <v>-1.25</v>
      </c>
      <c r="I87" s="6">
        <v>0</v>
      </c>
      <c r="J87" s="6">
        <v>1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W87" s="137">
        <v>0.52</v>
      </c>
      <c r="AF87" s="137">
        <v>3.64</v>
      </c>
      <c r="AO87" s="137">
        <v>-0.44</v>
      </c>
      <c r="AX87" s="137">
        <v>-1.99</v>
      </c>
      <c r="BG87" s="137">
        <v>0.63</v>
      </c>
    </row>
    <row r="88" spans="1:61">
      <c r="A88" s="152">
        <v>84</v>
      </c>
      <c r="B88" s="154">
        <v>116</v>
      </c>
      <c r="C88" s="137">
        <v>-0.75</v>
      </c>
      <c r="D88" s="137">
        <v>1.62</v>
      </c>
      <c r="E88" s="137">
        <v>0.49</v>
      </c>
      <c r="F88" s="137">
        <v>-1.9</v>
      </c>
      <c r="G88" s="137">
        <v>-2.7</v>
      </c>
      <c r="I88" s="6">
        <v>0</v>
      </c>
      <c r="J88" s="6">
        <v>0</v>
      </c>
      <c r="K88" s="6">
        <v>0</v>
      </c>
      <c r="L88" s="6">
        <v>1</v>
      </c>
      <c r="M88" s="6">
        <v>0</v>
      </c>
      <c r="N88" s="6">
        <v>0</v>
      </c>
      <c r="O88" s="6">
        <v>0</v>
      </c>
      <c r="W88" s="137">
        <v>0.03</v>
      </c>
      <c r="AF88" s="137">
        <v>10.56</v>
      </c>
      <c r="AO88" s="137">
        <v>-1.59</v>
      </c>
      <c r="AX88" s="137">
        <v>-0.17</v>
      </c>
      <c r="BG88" s="137">
        <v>-0.75</v>
      </c>
    </row>
    <row r="89" spans="1:61">
      <c r="A89" s="152">
        <v>85</v>
      </c>
      <c r="B89" s="154">
        <v>117</v>
      </c>
      <c r="C89" s="137">
        <v>-0.4</v>
      </c>
      <c r="D89" s="137">
        <v>0.72</v>
      </c>
      <c r="E89" s="137">
        <v>-1.1499999999999999</v>
      </c>
      <c r="F89" s="137">
        <v>-0.63</v>
      </c>
      <c r="G89" s="137">
        <v>-0.5</v>
      </c>
      <c r="I89" s="6">
        <v>1</v>
      </c>
      <c r="J89" s="6">
        <v>0</v>
      </c>
      <c r="K89" s="6">
        <v>1</v>
      </c>
      <c r="L89" s="6">
        <v>0</v>
      </c>
      <c r="M89" s="6">
        <v>0</v>
      </c>
      <c r="N89" s="6">
        <v>0</v>
      </c>
      <c r="O89" s="6">
        <v>0</v>
      </c>
      <c r="W89" s="137">
        <v>0.49</v>
      </c>
      <c r="AF89" s="137">
        <v>-0.3</v>
      </c>
      <c r="AO89" s="137">
        <v>-0.77</v>
      </c>
      <c r="AX89" s="137">
        <v>0.5</v>
      </c>
      <c r="BG89" s="137">
        <v>3.09</v>
      </c>
    </row>
    <row r="90" spans="1:61">
      <c r="A90" s="152">
        <v>86</v>
      </c>
      <c r="B90" s="154">
        <v>118</v>
      </c>
      <c r="C90" s="137">
        <v>2.4</v>
      </c>
      <c r="D90" s="137">
        <v>1.24</v>
      </c>
      <c r="E90" s="137">
        <v>2.0499999999999998</v>
      </c>
      <c r="F90" s="137">
        <v>1.17</v>
      </c>
      <c r="G90" s="137">
        <v>2.16</v>
      </c>
      <c r="I90" s="6">
        <v>0</v>
      </c>
      <c r="J90" s="6">
        <v>1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X90" s="137">
        <v>-8.34</v>
      </c>
      <c r="AF90" s="137">
        <v>-6.19</v>
      </c>
      <c r="AO90" s="137">
        <v>-0.99</v>
      </c>
      <c r="AX90" s="137">
        <v>0.93</v>
      </c>
      <c r="BG90" s="137">
        <v>1</v>
      </c>
    </row>
    <row r="91" spans="1:61">
      <c r="A91" s="152">
        <v>87</v>
      </c>
      <c r="B91" s="154">
        <v>119</v>
      </c>
      <c r="C91" s="137">
        <v>0.95</v>
      </c>
      <c r="D91" s="137">
        <v>4.38</v>
      </c>
      <c r="E91" s="137">
        <v>-4.7300000000000004</v>
      </c>
      <c r="F91" s="137">
        <v>-7.46</v>
      </c>
      <c r="G91" s="137">
        <v>1.27</v>
      </c>
      <c r="I91" s="6">
        <v>0</v>
      </c>
      <c r="J91" s="6">
        <v>1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X91" s="137">
        <v>-1.65</v>
      </c>
      <c r="AG91" s="137">
        <v>-1.04</v>
      </c>
      <c r="AP91" s="137">
        <v>-2.21</v>
      </c>
      <c r="AY91" s="137">
        <v>-1.03</v>
      </c>
      <c r="BH91" s="137">
        <v>-1.05</v>
      </c>
    </row>
    <row r="92" spans="1:61">
      <c r="A92" s="152">
        <v>88</v>
      </c>
      <c r="B92" s="154">
        <v>120</v>
      </c>
      <c r="C92" s="137">
        <v>-1.86</v>
      </c>
      <c r="D92" s="137">
        <v>0.54</v>
      </c>
      <c r="E92" s="137">
        <v>-0.34</v>
      </c>
      <c r="F92" s="137">
        <v>-1.03</v>
      </c>
      <c r="G92" s="137">
        <v>-1.55</v>
      </c>
      <c r="I92" s="6">
        <v>0</v>
      </c>
      <c r="J92" s="6">
        <v>1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Y92" s="137">
        <v>-0.22</v>
      </c>
      <c r="AG92" s="137">
        <v>-2.33</v>
      </c>
      <c r="AP92" s="137">
        <v>-0.74</v>
      </c>
      <c r="AY92" s="137">
        <v>0.1</v>
      </c>
      <c r="BH92" s="137">
        <v>2.68</v>
      </c>
    </row>
    <row r="93" spans="1:61">
      <c r="A93" s="152">
        <v>89</v>
      </c>
      <c r="B93" s="154">
        <v>123</v>
      </c>
      <c r="C93" s="137">
        <v>8.59</v>
      </c>
      <c r="D93" s="137">
        <v>-3.49</v>
      </c>
      <c r="E93" s="137">
        <v>-1.4</v>
      </c>
      <c r="F93" s="137">
        <v>-0.24</v>
      </c>
      <c r="G93" s="137">
        <v>4.25</v>
      </c>
      <c r="I93" s="6">
        <v>0</v>
      </c>
      <c r="J93" s="6">
        <v>0</v>
      </c>
      <c r="K93" s="6">
        <v>1</v>
      </c>
      <c r="L93" s="6">
        <v>0</v>
      </c>
      <c r="M93" s="6">
        <v>0</v>
      </c>
      <c r="N93" s="6">
        <v>0</v>
      </c>
      <c r="O93" s="6">
        <v>0</v>
      </c>
      <c r="Y93" s="137">
        <v>0.82</v>
      </c>
      <c r="AH93" s="137">
        <v>-1.19</v>
      </c>
      <c r="AQ93" s="137">
        <v>-1.49</v>
      </c>
      <c r="AZ93" s="137">
        <v>-1.69</v>
      </c>
      <c r="BI93" s="137">
        <v>-2.4300000000000002</v>
      </c>
    </row>
    <row r="94" spans="1:61">
      <c r="I94">
        <f t="shared" ref="I94:O94" si="0">SUM(I5:I93)</f>
        <v>14</v>
      </c>
      <c r="J94">
        <f t="shared" si="0"/>
        <v>33</v>
      </c>
      <c r="K94">
        <f t="shared" si="0"/>
        <v>19</v>
      </c>
      <c r="L94">
        <f t="shared" si="0"/>
        <v>15</v>
      </c>
      <c r="M94">
        <f t="shared" si="0"/>
        <v>5</v>
      </c>
      <c r="N94">
        <f t="shared" si="0"/>
        <v>2</v>
      </c>
      <c r="O94">
        <f t="shared" si="0"/>
        <v>2</v>
      </c>
      <c r="AH94" s="137">
        <v>0.1</v>
      </c>
      <c r="AQ94" s="137">
        <v>-0.5</v>
      </c>
      <c r="AZ94" s="137">
        <v>0.81</v>
      </c>
      <c r="BI94" s="137">
        <v>-5.23</v>
      </c>
    </row>
  </sheetData>
  <mergeCells count="4">
    <mergeCell ref="A1:A3"/>
    <mergeCell ref="B1:B4"/>
    <mergeCell ref="C1:G1"/>
    <mergeCell ref="C2:G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34"/>
  <sheetViews>
    <sheetView workbookViewId="0">
      <selection activeCell="AY21" sqref="AY21"/>
    </sheetView>
  </sheetViews>
  <sheetFormatPr defaultRowHeight="15"/>
  <sheetData>
    <row r="1" spans="1:52">
      <c r="A1" s="233"/>
      <c r="B1" s="234" t="s">
        <v>0</v>
      </c>
      <c r="C1" s="235" t="s">
        <v>391</v>
      </c>
      <c r="D1" s="236"/>
      <c r="E1" s="236"/>
      <c r="F1" s="236"/>
      <c r="G1" s="236"/>
    </row>
    <row r="2" spans="1:52">
      <c r="A2" s="233"/>
      <c r="B2" s="234"/>
      <c r="C2" s="237" t="s">
        <v>392</v>
      </c>
      <c r="D2" s="237"/>
      <c r="E2" s="237"/>
      <c r="F2" s="237"/>
      <c r="G2" s="237"/>
    </row>
    <row r="3" spans="1:52">
      <c r="A3" s="233"/>
      <c r="B3" s="234"/>
      <c r="C3" s="238"/>
      <c r="D3" s="238"/>
      <c r="E3" s="238"/>
      <c r="F3" s="238"/>
      <c r="G3" s="238"/>
    </row>
    <row r="4" spans="1:52" ht="75">
      <c r="A4" s="152"/>
      <c r="B4" s="234"/>
      <c r="C4" s="152" t="s">
        <v>394</v>
      </c>
      <c r="D4" s="152" t="s">
        <v>395</v>
      </c>
      <c r="E4" s="152" t="s">
        <v>396</v>
      </c>
      <c r="F4" s="152" t="s">
        <v>397</v>
      </c>
      <c r="G4" s="152" t="s">
        <v>398</v>
      </c>
      <c r="I4" s="53" t="s">
        <v>15</v>
      </c>
      <c r="K4" s="52" t="s">
        <v>1</v>
      </c>
      <c r="L4" s="52" t="s">
        <v>2</v>
      </c>
      <c r="M4" s="53" t="s">
        <v>3</v>
      </c>
      <c r="N4" s="53" t="s">
        <v>4</v>
      </c>
      <c r="O4" s="53" t="s">
        <v>5</v>
      </c>
      <c r="P4" s="53" t="s">
        <v>6</v>
      </c>
      <c r="Q4" s="53" t="s">
        <v>7</v>
      </c>
      <c r="R4" s="53" t="s">
        <v>8</v>
      </c>
      <c r="S4" s="53" t="s">
        <v>10</v>
      </c>
      <c r="T4" s="54" t="s">
        <v>52</v>
      </c>
      <c r="U4" s="53" t="s">
        <v>15</v>
      </c>
      <c r="V4" s="53" t="s">
        <v>16</v>
      </c>
      <c r="W4" s="52" t="s">
        <v>17</v>
      </c>
      <c r="X4" s="53" t="s">
        <v>18</v>
      </c>
      <c r="Y4" s="53" t="s">
        <v>19</v>
      </c>
      <c r="Z4" s="53" t="s">
        <v>20</v>
      </c>
      <c r="AA4" s="52" t="s">
        <v>21</v>
      </c>
      <c r="AB4" s="55" t="s">
        <v>22</v>
      </c>
      <c r="AC4" s="28" t="s">
        <v>23</v>
      </c>
      <c r="AD4" s="28" t="s">
        <v>24</v>
      </c>
      <c r="AE4" s="28" t="s">
        <v>25</v>
      </c>
      <c r="AF4" s="28" t="s">
        <v>26</v>
      </c>
      <c r="AG4" s="56" t="s">
        <v>27</v>
      </c>
      <c r="AH4" s="57" t="s">
        <v>404</v>
      </c>
      <c r="AI4" s="58" t="s">
        <v>32</v>
      </c>
      <c r="AJ4" s="59" t="s">
        <v>31</v>
      </c>
      <c r="AK4" s="60" t="s">
        <v>33</v>
      </c>
      <c r="AL4" s="61" t="s">
        <v>34</v>
      </c>
      <c r="AM4" s="61" t="s">
        <v>35</v>
      </c>
      <c r="AN4" s="62" t="s">
        <v>36</v>
      </c>
      <c r="AO4" s="63" t="s">
        <v>37</v>
      </c>
      <c r="AP4" s="64" t="s">
        <v>38</v>
      </c>
      <c r="AQ4" s="65" t="s">
        <v>39</v>
      </c>
      <c r="AR4" s="66" t="s">
        <v>40</v>
      </c>
      <c r="AS4" s="67" t="s">
        <v>41</v>
      </c>
      <c r="AT4" s="68" t="s">
        <v>42</v>
      </c>
      <c r="AU4" s="68" t="s">
        <v>43</v>
      </c>
      <c r="AV4" s="68" t="s">
        <v>44</v>
      </c>
      <c r="AW4" s="69" t="s">
        <v>45</v>
      </c>
      <c r="AX4" s="70" t="s">
        <v>46</v>
      </c>
      <c r="AY4" s="70" t="s">
        <v>47</v>
      </c>
      <c r="AZ4" s="70" t="s">
        <v>48</v>
      </c>
    </row>
    <row r="5" spans="1:52">
      <c r="A5" s="152">
        <v>1</v>
      </c>
      <c r="B5" s="153">
        <v>10</v>
      </c>
      <c r="C5" s="137">
        <v>-0.44</v>
      </c>
      <c r="D5" s="137">
        <v>-1.23</v>
      </c>
      <c r="E5" s="137">
        <v>1.41</v>
      </c>
      <c r="F5" s="137">
        <v>1.41</v>
      </c>
      <c r="G5" s="156">
        <v>0.15</v>
      </c>
      <c r="I5" s="73">
        <v>1</v>
      </c>
      <c r="K5" s="6">
        <v>0</v>
      </c>
      <c r="L5" s="6">
        <v>1</v>
      </c>
      <c r="M5" s="6">
        <v>1</v>
      </c>
      <c r="N5" s="6"/>
      <c r="O5" s="6"/>
      <c r="P5" s="6">
        <v>1</v>
      </c>
      <c r="Q5" s="6"/>
      <c r="R5" s="71">
        <v>25</v>
      </c>
      <c r="S5" s="35">
        <v>15</v>
      </c>
      <c r="T5" s="72">
        <v>0</v>
      </c>
      <c r="U5" s="73">
        <v>1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1</v>
      </c>
      <c r="AC5" s="6">
        <v>0</v>
      </c>
      <c r="AD5" s="6">
        <v>0</v>
      </c>
      <c r="AE5" s="6">
        <v>0</v>
      </c>
      <c r="AF5" s="6">
        <v>0</v>
      </c>
      <c r="AG5" s="74">
        <v>0</v>
      </c>
      <c r="AH5" s="75">
        <v>1</v>
      </c>
      <c r="AI5" s="76">
        <v>1</v>
      </c>
      <c r="AJ5" s="77">
        <v>1</v>
      </c>
      <c r="AK5" s="78">
        <v>1</v>
      </c>
      <c r="AL5" s="79">
        <v>0</v>
      </c>
      <c r="AM5" s="79">
        <v>0</v>
      </c>
      <c r="AN5" s="80">
        <v>1</v>
      </c>
      <c r="AO5" s="81">
        <v>1</v>
      </c>
      <c r="AP5" s="82">
        <v>0</v>
      </c>
      <c r="AQ5" s="83">
        <v>1</v>
      </c>
      <c r="AR5" s="84">
        <v>1</v>
      </c>
      <c r="AS5" s="85">
        <v>0</v>
      </c>
      <c r="AT5" s="86">
        <v>0</v>
      </c>
      <c r="AU5" s="86">
        <v>1</v>
      </c>
      <c r="AV5" s="86">
        <v>0</v>
      </c>
      <c r="AW5" s="87">
        <v>1</v>
      </c>
      <c r="AX5" s="6">
        <v>0</v>
      </c>
      <c r="AY5" s="6">
        <v>0</v>
      </c>
      <c r="AZ5" s="6">
        <v>0</v>
      </c>
    </row>
    <row r="6" spans="1:52">
      <c r="A6" s="152">
        <v>2</v>
      </c>
      <c r="B6" s="153">
        <v>11</v>
      </c>
      <c r="C6" s="137">
        <v>1.93</v>
      </c>
      <c r="D6" s="137">
        <v>1.56</v>
      </c>
      <c r="E6" s="137">
        <v>1.08</v>
      </c>
      <c r="F6" s="137">
        <v>2.1800000000000002</v>
      </c>
      <c r="G6" s="156">
        <v>2.59</v>
      </c>
      <c r="I6" s="73">
        <v>1</v>
      </c>
      <c r="K6" s="6">
        <v>1</v>
      </c>
      <c r="L6" s="6">
        <v>0</v>
      </c>
      <c r="M6" s="6">
        <v>1</v>
      </c>
      <c r="N6" s="6"/>
      <c r="O6" s="6"/>
      <c r="P6" s="6">
        <v>1</v>
      </c>
      <c r="Q6" s="6"/>
      <c r="R6" s="71">
        <v>32</v>
      </c>
      <c r="S6" s="35">
        <v>12</v>
      </c>
      <c r="T6" s="72">
        <v>0</v>
      </c>
      <c r="U6" s="73">
        <v>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1</v>
      </c>
      <c r="AC6" s="6">
        <v>0</v>
      </c>
      <c r="AD6" s="6">
        <v>1</v>
      </c>
      <c r="AE6" s="6">
        <v>0</v>
      </c>
      <c r="AF6" s="6">
        <v>0</v>
      </c>
      <c r="AG6" s="74">
        <v>1</v>
      </c>
      <c r="AH6" s="75">
        <v>1</v>
      </c>
      <c r="AI6" s="76">
        <v>1</v>
      </c>
      <c r="AJ6" s="77">
        <v>1</v>
      </c>
      <c r="AK6" s="78">
        <v>1</v>
      </c>
      <c r="AL6" s="79">
        <v>0</v>
      </c>
      <c r="AM6" s="79">
        <v>1</v>
      </c>
      <c r="AN6" s="80">
        <v>0</v>
      </c>
      <c r="AO6" s="81">
        <v>0</v>
      </c>
      <c r="AP6" s="82">
        <v>0</v>
      </c>
      <c r="AQ6" s="83">
        <v>1</v>
      </c>
      <c r="AR6" s="84">
        <v>0</v>
      </c>
      <c r="AS6" s="85">
        <v>0</v>
      </c>
      <c r="AT6" s="86">
        <v>1</v>
      </c>
      <c r="AU6" s="86">
        <v>1</v>
      </c>
      <c r="AV6" s="86">
        <v>0</v>
      </c>
      <c r="AW6" s="87">
        <v>0</v>
      </c>
      <c r="AX6" s="6">
        <v>1</v>
      </c>
      <c r="AY6" s="6">
        <v>0</v>
      </c>
      <c r="AZ6" s="6">
        <v>0</v>
      </c>
    </row>
    <row r="7" spans="1:52">
      <c r="A7" s="152">
        <v>3</v>
      </c>
      <c r="B7" s="153">
        <v>18</v>
      </c>
      <c r="C7" s="137">
        <v>-2.0299999999999998</v>
      </c>
      <c r="D7" s="137">
        <v>2.74</v>
      </c>
      <c r="E7" s="137">
        <v>-0.82</v>
      </c>
      <c r="F7" s="137">
        <v>-0.61</v>
      </c>
      <c r="G7" s="156">
        <v>-1.76</v>
      </c>
      <c r="I7" s="73">
        <v>1</v>
      </c>
      <c r="K7" s="6">
        <v>0</v>
      </c>
      <c r="L7" s="6">
        <v>1</v>
      </c>
      <c r="M7" s="6">
        <v>1</v>
      </c>
      <c r="N7" s="6"/>
      <c r="O7" s="6">
        <v>1</v>
      </c>
      <c r="P7" s="6"/>
      <c r="Q7" s="6"/>
      <c r="R7" s="71">
        <v>20</v>
      </c>
      <c r="S7" s="35">
        <v>24</v>
      </c>
      <c r="T7" s="72">
        <v>1</v>
      </c>
      <c r="U7" s="73">
        <v>1</v>
      </c>
      <c r="V7" s="6">
        <v>0</v>
      </c>
      <c r="W7" s="6">
        <v>0</v>
      </c>
      <c r="X7" s="6">
        <v>0</v>
      </c>
      <c r="Y7" s="88">
        <v>0</v>
      </c>
      <c r="Z7" s="88">
        <v>0</v>
      </c>
      <c r="AA7" s="88">
        <v>0</v>
      </c>
      <c r="AB7" s="6">
        <v>1</v>
      </c>
      <c r="AC7" s="6">
        <v>0</v>
      </c>
      <c r="AD7" s="6">
        <v>0</v>
      </c>
      <c r="AE7" s="6">
        <v>0</v>
      </c>
      <c r="AF7" s="6">
        <v>0</v>
      </c>
      <c r="AG7" s="74">
        <v>0</v>
      </c>
      <c r="AH7" s="75">
        <v>1</v>
      </c>
      <c r="AI7" s="76">
        <v>0</v>
      </c>
      <c r="AJ7" s="77">
        <v>1</v>
      </c>
      <c r="AK7" s="78">
        <v>1</v>
      </c>
      <c r="AL7" s="79">
        <v>0</v>
      </c>
      <c r="AM7" s="79">
        <v>0</v>
      </c>
      <c r="AN7" s="80">
        <v>0</v>
      </c>
      <c r="AO7" s="81">
        <v>1</v>
      </c>
      <c r="AP7" s="82">
        <v>1</v>
      </c>
      <c r="AQ7" s="83">
        <v>1</v>
      </c>
      <c r="AR7" s="84">
        <v>1</v>
      </c>
      <c r="AS7" s="85">
        <v>0</v>
      </c>
      <c r="AT7" s="86">
        <v>1</v>
      </c>
      <c r="AU7" s="86">
        <v>1</v>
      </c>
      <c r="AV7" s="86">
        <v>1</v>
      </c>
      <c r="AW7" s="87">
        <v>1</v>
      </c>
      <c r="AX7" s="6">
        <v>0</v>
      </c>
      <c r="AY7" s="6">
        <v>0</v>
      </c>
      <c r="AZ7" s="6">
        <v>0</v>
      </c>
    </row>
    <row r="8" spans="1:52">
      <c r="A8" s="152">
        <v>4</v>
      </c>
      <c r="B8" s="154">
        <v>22</v>
      </c>
      <c r="C8" s="137">
        <v>1.4</v>
      </c>
      <c r="D8" s="137">
        <v>-1.26</v>
      </c>
      <c r="E8" s="137">
        <v>0.39</v>
      </c>
      <c r="F8" s="137">
        <v>1.28</v>
      </c>
      <c r="G8" s="156">
        <v>-2.23</v>
      </c>
      <c r="I8" s="73">
        <v>1</v>
      </c>
      <c r="K8" s="95">
        <v>0</v>
      </c>
      <c r="L8" s="95">
        <v>1</v>
      </c>
      <c r="M8" s="95">
        <v>1</v>
      </c>
      <c r="N8" s="95"/>
      <c r="O8" s="6">
        <v>1</v>
      </c>
      <c r="P8" s="95"/>
      <c r="Q8" s="95"/>
      <c r="R8" s="96">
        <v>21</v>
      </c>
      <c r="S8" s="97">
        <v>9</v>
      </c>
      <c r="T8" s="72">
        <v>0</v>
      </c>
      <c r="U8" s="73">
        <v>1</v>
      </c>
      <c r="V8" s="6">
        <v>0</v>
      </c>
      <c r="W8" s="6">
        <v>0</v>
      </c>
      <c r="X8" s="6">
        <v>0</v>
      </c>
      <c r="Y8" s="88">
        <v>0</v>
      </c>
      <c r="Z8" s="88">
        <v>0</v>
      </c>
      <c r="AA8" s="88">
        <v>0</v>
      </c>
      <c r="AB8" s="6">
        <v>1</v>
      </c>
      <c r="AC8" s="6">
        <v>0</v>
      </c>
      <c r="AD8" s="6">
        <v>0</v>
      </c>
      <c r="AE8" s="6">
        <v>0</v>
      </c>
      <c r="AF8" s="6">
        <v>0</v>
      </c>
      <c r="AG8" s="74">
        <v>0</v>
      </c>
      <c r="AH8" s="75">
        <v>1</v>
      </c>
      <c r="AI8" s="76">
        <v>1</v>
      </c>
      <c r="AJ8" s="77">
        <v>0</v>
      </c>
      <c r="AK8" s="78">
        <v>0</v>
      </c>
      <c r="AL8" s="79">
        <v>0</v>
      </c>
      <c r="AM8" s="79">
        <v>0</v>
      </c>
      <c r="AN8" s="80">
        <v>0</v>
      </c>
      <c r="AO8" s="81">
        <v>1</v>
      </c>
      <c r="AP8" s="82">
        <v>0</v>
      </c>
      <c r="AQ8" s="83">
        <v>1</v>
      </c>
      <c r="AR8" s="84">
        <v>0</v>
      </c>
      <c r="AS8" s="85">
        <v>0</v>
      </c>
      <c r="AT8" s="86">
        <v>1</v>
      </c>
      <c r="AU8" s="86">
        <v>1</v>
      </c>
      <c r="AV8" s="86">
        <v>0</v>
      </c>
      <c r="AW8" s="87">
        <v>0</v>
      </c>
      <c r="AX8" s="6">
        <v>1</v>
      </c>
      <c r="AY8" s="6">
        <v>0</v>
      </c>
      <c r="AZ8" s="6">
        <v>0</v>
      </c>
    </row>
    <row r="9" spans="1:52">
      <c r="A9" s="152">
        <v>5</v>
      </c>
      <c r="B9" s="154">
        <v>29</v>
      </c>
      <c r="C9" s="137">
        <v>12.58</v>
      </c>
      <c r="D9" s="137">
        <v>6.85</v>
      </c>
      <c r="E9" s="137">
        <v>4.9400000000000004</v>
      </c>
      <c r="F9" s="137">
        <v>2.2799999999999998</v>
      </c>
      <c r="G9" s="156">
        <v>-1.47</v>
      </c>
      <c r="I9" s="73">
        <v>1</v>
      </c>
      <c r="K9" s="95">
        <v>0</v>
      </c>
      <c r="L9" s="95">
        <v>1</v>
      </c>
      <c r="M9" s="95">
        <v>1</v>
      </c>
      <c r="N9" s="95"/>
      <c r="O9" s="6">
        <v>1</v>
      </c>
      <c r="P9" s="95"/>
      <c r="Q9" s="95"/>
      <c r="R9" s="96">
        <v>46</v>
      </c>
      <c r="S9" s="97">
        <v>2</v>
      </c>
      <c r="T9" s="72">
        <v>0</v>
      </c>
      <c r="U9" s="73">
        <v>1</v>
      </c>
      <c r="V9" s="6">
        <v>0</v>
      </c>
      <c r="W9" s="6">
        <v>0</v>
      </c>
      <c r="X9" s="6">
        <v>0</v>
      </c>
      <c r="Y9" s="88">
        <v>0</v>
      </c>
      <c r="Z9" s="88">
        <v>0</v>
      </c>
      <c r="AA9" s="88">
        <v>0</v>
      </c>
      <c r="AB9" s="6">
        <v>1</v>
      </c>
      <c r="AC9" s="6">
        <v>0</v>
      </c>
      <c r="AD9" s="6">
        <v>0</v>
      </c>
      <c r="AE9" s="6">
        <v>0</v>
      </c>
      <c r="AF9" s="6">
        <v>0</v>
      </c>
      <c r="AG9" s="74">
        <v>1</v>
      </c>
      <c r="AH9" s="75">
        <v>0</v>
      </c>
      <c r="AI9" s="76">
        <v>1</v>
      </c>
      <c r="AJ9" s="77">
        <v>0</v>
      </c>
      <c r="AK9" s="78">
        <v>1</v>
      </c>
      <c r="AL9" s="79">
        <v>0</v>
      </c>
      <c r="AM9" s="79">
        <v>0</v>
      </c>
      <c r="AN9" s="80">
        <v>0</v>
      </c>
      <c r="AO9" s="81">
        <v>0</v>
      </c>
      <c r="AP9" s="82">
        <v>1</v>
      </c>
      <c r="AQ9" s="83">
        <v>0</v>
      </c>
      <c r="AR9" s="84">
        <v>0</v>
      </c>
      <c r="AS9" s="85">
        <v>0</v>
      </c>
      <c r="AT9" s="86">
        <v>1</v>
      </c>
      <c r="AU9" s="86">
        <v>1</v>
      </c>
      <c r="AV9" s="86">
        <v>0</v>
      </c>
      <c r="AW9" s="87">
        <v>0</v>
      </c>
      <c r="AX9" s="6">
        <v>0</v>
      </c>
      <c r="AY9" s="6">
        <v>0</v>
      </c>
      <c r="AZ9" s="6">
        <v>0</v>
      </c>
    </row>
    <row r="10" spans="1:52">
      <c r="A10" s="152">
        <v>6</v>
      </c>
      <c r="B10" s="154">
        <v>39</v>
      </c>
      <c r="C10" s="137">
        <v>-0.18</v>
      </c>
      <c r="D10" s="137">
        <v>-0.3</v>
      </c>
      <c r="E10" s="137">
        <v>0.03</v>
      </c>
      <c r="F10" s="137">
        <v>-0.4</v>
      </c>
      <c r="G10" s="156">
        <v>-8.75</v>
      </c>
      <c r="I10" s="73">
        <v>1</v>
      </c>
      <c r="K10" s="95">
        <v>1</v>
      </c>
      <c r="L10" s="95">
        <v>0</v>
      </c>
      <c r="M10" s="95">
        <v>1</v>
      </c>
      <c r="N10" s="95"/>
      <c r="O10" s="95"/>
      <c r="P10" s="95">
        <v>1</v>
      </c>
      <c r="Q10" s="95"/>
      <c r="R10" s="96">
        <v>34</v>
      </c>
      <c r="S10" s="97">
        <v>13</v>
      </c>
      <c r="T10" s="72">
        <v>0</v>
      </c>
      <c r="U10" s="73">
        <v>1</v>
      </c>
      <c r="V10" s="95">
        <v>0</v>
      </c>
      <c r="W10" s="95">
        <v>0</v>
      </c>
      <c r="X10" s="6">
        <v>0</v>
      </c>
      <c r="Y10" s="88">
        <v>0</v>
      </c>
      <c r="Z10" s="88">
        <v>0</v>
      </c>
      <c r="AA10" s="88">
        <v>0</v>
      </c>
      <c r="AB10" s="6">
        <v>1</v>
      </c>
      <c r="AC10" s="6">
        <v>0</v>
      </c>
      <c r="AD10" s="6">
        <v>0</v>
      </c>
      <c r="AE10" s="6">
        <v>1</v>
      </c>
      <c r="AF10" s="6">
        <v>0</v>
      </c>
      <c r="AG10" s="74">
        <v>1</v>
      </c>
      <c r="AH10" s="75">
        <v>0</v>
      </c>
      <c r="AI10" s="76">
        <v>0</v>
      </c>
      <c r="AJ10" s="77">
        <v>1</v>
      </c>
      <c r="AK10" s="78">
        <v>1</v>
      </c>
      <c r="AL10" s="79">
        <v>0</v>
      </c>
      <c r="AM10" s="79">
        <v>0</v>
      </c>
      <c r="AN10" s="80">
        <v>0</v>
      </c>
      <c r="AO10" s="81">
        <v>1</v>
      </c>
      <c r="AP10" s="82">
        <v>1</v>
      </c>
      <c r="AQ10" s="83">
        <v>1</v>
      </c>
      <c r="AR10" s="84">
        <v>0</v>
      </c>
      <c r="AS10" s="85">
        <v>0</v>
      </c>
      <c r="AT10" s="86">
        <v>1</v>
      </c>
      <c r="AU10" s="86">
        <v>1</v>
      </c>
      <c r="AV10" s="86">
        <v>0</v>
      </c>
      <c r="AW10" s="87">
        <v>1</v>
      </c>
      <c r="AX10" s="6">
        <v>1</v>
      </c>
      <c r="AY10" s="6">
        <v>0</v>
      </c>
      <c r="AZ10" s="6">
        <v>0</v>
      </c>
    </row>
    <row r="11" spans="1:52">
      <c r="A11" s="152">
        <v>7</v>
      </c>
      <c r="B11" s="154">
        <v>42</v>
      </c>
      <c r="C11" s="137">
        <v>0.04</v>
      </c>
      <c r="D11" s="137">
        <v>-3.24</v>
      </c>
      <c r="E11" s="137">
        <v>-4.84</v>
      </c>
      <c r="F11" s="137">
        <v>-3.69</v>
      </c>
      <c r="G11" s="156">
        <v>-6.92</v>
      </c>
      <c r="I11" s="73">
        <v>1</v>
      </c>
      <c r="K11" s="95">
        <v>0</v>
      </c>
      <c r="L11" s="95">
        <v>1</v>
      </c>
      <c r="M11" s="95">
        <v>0</v>
      </c>
      <c r="N11" s="95">
        <v>1</v>
      </c>
      <c r="O11" s="95"/>
      <c r="P11" s="95"/>
      <c r="Q11" s="95"/>
      <c r="R11" s="96">
        <v>53</v>
      </c>
      <c r="S11" s="97">
        <v>4</v>
      </c>
      <c r="T11" s="72">
        <v>0</v>
      </c>
      <c r="U11" s="73">
        <v>1</v>
      </c>
      <c r="V11" s="95">
        <v>0</v>
      </c>
      <c r="W11" s="95">
        <v>0</v>
      </c>
      <c r="X11" s="6">
        <v>0</v>
      </c>
      <c r="Y11" s="88">
        <v>0</v>
      </c>
      <c r="Z11" s="88">
        <v>0</v>
      </c>
      <c r="AA11" s="88">
        <v>0</v>
      </c>
      <c r="AB11" s="6">
        <v>1</v>
      </c>
      <c r="AC11" s="6">
        <v>0</v>
      </c>
      <c r="AD11" s="6">
        <v>0</v>
      </c>
      <c r="AE11" s="6">
        <v>1</v>
      </c>
      <c r="AF11" s="6">
        <v>1</v>
      </c>
      <c r="AG11" s="74">
        <v>1</v>
      </c>
      <c r="AH11" s="75">
        <v>0</v>
      </c>
      <c r="AI11" s="76">
        <v>1</v>
      </c>
      <c r="AJ11" s="77">
        <v>1</v>
      </c>
      <c r="AK11" s="78">
        <v>1</v>
      </c>
      <c r="AL11" s="79">
        <v>0</v>
      </c>
      <c r="AM11" s="79">
        <v>0</v>
      </c>
      <c r="AN11" s="80">
        <v>0</v>
      </c>
      <c r="AO11" s="81">
        <v>1</v>
      </c>
      <c r="AP11" s="82">
        <v>0</v>
      </c>
      <c r="AQ11" s="83">
        <v>1</v>
      </c>
      <c r="AR11" s="84">
        <v>1</v>
      </c>
      <c r="AS11" s="85">
        <v>0</v>
      </c>
      <c r="AT11" s="86">
        <v>0</v>
      </c>
      <c r="AU11" s="86">
        <v>0</v>
      </c>
      <c r="AV11" s="86">
        <v>0</v>
      </c>
      <c r="AW11" s="87">
        <v>0</v>
      </c>
      <c r="AX11" s="6">
        <v>0</v>
      </c>
      <c r="AY11" s="6">
        <v>0</v>
      </c>
      <c r="AZ11" s="6">
        <v>0</v>
      </c>
    </row>
    <row r="12" spans="1:52">
      <c r="A12" s="152">
        <v>8</v>
      </c>
      <c r="B12" s="154">
        <v>43</v>
      </c>
      <c r="C12" s="137">
        <v>-1.44</v>
      </c>
      <c r="D12" s="137">
        <v>-1.21</v>
      </c>
      <c r="E12" s="137">
        <v>2.14</v>
      </c>
      <c r="F12" s="137">
        <v>-0.3</v>
      </c>
      <c r="G12" s="156">
        <v>0.47</v>
      </c>
      <c r="I12" s="73">
        <v>1</v>
      </c>
      <c r="K12" s="95">
        <v>0</v>
      </c>
      <c r="L12" s="95">
        <v>1</v>
      </c>
      <c r="M12" s="95">
        <v>1</v>
      </c>
      <c r="N12" s="95"/>
      <c r="O12" s="6">
        <v>1</v>
      </c>
      <c r="P12" s="95"/>
      <c r="Q12" s="95"/>
      <c r="R12" s="96">
        <v>23</v>
      </c>
      <c r="S12" s="97">
        <v>4</v>
      </c>
      <c r="T12" s="72">
        <v>0</v>
      </c>
      <c r="U12" s="73">
        <v>1</v>
      </c>
      <c r="V12" s="95">
        <v>0</v>
      </c>
      <c r="W12" s="95">
        <v>0</v>
      </c>
      <c r="X12" s="6">
        <v>0</v>
      </c>
      <c r="Y12" s="88">
        <v>0</v>
      </c>
      <c r="Z12" s="88">
        <v>0</v>
      </c>
      <c r="AA12" s="88">
        <v>0</v>
      </c>
      <c r="AB12" s="6">
        <v>1</v>
      </c>
      <c r="AC12" s="6">
        <v>0</v>
      </c>
      <c r="AD12" s="6">
        <v>0</v>
      </c>
      <c r="AE12" s="6">
        <v>0</v>
      </c>
      <c r="AF12" s="6">
        <v>0</v>
      </c>
      <c r="AG12" s="74">
        <v>1</v>
      </c>
      <c r="AH12" s="75">
        <v>0</v>
      </c>
      <c r="AI12" s="76">
        <v>1</v>
      </c>
      <c r="AJ12" s="77">
        <v>1</v>
      </c>
      <c r="AK12" s="78">
        <v>1</v>
      </c>
      <c r="AL12" s="79">
        <v>0</v>
      </c>
      <c r="AM12" s="79">
        <v>0</v>
      </c>
      <c r="AN12" s="80">
        <v>0</v>
      </c>
      <c r="AO12" s="81">
        <v>1</v>
      </c>
      <c r="AP12" s="82">
        <v>0</v>
      </c>
      <c r="AQ12" s="83">
        <v>1</v>
      </c>
      <c r="AR12" s="84">
        <v>1</v>
      </c>
      <c r="AS12" s="85">
        <v>0</v>
      </c>
      <c r="AT12" s="86">
        <v>1</v>
      </c>
      <c r="AU12" s="86">
        <v>1</v>
      </c>
      <c r="AV12" s="86">
        <v>0</v>
      </c>
      <c r="AW12" s="87">
        <v>0</v>
      </c>
      <c r="AX12" s="6">
        <v>0</v>
      </c>
      <c r="AY12" s="6">
        <v>0</v>
      </c>
      <c r="AZ12" s="6">
        <v>0</v>
      </c>
    </row>
    <row r="13" spans="1:52">
      <c r="A13" s="152">
        <v>9</v>
      </c>
      <c r="B13" s="154">
        <v>45</v>
      </c>
      <c r="C13" s="137">
        <v>-0.57999999999999996</v>
      </c>
      <c r="D13" s="137">
        <v>-1.58</v>
      </c>
      <c r="E13" s="137">
        <v>-0.72</v>
      </c>
      <c r="F13" s="137">
        <v>0.23</v>
      </c>
      <c r="G13" s="156">
        <v>-2.77</v>
      </c>
      <c r="I13" s="73">
        <v>1</v>
      </c>
      <c r="K13" s="95">
        <v>0</v>
      </c>
      <c r="L13" s="95">
        <v>1</v>
      </c>
      <c r="M13" s="95">
        <v>1</v>
      </c>
      <c r="N13" s="95"/>
      <c r="O13" s="95"/>
      <c r="P13" s="95">
        <v>1</v>
      </c>
      <c r="Q13" s="95"/>
      <c r="R13" s="96">
        <v>24</v>
      </c>
      <c r="S13" s="97">
        <v>3</v>
      </c>
      <c r="T13" s="72">
        <v>0</v>
      </c>
      <c r="U13" s="73">
        <v>1</v>
      </c>
      <c r="V13" s="95">
        <v>0</v>
      </c>
      <c r="W13" s="95">
        <v>0</v>
      </c>
      <c r="X13" s="6">
        <v>0</v>
      </c>
      <c r="Y13" s="88">
        <v>0</v>
      </c>
      <c r="Z13" s="88">
        <v>0</v>
      </c>
      <c r="AA13" s="88">
        <v>0</v>
      </c>
      <c r="AB13" s="6">
        <v>1</v>
      </c>
      <c r="AC13" s="6">
        <v>1</v>
      </c>
      <c r="AD13" s="6">
        <v>0</v>
      </c>
      <c r="AE13" s="6">
        <v>0</v>
      </c>
      <c r="AF13" s="6">
        <v>0</v>
      </c>
      <c r="AG13" s="74">
        <v>0</v>
      </c>
      <c r="AH13" s="75">
        <v>1</v>
      </c>
      <c r="AI13" s="76">
        <v>0</v>
      </c>
      <c r="AJ13" s="77">
        <v>1</v>
      </c>
      <c r="AK13" s="78">
        <v>0</v>
      </c>
      <c r="AL13" s="79">
        <v>0</v>
      </c>
      <c r="AM13" s="79">
        <v>0</v>
      </c>
      <c r="AN13" s="80">
        <v>0</v>
      </c>
      <c r="AO13" s="81">
        <v>0</v>
      </c>
      <c r="AP13" s="82">
        <v>1</v>
      </c>
      <c r="AQ13" s="83">
        <v>0</v>
      </c>
      <c r="AR13" s="84">
        <v>0</v>
      </c>
      <c r="AS13" s="85">
        <v>1</v>
      </c>
      <c r="AT13" s="86">
        <v>1</v>
      </c>
      <c r="AU13" s="86">
        <v>1</v>
      </c>
      <c r="AV13" s="86">
        <v>0</v>
      </c>
      <c r="AW13" s="87">
        <v>1</v>
      </c>
      <c r="AX13" s="6">
        <v>0</v>
      </c>
      <c r="AY13" s="6">
        <v>0</v>
      </c>
      <c r="AZ13" s="6">
        <v>0</v>
      </c>
    </row>
    <row r="14" spans="1:52">
      <c r="A14" s="152">
        <v>10</v>
      </c>
      <c r="B14" s="154">
        <v>46</v>
      </c>
      <c r="C14" s="137">
        <v>1.65</v>
      </c>
      <c r="D14" s="137">
        <v>0.79</v>
      </c>
      <c r="E14" s="137">
        <v>2.37</v>
      </c>
      <c r="F14" s="137">
        <v>0.12</v>
      </c>
      <c r="G14" s="156">
        <v>1.5</v>
      </c>
      <c r="I14" s="73">
        <v>1</v>
      </c>
      <c r="K14" s="95">
        <v>1</v>
      </c>
      <c r="L14" s="95">
        <v>0</v>
      </c>
      <c r="M14" s="95">
        <v>1</v>
      </c>
      <c r="N14" s="95"/>
      <c r="O14" s="6">
        <v>1</v>
      </c>
      <c r="P14" s="95"/>
      <c r="Q14" s="95"/>
      <c r="R14" s="96">
        <v>22</v>
      </c>
      <c r="S14" s="97">
        <v>8</v>
      </c>
      <c r="T14" s="72">
        <v>0</v>
      </c>
      <c r="U14" s="73">
        <v>1</v>
      </c>
      <c r="V14" s="95">
        <v>0</v>
      </c>
      <c r="W14" s="95">
        <v>0</v>
      </c>
      <c r="X14" s="6">
        <v>0</v>
      </c>
      <c r="Y14" s="88">
        <v>0</v>
      </c>
      <c r="Z14" s="88">
        <v>0</v>
      </c>
      <c r="AA14" s="88">
        <v>0</v>
      </c>
      <c r="AB14" s="6">
        <v>1</v>
      </c>
      <c r="AC14" s="6">
        <v>0</v>
      </c>
      <c r="AD14" s="6">
        <v>0</v>
      </c>
      <c r="AE14" s="6">
        <v>0</v>
      </c>
      <c r="AF14" s="6">
        <v>1</v>
      </c>
      <c r="AG14" s="74">
        <v>0</v>
      </c>
      <c r="AH14" s="75">
        <v>1</v>
      </c>
      <c r="AI14" s="76">
        <v>0</v>
      </c>
      <c r="AJ14" s="77">
        <v>1</v>
      </c>
      <c r="AK14" s="78">
        <v>1</v>
      </c>
      <c r="AL14" s="79">
        <v>0</v>
      </c>
      <c r="AM14" s="79">
        <v>0</v>
      </c>
      <c r="AN14" s="80">
        <v>1</v>
      </c>
      <c r="AO14" s="81">
        <v>1</v>
      </c>
      <c r="AP14" s="82">
        <v>0</v>
      </c>
      <c r="AQ14" s="83">
        <v>0</v>
      </c>
      <c r="AR14" s="84">
        <v>1</v>
      </c>
      <c r="AS14" s="85">
        <v>0</v>
      </c>
      <c r="AT14" s="86">
        <v>0</v>
      </c>
      <c r="AU14" s="86">
        <v>1</v>
      </c>
      <c r="AV14" s="86">
        <v>0</v>
      </c>
      <c r="AW14" s="87">
        <v>0</v>
      </c>
      <c r="AX14" s="6">
        <v>0</v>
      </c>
      <c r="AY14" s="6">
        <v>0</v>
      </c>
      <c r="AZ14" s="6">
        <v>0</v>
      </c>
    </row>
    <row r="15" spans="1:52">
      <c r="A15" s="152">
        <v>11</v>
      </c>
      <c r="B15" s="154">
        <v>47</v>
      </c>
      <c r="C15" s="137">
        <v>-1.44</v>
      </c>
      <c r="D15" s="137">
        <v>-6.54</v>
      </c>
      <c r="E15" s="137">
        <v>-0.31</v>
      </c>
      <c r="F15" s="137">
        <v>-0.96</v>
      </c>
      <c r="G15" s="156">
        <v>-9.51</v>
      </c>
      <c r="I15" s="73">
        <v>1</v>
      </c>
      <c r="K15" s="95">
        <v>1</v>
      </c>
      <c r="L15" s="95">
        <v>0</v>
      </c>
      <c r="M15" s="95">
        <v>1</v>
      </c>
      <c r="N15" s="95"/>
      <c r="O15" s="6">
        <v>1</v>
      </c>
      <c r="P15" s="95"/>
      <c r="Q15" s="95"/>
      <c r="R15" s="96">
        <v>18</v>
      </c>
      <c r="S15" s="97">
        <v>6</v>
      </c>
      <c r="T15" s="72">
        <v>0</v>
      </c>
      <c r="U15" s="73">
        <v>1</v>
      </c>
      <c r="V15" s="95">
        <v>0</v>
      </c>
      <c r="W15" s="95">
        <v>0</v>
      </c>
      <c r="X15" s="6">
        <v>0</v>
      </c>
      <c r="Y15" s="88">
        <v>0</v>
      </c>
      <c r="Z15" s="88">
        <v>0</v>
      </c>
      <c r="AA15" s="88">
        <v>0</v>
      </c>
      <c r="AB15" s="6">
        <v>1</v>
      </c>
      <c r="AC15" s="6">
        <v>0</v>
      </c>
      <c r="AD15" s="6">
        <v>0</v>
      </c>
      <c r="AE15" s="6">
        <v>1</v>
      </c>
      <c r="AF15" s="6">
        <v>0</v>
      </c>
      <c r="AG15" s="74">
        <v>0</v>
      </c>
      <c r="AH15" s="75">
        <v>1</v>
      </c>
      <c r="AI15" s="76">
        <v>0</v>
      </c>
      <c r="AJ15" s="77">
        <v>1</v>
      </c>
      <c r="AK15" s="78">
        <v>1</v>
      </c>
      <c r="AL15" s="79">
        <v>0</v>
      </c>
      <c r="AM15" s="79">
        <v>1</v>
      </c>
      <c r="AN15" s="80">
        <v>0</v>
      </c>
      <c r="AO15" s="81">
        <v>1</v>
      </c>
      <c r="AP15" s="82">
        <v>0</v>
      </c>
      <c r="AQ15" s="83">
        <v>1</v>
      </c>
      <c r="AR15" s="84">
        <v>1</v>
      </c>
      <c r="AS15" s="85">
        <v>0</v>
      </c>
      <c r="AT15" s="86">
        <v>1</v>
      </c>
      <c r="AU15" s="86">
        <v>0</v>
      </c>
      <c r="AV15" s="86">
        <v>0</v>
      </c>
      <c r="AW15" s="87">
        <v>0</v>
      </c>
      <c r="AX15" s="6">
        <v>1</v>
      </c>
      <c r="AY15" s="6">
        <v>0</v>
      </c>
      <c r="AZ15" s="6">
        <v>0</v>
      </c>
    </row>
    <row r="16" spans="1:52">
      <c r="A16" s="152">
        <v>12</v>
      </c>
      <c r="B16" s="154">
        <v>48</v>
      </c>
      <c r="C16" s="137">
        <v>-2.46</v>
      </c>
      <c r="D16" s="137">
        <v>0.61</v>
      </c>
      <c r="E16" s="137">
        <v>-2.35</v>
      </c>
      <c r="F16" s="137">
        <v>-0.65</v>
      </c>
      <c r="G16" s="156">
        <v>-5.24</v>
      </c>
      <c r="I16" s="73">
        <v>1</v>
      </c>
      <c r="K16" s="95">
        <v>0</v>
      </c>
      <c r="L16" s="95">
        <v>1</v>
      </c>
      <c r="M16" s="95">
        <v>1</v>
      </c>
      <c r="N16" s="95"/>
      <c r="O16" s="6">
        <v>1</v>
      </c>
      <c r="P16" s="95"/>
      <c r="Q16" s="95"/>
      <c r="R16" s="96">
        <v>18</v>
      </c>
      <c r="S16" s="97">
        <v>5</v>
      </c>
      <c r="T16" s="72">
        <v>0</v>
      </c>
      <c r="U16" s="73">
        <v>1</v>
      </c>
      <c r="V16" s="95">
        <v>0</v>
      </c>
      <c r="W16" s="95">
        <v>0</v>
      </c>
      <c r="X16" s="6">
        <v>0</v>
      </c>
      <c r="Y16" s="88">
        <v>0</v>
      </c>
      <c r="Z16" s="88">
        <v>0</v>
      </c>
      <c r="AA16" s="88">
        <v>0</v>
      </c>
      <c r="AB16" s="6">
        <v>1</v>
      </c>
      <c r="AC16" s="6">
        <v>0</v>
      </c>
      <c r="AD16" s="6">
        <v>0</v>
      </c>
      <c r="AE16" s="6">
        <v>0</v>
      </c>
      <c r="AF16" s="6">
        <v>0</v>
      </c>
      <c r="AG16" s="74">
        <v>0</v>
      </c>
      <c r="AH16" s="75">
        <v>1</v>
      </c>
      <c r="AI16" s="76">
        <v>0</v>
      </c>
      <c r="AJ16" s="77">
        <v>1</v>
      </c>
      <c r="AK16" s="78">
        <v>0</v>
      </c>
      <c r="AL16" s="79">
        <v>0</v>
      </c>
      <c r="AM16" s="79">
        <v>0</v>
      </c>
      <c r="AN16" s="80">
        <v>1</v>
      </c>
      <c r="AO16" s="81">
        <v>1</v>
      </c>
      <c r="AP16" s="82">
        <v>1</v>
      </c>
      <c r="AQ16" s="83">
        <v>1</v>
      </c>
      <c r="AR16" s="84">
        <v>0</v>
      </c>
      <c r="AS16" s="85">
        <v>0</v>
      </c>
      <c r="AT16" s="86">
        <v>0</v>
      </c>
      <c r="AU16" s="86">
        <v>1</v>
      </c>
      <c r="AV16" s="86">
        <v>0</v>
      </c>
      <c r="AW16" s="87">
        <v>0</v>
      </c>
      <c r="AX16" s="6">
        <v>0</v>
      </c>
      <c r="AY16" s="6">
        <v>0</v>
      </c>
      <c r="AZ16" s="6">
        <v>0</v>
      </c>
    </row>
    <row r="17" spans="1:52">
      <c r="A17" s="152">
        <v>13</v>
      </c>
      <c r="B17" s="154">
        <v>53</v>
      </c>
      <c r="C17" s="137">
        <v>-0.11</v>
      </c>
      <c r="D17" s="137">
        <v>-2.2999999999999998</v>
      </c>
      <c r="E17" s="137">
        <v>-0.43</v>
      </c>
      <c r="F17" s="137">
        <v>0.01</v>
      </c>
      <c r="G17" s="156">
        <v>-2.52</v>
      </c>
      <c r="I17" s="73">
        <v>1</v>
      </c>
      <c r="K17" s="95">
        <v>0</v>
      </c>
      <c r="L17" s="95">
        <v>1</v>
      </c>
      <c r="M17" s="95">
        <v>1</v>
      </c>
      <c r="N17" s="95"/>
      <c r="O17" s="95">
        <v>1</v>
      </c>
      <c r="R17" s="96">
        <v>22</v>
      </c>
      <c r="S17" s="97">
        <v>56</v>
      </c>
      <c r="T17" s="72">
        <v>0</v>
      </c>
      <c r="U17" s="73">
        <v>1</v>
      </c>
      <c r="V17" s="95">
        <v>0</v>
      </c>
      <c r="W17" s="95">
        <v>0</v>
      </c>
      <c r="X17" s="6">
        <v>0</v>
      </c>
      <c r="Y17" s="88">
        <v>0</v>
      </c>
      <c r="Z17" s="88">
        <v>0</v>
      </c>
      <c r="AA17" s="88">
        <v>0</v>
      </c>
      <c r="AB17" s="6">
        <v>1</v>
      </c>
      <c r="AC17" s="6">
        <v>0</v>
      </c>
      <c r="AD17" s="6">
        <v>0</v>
      </c>
      <c r="AE17" s="6">
        <v>0</v>
      </c>
      <c r="AF17" s="6">
        <v>0</v>
      </c>
      <c r="AG17" s="74">
        <v>1</v>
      </c>
      <c r="AH17" s="75">
        <v>0</v>
      </c>
      <c r="AI17" s="76">
        <v>1</v>
      </c>
      <c r="AJ17" s="77">
        <v>0</v>
      </c>
      <c r="AK17" s="78">
        <v>1</v>
      </c>
      <c r="AL17" s="79">
        <v>0</v>
      </c>
      <c r="AM17" s="79">
        <v>0</v>
      </c>
      <c r="AN17" s="80">
        <v>1</v>
      </c>
      <c r="AO17" s="81">
        <v>1</v>
      </c>
      <c r="AP17" s="82">
        <v>0</v>
      </c>
      <c r="AQ17" s="83">
        <v>1</v>
      </c>
      <c r="AR17" s="84">
        <v>1</v>
      </c>
      <c r="AS17" s="85">
        <v>0</v>
      </c>
      <c r="AT17" s="86">
        <v>0</v>
      </c>
      <c r="AU17" s="86">
        <v>1</v>
      </c>
      <c r="AV17" s="86">
        <v>0</v>
      </c>
      <c r="AW17" s="87">
        <v>0</v>
      </c>
      <c r="AX17" s="6">
        <v>1</v>
      </c>
      <c r="AY17" s="6">
        <v>0</v>
      </c>
      <c r="AZ17" s="6">
        <v>0</v>
      </c>
    </row>
    <row r="18" spans="1:52">
      <c r="A18" s="152">
        <v>14</v>
      </c>
      <c r="B18" s="154">
        <v>117</v>
      </c>
      <c r="C18" s="137">
        <v>-0.4</v>
      </c>
      <c r="D18" s="137">
        <v>0.72</v>
      </c>
      <c r="E18" s="137">
        <v>-1.1499999999999999</v>
      </c>
      <c r="F18" s="137">
        <v>-0.63</v>
      </c>
      <c r="G18" s="156">
        <v>-0.5</v>
      </c>
      <c r="I18" s="6">
        <v>1</v>
      </c>
      <c r="K18" s="6">
        <v>0</v>
      </c>
      <c r="L18" s="6">
        <v>1</v>
      </c>
      <c r="M18" s="6">
        <v>1</v>
      </c>
      <c r="N18" s="6"/>
      <c r="O18" s="6"/>
      <c r="P18" s="6">
        <v>1</v>
      </c>
      <c r="Q18" s="6"/>
      <c r="R18" s="6">
        <v>25</v>
      </c>
      <c r="S18" s="6">
        <v>11</v>
      </c>
      <c r="T18" s="72">
        <v>0</v>
      </c>
      <c r="U18" s="6">
        <v>1</v>
      </c>
      <c r="V18" s="6">
        <v>0</v>
      </c>
      <c r="W18" s="6">
        <v>1</v>
      </c>
      <c r="X18" s="6">
        <v>0</v>
      </c>
      <c r="Y18" s="6">
        <v>0</v>
      </c>
      <c r="Z18" s="6">
        <v>0</v>
      </c>
      <c r="AA18" s="6">
        <v>0</v>
      </c>
      <c r="AB18" s="6">
        <v>1</v>
      </c>
      <c r="AC18" s="6">
        <v>0</v>
      </c>
      <c r="AD18" s="6">
        <v>0</v>
      </c>
      <c r="AE18" s="6">
        <v>0</v>
      </c>
      <c r="AF18" s="6">
        <v>0</v>
      </c>
      <c r="AG18" s="114">
        <v>1</v>
      </c>
      <c r="AH18" s="114">
        <v>0</v>
      </c>
      <c r="AI18" s="115">
        <v>1</v>
      </c>
      <c r="AJ18" s="115">
        <v>0</v>
      </c>
      <c r="AK18" s="79">
        <v>1</v>
      </c>
      <c r="AL18" s="79">
        <v>1</v>
      </c>
      <c r="AM18" s="79">
        <v>1</v>
      </c>
      <c r="AN18" s="79">
        <v>1</v>
      </c>
      <c r="AO18" s="116">
        <v>0</v>
      </c>
      <c r="AP18" s="83">
        <v>0</v>
      </c>
      <c r="AQ18" s="83">
        <v>1</v>
      </c>
      <c r="AR18" s="83">
        <v>0</v>
      </c>
      <c r="AS18" s="86">
        <v>0</v>
      </c>
      <c r="AT18" s="86">
        <v>0</v>
      </c>
      <c r="AU18" s="86">
        <v>1</v>
      </c>
      <c r="AV18" s="86">
        <v>0</v>
      </c>
      <c r="AW18" s="86">
        <v>1</v>
      </c>
      <c r="AX18" s="86">
        <v>1</v>
      </c>
      <c r="AY18" s="86">
        <v>0</v>
      </c>
      <c r="AZ18" s="86">
        <v>0</v>
      </c>
    </row>
    <row r="19" spans="1:52">
      <c r="I19" s="157">
        <f>SUM(I5:I18)</f>
        <v>14</v>
      </c>
      <c r="J19" s="157"/>
      <c r="K19" s="158">
        <f>SUM(K5:K18)</f>
        <v>4</v>
      </c>
      <c r="L19" s="158">
        <f t="shared" ref="L19:AZ19" si="0">SUM(L5:L18)</f>
        <v>10</v>
      </c>
      <c r="M19" s="158">
        <f t="shared" si="0"/>
        <v>13</v>
      </c>
      <c r="N19" s="158">
        <f t="shared" si="0"/>
        <v>1</v>
      </c>
      <c r="O19" s="158">
        <f t="shared" si="0"/>
        <v>8</v>
      </c>
      <c r="P19" s="158">
        <f t="shared" si="0"/>
        <v>5</v>
      </c>
      <c r="Q19" s="158">
        <f t="shared" si="0"/>
        <v>0</v>
      </c>
      <c r="R19" s="159">
        <f>AVERAGE(R5:R18)</f>
        <v>27.357142857142858</v>
      </c>
      <c r="S19" s="160">
        <f>AVERAGE(S5:S18)</f>
        <v>12.285714285714286</v>
      </c>
      <c r="T19" s="161">
        <f t="shared" si="0"/>
        <v>1</v>
      </c>
      <c r="U19" s="158">
        <f t="shared" si="0"/>
        <v>14</v>
      </c>
      <c r="V19" s="158">
        <f t="shared" si="0"/>
        <v>0</v>
      </c>
      <c r="W19" s="158">
        <f t="shared" si="0"/>
        <v>1</v>
      </c>
      <c r="X19" s="158">
        <f t="shared" si="0"/>
        <v>0</v>
      </c>
      <c r="Y19" s="158">
        <f t="shared" si="0"/>
        <v>0</v>
      </c>
      <c r="Z19" s="158">
        <f t="shared" si="0"/>
        <v>0</v>
      </c>
      <c r="AA19" s="158">
        <f t="shared" si="0"/>
        <v>0</v>
      </c>
      <c r="AB19" s="161">
        <f t="shared" si="0"/>
        <v>14</v>
      </c>
      <c r="AC19" s="158">
        <f t="shared" si="0"/>
        <v>1</v>
      </c>
      <c r="AD19" s="158">
        <f t="shared" si="0"/>
        <v>1</v>
      </c>
      <c r="AE19" s="158">
        <f t="shared" si="0"/>
        <v>3</v>
      </c>
      <c r="AF19" s="158">
        <f t="shared" si="0"/>
        <v>2</v>
      </c>
      <c r="AG19" s="158">
        <f t="shared" si="0"/>
        <v>7</v>
      </c>
      <c r="AH19" s="158">
        <f t="shared" si="0"/>
        <v>8</v>
      </c>
      <c r="AI19" s="158">
        <f t="shared" si="0"/>
        <v>8</v>
      </c>
      <c r="AJ19" s="158">
        <f t="shared" si="0"/>
        <v>10</v>
      </c>
      <c r="AK19" s="161">
        <f t="shared" si="0"/>
        <v>11</v>
      </c>
      <c r="AL19" s="158">
        <f t="shared" si="0"/>
        <v>1</v>
      </c>
      <c r="AM19" s="158">
        <f t="shared" si="0"/>
        <v>3</v>
      </c>
      <c r="AN19" s="158">
        <f t="shared" si="0"/>
        <v>5</v>
      </c>
      <c r="AO19" s="158">
        <f t="shared" si="0"/>
        <v>10</v>
      </c>
      <c r="AP19" s="158">
        <f t="shared" si="0"/>
        <v>5</v>
      </c>
      <c r="AQ19" s="158">
        <f t="shared" si="0"/>
        <v>11</v>
      </c>
      <c r="AR19" s="158">
        <f t="shared" si="0"/>
        <v>7</v>
      </c>
      <c r="AS19" s="158">
        <f t="shared" si="0"/>
        <v>1</v>
      </c>
      <c r="AT19" s="158">
        <f t="shared" si="0"/>
        <v>8</v>
      </c>
      <c r="AU19" s="158">
        <f t="shared" si="0"/>
        <v>12</v>
      </c>
      <c r="AV19" s="158">
        <f t="shared" si="0"/>
        <v>1</v>
      </c>
      <c r="AW19" s="158">
        <f t="shared" si="0"/>
        <v>5</v>
      </c>
      <c r="AX19" s="158">
        <f t="shared" si="0"/>
        <v>6</v>
      </c>
      <c r="AY19" s="158">
        <f t="shared" si="0"/>
        <v>0</v>
      </c>
      <c r="AZ19" s="158">
        <f t="shared" si="0"/>
        <v>0</v>
      </c>
    </row>
    <row r="20" spans="1:52">
      <c r="I20">
        <f>I19/A18</f>
        <v>1</v>
      </c>
      <c r="K20">
        <f>K19/A18</f>
        <v>0.2857142857142857</v>
      </c>
      <c r="L20">
        <f>L19/A18</f>
        <v>0.7142857142857143</v>
      </c>
      <c r="T20" s="162">
        <f>T19/A18</f>
        <v>7.1428571428571425E-2</v>
      </c>
      <c r="AB20" s="162">
        <f>AB19/A18</f>
        <v>1</v>
      </c>
      <c r="AE20" s="162">
        <f>AE19/A18</f>
        <v>0.21428571428571427</v>
      </c>
      <c r="AF20" s="162">
        <f>AF19/A18</f>
        <v>0.14285714285714285</v>
      </c>
      <c r="AG20" s="163">
        <f>AG19/A18</f>
        <v>0.5</v>
      </c>
      <c r="AH20" s="163">
        <f>AH19/A18</f>
        <v>0.5714285714285714</v>
      </c>
      <c r="AI20" s="163">
        <f>AI19/A18</f>
        <v>0.5714285714285714</v>
      </c>
      <c r="AJ20" s="162"/>
      <c r="AK20" s="164">
        <f>AK19/A18</f>
        <v>0.7857142857142857</v>
      </c>
      <c r="AL20" s="162"/>
      <c r="AM20" s="162"/>
      <c r="AN20" s="162"/>
      <c r="AO20" s="164">
        <f>AO19/A18</f>
        <v>0.7142857142857143</v>
      </c>
      <c r="AQ20" s="164">
        <f>AQ19/A18</f>
        <v>0.7857142857142857</v>
      </c>
      <c r="AR20" s="163">
        <f>AR19/A18</f>
        <v>0.5</v>
      </c>
      <c r="AS20" s="162"/>
      <c r="AT20" s="163">
        <f>AT19/A18</f>
        <v>0.5714285714285714</v>
      </c>
      <c r="AU20" s="164">
        <f>AU19/A18</f>
        <v>0.8571428571428571</v>
      </c>
      <c r="AV20" s="162"/>
      <c r="AW20" s="162">
        <f>AW19/A18</f>
        <v>0.35714285714285715</v>
      </c>
      <c r="AX20" s="166">
        <f>AX19/A18</f>
        <v>0.42857142857142855</v>
      </c>
    </row>
    <row r="21" spans="1:52">
      <c r="A21" s="6"/>
      <c r="B21" s="6"/>
    </row>
    <row r="22" spans="1:52">
      <c r="A22" s="6"/>
      <c r="B22" s="6"/>
    </row>
    <row r="23" spans="1:52">
      <c r="A23" s="6"/>
      <c r="B23" s="6"/>
    </row>
    <row r="24" spans="1:52">
      <c r="A24" s="6"/>
      <c r="B24" s="95"/>
    </row>
    <row r="25" spans="1:52">
      <c r="A25" s="6"/>
      <c r="B25" s="95"/>
    </row>
    <row r="26" spans="1:52">
      <c r="A26" s="6"/>
      <c r="B26" s="95"/>
    </row>
    <row r="27" spans="1:52">
      <c r="A27" s="6"/>
      <c r="B27" s="95"/>
    </row>
    <row r="28" spans="1:52">
      <c r="A28" s="6"/>
      <c r="B28" s="95"/>
    </row>
    <row r="29" spans="1:52">
      <c r="A29" s="6"/>
      <c r="B29" s="95"/>
    </row>
    <row r="30" spans="1:52">
      <c r="A30" s="6"/>
      <c r="B30" s="95"/>
    </row>
    <row r="31" spans="1:52">
      <c r="A31" s="6"/>
      <c r="B31" s="95"/>
    </row>
    <row r="32" spans="1:52">
      <c r="A32" s="6"/>
      <c r="B32" s="95"/>
    </row>
    <row r="33" spans="1:2">
      <c r="A33" s="6"/>
      <c r="B33" s="95"/>
    </row>
    <row r="34" spans="1:2">
      <c r="A34" s="6"/>
      <c r="B34" s="95"/>
    </row>
  </sheetData>
  <mergeCells count="4">
    <mergeCell ref="A1:A3"/>
    <mergeCell ref="B1:B4"/>
    <mergeCell ref="C1:G1"/>
    <mergeCell ref="C2:G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8"/>
  <sheetViews>
    <sheetView topLeftCell="A8" workbookViewId="0">
      <selection activeCell="G5" sqref="G5:G37"/>
    </sheetView>
  </sheetViews>
  <sheetFormatPr defaultRowHeight="15"/>
  <sheetData>
    <row r="1" spans="1:9">
      <c r="A1" s="233"/>
      <c r="B1" s="234" t="s">
        <v>0</v>
      </c>
      <c r="C1" s="235" t="s">
        <v>391</v>
      </c>
      <c r="D1" s="236"/>
      <c r="E1" s="236"/>
      <c r="F1" s="236"/>
      <c r="G1" s="236"/>
    </row>
    <row r="2" spans="1:9">
      <c r="A2" s="233"/>
      <c r="B2" s="234"/>
      <c r="C2" s="237" t="s">
        <v>392</v>
      </c>
      <c r="D2" s="237"/>
      <c r="E2" s="237"/>
      <c r="F2" s="237"/>
      <c r="G2" s="237"/>
    </row>
    <row r="3" spans="1:9">
      <c r="A3" s="233"/>
      <c r="B3" s="234"/>
      <c r="C3" s="238"/>
      <c r="D3" s="238"/>
      <c r="E3" s="238"/>
      <c r="F3" s="238"/>
      <c r="G3" s="238"/>
    </row>
    <row r="4" spans="1:9" ht="30">
      <c r="A4" s="152"/>
      <c r="B4" s="234"/>
      <c r="C4" s="152" t="s">
        <v>394</v>
      </c>
      <c r="D4" s="152" t="s">
        <v>395</v>
      </c>
      <c r="E4" s="152" t="s">
        <v>396</v>
      </c>
      <c r="F4" s="152" t="s">
        <v>397</v>
      </c>
      <c r="G4" s="152" t="s">
        <v>398</v>
      </c>
      <c r="I4" s="53" t="s">
        <v>16</v>
      </c>
    </row>
    <row r="5" spans="1:9">
      <c r="A5" s="152">
        <v>7</v>
      </c>
      <c r="B5" s="153">
        <v>8</v>
      </c>
      <c r="C5" s="137">
        <v>-5.16</v>
      </c>
      <c r="D5" s="137">
        <v>-1.03</v>
      </c>
      <c r="E5" s="137">
        <v>3.16</v>
      </c>
      <c r="F5" s="137">
        <v>-3.35</v>
      </c>
      <c r="G5" s="137">
        <v>0.21</v>
      </c>
      <c r="I5" s="6">
        <v>1</v>
      </c>
    </row>
    <row r="6" spans="1:9">
      <c r="A6" s="152">
        <v>14</v>
      </c>
      <c r="B6" s="153">
        <v>17</v>
      </c>
      <c r="C6" s="137">
        <v>3.19</v>
      </c>
      <c r="D6" s="137">
        <v>5.91</v>
      </c>
      <c r="E6" s="137">
        <v>7.36</v>
      </c>
      <c r="F6" s="137">
        <v>3.99</v>
      </c>
      <c r="G6" s="137">
        <v>5.64</v>
      </c>
      <c r="I6" s="6">
        <v>1</v>
      </c>
    </row>
    <row r="7" spans="1:9">
      <c r="A7" s="152">
        <v>16</v>
      </c>
      <c r="B7" s="154">
        <v>19</v>
      </c>
      <c r="C7" s="137">
        <v>-5.86</v>
      </c>
      <c r="D7" s="137">
        <v>-6</v>
      </c>
      <c r="E7" s="137">
        <v>-5.56</v>
      </c>
      <c r="F7" s="137">
        <v>-9.08</v>
      </c>
      <c r="G7" s="137">
        <v>-7.02</v>
      </c>
      <c r="I7" s="6">
        <v>1</v>
      </c>
    </row>
    <row r="8" spans="1:9">
      <c r="A8" s="152">
        <v>20</v>
      </c>
      <c r="B8" s="154">
        <v>23</v>
      </c>
      <c r="C8" s="137">
        <v>1.41</v>
      </c>
      <c r="D8" s="137">
        <v>0.9</v>
      </c>
      <c r="E8" s="137">
        <v>4.05</v>
      </c>
      <c r="F8" s="137">
        <v>-1.51</v>
      </c>
      <c r="G8" s="137">
        <v>-1.63</v>
      </c>
      <c r="I8" s="6">
        <v>1</v>
      </c>
    </row>
    <row r="9" spans="1:9">
      <c r="A9" s="152">
        <v>21</v>
      </c>
      <c r="B9" s="154">
        <v>24</v>
      </c>
      <c r="C9" s="137">
        <v>-1.34</v>
      </c>
      <c r="D9" s="137">
        <v>1.0900000000000001</v>
      </c>
      <c r="E9" s="137">
        <v>0.43</v>
      </c>
      <c r="F9" s="137">
        <v>2.71</v>
      </c>
      <c r="G9" s="137">
        <v>1.6</v>
      </c>
      <c r="I9" s="6">
        <v>1</v>
      </c>
    </row>
    <row r="10" spans="1:9">
      <c r="A10" s="152">
        <v>22</v>
      </c>
      <c r="B10" s="154">
        <v>25</v>
      </c>
      <c r="C10" s="137">
        <v>0.37</v>
      </c>
      <c r="D10" s="137">
        <v>0</v>
      </c>
      <c r="E10" s="137">
        <v>0.55000000000000004</v>
      </c>
      <c r="F10" s="137">
        <v>-0.09</v>
      </c>
      <c r="G10" s="137">
        <v>-0.64</v>
      </c>
      <c r="I10" s="6">
        <v>1</v>
      </c>
    </row>
    <row r="11" spans="1:9">
      <c r="A11" s="152">
        <v>24</v>
      </c>
      <c r="B11" s="154">
        <v>28</v>
      </c>
      <c r="C11" s="137">
        <v>-2.4700000000000002</v>
      </c>
      <c r="D11" s="137">
        <v>-1.1000000000000001</v>
      </c>
      <c r="E11" s="137">
        <v>-0.89</v>
      </c>
      <c r="F11" s="137">
        <v>0.37</v>
      </c>
      <c r="G11" s="137">
        <v>-0.73</v>
      </c>
      <c r="I11" s="6">
        <v>1</v>
      </c>
    </row>
    <row r="12" spans="1:9">
      <c r="A12" s="152">
        <v>26</v>
      </c>
      <c r="B12" s="154">
        <v>30</v>
      </c>
      <c r="C12" s="137">
        <v>0.28000000000000003</v>
      </c>
      <c r="D12" s="137">
        <v>1.84</v>
      </c>
      <c r="E12" s="137">
        <v>5.04</v>
      </c>
      <c r="F12" s="137">
        <v>1.98</v>
      </c>
      <c r="G12" s="137">
        <v>0.85</v>
      </c>
      <c r="I12" s="95">
        <v>1</v>
      </c>
    </row>
    <row r="13" spans="1:9">
      <c r="A13" s="152">
        <v>30</v>
      </c>
      <c r="B13" s="154">
        <v>34</v>
      </c>
      <c r="C13" s="137">
        <v>-0.28000000000000003</v>
      </c>
      <c r="D13" s="137">
        <v>-0.37</v>
      </c>
      <c r="E13" s="137">
        <v>0.53</v>
      </c>
      <c r="F13" s="137">
        <v>1.21</v>
      </c>
      <c r="G13" s="137">
        <v>0.18</v>
      </c>
      <c r="I13" s="95">
        <v>1</v>
      </c>
    </row>
    <row r="14" spans="1:9">
      <c r="A14" s="152">
        <v>31</v>
      </c>
      <c r="B14" s="154">
        <v>35</v>
      </c>
      <c r="C14" s="137">
        <v>0.4</v>
      </c>
      <c r="D14" s="137">
        <v>-1.23</v>
      </c>
      <c r="E14" s="137">
        <v>-0.2</v>
      </c>
      <c r="F14" s="137">
        <v>-0.76</v>
      </c>
      <c r="G14" s="137">
        <v>-1.52</v>
      </c>
      <c r="I14" s="95">
        <v>1</v>
      </c>
    </row>
    <row r="15" spans="1:9">
      <c r="A15" s="152">
        <v>32</v>
      </c>
      <c r="B15" s="154">
        <v>36</v>
      </c>
      <c r="C15" s="137">
        <v>1.65</v>
      </c>
      <c r="D15" s="137">
        <v>0.04</v>
      </c>
      <c r="E15" s="137">
        <v>1.34</v>
      </c>
      <c r="F15" s="137">
        <v>1.03</v>
      </c>
      <c r="G15" s="137">
        <v>-0.4</v>
      </c>
      <c r="I15" s="95">
        <v>1</v>
      </c>
    </row>
    <row r="16" spans="1:9">
      <c r="A16" s="152">
        <v>45</v>
      </c>
      <c r="B16" s="154">
        <v>51</v>
      </c>
      <c r="C16" s="137">
        <v>-0.03</v>
      </c>
      <c r="D16" s="137">
        <v>-0.22</v>
      </c>
      <c r="E16" s="137">
        <v>0.26</v>
      </c>
      <c r="F16" s="137">
        <v>-0.92</v>
      </c>
      <c r="G16" s="137">
        <v>-0.27</v>
      </c>
      <c r="I16" s="95">
        <v>1</v>
      </c>
    </row>
    <row r="17" spans="1:9">
      <c r="A17" s="152">
        <v>47</v>
      </c>
      <c r="B17" s="154">
        <v>54</v>
      </c>
      <c r="C17" s="137">
        <v>0.36</v>
      </c>
      <c r="D17" s="137">
        <v>-6.53</v>
      </c>
      <c r="E17" s="137">
        <v>0.54</v>
      </c>
      <c r="F17" s="137">
        <v>-0.13</v>
      </c>
      <c r="G17" s="137">
        <v>1.48</v>
      </c>
      <c r="I17" s="95">
        <v>1</v>
      </c>
    </row>
    <row r="18" spans="1:9">
      <c r="A18" s="152">
        <v>49</v>
      </c>
      <c r="B18" s="154">
        <v>57</v>
      </c>
      <c r="C18" s="137">
        <v>-0.92</v>
      </c>
      <c r="D18" s="137">
        <v>-2.6</v>
      </c>
      <c r="E18" s="137">
        <v>0.38</v>
      </c>
      <c r="F18" s="137">
        <v>0.1</v>
      </c>
      <c r="G18" s="137">
        <v>-3.08</v>
      </c>
      <c r="I18" s="95">
        <v>1</v>
      </c>
    </row>
    <row r="19" spans="1:9">
      <c r="A19" s="152">
        <v>51</v>
      </c>
      <c r="B19" s="154">
        <v>60</v>
      </c>
      <c r="C19" s="137">
        <v>-1.72</v>
      </c>
      <c r="D19" s="137">
        <v>8.76</v>
      </c>
      <c r="E19" s="137">
        <v>0.98</v>
      </c>
      <c r="F19" s="137">
        <v>2.57</v>
      </c>
      <c r="G19" s="137">
        <v>5.99</v>
      </c>
      <c r="I19" s="95">
        <v>1</v>
      </c>
    </row>
    <row r="20" spans="1:9">
      <c r="A20" s="152">
        <v>52</v>
      </c>
      <c r="B20" s="154">
        <v>62</v>
      </c>
      <c r="C20" s="137">
        <v>-0.45</v>
      </c>
      <c r="D20" s="137">
        <v>2.2400000000000002</v>
      </c>
      <c r="E20" s="137">
        <v>-0.18</v>
      </c>
      <c r="F20" s="137">
        <v>0.33</v>
      </c>
      <c r="G20" s="137">
        <v>2.0499999999999998</v>
      </c>
      <c r="I20" s="95">
        <v>1</v>
      </c>
    </row>
    <row r="21" spans="1:9">
      <c r="A21" s="152">
        <v>54</v>
      </c>
      <c r="B21" s="155">
        <v>67</v>
      </c>
      <c r="C21" s="137" t="s">
        <v>403</v>
      </c>
      <c r="D21" s="137">
        <v>1.95</v>
      </c>
      <c r="E21" s="137">
        <v>0.25</v>
      </c>
      <c r="F21" s="137">
        <v>-1.0900000000000001</v>
      </c>
      <c r="G21" s="137">
        <v>2.59</v>
      </c>
      <c r="I21" s="95">
        <v>1</v>
      </c>
    </row>
    <row r="22" spans="1:9">
      <c r="A22" s="152">
        <v>56</v>
      </c>
      <c r="B22" s="154">
        <v>70</v>
      </c>
      <c r="C22" s="137">
        <v>0.4</v>
      </c>
      <c r="D22" s="137">
        <v>-1.83</v>
      </c>
      <c r="E22" s="137">
        <v>-0.33</v>
      </c>
      <c r="F22" s="137">
        <v>-0.38</v>
      </c>
      <c r="G22" s="137">
        <v>-2.11</v>
      </c>
      <c r="I22" s="95">
        <v>1</v>
      </c>
    </row>
    <row r="23" spans="1:9">
      <c r="A23" s="152">
        <v>57</v>
      </c>
      <c r="B23" s="154">
        <v>71</v>
      </c>
      <c r="C23" s="137">
        <v>0.92</v>
      </c>
      <c r="D23" s="137">
        <v>0.92</v>
      </c>
      <c r="E23" s="137">
        <v>-8.27</v>
      </c>
      <c r="F23" s="137">
        <v>0.19</v>
      </c>
      <c r="G23" s="137">
        <v>0.87</v>
      </c>
      <c r="I23" s="95">
        <v>1</v>
      </c>
    </row>
    <row r="24" spans="1:9">
      <c r="A24" s="152">
        <v>59</v>
      </c>
      <c r="B24" s="154">
        <v>73</v>
      </c>
      <c r="C24" s="137">
        <v>-0.39</v>
      </c>
      <c r="D24" s="137">
        <v>-0.63</v>
      </c>
      <c r="E24" s="137">
        <v>-2.77</v>
      </c>
      <c r="F24" s="137">
        <v>-0.31</v>
      </c>
      <c r="G24" s="137">
        <v>-0.54</v>
      </c>
      <c r="I24" s="95">
        <v>1</v>
      </c>
    </row>
    <row r="25" spans="1:9">
      <c r="A25" s="152">
        <v>60</v>
      </c>
      <c r="B25" s="154">
        <v>74</v>
      </c>
      <c r="C25" s="137">
        <v>0.71</v>
      </c>
      <c r="D25" s="137">
        <v>-0.72</v>
      </c>
      <c r="E25" s="137">
        <v>-2.16</v>
      </c>
      <c r="F25" s="137">
        <v>4.42</v>
      </c>
      <c r="G25" s="137">
        <v>1.41</v>
      </c>
      <c r="I25" s="95">
        <v>1</v>
      </c>
    </row>
    <row r="26" spans="1:9">
      <c r="A26" s="152">
        <v>70</v>
      </c>
      <c r="B26" s="154">
        <v>92</v>
      </c>
      <c r="C26" s="137">
        <v>1.06</v>
      </c>
      <c r="D26" s="137">
        <v>-5.34</v>
      </c>
      <c r="E26" s="137">
        <v>-3.03</v>
      </c>
      <c r="F26" s="137">
        <v>0.65</v>
      </c>
      <c r="G26" s="137">
        <v>-0.83</v>
      </c>
      <c r="I26" s="95">
        <v>1</v>
      </c>
    </row>
    <row r="27" spans="1:9">
      <c r="A27" s="152">
        <v>71</v>
      </c>
      <c r="B27" s="154">
        <v>93</v>
      </c>
      <c r="C27" s="137">
        <v>-0.22</v>
      </c>
      <c r="D27" s="137">
        <v>18.28</v>
      </c>
      <c r="E27" s="137">
        <v>2.0499999999999998</v>
      </c>
      <c r="F27" s="137">
        <v>1.3</v>
      </c>
      <c r="G27" s="137">
        <v>0.2</v>
      </c>
      <c r="I27" s="95">
        <v>1</v>
      </c>
    </row>
    <row r="28" spans="1:9">
      <c r="A28" s="152">
        <v>72</v>
      </c>
      <c r="B28" s="154">
        <v>95</v>
      </c>
      <c r="C28" s="137">
        <v>1.22</v>
      </c>
      <c r="D28" s="137">
        <v>0.47</v>
      </c>
      <c r="E28" s="137">
        <v>0.56000000000000005</v>
      </c>
      <c r="F28" s="137">
        <v>-0.33</v>
      </c>
      <c r="G28" s="137">
        <v>1.61</v>
      </c>
      <c r="I28" s="95">
        <v>1</v>
      </c>
    </row>
    <row r="29" spans="1:9">
      <c r="A29" s="152">
        <v>74</v>
      </c>
      <c r="B29" s="154">
        <v>98</v>
      </c>
      <c r="C29" s="137">
        <v>-2.02</v>
      </c>
      <c r="D29" s="137">
        <v>-8.2799999999999994</v>
      </c>
      <c r="E29" s="137">
        <v>-1.1299999999999999</v>
      </c>
      <c r="F29" s="137">
        <v>-1</v>
      </c>
      <c r="G29" s="137">
        <v>-3.58</v>
      </c>
      <c r="I29" s="6">
        <v>1</v>
      </c>
    </row>
    <row r="30" spans="1:9">
      <c r="A30" s="152">
        <v>75</v>
      </c>
      <c r="B30" s="154">
        <v>99</v>
      </c>
      <c r="C30" s="137">
        <v>-0.38</v>
      </c>
      <c r="D30" s="137">
        <v>8.4499999999999993</v>
      </c>
      <c r="E30" s="137">
        <v>-2.83</v>
      </c>
      <c r="F30" s="137">
        <v>0.43</v>
      </c>
      <c r="G30" s="137">
        <v>-3.67</v>
      </c>
      <c r="I30" s="6">
        <v>1</v>
      </c>
    </row>
    <row r="31" spans="1:9">
      <c r="A31" s="152">
        <v>76</v>
      </c>
      <c r="B31" s="154">
        <v>100</v>
      </c>
      <c r="C31" s="137">
        <v>0.87</v>
      </c>
      <c r="D31" s="137">
        <v>0.54</v>
      </c>
      <c r="E31" s="137">
        <v>-8.52</v>
      </c>
      <c r="F31" s="137">
        <v>0.33</v>
      </c>
      <c r="G31" s="137">
        <v>1.34</v>
      </c>
      <c r="I31" s="6">
        <v>1</v>
      </c>
    </row>
    <row r="32" spans="1:9">
      <c r="A32" s="152">
        <v>81</v>
      </c>
      <c r="B32" s="154">
        <v>107</v>
      </c>
      <c r="C32" s="137">
        <v>1.9</v>
      </c>
      <c r="D32" s="137">
        <v>0.67</v>
      </c>
      <c r="E32" s="137">
        <v>0.28999999999999998</v>
      </c>
      <c r="F32" s="137">
        <v>0.86</v>
      </c>
      <c r="G32" s="137">
        <v>-1.02</v>
      </c>
      <c r="I32" s="6">
        <v>1</v>
      </c>
    </row>
    <row r="33" spans="1:9">
      <c r="A33" s="152">
        <v>82</v>
      </c>
      <c r="B33" s="154">
        <v>109</v>
      </c>
      <c r="C33" s="137">
        <v>-1</v>
      </c>
      <c r="D33" s="137">
        <v>1.79</v>
      </c>
      <c r="E33" s="137">
        <v>-0.75</v>
      </c>
      <c r="F33" s="137">
        <v>-0.16</v>
      </c>
      <c r="G33" s="137">
        <v>1.69</v>
      </c>
      <c r="I33" s="6">
        <v>1</v>
      </c>
    </row>
    <row r="34" spans="1:9">
      <c r="A34" s="152">
        <v>83</v>
      </c>
      <c r="B34" s="154">
        <v>111</v>
      </c>
      <c r="C34" s="137">
        <v>1.38</v>
      </c>
      <c r="D34" s="137">
        <v>-0.65</v>
      </c>
      <c r="E34" s="137">
        <v>2.2000000000000002</v>
      </c>
      <c r="F34" s="137">
        <v>0.69</v>
      </c>
      <c r="G34" s="137">
        <v>-1.25</v>
      </c>
      <c r="I34" s="6">
        <v>1</v>
      </c>
    </row>
    <row r="35" spans="1:9">
      <c r="A35" s="152">
        <v>86</v>
      </c>
      <c r="B35" s="154">
        <v>118</v>
      </c>
      <c r="C35" s="137">
        <v>2.4</v>
      </c>
      <c r="D35" s="137">
        <v>1.24</v>
      </c>
      <c r="E35" s="137">
        <v>2.0499999999999998</v>
      </c>
      <c r="F35" s="137">
        <v>1.17</v>
      </c>
      <c r="G35" s="137">
        <v>2.16</v>
      </c>
      <c r="I35" s="6">
        <v>1</v>
      </c>
    </row>
    <row r="36" spans="1:9">
      <c r="A36" s="152">
        <v>87</v>
      </c>
      <c r="B36" s="154">
        <v>119</v>
      </c>
      <c r="C36" s="137">
        <v>0.95</v>
      </c>
      <c r="D36" s="137">
        <v>4.38</v>
      </c>
      <c r="E36" s="137">
        <v>-4.7300000000000004</v>
      </c>
      <c r="F36" s="137">
        <v>-7.46</v>
      </c>
      <c r="G36" s="137">
        <v>1.27</v>
      </c>
      <c r="I36" s="6">
        <v>1</v>
      </c>
    </row>
    <row r="37" spans="1:9">
      <c r="A37" s="152">
        <v>88</v>
      </c>
      <c r="B37" s="154">
        <v>120</v>
      </c>
      <c r="C37" s="137">
        <v>-1.86</v>
      </c>
      <c r="D37" s="137">
        <v>0.54</v>
      </c>
      <c r="E37" s="137">
        <v>-0.34</v>
      </c>
      <c r="F37" s="137">
        <v>-1.03</v>
      </c>
      <c r="G37" s="137">
        <v>-1.55</v>
      </c>
      <c r="I37" s="6">
        <v>1</v>
      </c>
    </row>
    <row r="38" spans="1:9">
      <c r="I38">
        <f>SUM(I5:I37)</f>
        <v>33</v>
      </c>
    </row>
  </sheetData>
  <mergeCells count="4">
    <mergeCell ref="A1:A3"/>
    <mergeCell ref="B1:B4"/>
    <mergeCell ref="C1:G1"/>
    <mergeCell ref="C2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44"/>
  <sheetViews>
    <sheetView workbookViewId="0">
      <selection activeCell="T25" sqref="T25"/>
    </sheetView>
  </sheetViews>
  <sheetFormatPr defaultRowHeight="15"/>
  <sheetData>
    <row r="1" spans="1:52">
      <c r="A1" s="233"/>
      <c r="B1" s="234" t="s">
        <v>0</v>
      </c>
      <c r="C1" s="235" t="s">
        <v>391</v>
      </c>
      <c r="D1" s="236"/>
      <c r="E1" s="236"/>
      <c r="F1" s="236"/>
      <c r="G1" s="236"/>
    </row>
    <row r="2" spans="1:52">
      <c r="A2" s="233"/>
      <c r="B2" s="234"/>
      <c r="C2" s="237" t="s">
        <v>392</v>
      </c>
      <c r="D2" s="237"/>
      <c r="E2" s="237"/>
      <c r="F2" s="237"/>
      <c r="G2" s="237"/>
    </row>
    <row r="3" spans="1:52">
      <c r="A3" s="233"/>
      <c r="B3" s="234"/>
      <c r="C3" s="238"/>
      <c r="D3" s="238"/>
      <c r="E3" s="238"/>
      <c r="F3" s="238"/>
      <c r="G3" s="238"/>
    </row>
    <row r="4" spans="1:52" ht="75">
      <c r="A4" s="152"/>
      <c r="B4" s="234"/>
      <c r="C4" s="152" t="s">
        <v>394</v>
      </c>
      <c r="D4" s="152" t="s">
        <v>395</v>
      </c>
      <c r="E4" s="152" t="s">
        <v>396</v>
      </c>
      <c r="F4" s="152" t="s">
        <v>397</v>
      </c>
      <c r="G4" s="152" t="s">
        <v>398</v>
      </c>
      <c r="I4" s="52" t="s">
        <v>17</v>
      </c>
      <c r="K4" s="52" t="s">
        <v>1</v>
      </c>
      <c r="L4" s="52" t="s">
        <v>2</v>
      </c>
      <c r="M4" s="53" t="s">
        <v>3</v>
      </c>
      <c r="N4" s="53" t="s">
        <v>4</v>
      </c>
      <c r="O4" s="53" t="s">
        <v>5</v>
      </c>
      <c r="P4" s="53" t="s">
        <v>6</v>
      </c>
      <c r="Q4" s="53" t="s">
        <v>7</v>
      </c>
      <c r="R4" s="53" t="s">
        <v>8</v>
      </c>
      <c r="S4" s="53" t="s">
        <v>10</v>
      </c>
      <c r="T4" s="54" t="s">
        <v>52</v>
      </c>
      <c r="U4" s="53" t="s">
        <v>15</v>
      </c>
      <c r="V4" s="53" t="s">
        <v>16</v>
      </c>
      <c r="W4" s="52" t="s">
        <v>17</v>
      </c>
      <c r="X4" s="53" t="s">
        <v>18</v>
      </c>
      <c r="Y4" s="53" t="s">
        <v>19</v>
      </c>
      <c r="Z4" s="53" t="s">
        <v>20</v>
      </c>
      <c r="AA4" s="52" t="s">
        <v>21</v>
      </c>
      <c r="AB4" s="55" t="s">
        <v>22</v>
      </c>
      <c r="AC4" s="28" t="s">
        <v>23</v>
      </c>
      <c r="AD4" s="28" t="s">
        <v>24</v>
      </c>
      <c r="AE4" s="28" t="s">
        <v>25</v>
      </c>
      <c r="AF4" s="28" t="s">
        <v>26</v>
      </c>
      <c r="AG4" s="56" t="s">
        <v>27</v>
      </c>
      <c r="AH4" s="57" t="s">
        <v>404</v>
      </c>
      <c r="AI4" s="58" t="s">
        <v>32</v>
      </c>
      <c r="AJ4" s="59" t="s">
        <v>31</v>
      </c>
      <c r="AK4" s="60" t="s">
        <v>33</v>
      </c>
      <c r="AL4" s="61" t="s">
        <v>34</v>
      </c>
      <c r="AM4" s="61" t="s">
        <v>35</v>
      </c>
      <c r="AN4" s="62" t="s">
        <v>36</v>
      </c>
      <c r="AO4" s="63" t="s">
        <v>37</v>
      </c>
      <c r="AP4" s="64" t="s">
        <v>38</v>
      </c>
      <c r="AQ4" s="65" t="s">
        <v>39</v>
      </c>
      <c r="AR4" s="66" t="s">
        <v>40</v>
      </c>
      <c r="AS4" s="67" t="s">
        <v>41</v>
      </c>
      <c r="AT4" s="68" t="s">
        <v>42</v>
      </c>
      <c r="AU4" s="68" t="s">
        <v>43</v>
      </c>
      <c r="AV4" s="68" t="s">
        <v>44</v>
      </c>
      <c r="AW4" s="69" t="s">
        <v>45</v>
      </c>
      <c r="AX4" s="70" t="s">
        <v>46</v>
      </c>
      <c r="AY4" s="70" t="s">
        <v>47</v>
      </c>
      <c r="AZ4" s="70" t="s">
        <v>48</v>
      </c>
    </row>
    <row r="5" spans="1:52">
      <c r="A5" s="152">
        <v>1</v>
      </c>
      <c r="B5" s="153">
        <v>4</v>
      </c>
      <c r="C5" s="137">
        <v>4</v>
      </c>
      <c r="D5" s="137">
        <v>2.21</v>
      </c>
      <c r="E5" s="137">
        <v>4.49</v>
      </c>
      <c r="F5" s="156">
        <v>3.71</v>
      </c>
      <c r="G5" s="137">
        <v>-1.44</v>
      </c>
      <c r="I5" s="6">
        <v>1</v>
      </c>
      <c r="K5" s="6">
        <v>0</v>
      </c>
      <c r="L5" s="6">
        <v>1</v>
      </c>
      <c r="M5" s="6">
        <v>1</v>
      </c>
      <c r="N5" s="6"/>
      <c r="O5" s="6"/>
      <c r="P5" s="6">
        <v>1</v>
      </c>
      <c r="Q5" s="6"/>
      <c r="R5" s="71">
        <v>29</v>
      </c>
      <c r="S5" s="35">
        <v>10</v>
      </c>
      <c r="T5" s="72">
        <v>0</v>
      </c>
      <c r="U5" s="73">
        <v>0</v>
      </c>
      <c r="V5" s="6">
        <v>0</v>
      </c>
      <c r="W5" s="6">
        <v>1</v>
      </c>
      <c r="X5" s="6">
        <v>0</v>
      </c>
      <c r="Y5" s="6">
        <v>0</v>
      </c>
      <c r="Z5" s="6">
        <v>0</v>
      </c>
      <c r="AA5" s="6">
        <v>0</v>
      </c>
      <c r="AB5" s="6">
        <v>1</v>
      </c>
      <c r="AC5" s="6">
        <v>0</v>
      </c>
      <c r="AD5" s="6">
        <v>0</v>
      </c>
      <c r="AE5" s="6">
        <v>0</v>
      </c>
      <c r="AF5" s="6">
        <v>0</v>
      </c>
      <c r="AG5" s="74">
        <v>1</v>
      </c>
      <c r="AH5" s="75">
        <v>1</v>
      </c>
      <c r="AI5" s="76">
        <v>1</v>
      </c>
      <c r="AJ5" s="77">
        <v>1</v>
      </c>
      <c r="AK5" s="78">
        <v>1</v>
      </c>
      <c r="AL5" s="79">
        <v>1</v>
      </c>
      <c r="AM5" s="79">
        <v>0</v>
      </c>
      <c r="AN5" s="80">
        <v>0</v>
      </c>
      <c r="AO5" s="81">
        <v>1</v>
      </c>
      <c r="AP5" s="82">
        <v>0</v>
      </c>
      <c r="AQ5" s="83">
        <v>1</v>
      </c>
      <c r="AR5" s="84">
        <v>0</v>
      </c>
      <c r="AS5" s="85">
        <v>1</v>
      </c>
      <c r="AT5" s="86">
        <v>0</v>
      </c>
      <c r="AU5" s="86">
        <v>1</v>
      </c>
      <c r="AV5" s="86">
        <v>0</v>
      </c>
      <c r="AW5" s="87">
        <v>1</v>
      </c>
      <c r="AX5">
        <v>0</v>
      </c>
      <c r="AY5">
        <v>0</v>
      </c>
      <c r="AZ5">
        <v>0</v>
      </c>
    </row>
    <row r="6" spans="1:52">
      <c r="A6" s="152">
        <v>2</v>
      </c>
      <c r="B6" s="153">
        <v>12</v>
      </c>
      <c r="C6" s="137">
        <v>7.49</v>
      </c>
      <c r="D6" s="137">
        <v>12.58</v>
      </c>
      <c r="E6" s="137">
        <v>11.18</v>
      </c>
      <c r="F6" s="156">
        <v>12.65</v>
      </c>
      <c r="G6" s="137">
        <v>4.3899999999999997</v>
      </c>
      <c r="I6" s="6">
        <v>1</v>
      </c>
      <c r="K6" s="6">
        <v>1</v>
      </c>
      <c r="L6" s="6">
        <v>0</v>
      </c>
      <c r="M6" s="6">
        <v>1</v>
      </c>
      <c r="N6" s="6"/>
      <c r="O6" s="6"/>
      <c r="P6" s="6">
        <v>1</v>
      </c>
      <c r="Q6" s="6"/>
      <c r="R6" s="71">
        <v>25</v>
      </c>
      <c r="S6" s="35">
        <v>15</v>
      </c>
      <c r="T6" s="72">
        <v>0</v>
      </c>
      <c r="U6" s="73">
        <v>0</v>
      </c>
      <c r="V6" s="6">
        <v>0</v>
      </c>
      <c r="W6" s="6">
        <v>1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1</v>
      </c>
      <c r="AE6" s="6">
        <v>1</v>
      </c>
      <c r="AF6" s="6">
        <v>0</v>
      </c>
      <c r="AG6" s="74">
        <v>1</v>
      </c>
      <c r="AH6" s="75">
        <v>0</v>
      </c>
      <c r="AI6" s="76">
        <v>1</v>
      </c>
      <c r="AJ6" s="77">
        <v>0</v>
      </c>
      <c r="AK6" s="78">
        <v>1</v>
      </c>
      <c r="AL6" s="79">
        <v>1</v>
      </c>
      <c r="AM6" s="79">
        <v>1</v>
      </c>
      <c r="AN6" s="80">
        <v>1</v>
      </c>
      <c r="AO6" s="81">
        <v>1</v>
      </c>
      <c r="AP6" s="82">
        <v>1</v>
      </c>
      <c r="AQ6" s="83">
        <v>1</v>
      </c>
      <c r="AR6" s="84">
        <v>1</v>
      </c>
      <c r="AS6" s="85">
        <v>1</v>
      </c>
      <c r="AT6" s="86">
        <v>1</v>
      </c>
      <c r="AU6" s="86">
        <v>1</v>
      </c>
      <c r="AV6" s="86">
        <v>1</v>
      </c>
      <c r="AW6" s="87">
        <v>1</v>
      </c>
      <c r="AX6">
        <v>0</v>
      </c>
      <c r="AY6">
        <v>0</v>
      </c>
      <c r="AZ6">
        <v>0</v>
      </c>
    </row>
    <row r="7" spans="1:52">
      <c r="A7" s="152">
        <v>3</v>
      </c>
      <c r="B7" s="153">
        <v>15</v>
      </c>
      <c r="C7" s="137">
        <v>-6.23</v>
      </c>
      <c r="D7" s="137">
        <v>-11.2</v>
      </c>
      <c r="E7" s="137">
        <v>-3.49</v>
      </c>
      <c r="F7" s="156">
        <v>-3.05</v>
      </c>
      <c r="G7" s="137">
        <v>-5.69</v>
      </c>
      <c r="I7" s="6">
        <v>1</v>
      </c>
      <c r="K7" s="6">
        <v>0</v>
      </c>
      <c r="L7" s="6">
        <v>1</v>
      </c>
      <c r="M7" s="6">
        <v>1</v>
      </c>
      <c r="N7" s="6"/>
      <c r="O7" s="6"/>
      <c r="P7" s="6">
        <v>1</v>
      </c>
      <c r="Q7" s="6"/>
      <c r="R7" s="71">
        <v>23</v>
      </c>
      <c r="S7" s="35">
        <v>7</v>
      </c>
      <c r="T7" s="72">
        <v>0</v>
      </c>
      <c r="U7" s="73">
        <v>0</v>
      </c>
      <c r="V7" s="6">
        <v>0</v>
      </c>
      <c r="W7" s="6">
        <v>1</v>
      </c>
      <c r="X7" s="6">
        <v>0</v>
      </c>
      <c r="Y7" s="88">
        <v>0</v>
      </c>
      <c r="Z7" s="88">
        <v>0</v>
      </c>
      <c r="AA7" s="88">
        <v>0</v>
      </c>
      <c r="AB7" s="6">
        <v>1</v>
      </c>
      <c r="AC7" s="6">
        <v>0</v>
      </c>
      <c r="AD7" s="6">
        <v>0</v>
      </c>
      <c r="AE7" s="6">
        <v>0</v>
      </c>
      <c r="AF7" s="6">
        <v>0</v>
      </c>
      <c r="AG7" s="74">
        <v>1</v>
      </c>
      <c r="AH7" s="75">
        <v>0</v>
      </c>
      <c r="AI7" s="76">
        <v>0</v>
      </c>
      <c r="AJ7" s="77">
        <v>1</v>
      </c>
      <c r="AK7" s="78">
        <v>1</v>
      </c>
      <c r="AL7" s="79">
        <v>0</v>
      </c>
      <c r="AM7" s="79">
        <v>1</v>
      </c>
      <c r="AN7" s="80">
        <v>0</v>
      </c>
      <c r="AO7" s="81">
        <v>1</v>
      </c>
      <c r="AP7" s="82">
        <v>1</v>
      </c>
      <c r="AQ7" s="83">
        <v>1</v>
      </c>
      <c r="AR7" s="84">
        <v>1</v>
      </c>
      <c r="AS7" s="85">
        <v>0</v>
      </c>
      <c r="AT7" s="86">
        <v>1</v>
      </c>
      <c r="AU7" s="86">
        <v>1</v>
      </c>
      <c r="AV7" s="86">
        <v>0</v>
      </c>
      <c r="AW7" s="87">
        <v>1</v>
      </c>
      <c r="AX7">
        <v>0</v>
      </c>
      <c r="AY7">
        <v>0</v>
      </c>
      <c r="AZ7">
        <v>0</v>
      </c>
    </row>
    <row r="8" spans="1:52">
      <c r="A8" s="152">
        <v>4</v>
      </c>
      <c r="B8" s="153">
        <v>16</v>
      </c>
      <c r="C8" s="137">
        <v>1.37</v>
      </c>
      <c r="D8" s="137">
        <v>-0.3</v>
      </c>
      <c r="E8" s="137">
        <v>-9.74</v>
      </c>
      <c r="F8" s="156">
        <v>4.97</v>
      </c>
      <c r="G8" s="137">
        <v>3.71</v>
      </c>
      <c r="I8" s="6">
        <v>1</v>
      </c>
      <c r="K8" s="6">
        <v>1</v>
      </c>
      <c r="L8" s="6">
        <v>0</v>
      </c>
      <c r="M8" s="6">
        <v>1</v>
      </c>
      <c r="N8" s="6"/>
      <c r="O8" s="6">
        <v>1</v>
      </c>
      <c r="P8" s="6"/>
      <c r="Q8" s="6"/>
      <c r="R8" s="71">
        <v>24</v>
      </c>
      <c r="S8" s="35">
        <v>7</v>
      </c>
      <c r="T8" s="72">
        <v>0</v>
      </c>
      <c r="U8" s="73">
        <v>0</v>
      </c>
      <c r="V8" s="6">
        <v>0</v>
      </c>
      <c r="W8" s="6">
        <v>1</v>
      </c>
      <c r="X8" s="6">
        <v>0</v>
      </c>
      <c r="Y8" s="88">
        <v>0</v>
      </c>
      <c r="Z8" s="88">
        <v>0</v>
      </c>
      <c r="AA8" s="88">
        <v>0</v>
      </c>
      <c r="AB8" s="6">
        <v>1</v>
      </c>
      <c r="AC8" s="6">
        <v>0</v>
      </c>
      <c r="AD8" s="6">
        <v>0</v>
      </c>
      <c r="AE8" s="6">
        <v>0</v>
      </c>
      <c r="AF8" s="6">
        <v>0</v>
      </c>
      <c r="AG8" s="74">
        <v>1</v>
      </c>
      <c r="AH8" s="75">
        <v>0</v>
      </c>
      <c r="AI8" s="76">
        <v>0</v>
      </c>
      <c r="AJ8" s="77">
        <v>1</v>
      </c>
      <c r="AK8" s="78">
        <v>1</v>
      </c>
      <c r="AL8" s="79">
        <v>0</v>
      </c>
      <c r="AM8" s="79">
        <v>1</v>
      </c>
      <c r="AN8" s="80">
        <v>0</v>
      </c>
      <c r="AO8" s="81">
        <v>1</v>
      </c>
      <c r="AP8" s="82">
        <v>1</v>
      </c>
      <c r="AQ8" s="83">
        <v>1</v>
      </c>
      <c r="AR8" s="84">
        <v>1</v>
      </c>
      <c r="AS8" s="85">
        <v>0</v>
      </c>
      <c r="AT8" s="86">
        <v>1</v>
      </c>
      <c r="AU8" s="86">
        <v>1</v>
      </c>
      <c r="AV8" s="86">
        <v>1</v>
      </c>
      <c r="AW8" s="87">
        <v>0</v>
      </c>
      <c r="AX8">
        <v>0</v>
      </c>
      <c r="AY8">
        <v>0</v>
      </c>
      <c r="AZ8">
        <v>0</v>
      </c>
    </row>
    <row r="9" spans="1:52">
      <c r="A9" s="152">
        <v>5</v>
      </c>
      <c r="B9" s="154">
        <v>21</v>
      </c>
      <c r="C9" s="137">
        <v>1.45</v>
      </c>
      <c r="D9" s="137">
        <v>-0.59</v>
      </c>
      <c r="E9" s="137">
        <v>2.85</v>
      </c>
      <c r="F9" s="156">
        <v>1.9</v>
      </c>
      <c r="G9" s="137">
        <v>-0.8</v>
      </c>
      <c r="I9" s="6">
        <v>1</v>
      </c>
      <c r="K9" s="95">
        <v>0</v>
      </c>
      <c r="L9" s="95">
        <v>1</v>
      </c>
      <c r="M9" s="95">
        <v>1</v>
      </c>
      <c r="N9" s="95"/>
      <c r="O9" s="95"/>
      <c r="P9" s="95">
        <v>1</v>
      </c>
      <c r="Q9" s="95"/>
      <c r="R9" s="96">
        <v>31</v>
      </c>
      <c r="S9" s="97">
        <v>4.5</v>
      </c>
      <c r="T9" s="72">
        <v>1</v>
      </c>
      <c r="U9" s="73">
        <v>0</v>
      </c>
      <c r="V9" s="6">
        <v>0</v>
      </c>
      <c r="W9" s="6">
        <v>1</v>
      </c>
      <c r="X9" s="6">
        <v>0</v>
      </c>
      <c r="Y9" s="88">
        <v>0</v>
      </c>
      <c r="Z9" s="88">
        <v>0</v>
      </c>
      <c r="AA9" s="88">
        <v>0</v>
      </c>
      <c r="AB9" s="6">
        <v>1</v>
      </c>
      <c r="AC9" s="6">
        <v>0</v>
      </c>
      <c r="AD9" s="6">
        <v>1</v>
      </c>
      <c r="AE9" s="6">
        <v>0</v>
      </c>
      <c r="AF9" s="6">
        <v>0</v>
      </c>
      <c r="AG9" s="74">
        <v>1</v>
      </c>
      <c r="AH9" s="75">
        <v>0</v>
      </c>
      <c r="AI9" s="76">
        <v>1</v>
      </c>
      <c r="AJ9" s="77">
        <v>0</v>
      </c>
      <c r="AK9" s="78">
        <v>1</v>
      </c>
      <c r="AL9" s="79">
        <v>0</v>
      </c>
      <c r="AM9" s="79">
        <v>0</v>
      </c>
      <c r="AN9" s="80">
        <v>0</v>
      </c>
      <c r="AO9" s="81">
        <v>1</v>
      </c>
      <c r="AP9" s="82">
        <v>0</v>
      </c>
      <c r="AQ9" s="83">
        <v>1</v>
      </c>
      <c r="AR9" s="84">
        <v>1</v>
      </c>
      <c r="AS9" s="85">
        <v>0</v>
      </c>
      <c r="AT9" s="86">
        <v>0</v>
      </c>
      <c r="AU9" s="86">
        <v>1</v>
      </c>
      <c r="AV9" s="86">
        <v>0</v>
      </c>
      <c r="AW9" s="87">
        <v>0</v>
      </c>
      <c r="AX9">
        <v>0</v>
      </c>
      <c r="AY9">
        <v>0</v>
      </c>
      <c r="AZ9">
        <v>0</v>
      </c>
    </row>
    <row r="10" spans="1:52">
      <c r="A10" s="152">
        <v>6</v>
      </c>
      <c r="B10" s="154">
        <v>27</v>
      </c>
      <c r="C10" s="137">
        <v>0.44</v>
      </c>
      <c r="D10" s="137">
        <v>-1.81</v>
      </c>
      <c r="E10" s="137">
        <v>0.31</v>
      </c>
      <c r="F10" s="156">
        <v>2.59</v>
      </c>
      <c r="G10" s="137">
        <v>-10.75</v>
      </c>
      <c r="I10" s="6">
        <v>1</v>
      </c>
      <c r="K10" s="95">
        <v>0</v>
      </c>
      <c r="L10" s="95">
        <v>1</v>
      </c>
      <c r="M10" s="95">
        <v>1</v>
      </c>
      <c r="N10" s="95"/>
      <c r="O10" s="6">
        <v>1</v>
      </c>
      <c r="P10" s="95"/>
      <c r="Q10" s="95"/>
      <c r="R10" s="96">
        <v>22</v>
      </c>
      <c r="S10" s="97">
        <v>6</v>
      </c>
      <c r="T10" s="72">
        <v>0</v>
      </c>
      <c r="U10" s="73">
        <v>0</v>
      </c>
      <c r="V10" s="6">
        <v>0</v>
      </c>
      <c r="W10" s="6">
        <v>1</v>
      </c>
      <c r="X10" s="6">
        <v>0</v>
      </c>
      <c r="Y10" s="88">
        <v>0</v>
      </c>
      <c r="Z10" s="88">
        <v>0</v>
      </c>
      <c r="AA10" s="88">
        <v>0</v>
      </c>
      <c r="AB10" s="6">
        <v>1</v>
      </c>
      <c r="AC10" s="6">
        <v>1</v>
      </c>
      <c r="AD10" s="6">
        <v>0</v>
      </c>
      <c r="AE10" s="6">
        <v>0</v>
      </c>
      <c r="AF10" s="6">
        <v>0</v>
      </c>
      <c r="AG10" s="74">
        <v>1</v>
      </c>
      <c r="AH10" s="75">
        <v>0</v>
      </c>
      <c r="AI10" s="76">
        <v>0</v>
      </c>
      <c r="AJ10" s="77">
        <v>1</v>
      </c>
      <c r="AK10" s="78">
        <v>1</v>
      </c>
      <c r="AL10" s="79">
        <v>0</v>
      </c>
      <c r="AM10" s="79">
        <v>1</v>
      </c>
      <c r="AN10" s="80">
        <v>1</v>
      </c>
      <c r="AO10" s="81">
        <v>1</v>
      </c>
      <c r="AP10" s="82">
        <v>1</v>
      </c>
      <c r="AQ10" s="83">
        <v>0</v>
      </c>
      <c r="AR10" s="84">
        <v>0</v>
      </c>
      <c r="AS10" s="85">
        <v>1</v>
      </c>
      <c r="AT10" s="86">
        <v>1</v>
      </c>
      <c r="AU10" s="86">
        <v>1</v>
      </c>
      <c r="AV10" s="86">
        <v>0</v>
      </c>
      <c r="AW10" s="87">
        <v>1</v>
      </c>
      <c r="AX10">
        <v>0</v>
      </c>
      <c r="AY10">
        <v>0</v>
      </c>
      <c r="AZ10">
        <v>0</v>
      </c>
    </row>
    <row r="11" spans="1:52">
      <c r="A11" s="152">
        <v>7</v>
      </c>
      <c r="B11" s="154">
        <v>37</v>
      </c>
      <c r="C11" s="137">
        <v>0.03</v>
      </c>
      <c r="D11" s="137">
        <v>-2.99</v>
      </c>
      <c r="E11" s="137">
        <v>-1.01</v>
      </c>
      <c r="F11" s="156">
        <v>-0.41</v>
      </c>
      <c r="G11" s="137">
        <v>16.13</v>
      </c>
      <c r="I11" s="95">
        <v>1</v>
      </c>
      <c r="K11" s="95">
        <v>0</v>
      </c>
      <c r="L11" s="95">
        <v>1</v>
      </c>
      <c r="M11" s="95">
        <v>1</v>
      </c>
      <c r="N11" s="95"/>
      <c r="O11" s="95"/>
      <c r="P11" s="95">
        <v>1</v>
      </c>
      <c r="Q11" s="95"/>
      <c r="R11" s="96">
        <v>23</v>
      </c>
      <c r="S11" s="97">
        <v>4</v>
      </c>
      <c r="T11" s="72">
        <v>0</v>
      </c>
      <c r="U11" s="73">
        <v>0</v>
      </c>
      <c r="V11" s="95">
        <v>0</v>
      </c>
      <c r="W11" s="95">
        <v>1</v>
      </c>
      <c r="X11" s="6">
        <v>0</v>
      </c>
      <c r="Y11" s="88">
        <v>0</v>
      </c>
      <c r="Z11" s="88">
        <v>0</v>
      </c>
      <c r="AA11" s="88">
        <v>0</v>
      </c>
      <c r="AB11" s="6">
        <v>1</v>
      </c>
      <c r="AC11" s="6">
        <v>0</v>
      </c>
      <c r="AD11" s="6">
        <v>0</v>
      </c>
      <c r="AE11" s="6">
        <v>0</v>
      </c>
      <c r="AF11" s="6">
        <v>1</v>
      </c>
      <c r="AG11" s="74">
        <v>1</v>
      </c>
      <c r="AH11" s="75">
        <v>1</v>
      </c>
      <c r="AI11" s="76">
        <v>1</v>
      </c>
      <c r="AJ11" s="77">
        <v>0</v>
      </c>
      <c r="AK11" s="78">
        <v>1</v>
      </c>
      <c r="AL11" s="79">
        <v>1</v>
      </c>
      <c r="AM11" s="79">
        <v>0</v>
      </c>
      <c r="AN11" s="80">
        <v>1</v>
      </c>
      <c r="AO11" s="81">
        <v>1</v>
      </c>
      <c r="AP11" s="82">
        <v>1</v>
      </c>
      <c r="AQ11" s="83">
        <v>1</v>
      </c>
      <c r="AR11" s="84">
        <v>1</v>
      </c>
      <c r="AS11" s="85">
        <v>0</v>
      </c>
      <c r="AT11" s="86">
        <v>1</v>
      </c>
      <c r="AU11" s="86">
        <v>1</v>
      </c>
      <c r="AV11" s="86">
        <v>0</v>
      </c>
      <c r="AW11" s="87">
        <v>1</v>
      </c>
      <c r="AX11">
        <v>0</v>
      </c>
      <c r="AY11">
        <v>0</v>
      </c>
      <c r="AZ11">
        <v>0</v>
      </c>
    </row>
    <row r="12" spans="1:52">
      <c r="A12" s="152">
        <v>8</v>
      </c>
      <c r="B12" s="154">
        <v>40</v>
      </c>
      <c r="C12" s="137">
        <v>-2.04</v>
      </c>
      <c r="D12" s="137">
        <v>0.1</v>
      </c>
      <c r="E12" s="137">
        <v>-0.46</v>
      </c>
      <c r="F12" s="156">
        <v>1.96</v>
      </c>
      <c r="G12" s="137">
        <v>3.23</v>
      </c>
      <c r="I12" s="95">
        <v>1</v>
      </c>
      <c r="K12" s="95">
        <v>0</v>
      </c>
      <c r="L12" s="95">
        <v>1</v>
      </c>
      <c r="M12" s="95">
        <v>1</v>
      </c>
      <c r="N12" s="95"/>
      <c r="O12" s="95"/>
      <c r="P12" s="95">
        <v>1</v>
      </c>
      <c r="Q12" s="95"/>
      <c r="R12" s="96">
        <v>20</v>
      </c>
      <c r="S12" s="97">
        <v>5</v>
      </c>
      <c r="T12" s="72">
        <v>0</v>
      </c>
      <c r="U12" s="73">
        <v>0</v>
      </c>
      <c r="V12" s="95">
        <v>0</v>
      </c>
      <c r="W12" s="95">
        <v>1</v>
      </c>
      <c r="X12" s="6">
        <v>0</v>
      </c>
      <c r="Y12" s="88">
        <v>0</v>
      </c>
      <c r="Z12" s="88">
        <v>0</v>
      </c>
      <c r="AA12" s="88">
        <v>0</v>
      </c>
      <c r="AB12" s="6">
        <v>1</v>
      </c>
      <c r="AC12" s="6">
        <v>0</v>
      </c>
      <c r="AD12" s="6">
        <v>0</v>
      </c>
      <c r="AE12" s="6">
        <v>1</v>
      </c>
      <c r="AF12" s="6">
        <v>0</v>
      </c>
      <c r="AG12" s="74">
        <v>1</v>
      </c>
      <c r="AH12" s="75">
        <v>0</v>
      </c>
      <c r="AI12" s="76">
        <v>1</v>
      </c>
      <c r="AJ12" s="77">
        <v>0</v>
      </c>
      <c r="AK12" s="78">
        <v>1</v>
      </c>
      <c r="AL12" s="79">
        <v>0</v>
      </c>
      <c r="AM12" s="79">
        <v>0</v>
      </c>
      <c r="AN12" s="80">
        <v>0</v>
      </c>
      <c r="AO12" s="81">
        <v>0</v>
      </c>
      <c r="AP12" s="82">
        <v>0</v>
      </c>
      <c r="AQ12" s="83">
        <v>0</v>
      </c>
      <c r="AR12" s="84">
        <v>1</v>
      </c>
      <c r="AS12" s="85">
        <v>0</v>
      </c>
      <c r="AT12" s="86">
        <v>0</v>
      </c>
      <c r="AU12" s="86">
        <v>0</v>
      </c>
      <c r="AV12" s="86">
        <v>0</v>
      </c>
      <c r="AW12" s="87">
        <v>0</v>
      </c>
      <c r="AX12">
        <v>0</v>
      </c>
      <c r="AY12">
        <v>0</v>
      </c>
      <c r="AZ12">
        <v>1</v>
      </c>
    </row>
    <row r="13" spans="1:52">
      <c r="A13" s="152">
        <v>9</v>
      </c>
      <c r="B13" s="154">
        <v>44</v>
      </c>
      <c r="C13" s="137">
        <v>2.0299999999999998</v>
      </c>
      <c r="D13" s="137">
        <v>1.43</v>
      </c>
      <c r="E13" s="137">
        <v>1.41</v>
      </c>
      <c r="F13" s="156">
        <v>2.29</v>
      </c>
      <c r="G13" s="137">
        <v>0.25</v>
      </c>
      <c r="I13" s="95">
        <v>1</v>
      </c>
      <c r="K13" s="95">
        <v>0</v>
      </c>
      <c r="L13" s="95">
        <v>1</v>
      </c>
      <c r="M13" s="95">
        <v>1</v>
      </c>
      <c r="N13" s="95"/>
      <c r="O13" s="95"/>
      <c r="P13" s="95">
        <v>1</v>
      </c>
      <c r="Q13" s="95"/>
      <c r="R13" s="96">
        <v>23</v>
      </c>
      <c r="S13" s="97">
        <v>6</v>
      </c>
      <c r="T13" s="72">
        <v>0</v>
      </c>
      <c r="U13" s="73">
        <v>0</v>
      </c>
      <c r="V13" s="95">
        <v>0</v>
      </c>
      <c r="W13" s="95">
        <v>1</v>
      </c>
      <c r="X13" s="6">
        <v>0</v>
      </c>
      <c r="Y13" s="88">
        <v>0</v>
      </c>
      <c r="Z13" s="88">
        <v>0</v>
      </c>
      <c r="AA13" s="88">
        <v>0</v>
      </c>
      <c r="AB13" s="6">
        <v>1</v>
      </c>
      <c r="AC13" s="6">
        <v>1</v>
      </c>
      <c r="AD13" s="6">
        <v>1</v>
      </c>
      <c r="AE13" s="6">
        <v>0</v>
      </c>
      <c r="AF13" s="6">
        <v>0</v>
      </c>
      <c r="AG13" s="74">
        <v>0</v>
      </c>
      <c r="AH13" s="75">
        <v>1</v>
      </c>
      <c r="AI13" s="76">
        <v>0</v>
      </c>
      <c r="AJ13" s="77">
        <v>1</v>
      </c>
      <c r="AK13" s="78">
        <v>1</v>
      </c>
      <c r="AL13" s="79">
        <v>0</v>
      </c>
      <c r="AM13" s="79">
        <v>0</v>
      </c>
      <c r="AN13" s="80">
        <v>0</v>
      </c>
      <c r="AO13" s="81">
        <v>0</v>
      </c>
      <c r="AP13" s="82">
        <v>0</v>
      </c>
      <c r="AQ13" s="83">
        <v>1</v>
      </c>
      <c r="AR13" s="84">
        <v>1</v>
      </c>
      <c r="AS13" s="85">
        <v>0</v>
      </c>
      <c r="AT13" s="86">
        <v>1</v>
      </c>
      <c r="AU13" s="86">
        <v>1</v>
      </c>
      <c r="AV13" s="86">
        <v>0</v>
      </c>
      <c r="AW13" s="87">
        <v>0</v>
      </c>
      <c r="AX13">
        <v>0</v>
      </c>
      <c r="AY13">
        <v>0</v>
      </c>
      <c r="AZ13">
        <v>0</v>
      </c>
    </row>
    <row r="14" spans="1:52">
      <c r="A14" s="152">
        <v>10</v>
      </c>
      <c r="B14" s="154">
        <v>55</v>
      </c>
      <c r="C14" s="137">
        <v>-2.31</v>
      </c>
      <c r="D14" s="137">
        <v>-5.28</v>
      </c>
      <c r="E14" s="137">
        <v>2.63</v>
      </c>
      <c r="F14" s="156">
        <v>0.25</v>
      </c>
      <c r="G14" s="137">
        <v>-2.44</v>
      </c>
      <c r="I14" s="95">
        <v>1</v>
      </c>
      <c r="K14" s="95">
        <v>1</v>
      </c>
      <c r="L14" s="95">
        <v>0</v>
      </c>
      <c r="M14" s="95">
        <v>1</v>
      </c>
      <c r="N14" s="95"/>
      <c r="O14" s="95"/>
      <c r="P14" s="95">
        <v>1</v>
      </c>
      <c r="Q14" s="95"/>
      <c r="R14" s="96">
        <v>33</v>
      </c>
      <c r="S14" s="97">
        <v>10</v>
      </c>
      <c r="T14" s="72">
        <v>1</v>
      </c>
      <c r="U14" s="73">
        <v>0</v>
      </c>
      <c r="V14" s="95">
        <v>0</v>
      </c>
      <c r="W14" s="95">
        <v>1</v>
      </c>
      <c r="X14" s="6">
        <v>0</v>
      </c>
      <c r="Y14" s="88">
        <v>0</v>
      </c>
      <c r="Z14" s="88">
        <v>0</v>
      </c>
      <c r="AA14" s="88">
        <v>0</v>
      </c>
      <c r="AB14" s="6">
        <v>1</v>
      </c>
      <c r="AC14" s="6">
        <v>0</v>
      </c>
      <c r="AD14" s="6">
        <v>1</v>
      </c>
      <c r="AE14" s="6">
        <v>1</v>
      </c>
      <c r="AF14" s="6">
        <v>1</v>
      </c>
      <c r="AG14" s="74">
        <v>1</v>
      </c>
      <c r="AH14" s="75">
        <v>0</v>
      </c>
      <c r="AI14" s="76">
        <v>1</v>
      </c>
      <c r="AJ14" s="77">
        <v>1</v>
      </c>
      <c r="AK14" s="78">
        <v>1</v>
      </c>
      <c r="AL14" s="79">
        <v>1</v>
      </c>
      <c r="AM14" s="79">
        <v>1</v>
      </c>
      <c r="AN14" s="80">
        <v>1</v>
      </c>
      <c r="AO14" s="81">
        <v>1</v>
      </c>
      <c r="AP14" s="82">
        <v>0</v>
      </c>
      <c r="AQ14" s="83">
        <v>0</v>
      </c>
      <c r="AR14" s="84">
        <v>1</v>
      </c>
      <c r="AS14" s="85">
        <v>0</v>
      </c>
      <c r="AT14" s="86">
        <v>1</v>
      </c>
      <c r="AU14" s="86">
        <v>1</v>
      </c>
      <c r="AV14" s="86">
        <v>1</v>
      </c>
      <c r="AW14" s="87">
        <v>1</v>
      </c>
      <c r="AX14">
        <v>1</v>
      </c>
      <c r="AY14">
        <v>1</v>
      </c>
      <c r="AZ14">
        <v>0</v>
      </c>
    </row>
    <row r="15" spans="1:52">
      <c r="A15" s="152">
        <v>11</v>
      </c>
      <c r="B15" s="154">
        <v>64</v>
      </c>
      <c r="C15" s="137">
        <v>0.22</v>
      </c>
      <c r="D15" s="137">
        <v>2.92</v>
      </c>
      <c r="E15" s="137">
        <v>2.5499999999999998</v>
      </c>
      <c r="F15" s="156">
        <v>0.64</v>
      </c>
      <c r="G15" s="137">
        <v>4.08</v>
      </c>
      <c r="I15" s="95">
        <v>1</v>
      </c>
      <c r="K15" s="95">
        <v>0</v>
      </c>
      <c r="L15" s="95">
        <v>1</v>
      </c>
      <c r="M15" s="95">
        <v>1</v>
      </c>
      <c r="N15" s="95"/>
      <c r="O15" s="95"/>
      <c r="P15" s="95">
        <v>1</v>
      </c>
      <c r="Q15" s="95"/>
      <c r="R15" s="96">
        <v>29</v>
      </c>
      <c r="S15" s="97">
        <v>5</v>
      </c>
      <c r="T15" s="72">
        <v>1</v>
      </c>
      <c r="U15" s="73">
        <v>0</v>
      </c>
      <c r="V15" s="95">
        <v>0</v>
      </c>
      <c r="W15" s="95">
        <v>1</v>
      </c>
      <c r="X15" s="6">
        <v>0</v>
      </c>
      <c r="Y15" s="88">
        <v>0</v>
      </c>
      <c r="Z15" s="88">
        <v>0</v>
      </c>
      <c r="AA15" s="88">
        <v>0</v>
      </c>
      <c r="AB15" s="6">
        <v>1</v>
      </c>
      <c r="AC15" s="6">
        <v>0</v>
      </c>
      <c r="AD15" s="6">
        <v>1</v>
      </c>
      <c r="AE15" s="6">
        <v>0</v>
      </c>
      <c r="AF15" s="6">
        <v>0</v>
      </c>
      <c r="AG15" s="74">
        <v>1</v>
      </c>
      <c r="AH15" s="75">
        <v>0</v>
      </c>
      <c r="AI15" s="76">
        <v>1</v>
      </c>
      <c r="AJ15" s="77">
        <v>0</v>
      </c>
      <c r="AK15" s="78">
        <v>1</v>
      </c>
      <c r="AL15" s="79">
        <v>1</v>
      </c>
      <c r="AM15" s="79">
        <v>1</v>
      </c>
      <c r="AN15" s="80">
        <v>0</v>
      </c>
      <c r="AO15" s="81">
        <v>1</v>
      </c>
      <c r="AP15" s="82">
        <v>0</v>
      </c>
      <c r="AQ15" s="83">
        <v>1</v>
      </c>
      <c r="AR15" s="84">
        <v>1</v>
      </c>
      <c r="AS15" s="85">
        <v>0</v>
      </c>
      <c r="AT15" s="86">
        <v>1</v>
      </c>
      <c r="AU15" s="86">
        <v>1</v>
      </c>
      <c r="AV15" s="86">
        <v>1</v>
      </c>
      <c r="AW15" s="87">
        <v>0</v>
      </c>
      <c r="AX15">
        <v>0</v>
      </c>
      <c r="AY15">
        <v>0</v>
      </c>
      <c r="AZ15">
        <v>0</v>
      </c>
    </row>
    <row r="16" spans="1:52">
      <c r="A16" s="152">
        <v>12</v>
      </c>
      <c r="B16" s="155">
        <v>68</v>
      </c>
      <c r="C16" s="137">
        <v>3.95</v>
      </c>
      <c r="D16" s="137">
        <v>6.74</v>
      </c>
      <c r="E16" s="137">
        <v>-2.39</v>
      </c>
      <c r="F16" s="156">
        <v>-0.53</v>
      </c>
      <c r="G16" s="137">
        <v>6.07</v>
      </c>
      <c r="I16" s="95">
        <v>1</v>
      </c>
      <c r="K16" s="95">
        <v>1</v>
      </c>
      <c r="L16" s="95">
        <v>0</v>
      </c>
      <c r="M16" s="95">
        <v>1</v>
      </c>
      <c r="N16" s="95"/>
      <c r="O16" s="6">
        <v>1</v>
      </c>
      <c r="P16" s="95"/>
      <c r="Q16" s="95"/>
      <c r="R16" s="96">
        <v>38</v>
      </c>
      <c r="S16" s="97">
        <v>4</v>
      </c>
      <c r="T16" s="72">
        <v>0</v>
      </c>
      <c r="U16" s="73">
        <v>0</v>
      </c>
      <c r="V16" s="95">
        <v>0</v>
      </c>
      <c r="W16" s="95">
        <v>1</v>
      </c>
      <c r="X16" s="6">
        <v>0</v>
      </c>
      <c r="Y16" s="88">
        <v>0</v>
      </c>
      <c r="Z16" s="88">
        <v>0</v>
      </c>
      <c r="AA16" s="88">
        <v>0</v>
      </c>
      <c r="AB16" s="6">
        <v>1</v>
      </c>
      <c r="AC16" s="6">
        <v>0</v>
      </c>
      <c r="AD16" s="6">
        <v>0</v>
      </c>
      <c r="AE16" s="6">
        <v>0</v>
      </c>
      <c r="AF16" s="6">
        <v>0</v>
      </c>
      <c r="AG16" s="74">
        <v>1</v>
      </c>
      <c r="AH16" s="75">
        <v>0</v>
      </c>
      <c r="AI16" s="76">
        <v>1</v>
      </c>
      <c r="AJ16" s="77">
        <v>0</v>
      </c>
      <c r="AK16" s="78">
        <v>1</v>
      </c>
      <c r="AL16" s="79">
        <v>0</v>
      </c>
      <c r="AM16" s="79">
        <v>0</v>
      </c>
      <c r="AN16" s="80">
        <v>0</v>
      </c>
      <c r="AO16" s="81">
        <v>1</v>
      </c>
      <c r="AP16" s="82">
        <v>0</v>
      </c>
      <c r="AQ16" s="83">
        <v>1</v>
      </c>
      <c r="AR16" s="84">
        <v>0</v>
      </c>
      <c r="AS16" s="85">
        <v>1</v>
      </c>
      <c r="AT16" s="86">
        <v>1</v>
      </c>
      <c r="AU16" s="86">
        <v>0</v>
      </c>
      <c r="AV16" s="86">
        <v>0</v>
      </c>
      <c r="AW16" s="87">
        <v>1</v>
      </c>
      <c r="AX16">
        <v>0</v>
      </c>
      <c r="AY16">
        <v>0</v>
      </c>
      <c r="AZ16">
        <v>0</v>
      </c>
    </row>
    <row r="17" spans="1:52">
      <c r="A17" s="152">
        <v>13</v>
      </c>
      <c r="B17" s="154">
        <v>88</v>
      </c>
      <c r="C17" s="137">
        <v>-0.28000000000000003</v>
      </c>
      <c r="D17" s="137">
        <v>0.26</v>
      </c>
      <c r="E17" s="137">
        <v>3.83</v>
      </c>
      <c r="F17" s="156">
        <v>0.22</v>
      </c>
      <c r="G17" s="137">
        <v>0.25</v>
      </c>
      <c r="I17" s="95">
        <v>1</v>
      </c>
      <c r="K17" s="95">
        <v>0</v>
      </c>
      <c r="L17" s="95">
        <v>1</v>
      </c>
      <c r="M17" s="95">
        <v>1</v>
      </c>
      <c r="N17" s="95"/>
      <c r="O17" s="95"/>
      <c r="P17" s="95">
        <v>1</v>
      </c>
      <c r="Q17" s="95"/>
      <c r="R17" s="96">
        <v>26</v>
      </c>
      <c r="S17" s="97">
        <v>7</v>
      </c>
      <c r="T17" s="72">
        <v>1</v>
      </c>
      <c r="U17" s="73">
        <v>0</v>
      </c>
      <c r="V17" s="95">
        <v>0</v>
      </c>
      <c r="W17" s="95">
        <v>1</v>
      </c>
      <c r="X17" s="6">
        <v>0</v>
      </c>
      <c r="Y17" s="88">
        <v>0</v>
      </c>
      <c r="Z17" s="88">
        <v>0</v>
      </c>
      <c r="AA17" s="88">
        <v>0</v>
      </c>
      <c r="AB17" s="6">
        <v>1</v>
      </c>
      <c r="AC17" s="6">
        <v>0</v>
      </c>
      <c r="AD17" s="6">
        <v>1</v>
      </c>
      <c r="AE17" s="6">
        <v>0</v>
      </c>
      <c r="AF17" s="6">
        <v>0</v>
      </c>
      <c r="AG17" s="74">
        <v>1</v>
      </c>
      <c r="AH17" s="75">
        <v>0</v>
      </c>
      <c r="AI17" s="76">
        <v>1</v>
      </c>
      <c r="AJ17" s="77">
        <v>0</v>
      </c>
      <c r="AK17" s="78">
        <v>1</v>
      </c>
      <c r="AL17" s="79">
        <v>0</v>
      </c>
      <c r="AM17" s="79">
        <v>1</v>
      </c>
      <c r="AN17" s="80">
        <v>0</v>
      </c>
      <c r="AO17" s="81">
        <v>1</v>
      </c>
      <c r="AP17" s="82">
        <v>0</v>
      </c>
      <c r="AQ17" s="83">
        <v>1</v>
      </c>
      <c r="AR17" s="84">
        <v>1</v>
      </c>
      <c r="AS17" s="85">
        <v>0</v>
      </c>
      <c r="AT17" s="86">
        <v>1</v>
      </c>
      <c r="AU17" s="86">
        <v>0</v>
      </c>
      <c r="AV17" s="86">
        <v>0</v>
      </c>
      <c r="AW17" s="87">
        <v>0</v>
      </c>
      <c r="AX17">
        <v>0</v>
      </c>
      <c r="AY17">
        <v>0</v>
      </c>
      <c r="AZ17">
        <v>0</v>
      </c>
    </row>
    <row r="18" spans="1:52">
      <c r="A18" s="152">
        <v>14</v>
      </c>
      <c r="B18" s="154">
        <v>89</v>
      </c>
      <c r="C18" s="137">
        <v>0.12</v>
      </c>
      <c r="D18" s="137">
        <v>19.32</v>
      </c>
      <c r="E18" s="137">
        <v>0.13</v>
      </c>
      <c r="F18" s="156">
        <v>7.44</v>
      </c>
      <c r="G18" s="137">
        <v>7.92</v>
      </c>
      <c r="I18" s="95">
        <v>1</v>
      </c>
      <c r="K18" s="95">
        <v>0</v>
      </c>
      <c r="L18" s="95">
        <v>1</v>
      </c>
      <c r="M18" s="95">
        <v>0</v>
      </c>
      <c r="N18" s="95">
        <v>1</v>
      </c>
      <c r="O18" s="95"/>
      <c r="P18" s="95"/>
      <c r="Q18" s="95"/>
      <c r="R18" s="96">
        <v>53</v>
      </c>
      <c r="S18" s="97">
        <v>7</v>
      </c>
      <c r="T18" s="72">
        <v>1</v>
      </c>
      <c r="U18" s="73">
        <v>0</v>
      </c>
      <c r="V18" s="95">
        <v>0</v>
      </c>
      <c r="W18" s="95">
        <v>1</v>
      </c>
      <c r="X18" s="6">
        <v>0</v>
      </c>
      <c r="Y18" s="88">
        <v>0</v>
      </c>
      <c r="Z18" s="88">
        <v>0</v>
      </c>
      <c r="AA18" s="88">
        <v>0</v>
      </c>
      <c r="AB18" s="6">
        <v>1</v>
      </c>
      <c r="AC18" s="6">
        <v>0</v>
      </c>
      <c r="AD18" s="6">
        <v>0</v>
      </c>
      <c r="AE18" s="6">
        <v>0</v>
      </c>
      <c r="AF18" s="6">
        <v>0</v>
      </c>
      <c r="AG18" s="74">
        <v>1</v>
      </c>
      <c r="AH18" s="75">
        <v>0</v>
      </c>
      <c r="AI18" s="76">
        <v>1</v>
      </c>
      <c r="AJ18" s="77">
        <v>0</v>
      </c>
      <c r="AK18" s="78">
        <v>1</v>
      </c>
      <c r="AL18" s="79">
        <v>0</v>
      </c>
      <c r="AM18" s="79">
        <v>1</v>
      </c>
      <c r="AN18" s="80">
        <v>0</v>
      </c>
      <c r="AO18" s="81">
        <v>1</v>
      </c>
      <c r="AP18" s="82">
        <v>0</v>
      </c>
      <c r="AQ18" s="83">
        <v>1</v>
      </c>
      <c r="AR18" s="84">
        <v>1</v>
      </c>
      <c r="AS18" s="85">
        <v>0</v>
      </c>
      <c r="AT18" s="86">
        <v>1</v>
      </c>
      <c r="AU18" s="86">
        <v>0</v>
      </c>
      <c r="AV18" s="86">
        <v>0</v>
      </c>
      <c r="AW18" s="87">
        <v>0</v>
      </c>
      <c r="AX18">
        <v>0</v>
      </c>
      <c r="AY18">
        <v>0</v>
      </c>
      <c r="AZ18">
        <v>0</v>
      </c>
    </row>
    <row r="19" spans="1:52">
      <c r="A19" s="152">
        <v>15</v>
      </c>
      <c r="B19" s="154">
        <v>90</v>
      </c>
      <c r="C19" s="137">
        <v>-1.05</v>
      </c>
      <c r="D19" s="137">
        <v>1.25</v>
      </c>
      <c r="E19" s="137">
        <v>0.55000000000000004</v>
      </c>
      <c r="F19" s="156">
        <v>0.14000000000000001</v>
      </c>
      <c r="G19" s="137">
        <v>-0.3</v>
      </c>
      <c r="I19" s="95">
        <v>1</v>
      </c>
      <c r="K19" s="95">
        <v>0</v>
      </c>
      <c r="L19" s="95">
        <v>1</v>
      </c>
      <c r="M19" s="95">
        <v>1</v>
      </c>
      <c r="N19" s="95"/>
      <c r="O19" s="95"/>
      <c r="P19" s="95">
        <v>1</v>
      </c>
      <c r="Q19" s="95"/>
      <c r="R19" s="96">
        <v>26</v>
      </c>
      <c r="S19" s="97">
        <v>6</v>
      </c>
      <c r="T19" s="72">
        <v>1</v>
      </c>
      <c r="U19" s="73">
        <v>0</v>
      </c>
      <c r="V19" s="95">
        <v>0</v>
      </c>
      <c r="W19" s="95">
        <v>1</v>
      </c>
      <c r="X19" s="6">
        <v>0</v>
      </c>
      <c r="Y19" s="88">
        <v>0</v>
      </c>
      <c r="Z19" s="88">
        <v>0</v>
      </c>
      <c r="AA19" s="88">
        <v>0</v>
      </c>
      <c r="AB19" s="6">
        <v>1</v>
      </c>
      <c r="AC19" s="6">
        <v>1</v>
      </c>
      <c r="AD19" s="6">
        <v>0</v>
      </c>
      <c r="AE19" s="6">
        <v>0</v>
      </c>
      <c r="AF19" s="6">
        <v>0</v>
      </c>
      <c r="AG19" s="99">
        <v>1</v>
      </c>
      <c r="AH19" s="100">
        <v>0</v>
      </c>
      <c r="AI19" s="101">
        <v>0</v>
      </c>
      <c r="AJ19" s="102">
        <v>1</v>
      </c>
      <c r="AK19" s="103">
        <v>1</v>
      </c>
      <c r="AL19" s="104">
        <v>1</v>
      </c>
      <c r="AM19" s="104">
        <v>0</v>
      </c>
      <c r="AN19" s="105">
        <v>1</v>
      </c>
      <c r="AO19" s="106">
        <v>0</v>
      </c>
      <c r="AP19" s="107">
        <v>0</v>
      </c>
      <c r="AQ19" s="108">
        <v>0</v>
      </c>
      <c r="AR19" s="109">
        <v>0</v>
      </c>
      <c r="AS19" s="110">
        <v>0</v>
      </c>
      <c r="AT19" s="111">
        <v>0</v>
      </c>
      <c r="AU19" s="111">
        <v>1</v>
      </c>
      <c r="AV19" s="111">
        <v>0</v>
      </c>
      <c r="AW19" s="112">
        <v>0</v>
      </c>
      <c r="AX19">
        <v>0</v>
      </c>
      <c r="AY19">
        <v>0</v>
      </c>
      <c r="AZ19">
        <v>0</v>
      </c>
    </row>
    <row r="20" spans="1:52">
      <c r="A20" s="152">
        <v>16</v>
      </c>
      <c r="B20" s="154">
        <v>105</v>
      </c>
      <c r="C20" s="137">
        <v>-2.31</v>
      </c>
      <c r="D20" s="137">
        <v>-0.52</v>
      </c>
      <c r="E20" s="137">
        <v>-2.21</v>
      </c>
      <c r="F20" s="156">
        <v>-0.94</v>
      </c>
      <c r="G20" s="137">
        <v>0.67</v>
      </c>
      <c r="I20" s="6">
        <v>1</v>
      </c>
      <c r="K20" s="6">
        <v>0</v>
      </c>
      <c r="L20" s="6">
        <v>1</v>
      </c>
      <c r="M20" s="6">
        <v>1</v>
      </c>
      <c r="N20" s="6"/>
      <c r="O20" s="6">
        <v>1</v>
      </c>
      <c r="P20" s="6"/>
      <c r="Q20" s="6"/>
      <c r="R20" s="6">
        <v>34</v>
      </c>
      <c r="S20" s="6">
        <v>5</v>
      </c>
      <c r="T20" s="72">
        <v>0</v>
      </c>
      <c r="U20" s="6">
        <v>0</v>
      </c>
      <c r="V20" s="6">
        <v>0</v>
      </c>
      <c r="W20" s="6">
        <v>1</v>
      </c>
      <c r="X20" s="6">
        <v>0</v>
      </c>
      <c r="Y20" s="6">
        <v>0</v>
      </c>
      <c r="Z20" s="6">
        <v>0</v>
      </c>
      <c r="AA20" s="6">
        <v>0</v>
      </c>
      <c r="AB20" s="6">
        <v>1</v>
      </c>
      <c r="AC20" s="6">
        <v>1</v>
      </c>
      <c r="AD20" s="6">
        <v>0</v>
      </c>
      <c r="AE20" s="6">
        <v>0</v>
      </c>
      <c r="AF20" s="6">
        <v>0</v>
      </c>
      <c r="AG20" s="114">
        <v>1</v>
      </c>
      <c r="AH20" s="114">
        <v>0</v>
      </c>
      <c r="AI20" s="115">
        <v>1</v>
      </c>
      <c r="AJ20" s="115">
        <v>0</v>
      </c>
      <c r="AK20" s="79">
        <v>1</v>
      </c>
      <c r="AL20" s="6" t="s">
        <v>405</v>
      </c>
      <c r="AM20" s="79">
        <v>1</v>
      </c>
      <c r="AN20" s="79">
        <v>1</v>
      </c>
      <c r="AO20" s="116">
        <v>1</v>
      </c>
      <c r="AP20" s="83">
        <v>0</v>
      </c>
      <c r="AQ20" s="83">
        <v>1</v>
      </c>
      <c r="AR20" s="83">
        <v>0</v>
      </c>
      <c r="AS20" s="86">
        <v>0</v>
      </c>
      <c r="AT20" s="86">
        <v>1</v>
      </c>
      <c r="AU20" s="86">
        <v>1</v>
      </c>
      <c r="AV20" s="86">
        <v>1</v>
      </c>
      <c r="AW20" s="86">
        <v>0</v>
      </c>
      <c r="AX20" s="86">
        <v>1</v>
      </c>
      <c r="AY20" s="86">
        <v>0</v>
      </c>
      <c r="AZ20" s="86">
        <v>0</v>
      </c>
    </row>
    <row r="21" spans="1:52">
      <c r="A21" s="152">
        <v>17</v>
      </c>
      <c r="B21" s="154">
        <v>106</v>
      </c>
      <c r="C21" s="137">
        <v>1.07</v>
      </c>
      <c r="D21" s="137">
        <v>1.42</v>
      </c>
      <c r="E21" s="137">
        <v>-0.08</v>
      </c>
      <c r="F21" s="156">
        <v>0</v>
      </c>
      <c r="G21" s="137">
        <v>-1.83</v>
      </c>
      <c r="I21" s="6">
        <v>1</v>
      </c>
      <c r="K21" s="6">
        <v>0</v>
      </c>
      <c r="L21" s="6">
        <v>1</v>
      </c>
      <c r="M21" s="6">
        <v>1</v>
      </c>
      <c r="N21" s="6"/>
      <c r="O21" s="6"/>
      <c r="P21" s="6">
        <v>1</v>
      </c>
      <c r="Q21" s="6"/>
      <c r="R21" s="6">
        <v>48</v>
      </c>
      <c r="S21" s="6">
        <v>4</v>
      </c>
      <c r="T21" s="72">
        <v>1</v>
      </c>
      <c r="U21" s="6">
        <v>0</v>
      </c>
      <c r="V21" s="6">
        <v>0</v>
      </c>
      <c r="W21" s="6">
        <v>1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1</v>
      </c>
      <c r="AE21" s="6">
        <v>0</v>
      </c>
      <c r="AF21" s="6">
        <v>0</v>
      </c>
      <c r="AG21" s="114">
        <v>1</v>
      </c>
      <c r="AH21" s="114">
        <v>0</v>
      </c>
      <c r="AI21" s="115">
        <v>1</v>
      </c>
      <c r="AJ21" s="115">
        <v>0</v>
      </c>
      <c r="AK21" s="79">
        <v>1</v>
      </c>
      <c r="AL21" s="79">
        <v>0</v>
      </c>
      <c r="AM21" s="79">
        <v>0</v>
      </c>
      <c r="AN21" s="79">
        <v>0</v>
      </c>
      <c r="AO21" s="116">
        <v>0</v>
      </c>
      <c r="AP21" s="83">
        <v>0</v>
      </c>
      <c r="AQ21" s="83">
        <v>1</v>
      </c>
      <c r="AR21" s="83">
        <v>0</v>
      </c>
      <c r="AS21" s="86">
        <v>0</v>
      </c>
      <c r="AT21" s="86">
        <v>0</v>
      </c>
      <c r="AU21" s="86">
        <v>1</v>
      </c>
      <c r="AV21" s="86">
        <v>0</v>
      </c>
      <c r="AW21" s="86">
        <v>0</v>
      </c>
      <c r="AX21" s="86">
        <v>0</v>
      </c>
      <c r="AY21" s="86">
        <v>0</v>
      </c>
      <c r="AZ21" s="86">
        <v>0</v>
      </c>
    </row>
    <row r="22" spans="1:52">
      <c r="A22" s="152">
        <v>18</v>
      </c>
      <c r="B22" s="154">
        <v>117</v>
      </c>
      <c r="C22" s="137">
        <v>-0.4</v>
      </c>
      <c r="D22" s="137">
        <v>0.72</v>
      </c>
      <c r="E22" s="137">
        <v>-1.1499999999999999</v>
      </c>
      <c r="F22" s="156">
        <v>-0.63</v>
      </c>
      <c r="G22" s="137">
        <v>-0.5</v>
      </c>
      <c r="I22" s="6">
        <v>1</v>
      </c>
      <c r="K22" s="6">
        <v>0</v>
      </c>
      <c r="L22" s="6">
        <v>1</v>
      </c>
      <c r="M22" s="6">
        <v>1</v>
      </c>
      <c r="N22" s="6"/>
      <c r="O22" s="6"/>
      <c r="P22" s="6">
        <v>1</v>
      </c>
      <c r="Q22" s="6"/>
      <c r="R22" s="6">
        <v>25</v>
      </c>
      <c r="S22" s="6">
        <v>11</v>
      </c>
      <c r="T22" s="72">
        <v>0</v>
      </c>
      <c r="U22" s="6">
        <v>1</v>
      </c>
      <c r="V22" s="6">
        <v>0</v>
      </c>
      <c r="W22" s="6">
        <v>1</v>
      </c>
      <c r="X22" s="6">
        <v>0</v>
      </c>
      <c r="Y22" s="6">
        <v>0</v>
      </c>
      <c r="Z22" s="6">
        <v>0</v>
      </c>
      <c r="AA22" s="6">
        <v>0</v>
      </c>
      <c r="AB22" s="6">
        <v>1</v>
      </c>
      <c r="AC22" s="6">
        <v>0</v>
      </c>
      <c r="AD22" s="6">
        <v>0</v>
      </c>
      <c r="AE22" s="6">
        <v>0</v>
      </c>
      <c r="AF22" s="6">
        <v>0</v>
      </c>
      <c r="AG22" s="114">
        <v>1</v>
      </c>
      <c r="AH22" s="114">
        <v>0</v>
      </c>
      <c r="AI22" s="115">
        <v>1</v>
      </c>
      <c r="AJ22" s="115">
        <v>0</v>
      </c>
      <c r="AK22" s="79">
        <v>1</v>
      </c>
      <c r="AL22" s="79">
        <v>1</v>
      </c>
      <c r="AM22" s="79">
        <v>1</v>
      </c>
      <c r="AN22" s="79">
        <v>1</v>
      </c>
      <c r="AO22" s="116">
        <v>0</v>
      </c>
      <c r="AP22" s="83">
        <v>0</v>
      </c>
      <c r="AQ22" s="83">
        <v>1</v>
      </c>
      <c r="AR22" s="83">
        <v>0</v>
      </c>
      <c r="AS22" s="86">
        <v>0</v>
      </c>
      <c r="AT22" s="86">
        <v>0</v>
      </c>
      <c r="AU22" s="86">
        <v>1</v>
      </c>
      <c r="AV22" s="86">
        <v>0</v>
      </c>
      <c r="AW22" s="86">
        <v>1</v>
      </c>
      <c r="AX22" s="86">
        <v>1</v>
      </c>
      <c r="AY22" s="86">
        <v>0</v>
      </c>
      <c r="AZ22" s="86">
        <v>0</v>
      </c>
    </row>
    <row r="23" spans="1:52">
      <c r="A23" s="152">
        <v>19</v>
      </c>
      <c r="B23" s="154">
        <v>123</v>
      </c>
      <c r="C23" s="137">
        <v>8.59</v>
      </c>
      <c r="D23" s="137">
        <v>-3.49</v>
      </c>
      <c r="E23" s="137">
        <v>-1.4</v>
      </c>
      <c r="F23" s="156">
        <v>-0.24</v>
      </c>
      <c r="G23" s="137">
        <v>4.25</v>
      </c>
      <c r="I23" s="6">
        <v>1</v>
      </c>
      <c r="K23" s="6">
        <v>0</v>
      </c>
      <c r="L23" s="6">
        <v>1</v>
      </c>
      <c r="M23" s="6">
        <v>1</v>
      </c>
      <c r="N23" s="6"/>
      <c r="O23" s="6"/>
      <c r="P23" s="6">
        <v>1</v>
      </c>
      <c r="Q23" s="6"/>
      <c r="R23" s="6">
        <v>23</v>
      </c>
      <c r="S23" s="6">
        <v>6</v>
      </c>
      <c r="T23" s="72">
        <v>0</v>
      </c>
      <c r="U23" s="6">
        <v>0</v>
      </c>
      <c r="V23" s="6">
        <v>0</v>
      </c>
      <c r="W23" s="6">
        <v>1</v>
      </c>
      <c r="X23" s="6">
        <v>0</v>
      </c>
      <c r="Y23" s="6">
        <v>0</v>
      </c>
      <c r="Z23" s="6">
        <v>0</v>
      </c>
      <c r="AA23" s="6">
        <v>0</v>
      </c>
      <c r="AB23" s="6">
        <v>1</v>
      </c>
      <c r="AC23" s="6">
        <v>0</v>
      </c>
      <c r="AD23" s="6">
        <v>0</v>
      </c>
      <c r="AE23" s="6">
        <v>0</v>
      </c>
      <c r="AF23" s="6">
        <v>0</v>
      </c>
      <c r="AG23" s="114">
        <v>1</v>
      </c>
      <c r="AH23" s="114">
        <v>0</v>
      </c>
      <c r="AI23" s="115">
        <v>1</v>
      </c>
      <c r="AJ23" s="115">
        <v>0</v>
      </c>
      <c r="AK23" s="79">
        <v>1</v>
      </c>
      <c r="AL23" s="79">
        <v>0</v>
      </c>
      <c r="AM23" s="79">
        <v>0</v>
      </c>
      <c r="AN23" s="79">
        <v>0</v>
      </c>
      <c r="AO23" s="116">
        <v>1</v>
      </c>
      <c r="AP23" s="83">
        <v>0</v>
      </c>
      <c r="AQ23" s="83">
        <v>1</v>
      </c>
      <c r="AR23" s="83">
        <v>1</v>
      </c>
      <c r="AS23" s="86">
        <v>0</v>
      </c>
      <c r="AT23" s="86">
        <v>0</v>
      </c>
      <c r="AU23" s="86">
        <v>1</v>
      </c>
      <c r="AV23" s="86">
        <v>0</v>
      </c>
      <c r="AW23" s="86">
        <v>0</v>
      </c>
      <c r="AX23" s="86">
        <v>1</v>
      </c>
      <c r="AY23" s="86">
        <v>0</v>
      </c>
      <c r="AZ23" s="86">
        <v>0</v>
      </c>
    </row>
    <row r="24" spans="1:52">
      <c r="I24">
        <f>SUM(I5:I23)</f>
        <v>19</v>
      </c>
      <c r="K24">
        <f>SUM(K5:K23)</f>
        <v>4</v>
      </c>
      <c r="L24">
        <f t="shared" ref="L24:AZ24" si="0">SUM(L5:L23)</f>
        <v>15</v>
      </c>
      <c r="M24">
        <f t="shared" si="0"/>
        <v>18</v>
      </c>
      <c r="N24">
        <f t="shared" si="0"/>
        <v>1</v>
      </c>
      <c r="O24">
        <f t="shared" si="0"/>
        <v>4</v>
      </c>
      <c r="P24">
        <f t="shared" si="0"/>
        <v>14</v>
      </c>
      <c r="Q24">
        <f t="shared" si="0"/>
        <v>0</v>
      </c>
      <c r="R24" s="132">
        <f>AVERAGE(R5:R23)</f>
        <v>29.210526315789473</v>
      </c>
      <c r="S24" s="34">
        <f>AVERAGE(S5:S23)</f>
        <v>6.8157894736842106</v>
      </c>
      <c r="T24">
        <f t="shared" si="0"/>
        <v>7</v>
      </c>
      <c r="U24">
        <f t="shared" si="0"/>
        <v>1</v>
      </c>
      <c r="V24">
        <f t="shared" si="0"/>
        <v>0</v>
      </c>
      <c r="W24">
        <f t="shared" si="0"/>
        <v>19</v>
      </c>
      <c r="X24">
        <f t="shared" si="0"/>
        <v>0</v>
      </c>
      <c r="Y24">
        <f t="shared" si="0"/>
        <v>0</v>
      </c>
      <c r="Z24">
        <f t="shared" si="0"/>
        <v>0</v>
      </c>
      <c r="AA24">
        <f t="shared" si="0"/>
        <v>0</v>
      </c>
      <c r="AB24">
        <f t="shared" si="0"/>
        <v>17</v>
      </c>
      <c r="AC24">
        <f t="shared" si="0"/>
        <v>4</v>
      </c>
      <c r="AD24">
        <f t="shared" si="0"/>
        <v>7</v>
      </c>
      <c r="AE24">
        <f t="shared" si="0"/>
        <v>3</v>
      </c>
      <c r="AF24">
        <f t="shared" si="0"/>
        <v>2</v>
      </c>
      <c r="AG24">
        <f t="shared" si="0"/>
        <v>18</v>
      </c>
      <c r="AH24">
        <f t="shared" si="0"/>
        <v>3</v>
      </c>
      <c r="AI24">
        <f t="shared" si="0"/>
        <v>14</v>
      </c>
      <c r="AJ24">
        <f t="shared" si="0"/>
        <v>7</v>
      </c>
      <c r="AK24">
        <f t="shared" si="0"/>
        <v>19</v>
      </c>
      <c r="AL24">
        <f t="shared" si="0"/>
        <v>7</v>
      </c>
      <c r="AM24">
        <f t="shared" si="0"/>
        <v>10</v>
      </c>
      <c r="AN24">
        <f t="shared" si="0"/>
        <v>7</v>
      </c>
      <c r="AO24">
        <f t="shared" si="0"/>
        <v>14</v>
      </c>
      <c r="AP24">
        <f t="shared" si="0"/>
        <v>5</v>
      </c>
      <c r="AQ24">
        <f t="shared" si="0"/>
        <v>15</v>
      </c>
      <c r="AR24">
        <f t="shared" si="0"/>
        <v>12</v>
      </c>
      <c r="AS24">
        <f t="shared" si="0"/>
        <v>4</v>
      </c>
      <c r="AT24">
        <f t="shared" si="0"/>
        <v>12</v>
      </c>
      <c r="AU24">
        <f t="shared" si="0"/>
        <v>15</v>
      </c>
      <c r="AV24">
        <f t="shared" si="0"/>
        <v>5</v>
      </c>
      <c r="AW24">
        <f t="shared" si="0"/>
        <v>8</v>
      </c>
      <c r="AX24">
        <f t="shared" si="0"/>
        <v>4</v>
      </c>
      <c r="AY24">
        <f t="shared" si="0"/>
        <v>1</v>
      </c>
      <c r="AZ24">
        <f t="shared" si="0"/>
        <v>1</v>
      </c>
    </row>
    <row r="25" spans="1:52">
      <c r="K25">
        <f>K24/A23</f>
        <v>0.21052631578947367</v>
      </c>
      <c r="L25">
        <f>L24/A23</f>
        <v>0.78947368421052633</v>
      </c>
      <c r="M25">
        <f>M24/A23</f>
        <v>0.94736842105263153</v>
      </c>
      <c r="T25" s="162">
        <f>T24/A23</f>
        <v>0.36842105263157893</v>
      </c>
      <c r="AB25" s="165">
        <f>AB24/A23</f>
        <v>0.89473684210526316</v>
      </c>
      <c r="AC25" s="162"/>
      <c r="AD25" s="162">
        <f>AD24/A23</f>
        <v>0.36842105263157893</v>
      </c>
      <c r="AE25" s="162"/>
      <c r="AF25" s="162"/>
      <c r="AG25" s="162">
        <f>AG24/A23</f>
        <v>0.94736842105263153</v>
      </c>
      <c r="AH25" s="162"/>
      <c r="AI25" s="162">
        <f>AI24/A23</f>
        <v>0.73684210526315785</v>
      </c>
      <c r="AJ25" s="162"/>
      <c r="AK25" s="164">
        <f>AK24/A23</f>
        <v>1</v>
      </c>
      <c r="AL25" s="162">
        <f>AL24/A23</f>
        <v>0.36842105263157893</v>
      </c>
      <c r="AM25" s="162">
        <f>AM24/A23</f>
        <v>0.52631578947368418</v>
      </c>
      <c r="AN25" s="162">
        <f>AN24/A23</f>
        <v>0.36842105263157893</v>
      </c>
      <c r="AO25" s="164">
        <f>AO24/A23</f>
        <v>0.73684210526315785</v>
      </c>
      <c r="AP25" s="162"/>
      <c r="AQ25" s="164">
        <f>AQ24/A23</f>
        <v>0.78947368421052633</v>
      </c>
      <c r="AR25" s="163">
        <f>AR24/A23</f>
        <v>0.63157894736842102</v>
      </c>
      <c r="AS25" s="162"/>
      <c r="AT25" s="163">
        <f>AT24/A23</f>
        <v>0.63157894736842102</v>
      </c>
      <c r="AU25" s="164">
        <f>AU24/A23</f>
        <v>0.78947368421052633</v>
      </c>
      <c r="AV25" s="162"/>
      <c r="AW25" s="163">
        <f>AW24/A23</f>
        <v>0.42105263157894735</v>
      </c>
      <c r="AX25" s="165">
        <f>AX24/A23</f>
        <v>0.21052631578947367</v>
      </c>
      <c r="AY25" s="162"/>
      <c r="AZ25" s="162"/>
    </row>
    <row r="26" spans="1:52">
      <c r="A26" s="6"/>
      <c r="B26" s="6"/>
    </row>
    <row r="27" spans="1:52">
      <c r="A27" s="6"/>
      <c r="B27" s="6"/>
    </row>
    <row r="28" spans="1:52">
      <c r="A28" s="6"/>
      <c r="B28" s="6"/>
    </row>
    <row r="29" spans="1:52">
      <c r="A29" s="6"/>
      <c r="B29" s="6"/>
    </row>
    <row r="30" spans="1:52">
      <c r="A30" s="6"/>
      <c r="B30" s="95"/>
    </row>
    <row r="31" spans="1:52">
      <c r="A31" s="6"/>
      <c r="B31" s="95"/>
    </row>
    <row r="32" spans="1:52">
      <c r="A32" s="6"/>
      <c r="B32" s="95"/>
    </row>
    <row r="33" spans="1:2">
      <c r="A33" s="6"/>
      <c r="B33" s="95"/>
    </row>
    <row r="34" spans="1:2">
      <c r="A34" s="6"/>
      <c r="B34" s="95"/>
    </row>
    <row r="35" spans="1:2">
      <c r="A35" s="6"/>
      <c r="B35" s="95"/>
    </row>
    <row r="36" spans="1:2">
      <c r="A36" s="6"/>
      <c r="B36" s="95"/>
    </row>
    <row r="37" spans="1:2">
      <c r="A37" s="6"/>
      <c r="B37" s="95"/>
    </row>
    <row r="38" spans="1:2">
      <c r="A38" s="6"/>
      <c r="B38" s="95"/>
    </row>
    <row r="39" spans="1:2">
      <c r="A39" s="6"/>
      <c r="B39" s="95"/>
    </row>
    <row r="40" spans="1:2">
      <c r="A40" s="6"/>
      <c r="B40" s="95"/>
    </row>
    <row r="41" spans="1:2">
      <c r="A41" s="6"/>
      <c r="B41" s="95"/>
    </row>
    <row r="42" spans="1:2">
      <c r="A42" s="6"/>
      <c r="B42" s="95"/>
    </row>
    <row r="43" spans="1:2">
      <c r="A43" s="6"/>
      <c r="B43" s="95"/>
    </row>
    <row r="44" spans="1:2">
      <c r="A44" s="6"/>
      <c r="B44" s="95"/>
    </row>
  </sheetData>
  <mergeCells count="4">
    <mergeCell ref="A1:A3"/>
    <mergeCell ref="B1:B4"/>
    <mergeCell ref="C1:G1"/>
    <mergeCell ref="C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Kanchana</dc:creator>
  <cp:keywords/>
  <dc:description/>
  <cp:lastModifiedBy>zysin909</cp:lastModifiedBy>
  <cp:revision/>
  <dcterms:created xsi:type="dcterms:W3CDTF">2019-07-10T04:31:03Z</dcterms:created>
  <dcterms:modified xsi:type="dcterms:W3CDTF">2022-03-01T03:37:38Z</dcterms:modified>
  <cp:category/>
  <cp:contentStatus/>
</cp:coreProperties>
</file>