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danschw_iu_edu/Documents/FromBox/writing/Avrani_phage_E/heat_map/data/"/>
    </mc:Choice>
  </mc:AlternateContent>
  <xr:revisionPtr revIDLastSave="8" documentId="8_{F70AE659-9285-41CD-A984-6D9DD81A65C1}" xr6:coauthVersionLast="46" xr6:coauthVersionMax="46" xr10:uidLastSave="{B5932B48-B23E-40DA-A76F-229CE8BB8E3A}"/>
  <bookViews>
    <workbookView xWindow="-28920" yWindow="-120" windowWidth="29040" windowHeight="15840" activeTab="1" xr2:uid="{00000000-000D-0000-FFFF-FFFF00000000}"/>
  </bookViews>
  <sheets>
    <sheet name="Evalue" sheetId="1" r:id="rId1"/>
    <sheet name="i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2" i="2" l="1"/>
  <c r="AR3" i="2"/>
  <c r="AR4" i="2"/>
  <c r="AR5" i="2"/>
  <c r="AR7" i="2"/>
  <c r="AR8" i="2"/>
  <c r="AR9" i="2"/>
  <c r="AR10" i="2"/>
  <c r="AR11" i="2"/>
  <c r="AR12" i="2"/>
  <c r="AR13" i="2"/>
  <c r="AR14" i="2"/>
  <c r="AR15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6" i="2"/>
  <c r="AR47" i="2"/>
  <c r="AR142" i="2" s="1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70" i="2"/>
  <c r="AR71" i="2"/>
  <c r="AR72" i="2"/>
  <c r="AR74" i="2"/>
  <c r="AR75" i="2"/>
  <c r="AR76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2" i="2"/>
  <c r="AR133" i="2"/>
  <c r="AR134" i="2"/>
  <c r="B138" i="2"/>
  <c r="D138" i="2"/>
  <c r="E138" i="2"/>
  <c r="G138" i="2"/>
  <c r="H138" i="2"/>
  <c r="I138" i="2"/>
  <c r="K138" i="2"/>
  <c r="L138" i="2"/>
  <c r="M138" i="2"/>
  <c r="N138" i="2"/>
  <c r="O138" i="2"/>
  <c r="P138" i="2"/>
  <c r="Q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I138" i="2"/>
  <c r="AJ138" i="2"/>
  <c r="AK138" i="2"/>
  <c r="AL138" i="2"/>
  <c r="AN138" i="2"/>
  <c r="AO138" i="2"/>
  <c r="AP138" i="2"/>
  <c r="AP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B138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H131" i="2" l="1"/>
  <c r="AH138" i="2" l="1"/>
  <c r="AR131" i="2"/>
  <c r="R6" i="2"/>
  <c r="AM73" i="2"/>
  <c r="AR73" i="2" s="1"/>
  <c r="AM45" i="2"/>
  <c r="AM138" i="2" l="1"/>
  <c r="AR45" i="2"/>
  <c r="R138" i="2"/>
  <c r="AR6" i="2"/>
  <c r="J69" i="2"/>
  <c r="F135" i="2"/>
  <c r="AR135" i="2" s="1"/>
  <c r="F77" i="2"/>
  <c r="F138" i="2" l="1"/>
  <c r="AR77" i="2"/>
  <c r="J138" i="2"/>
  <c r="AR69" i="2"/>
  <c r="C16" i="2"/>
  <c r="C138" i="2" l="1"/>
  <c r="AR16" i="2"/>
  <c r="AR141" i="2" s="1"/>
  <c r="AR144" i="2" s="1"/>
  <c r="AR145" i="2" s="1"/>
</calcChain>
</file>

<file path=xl/sharedStrings.xml><?xml version="1.0" encoding="utf-8"?>
<sst xmlns="http://schemas.openxmlformats.org/spreadsheetml/2006/main" count="629" uniqueCount="260">
  <si>
    <t>Stenotrophomonas</t>
  </si>
  <si>
    <t>Acinetobacter</t>
  </si>
  <si>
    <t>Pseudomonas</t>
  </si>
  <si>
    <t>Xanthomonadaceae bacterium</t>
  </si>
  <si>
    <t>Haliea</t>
  </si>
  <si>
    <t>Xanthomonas</t>
  </si>
  <si>
    <t>Desulfurellales bacterium</t>
  </si>
  <si>
    <t>Luteimonas</t>
  </si>
  <si>
    <t>Pseudoxanthomonas</t>
  </si>
  <si>
    <t>Marinobacter</t>
  </si>
  <si>
    <t>Azotobacter</t>
  </si>
  <si>
    <t>Aquabacterium</t>
  </si>
  <si>
    <t>G1</t>
  </si>
  <si>
    <t>G2</t>
  </si>
  <si>
    <t>G3</t>
  </si>
  <si>
    <t>G4</t>
  </si>
  <si>
    <t>Lysobacter</t>
  </si>
  <si>
    <t>Rhodanobacter</t>
  </si>
  <si>
    <t>Rudaea</t>
  </si>
  <si>
    <t>Frateuria</t>
  </si>
  <si>
    <t>G5</t>
  </si>
  <si>
    <t>Halomonas</t>
  </si>
  <si>
    <t>Plasticicumulans</t>
  </si>
  <si>
    <t>Chromohalobacter</t>
  </si>
  <si>
    <t>G6</t>
  </si>
  <si>
    <t>Thauera</t>
  </si>
  <si>
    <t>Comamonadaceae bacterium</t>
  </si>
  <si>
    <t>Malikia</t>
  </si>
  <si>
    <t>Waddliaceae bacterium</t>
  </si>
  <si>
    <t>Micavibrio</t>
  </si>
  <si>
    <t>Azospirillum</t>
  </si>
  <si>
    <t>Burkholderiales bacterium</t>
  </si>
  <si>
    <t>Azoarcus</t>
  </si>
  <si>
    <t>Oceanibacterium</t>
  </si>
  <si>
    <t>Blastochloris</t>
  </si>
  <si>
    <t>G7</t>
  </si>
  <si>
    <t>Agarilytica</t>
  </si>
  <si>
    <t>Ottowia</t>
  </si>
  <si>
    <t>Litoricola</t>
  </si>
  <si>
    <t>Variovorax</t>
  </si>
  <si>
    <t>Oceanospirillales</t>
  </si>
  <si>
    <t>G11</t>
  </si>
  <si>
    <t>Vibrio</t>
  </si>
  <si>
    <t>Phenylobacterium</t>
  </si>
  <si>
    <t>Haliangium</t>
  </si>
  <si>
    <t>Chitinophagaceae bacterium</t>
  </si>
  <si>
    <t>Chitinophaga</t>
  </si>
  <si>
    <t>Chlorobi bacterium</t>
  </si>
  <si>
    <t>Cytophagia bacterium</t>
  </si>
  <si>
    <t>Bdellovibrio</t>
  </si>
  <si>
    <t>Elusimicrobia bacterium</t>
  </si>
  <si>
    <t>Methylotenera</t>
  </si>
  <si>
    <t>G12</t>
  </si>
  <si>
    <t>Burkholderia</t>
  </si>
  <si>
    <t>Stenotrophomonas phage DLP4</t>
  </si>
  <si>
    <t>Xanthomonas phage Bosa</t>
  </si>
  <si>
    <t>Xylella</t>
  </si>
  <si>
    <t>Xylella phage Salvo</t>
  </si>
  <si>
    <t>Cupriavidus</t>
  </si>
  <si>
    <t>Xylella phage Bacata</t>
  </si>
  <si>
    <t>Xylella phage Sano</t>
  </si>
  <si>
    <t>Stenotrophomonas phage vB_SmaS_DLP_5</t>
  </si>
  <si>
    <t>G14</t>
  </si>
  <si>
    <t>Desulfoluna</t>
  </si>
  <si>
    <t>Aromatoleum</t>
  </si>
  <si>
    <t>Syntrophaceae bacterium</t>
  </si>
  <si>
    <t>G16</t>
  </si>
  <si>
    <t>Delftia</t>
  </si>
  <si>
    <t>Comamonas</t>
  </si>
  <si>
    <t>Nocardioides</t>
  </si>
  <si>
    <t>Rhizobiales bacterium</t>
  </si>
  <si>
    <t>Alicycliphilus</t>
  </si>
  <si>
    <t>G18</t>
  </si>
  <si>
    <t>G19</t>
  </si>
  <si>
    <t>Chitiniphilus</t>
  </si>
  <si>
    <t>Chloroflexi bacterium</t>
  </si>
  <si>
    <t>Myxococcaceae bacterium</t>
  </si>
  <si>
    <t>Balneola</t>
  </si>
  <si>
    <t>Telmatospirillum</t>
  </si>
  <si>
    <t>Microcystis phage Me-ZS1</t>
  </si>
  <si>
    <t>Corallococcus</t>
  </si>
  <si>
    <t>G20</t>
  </si>
  <si>
    <t>Acidovorax</t>
  </si>
  <si>
    <t>Geobacter</t>
  </si>
  <si>
    <t>Simplicispira</t>
  </si>
  <si>
    <t>Genus</t>
  </si>
  <si>
    <t>G21</t>
  </si>
  <si>
    <t>G22</t>
  </si>
  <si>
    <t>Tepidimonas</t>
  </si>
  <si>
    <t>G24</t>
  </si>
  <si>
    <t>Luteibacter</t>
  </si>
  <si>
    <t>Chromobacterium</t>
  </si>
  <si>
    <t>Paludibacterium</t>
  </si>
  <si>
    <t>Trinickia</t>
  </si>
  <si>
    <t>Pandoraea</t>
  </si>
  <si>
    <t>G29</t>
  </si>
  <si>
    <t>G31</t>
  </si>
  <si>
    <t>Klebsiella</t>
  </si>
  <si>
    <t>Raoultella</t>
  </si>
  <si>
    <t>Erwinia</t>
  </si>
  <si>
    <t>G32</t>
  </si>
  <si>
    <t>Salmonella</t>
  </si>
  <si>
    <t>G33</t>
  </si>
  <si>
    <t>G34</t>
  </si>
  <si>
    <t>Aquimonas</t>
  </si>
  <si>
    <t>Dokdonella</t>
  </si>
  <si>
    <t>Dyella</t>
  </si>
  <si>
    <t>Fulvimonas</t>
  </si>
  <si>
    <t>Oleiagrimonas</t>
  </si>
  <si>
    <t>Pseudolysobacter</t>
  </si>
  <si>
    <t>G35</t>
  </si>
  <si>
    <t>Achromobacter</t>
  </si>
  <si>
    <t>Paraburkholderia</t>
  </si>
  <si>
    <t>Polaromonas</t>
  </si>
  <si>
    <t>Oryzomicrobium</t>
  </si>
  <si>
    <t>G36</t>
  </si>
  <si>
    <t>Dehalococcoidia bacterium</t>
  </si>
  <si>
    <t>Acidocella</t>
  </si>
  <si>
    <t>Ralstonia</t>
  </si>
  <si>
    <t>G38</t>
  </si>
  <si>
    <t>Solimicrobium</t>
  </si>
  <si>
    <t>Caballeronia</t>
  </si>
  <si>
    <t>Gallionella</t>
  </si>
  <si>
    <t>Burkholderia virus Bcepil0</t>
  </si>
  <si>
    <t>Burkholderia virus Bcepmigl</t>
  </si>
  <si>
    <t>G45</t>
  </si>
  <si>
    <t>Agrobacterium</t>
  </si>
  <si>
    <t>G47</t>
  </si>
  <si>
    <t>Pantoea</t>
  </si>
  <si>
    <t>G48</t>
  </si>
  <si>
    <t>Pusillimonas</t>
  </si>
  <si>
    <t>Herbaspirillum</t>
  </si>
  <si>
    <t>Methylibium</t>
  </si>
  <si>
    <t>Rhizobacter</t>
  </si>
  <si>
    <t>Robbsia</t>
  </si>
  <si>
    <t>G51</t>
  </si>
  <si>
    <t>Shinella</t>
  </si>
  <si>
    <t>Sinobacteraceae bacterium</t>
  </si>
  <si>
    <t>G54</t>
  </si>
  <si>
    <t>Arenimonas</t>
  </si>
  <si>
    <t>G55</t>
  </si>
  <si>
    <t>Kushneria</t>
  </si>
  <si>
    <t>Salinicola</t>
  </si>
  <si>
    <t>Idiomarina</t>
  </si>
  <si>
    <t>G58</t>
  </si>
  <si>
    <t>Massilia</t>
  </si>
  <si>
    <t>Edwardsiella</t>
  </si>
  <si>
    <t>Enterobacter</t>
  </si>
  <si>
    <t>Shimwellia</t>
  </si>
  <si>
    <t>G59</t>
  </si>
  <si>
    <t>G70</t>
  </si>
  <si>
    <t>Mycobacterium phage Pollywog</t>
  </si>
  <si>
    <t>Mycobacterium phage Bipolar</t>
  </si>
  <si>
    <t>Sinorhizobium</t>
  </si>
  <si>
    <t>Mycobacterium phage Mantra</t>
  </si>
  <si>
    <t>G61</t>
  </si>
  <si>
    <t>G62</t>
  </si>
  <si>
    <t>Naumannella</t>
  </si>
  <si>
    <t>Thermoactinospora</t>
  </si>
  <si>
    <t>Streptomyces</t>
  </si>
  <si>
    <t>Salinispora</t>
  </si>
  <si>
    <t>Micromonospora</t>
  </si>
  <si>
    <t>Rathayibacter</t>
  </si>
  <si>
    <t>Methyloversatilis</t>
  </si>
  <si>
    <t>G64</t>
  </si>
  <si>
    <t>Xanthomonas phage XAJ2</t>
  </si>
  <si>
    <t>G66</t>
  </si>
  <si>
    <t>Chitinimonas</t>
  </si>
  <si>
    <t>Photobacterium</t>
  </si>
  <si>
    <t>Chryseobacterium</t>
  </si>
  <si>
    <t>Microcystis phage MACPNOA1</t>
  </si>
  <si>
    <t>G67</t>
  </si>
  <si>
    <t>G69</t>
  </si>
  <si>
    <t>Alteromonas</t>
  </si>
  <si>
    <t>Deltaproteobacteria bacterium</t>
  </si>
  <si>
    <t>G65</t>
  </si>
  <si>
    <t>Proteobacteria; Gammaproteobacteria; Xanthomonadales; Xanthomonadaceae</t>
  </si>
  <si>
    <t>Proteobacteria; Gammaproteobacteria; Pseudomonadales; Moraxellaceae</t>
  </si>
  <si>
    <t>Proteobacteria; Gammaproteobacteria; Pseudomonadales; Pseudomonadaceae</t>
  </si>
  <si>
    <t>Proteobacteria; Gammaproteobacteria; Xanthomonadales; Xanthomonadaceae; unclassified Xanthomonadaceae; unclassified Xanthomonadaceae (miscellaneous)</t>
  </si>
  <si>
    <t>Proteobacteria; Gammaproteobacteria; Cellvibrionales; Halieaceae</t>
  </si>
  <si>
    <t>Proteobacteria; delta/epsilon subdivisions; Deltaproteobacteria; Desulfurellales; unclassified Desulfurellales</t>
  </si>
  <si>
    <t>Proteobacteria; Gammaproteobacteria; Alteromonadales; Alteromonadaceae</t>
  </si>
  <si>
    <t>Proteobacteria; Gammaproteobacteria; Pseudomonadales; Pseudomonadaceae; Azotobacter group</t>
  </si>
  <si>
    <t>Proteobacteria; Betaproteobacteria; Burkholderiales; unclassified Burkholderiales; Burkholderiales Genera incertae sedis</t>
  </si>
  <si>
    <t>Proteobacteria; Gammaproteobacteria; Xanthomonadales; Rhodanobacteraceae</t>
  </si>
  <si>
    <t>Proteobacteria; Gammaproteobacteria; Oceanospirillales; Halomonadaceae</t>
  </si>
  <si>
    <t>Proteobacteria; Gammaproteobacteria; unclassified Gammaproteobacteria; Candidatus Competibacteraceae</t>
  </si>
  <si>
    <t>Proteobacteria; Betaproteobacteria; Rhodocyclales; Zoogloeaceae</t>
  </si>
  <si>
    <t>Proteobacteria; Betaproteobacteria; Burkholderiales; Comamonadaceae; unclassified Comamonadaceae</t>
  </si>
  <si>
    <t>Proteobacteria; Betaproteobacteria; Burkholderiales; Comamonadaceae</t>
  </si>
  <si>
    <t>Proteobacteria; Alphaproteobacteria; unclassified Alphaproteobacteria</t>
  </si>
  <si>
    <t>Proteobacteria; Alphaproteobacteria; Rhodospirillales; Rhodospirillaceae</t>
  </si>
  <si>
    <t>Proteobacteria; Betaproteobacteria; Burkholderiales; unclassified Burkholderiales; unclassified Burkholderiales (miscellaneous)</t>
  </si>
  <si>
    <t>Proteobacteria; Alphaproteobacteria; Sneathiellales; Sneathiellaceae</t>
  </si>
  <si>
    <t>Proteobacteria; Gammaproteobacteria; Cellvibrionales; Cellvibrionaceae</t>
  </si>
  <si>
    <t>Proteobacteria; Gammaproteobacteria; Oceanospirillales; Litoricolaceae</t>
  </si>
  <si>
    <t>Proteobacteria; Alphaproteobacteria; Rhizobiales; Hyphomicrobiaceae</t>
  </si>
  <si>
    <t>Proteobacteria; Gammaproteobacteria</t>
  </si>
  <si>
    <t>Proteobacteria; Gammaproteobacteria; Vibrionales; Vibrionaceae</t>
  </si>
  <si>
    <t>Proteobacteria; Alphaproteobacteria; Caulobacterales; Caulobacteraceae</t>
  </si>
  <si>
    <t>Proteobacteria; Oligoflexia; Bdellovibrionales; Bdellovibrionaceae</t>
  </si>
  <si>
    <t>Proteobacteria; Betaproteobacteria; Nitrosomonadales; Methylophilaceae</t>
  </si>
  <si>
    <t>Proteobacteria; Betaproteobacteria; Burkholderiales; Burkholderiaceae</t>
  </si>
  <si>
    <t>Proteobacteria; Betaproteobacteria; Rhodocyclales; Rhodocyclaceae</t>
  </si>
  <si>
    <t>Proteobacteria; Alphaproteobacteria; Rhizobiales; unclassified Rhizobiales; unclassified Rhizobiales (miscellaneous)</t>
  </si>
  <si>
    <t>Proteobacteria; Betaproteobacteria; Neisseriales; Chromobacteriaceae</t>
  </si>
  <si>
    <t>Proteobacteria; Betaproteobacteria; Neisseriales; Chromobacteriaceae; Chromobacterium group</t>
  </si>
  <si>
    <t>Proteobacteria; Gammaproteobacteria; Enterobacterales; Enterobacteriaceae</t>
  </si>
  <si>
    <t>Proteobacteria; Gammaproteobacteria; Enterobacterales; Erwiniaceae</t>
  </si>
  <si>
    <t>Proteobacteria; Betaproteobacteria; Burkholderiales; Alcaligenaceae</t>
  </si>
  <si>
    <t>Proteobacteria; Alphaproteobacteria; Rhodospirillales; Acetobacteraceae</t>
  </si>
  <si>
    <t>Proteobacteria; Betaproteobacteria; Burkholderiales; Oxalobacteraceae</t>
  </si>
  <si>
    <t>Proteobacteria; Betaproteobacteria; Nitrosomonadales; Gallionellaceae</t>
  </si>
  <si>
    <t>Burkholderia virus Bcepil02</t>
  </si>
  <si>
    <t>Proteobacteria; Alphaproteobacteria; Rhizobiales; Rhizobiaceae; Rhizobium/Agrobacterium group</t>
  </si>
  <si>
    <t>Proteobacteria; Alphaproteobacteria; Rhizobiales; Rhizobiaceae</t>
  </si>
  <si>
    <t>Proteobacteria; Gammaproteobacteria; Nevskiales; Sinobacteraceae; unclassified Sinobacteraceae</t>
  </si>
  <si>
    <t>Proteobacteria; Gammaproteobacteria; Enterobacterales; Hafniaceae</t>
  </si>
  <si>
    <t>Proteobacteria; Alphaproteobacteria; Rhizobiales; Rhizobiaceae; Sinorhizobium/Ensifer group</t>
  </si>
  <si>
    <t>Proteobacteria; Betaproteobacteria; Nitrosomonadales; Sterolibacteriaceae</t>
  </si>
  <si>
    <t>Total</t>
  </si>
  <si>
    <t>Taxonomy</t>
  </si>
  <si>
    <t>Proteobacteria; Gammaproteobacteria; Alteromonadales; Idiomarinaceae</t>
  </si>
  <si>
    <t>vir</t>
  </si>
  <si>
    <t>tot</t>
  </si>
  <si>
    <r>
      <rPr>
        <sz val="11"/>
        <color rgb="FFFF0000"/>
        <rFont val="Calibri"/>
        <family val="2"/>
        <scheme val="minor"/>
      </rPr>
      <t>Proteobacteria</t>
    </r>
    <r>
      <rPr>
        <sz val="11"/>
        <color rgb="FF0070C0"/>
        <rFont val="Calibri"/>
        <family val="2"/>
        <charset val="177"/>
        <scheme val="minor"/>
      </rPr>
      <t>; Gammaproteobacteria; Xanthomonadales; Xanthomonadaceae</t>
    </r>
  </si>
  <si>
    <r>
      <rPr>
        <sz val="11"/>
        <color rgb="FFFF0000"/>
        <rFont val="Calibri"/>
        <family val="2"/>
        <scheme val="minor"/>
      </rPr>
      <t>Phylum</t>
    </r>
    <r>
      <rPr>
        <sz val="11"/>
        <color rgb="FF0070C0"/>
        <rFont val="Calibri"/>
        <family val="2"/>
        <charset val="177"/>
        <scheme val="minor"/>
      </rPr>
      <t>, class</t>
    </r>
  </si>
  <si>
    <r>
      <rPr>
        <sz val="11"/>
        <color rgb="FFFF0000"/>
        <rFont val="Calibri"/>
        <family val="2"/>
        <scheme val="minor"/>
      </rPr>
      <t>Elusimicrobia</t>
    </r>
    <r>
      <rPr>
        <sz val="11"/>
        <color rgb="FF0070C0"/>
        <rFont val="Calibri"/>
        <family val="2"/>
        <charset val="177"/>
        <scheme val="minor"/>
      </rPr>
      <t>; unclassified Elusimicrobia</t>
    </r>
  </si>
  <si>
    <r>
      <rPr>
        <sz val="11"/>
        <color rgb="FFFF0000"/>
        <rFont val="Calibri"/>
        <family val="2"/>
        <scheme val="minor"/>
      </rPr>
      <t>Chlamydiae</t>
    </r>
    <r>
      <rPr>
        <sz val="11"/>
        <color rgb="FF0070C0"/>
        <rFont val="Calibri"/>
        <family val="2"/>
        <charset val="177"/>
        <scheme val="minor"/>
      </rPr>
      <t>; Chlamydiia; Parachlamydiales; Waddliaceae; unclassified Waddliaceae</t>
    </r>
  </si>
  <si>
    <r>
      <rPr>
        <sz val="11"/>
        <color rgb="FFFF0000"/>
        <rFont val="Calibri"/>
        <family val="2"/>
        <scheme val="minor"/>
      </rPr>
      <t>Bacteroidetes</t>
    </r>
    <r>
      <rPr>
        <sz val="11"/>
        <color rgb="FF0070C0"/>
        <rFont val="Calibri"/>
        <family val="2"/>
        <charset val="177"/>
        <scheme val="minor"/>
      </rPr>
      <t>; Chitinophagia; Chitinophagales; Chitinophagaceae; unclassified Chitinophagaceae</t>
    </r>
  </si>
  <si>
    <r>
      <rPr>
        <sz val="11"/>
        <color rgb="FFFF0000"/>
        <rFont val="Calibri"/>
        <family val="2"/>
        <scheme val="minor"/>
      </rPr>
      <t>Bacteroidetes</t>
    </r>
    <r>
      <rPr>
        <sz val="11"/>
        <color rgb="FF0070C0"/>
        <rFont val="Calibri"/>
        <family val="2"/>
        <charset val="177"/>
        <scheme val="minor"/>
      </rPr>
      <t>; Chitinophagia; Chitinophagales; Chitinophagaceae</t>
    </r>
  </si>
  <si>
    <r>
      <rPr>
        <sz val="11"/>
        <color rgb="FFFF0000"/>
        <rFont val="Calibri"/>
        <family val="2"/>
        <scheme val="minor"/>
      </rPr>
      <t>Chlorobi</t>
    </r>
    <r>
      <rPr>
        <sz val="11"/>
        <color rgb="FF0070C0"/>
        <rFont val="Calibri"/>
        <family val="2"/>
        <charset val="177"/>
        <scheme val="minor"/>
      </rPr>
      <t>; unclassified Chlorobi</t>
    </r>
  </si>
  <si>
    <r>
      <rPr>
        <sz val="11"/>
        <color rgb="FFFF0000"/>
        <rFont val="Calibri"/>
        <family val="2"/>
        <scheme val="minor"/>
      </rPr>
      <t>Bacteroidetes</t>
    </r>
    <r>
      <rPr>
        <sz val="11"/>
        <color rgb="FF0070C0"/>
        <rFont val="Calibri"/>
        <family val="2"/>
        <charset val="177"/>
        <scheme val="minor"/>
      </rPr>
      <t>; Cytophagia; unclassified Cytophagia</t>
    </r>
  </si>
  <si>
    <r>
      <t>Uroviricota</t>
    </r>
    <r>
      <rPr>
        <sz val="11"/>
        <color rgb="FFFF0000"/>
        <rFont val="Calibri"/>
        <family val="2"/>
        <charset val="177"/>
        <scheme val="minor"/>
      </rPr>
      <t>; Caudovirales; Siphoviridae; Pamexvirus; unclassified Pamexvirus</t>
    </r>
  </si>
  <si>
    <t>Uroviricota; Caudovirales; Siphoviridae; Pamexvirus; unclassified Pamexvirus</t>
  </si>
  <si>
    <t>Uroviricota; Caudovirales; Siphoviridae; Sanovirus; Xylella virus Salvo</t>
  </si>
  <si>
    <t>Uroviricota; Caudovirales; Siphoviridae; Sanovirus; unclassified Sanovirus</t>
  </si>
  <si>
    <t>Uroviricota; Caudovirales; Siphoviridae; Sanovirus; Xylella virus Sano</t>
  </si>
  <si>
    <t>Uroviricota; Caudovirales; Siphoviridae; Delepquintavirus; Stenotrophomonas virus DLP5</t>
  </si>
  <si>
    <t>Uroviricota; Caudovirales; Siphoviridae; unclassified Siphoviridae</t>
  </si>
  <si>
    <t>Uroviricota; Caudovirales; Podoviridae; Lessievirus</t>
  </si>
  <si>
    <t>Uroviricota; Caudovirales; Siphoviridae; Cheoctovirus; unclassified Cheoctovirus</t>
  </si>
  <si>
    <r>
      <rPr>
        <sz val="11"/>
        <color rgb="FFFF0000"/>
        <rFont val="Calibri"/>
        <family val="2"/>
        <scheme val="minor"/>
      </rPr>
      <t>Actinobacteria</t>
    </r>
    <r>
      <rPr>
        <sz val="11"/>
        <color rgb="FF0070C0"/>
        <rFont val="Calibri"/>
        <family val="2"/>
        <charset val="177"/>
        <scheme val="minor"/>
      </rPr>
      <t>; Actinobacteria; Propionibacteriales; Nocardioidaceae</t>
    </r>
  </si>
  <si>
    <r>
      <rPr>
        <sz val="11"/>
        <color rgb="FFFF0000"/>
        <rFont val="Calibri"/>
        <family val="2"/>
        <scheme val="minor"/>
      </rPr>
      <t>Chloroflexi</t>
    </r>
    <r>
      <rPr>
        <sz val="11"/>
        <color rgb="FF0070C0"/>
        <rFont val="Calibri"/>
        <family val="2"/>
        <charset val="177"/>
        <scheme val="minor"/>
      </rPr>
      <t>; unclassified Chloroflexi; unclassified Chloroflexi (miscellaneous)</t>
    </r>
  </si>
  <si>
    <r>
      <rPr>
        <sz val="11"/>
        <color rgb="FFFF0000"/>
        <rFont val="Calibri"/>
        <family val="2"/>
        <scheme val="minor"/>
      </rPr>
      <t>Balneolaeota</t>
    </r>
    <r>
      <rPr>
        <sz val="11"/>
        <color rgb="FF0070C0"/>
        <rFont val="Calibri"/>
        <family val="2"/>
        <charset val="177"/>
        <scheme val="minor"/>
      </rPr>
      <t>; Balneolia; Balneolales; Balneolaceae</t>
    </r>
  </si>
  <si>
    <r>
      <rPr>
        <sz val="11"/>
        <color rgb="FFFF0000"/>
        <rFont val="Calibri"/>
        <family val="2"/>
        <scheme val="minor"/>
      </rPr>
      <t>Chloroflexi;</t>
    </r>
    <r>
      <rPr>
        <sz val="11"/>
        <color rgb="FF0070C0"/>
        <rFont val="Calibri"/>
        <family val="2"/>
        <charset val="177"/>
        <scheme val="minor"/>
      </rPr>
      <t xml:space="preserve"> Dehalococcoidia; unclassified Dehalococcoidia</t>
    </r>
  </si>
  <si>
    <r>
      <rPr>
        <sz val="11"/>
        <color rgb="FFFF0000"/>
        <rFont val="Calibri"/>
        <family val="2"/>
        <scheme val="minor"/>
      </rPr>
      <t>Actinobacteria</t>
    </r>
    <r>
      <rPr>
        <sz val="11"/>
        <color rgb="FF0070C0"/>
        <rFont val="Calibri"/>
        <family val="2"/>
        <charset val="177"/>
        <scheme val="minor"/>
      </rPr>
      <t>; Actinobacteria; Propionibacteriales; Propionibacteriaceae</t>
    </r>
  </si>
  <si>
    <t>Actinobacteria; Actinobacteria; Streptosporangiales; Streptosporangiaceae</t>
  </si>
  <si>
    <t>Actinobacteria; Actinobacteria; Streptomycetales; Streptomycetaceae</t>
  </si>
  <si>
    <t>Actinobacteria; Actinobacteria; Micromonosporales; Micromonosporaceae</t>
  </si>
  <si>
    <t>Actinobacteria; Actinobacteria; Micrococcales; Microbacteriaceae</t>
  </si>
  <si>
    <r>
      <rPr>
        <sz val="11"/>
        <color rgb="FFFF0000"/>
        <rFont val="Calibri"/>
        <family val="2"/>
        <scheme val="minor"/>
      </rPr>
      <t>Bacteroidetes</t>
    </r>
    <r>
      <rPr>
        <sz val="11"/>
        <color rgb="FF0070C0"/>
        <rFont val="Calibri"/>
        <family val="2"/>
        <charset val="177"/>
        <scheme val="minor"/>
      </rPr>
      <t>; Flavobacteriia; Flavobacteriales; Flavobacteriaceae</t>
    </r>
  </si>
  <si>
    <t>Proteobacteria; Deltaproteobacteria; Myxococcales; Nannocystineae; Kofleriaceae</t>
  </si>
  <si>
    <t>Proteobacteria;  Deltaproteobacteria; Desulfobacterales; Desulfobacteraceae</t>
  </si>
  <si>
    <t>Proteobacteria; Deltaproteobacteria; Syntrophobacterales; Syntrophaceae; unclassified Syntrophaceae</t>
  </si>
  <si>
    <t>Proteobacteria; Deltaproteobacteria; Myxococcales; Cystobacterineae; Myxococcaceae; unclassified Myxococcaceae</t>
  </si>
  <si>
    <t>Proteobacteria; Deltaproteobacteria; Myxococcales; Cystobacterineae; Myxococcaceae</t>
  </si>
  <si>
    <t>Proteobacteria; Deltaproteobacteria; Desulfuromonadales; Geobacteraceae</t>
  </si>
  <si>
    <t>Proteobacteria; Deltaproteobacteria; unclassified Deltaproteobacteria; unclassified Deltaproteobacteria (miscellaneous)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</si>
</sst>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rgb="FF0070C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NumberFormat="1" applyFill="1"/>
    <xf numFmtId="11" fontId="0" fillId="0" borderId="0" xfId="0" applyNumberFormat="1" applyFill="1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8"/>
  <sheetViews>
    <sheetView topLeftCell="Z1" zoomScale="90" zoomScaleNormal="90" workbookViewId="0">
      <pane ySplit="1" topLeftCell="A116" activePane="bottomLeft" state="frozen"/>
      <selection pane="bottomLeft" activeCell="AC150" sqref="AC150"/>
    </sheetView>
  </sheetViews>
  <sheetFormatPr defaultColWidth="9" defaultRowHeight="15" x14ac:dyDescent="0.25"/>
  <cols>
    <col min="1" max="1" width="38.140625" style="4" bestFit="1" customWidth="1"/>
    <col min="2" max="2" width="9" style="1"/>
    <col min="3" max="3" width="9.28515625" style="1" bestFit="1" customWidth="1"/>
    <col min="4" max="43" width="9" style="1"/>
    <col min="44" max="46" width="9" style="4"/>
    <col min="47" max="47" width="9.140625" customWidth="1"/>
    <col min="48" max="16384" width="9" style="1"/>
  </cols>
  <sheetData>
    <row r="1" spans="1:47" x14ac:dyDescent="0.25">
      <c r="A1" s="4" t="s">
        <v>85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20</v>
      </c>
      <c r="G1" s="1" t="s">
        <v>24</v>
      </c>
      <c r="H1" s="1" t="s">
        <v>35</v>
      </c>
      <c r="I1" s="1" t="s">
        <v>41</v>
      </c>
      <c r="J1" s="1" t="s">
        <v>52</v>
      </c>
      <c r="K1" s="1" t="s">
        <v>62</v>
      </c>
      <c r="L1" s="1" t="s">
        <v>66</v>
      </c>
      <c r="M1" s="1" t="s">
        <v>72</v>
      </c>
      <c r="N1" s="1" t="s">
        <v>73</v>
      </c>
      <c r="O1" s="1" t="s">
        <v>81</v>
      </c>
      <c r="P1" s="1" t="s">
        <v>86</v>
      </c>
      <c r="Q1" s="1" t="s">
        <v>87</v>
      </c>
      <c r="R1" s="1" t="s">
        <v>89</v>
      </c>
      <c r="S1" s="1" t="s">
        <v>95</v>
      </c>
      <c r="T1" s="1" t="s">
        <v>96</v>
      </c>
      <c r="U1" s="1" t="s">
        <v>100</v>
      </c>
      <c r="V1" s="1" t="s">
        <v>102</v>
      </c>
      <c r="W1" s="1" t="s">
        <v>103</v>
      </c>
      <c r="X1" s="1" t="s">
        <v>110</v>
      </c>
      <c r="Y1" s="1" t="s">
        <v>115</v>
      </c>
      <c r="Z1" s="1" t="s">
        <v>119</v>
      </c>
      <c r="AA1" s="1" t="s">
        <v>125</v>
      </c>
      <c r="AB1" s="1" t="s">
        <v>127</v>
      </c>
      <c r="AC1" s="1" t="s">
        <v>129</v>
      </c>
      <c r="AD1" s="1" t="s">
        <v>135</v>
      </c>
      <c r="AE1" s="1" t="s">
        <v>138</v>
      </c>
      <c r="AF1" s="1" t="s">
        <v>140</v>
      </c>
      <c r="AG1" s="1" t="s">
        <v>144</v>
      </c>
      <c r="AH1" s="1" t="s">
        <v>149</v>
      </c>
      <c r="AI1" s="1" t="s">
        <v>155</v>
      </c>
      <c r="AJ1" s="1" t="s">
        <v>156</v>
      </c>
      <c r="AK1" s="1" t="s">
        <v>164</v>
      </c>
      <c r="AL1" s="1">
        <v>65</v>
      </c>
      <c r="AM1" s="1" t="s">
        <v>166</v>
      </c>
      <c r="AN1" s="1" t="s">
        <v>171</v>
      </c>
      <c r="AO1" s="1" t="s">
        <v>172</v>
      </c>
      <c r="AP1" s="1" t="s">
        <v>150</v>
      </c>
      <c r="AR1" s="4" t="s">
        <v>221</v>
      </c>
      <c r="AT1" s="4" t="s">
        <v>222</v>
      </c>
      <c r="AU1" s="8" t="s">
        <v>227</v>
      </c>
    </row>
    <row r="2" spans="1:47" x14ac:dyDescent="0.25">
      <c r="A2" s="4" t="s">
        <v>0</v>
      </c>
      <c r="B2" s="3">
        <v>1.0000000000000001E-37</v>
      </c>
      <c r="C2" s="1">
        <v>0</v>
      </c>
      <c r="E2" s="1">
        <v>0</v>
      </c>
      <c r="F2" s="3">
        <v>3E-157</v>
      </c>
      <c r="J2" s="3">
        <v>3.0000000000000001E-12</v>
      </c>
      <c r="M2" s="3">
        <v>1.9999999999999999E-11</v>
      </c>
      <c r="N2" s="3">
        <v>1.0000000000000001E-32</v>
      </c>
      <c r="R2" s="3">
        <v>4.9999999999999995E-97</v>
      </c>
      <c r="S2" s="3"/>
      <c r="U2" s="3">
        <v>9.9999999999999995E-7</v>
      </c>
      <c r="W2" s="3">
        <v>2E-46</v>
      </c>
      <c r="X2" s="3">
        <v>5.0000000000000002E-109</v>
      </c>
      <c r="Y2" s="3">
        <v>1.9999999999999999E-148</v>
      </c>
      <c r="AB2" s="3">
        <v>1.9999999999999999E-7</v>
      </c>
      <c r="AD2" s="3">
        <v>5.0000000000000004E-31</v>
      </c>
      <c r="AE2" s="3">
        <v>2.9999999999999999E-125</v>
      </c>
      <c r="AF2" s="3">
        <v>9.0000000000000001E-52</v>
      </c>
      <c r="AG2" s="3">
        <v>6.0000000000000002E-27</v>
      </c>
      <c r="AH2" s="3">
        <v>3.9999999999999999E-85</v>
      </c>
      <c r="AI2" s="3">
        <v>3.9999999999999998E-29</v>
      </c>
      <c r="AJ2" s="3">
        <v>8.0000000000000006E-43</v>
      </c>
      <c r="AM2" s="3">
        <v>8.9999999999999998E-26</v>
      </c>
      <c r="AP2" s="3">
        <v>3.9999999999999998E-7</v>
      </c>
      <c r="AQ2" s="3"/>
      <c r="AR2" s="4">
        <f t="shared" ref="AR2:AR33" si="0">COUNT(B2:AP2)</f>
        <v>22</v>
      </c>
      <c r="AT2" s="8" t="s">
        <v>226</v>
      </c>
    </row>
    <row r="3" spans="1:47" x14ac:dyDescent="0.25">
      <c r="A3" s="4" t="s">
        <v>1</v>
      </c>
      <c r="B3" s="3">
        <v>7.0000000000000003E-37</v>
      </c>
      <c r="C3" s="1">
        <v>0</v>
      </c>
      <c r="E3" s="3">
        <v>1E-46</v>
      </c>
      <c r="F3" s="3">
        <v>1E-25</v>
      </c>
      <c r="G3" s="3">
        <v>7.0000000000000001E-12</v>
      </c>
      <c r="H3" s="3">
        <v>2E-87</v>
      </c>
      <c r="L3" s="3">
        <v>5.9999999999999997E-7</v>
      </c>
      <c r="N3" s="3">
        <v>2.0000000000000001E-10</v>
      </c>
      <c r="R3" s="3">
        <v>7.9999999999999997E-74</v>
      </c>
      <c r="X3" s="3">
        <v>1.9999999999999999E-34</v>
      </c>
      <c r="Z3" s="3">
        <v>4.0000000000000003E-5</v>
      </c>
      <c r="AE3" s="3">
        <v>6.9999999999999999E-76</v>
      </c>
      <c r="AF3" s="3">
        <v>2.0000000000000002E-31</v>
      </c>
      <c r="AH3" s="3">
        <v>8.9999999999999995E-65</v>
      </c>
      <c r="AM3" s="3">
        <v>2.0000000000000001E-10</v>
      </c>
      <c r="AR3" s="4">
        <f t="shared" si="0"/>
        <v>15</v>
      </c>
      <c r="AT3" s="4" t="s">
        <v>177</v>
      </c>
    </row>
    <row r="4" spans="1:47" x14ac:dyDescent="0.25">
      <c r="A4" s="4" t="s">
        <v>2</v>
      </c>
      <c r="B4" s="3">
        <v>9.9999999999999994E-37</v>
      </c>
      <c r="C4" s="1">
        <v>0</v>
      </c>
      <c r="D4" s="3">
        <v>5.9999999999999997E-13</v>
      </c>
      <c r="E4" s="3">
        <v>2E-179</v>
      </c>
      <c r="F4" s="3">
        <v>2.9999999999999999E-125</v>
      </c>
      <c r="G4" s="3">
        <v>9.9999999999999992E-25</v>
      </c>
      <c r="H4" s="3">
        <v>2E-87</v>
      </c>
      <c r="J4" s="3"/>
      <c r="L4" s="3">
        <v>2.0000000000000001E-33</v>
      </c>
      <c r="N4" s="3">
        <v>7.0000000000000006E-64</v>
      </c>
      <c r="R4" s="3">
        <v>6.0000000000000002E-84</v>
      </c>
      <c r="S4" s="3">
        <v>9.9999999999999995E-8</v>
      </c>
      <c r="T4" s="3"/>
      <c r="U4" s="3">
        <v>3.9999999999999998E-6</v>
      </c>
      <c r="W4" s="3">
        <v>6.9999999999999999E-50</v>
      </c>
      <c r="X4" s="3">
        <v>3E-49</v>
      </c>
      <c r="Y4" s="3">
        <v>1.9999999999999998E-65</v>
      </c>
      <c r="AA4" s="3">
        <v>6.9999999999999994E-5</v>
      </c>
      <c r="AD4" s="3">
        <v>3.9999999999999998E-20</v>
      </c>
      <c r="AE4" s="3">
        <v>3E-103</v>
      </c>
      <c r="AF4" s="3">
        <v>1.9999999999999999E-44</v>
      </c>
      <c r="AG4" s="3">
        <v>9.9999999999999994E-50</v>
      </c>
      <c r="AH4" s="3">
        <v>8.0000000000000007E-86</v>
      </c>
      <c r="AJ4" s="3">
        <v>8.9999999999999998E-26</v>
      </c>
      <c r="AM4" s="3">
        <v>9.9999999999999998E-20</v>
      </c>
      <c r="AR4" s="4">
        <f t="shared" si="0"/>
        <v>23</v>
      </c>
      <c r="AT4" s="4" t="s">
        <v>178</v>
      </c>
    </row>
    <row r="5" spans="1:47" x14ac:dyDescent="0.25">
      <c r="A5" s="4" t="s">
        <v>3</v>
      </c>
      <c r="B5" s="3">
        <v>3.9999999999999998E-36</v>
      </c>
      <c r="C5" s="1">
        <v>0</v>
      </c>
      <c r="E5" s="3">
        <v>2.0000000000000001E-25</v>
      </c>
      <c r="H5" s="3">
        <v>2E-51</v>
      </c>
      <c r="K5" s="3">
        <v>6.0000000000000002E-6</v>
      </c>
      <c r="L5" s="3">
        <v>3.0000000000000001E-92</v>
      </c>
      <c r="N5" s="3">
        <v>1E-14</v>
      </c>
      <c r="O5" s="3">
        <v>5.0000000000000003E-115</v>
      </c>
      <c r="P5" s="3">
        <v>0.9</v>
      </c>
      <c r="Q5" s="3">
        <v>3.0000000000000001E-80</v>
      </c>
      <c r="W5" s="3">
        <v>4E-73</v>
      </c>
      <c r="X5" s="3">
        <v>5.0000000000000002E-5</v>
      </c>
      <c r="AE5" s="3">
        <v>9.9999999999999999E-110</v>
      </c>
      <c r="AM5" s="3">
        <v>1.0000000000000001E-17</v>
      </c>
      <c r="AR5" s="4">
        <f t="shared" si="0"/>
        <v>14</v>
      </c>
      <c r="AT5" s="4" t="s">
        <v>179</v>
      </c>
    </row>
    <row r="6" spans="1:47" x14ac:dyDescent="0.25">
      <c r="A6" s="4" t="s">
        <v>4</v>
      </c>
      <c r="B6" s="3">
        <v>1.9999999999999999E-34</v>
      </c>
      <c r="R6" s="3">
        <v>4.0000000000000003E-15</v>
      </c>
      <c r="W6" s="3">
        <v>9.9999999999999997E-49</v>
      </c>
      <c r="X6" s="3">
        <v>3E-9</v>
      </c>
      <c r="AA6" s="3">
        <v>5.0000000000000004E-6</v>
      </c>
      <c r="AE6" s="3">
        <v>7.9999999999999998E-85</v>
      </c>
      <c r="AH6" s="3">
        <v>8.0000000000000002E-8</v>
      </c>
      <c r="AR6" s="4">
        <f t="shared" si="0"/>
        <v>7</v>
      </c>
      <c r="AT6" s="4" t="s">
        <v>180</v>
      </c>
    </row>
    <row r="7" spans="1:47" x14ac:dyDescent="0.25">
      <c r="A7" s="4" t="s">
        <v>5</v>
      </c>
      <c r="B7" s="3">
        <v>3E-34</v>
      </c>
      <c r="C7" s="1">
        <v>0</v>
      </c>
      <c r="E7" s="1">
        <v>0</v>
      </c>
      <c r="F7" s="3">
        <v>9.9999999999999994E-158</v>
      </c>
      <c r="J7" s="3">
        <v>3.9999999999999996E-21</v>
      </c>
      <c r="R7" s="3">
        <v>2.0000000000000001E-97</v>
      </c>
      <c r="S7" s="3"/>
      <c r="W7" s="3">
        <v>2.0000000000000001E-59</v>
      </c>
      <c r="X7" s="3">
        <v>3E-23</v>
      </c>
      <c r="AB7" s="3">
        <v>3.9999999999999998E-7</v>
      </c>
      <c r="AD7" s="3">
        <v>1.9999999999999998E-24</v>
      </c>
      <c r="AE7" s="3">
        <v>4.9999999999999998E-106</v>
      </c>
      <c r="AF7" s="3">
        <v>2.0000000000000001E-53</v>
      </c>
      <c r="AG7" s="3">
        <v>1.0000000000000001E-31</v>
      </c>
      <c r="AH7" s="3">
        <v>9.9999999999999996E-81</v>
      </c>
      <c r="AI7" s="3">
        <v>3.0000000000000001E-27</v>
      </c>
      <c r="AJ7" s="3">
        <v>9.9999999999999994E-37</v>
      </c>
      <c r="AM7" s="3">
        <v>4.0000000000000001E-10</v>
      </c>
      <c r="AR7" s="4">
        <f t="shared" si="0"/>
        <v>17</v>
      </c>
      <c r="AT7" s="4" t="s">
        <v>176</v>
      </c>
    </row>
    <row r="8" spans="1:47" x14ac:dyDescent="0.25">
      <c r="A8" s="4" t="s">
        <v>6</v>
      </c>
      <c r="B8" s="3">
        <v>3E-34</v>
      </c>
      <c r="C8" s="1">
        <v>0</v>
      </c>
      <c r="E8" s="3">
        <v>1.9999999999999999E-64</v>
      </c>
      <c r="F8" s="3">
        <v>8.0000000000000007E-30</v>
      </c>
      <c r="H8" s="3">
        <v>2.0000000000000001E-62</v>
      </c>
      <c r="K8" s="3">
        <v>5.9999999999999998E-30</v>
      </c>
      <c r="L8" s="3">
        <v>3.9999999999999997E-24</v>
      </c>
      <c r="N8" s="3">
        <v>9.9999999999999993E-40</v>
      </c>
      <c r="O8" s="1">
        <v>0</v>
      </c>
      <c r="P8" s="3">
        <v>7.0000000000000001E-22</v>
      </c>
      <c r="Q8" s="3">
        <v>2.0000000000000002E-130</v>
      </c>
      <c r="W8" s="3">
        <v>5.0000000000000002E-43</v>
      </c>
      <c r="X8" s="3">
        <v>1E-35</v>
      </c>
      <c r="Z8" s="3">
        <v>7.0000000000000005E-8</v>
      </c>
      <c r="AD8" s="3">
        <v>6.0000000000000002E-5</v>
      </c>
      <c r="AE8" s="3">
        <v>4E-79</v>
      </c>
      <c r="AH8" s="3">
        <v>5.9999999999999997E-15</v>
      </c>
      <c r="AI8" s="3">
        <v>1E-26</v>
      </c>
      <c r="AK8" s="3">
        <v>2E-8</v>
      </c>
      <c r="AL8" s="3"/>
      <c r="AM8" s="3">
        <v>3E-10</v>
      </c>
      <c r="AR8" s="4">
        <f t="shared" si="0"/>
        <v>20</v>
      </c>
      <c r="AT8" s="4" t="s">
        <v>181</v>
      </c>
    </row>
    <row r="9" spans="1:47" x14ac:dyDescent="0.25">
      <c r="A9" s="4" t="s">
        <v>7</v>
      </c>
      <c r="B9" s="3">
        <v>1.0000000000000001E-33</v>
      </c>
      <c r="C9" s="1">
        <v>0</v>
      </c>
      <c r="E9" s="3">
        <v>7.0000000000000003E-27</v>
      </c>
      <c r="F9" s="3">
        <v>2.0000000000000001E-18</v>
      </c>
      <c r="L9" s="3">
        <v>8.0000000000000001E-50</v>
      </c>
      <c r="N9" s="3">
        <v>2.0000000000000001E-17</v>
      </c>
      <c r="R9" s="3">
        <v>3.0000000000000002E-87</v>
      </c>
      <c r="S9" s="3"/>
      <c r="W9" s="3">
        <v>9.0000000000000001E-56</v>
      </c>
      <c r="X9" s="3">
        <v>2E-16</v>
      </c>
      <c r="AD9" s="3">
        <v>4.0000000000000002E-25</v>
      </c>
      <c r="AE9" s="3">
        <v>2E-140</v>
      </c>
      <c r="AM9" s="3">
        <v>4.0000000000000003E-18</v>
      </c>
      <c r="AR9" s="4">
        <f t="shared" si="0"/>
        <v>12</v>
      </c>
      <c r="AT9" s="4" t="s">
        <v>176</v>
      </c>
    </row>
    <row r="10" spans="1:47" x14ac:dyDescent="0.25">
      <c r="A10" s="4" t="s">
        <v>8</v>
      </c>
      <c r="B10" s="3">
        <v>3.0000000000000002E-33</v>
      </c>
      <c r="C10" s="1">
        <v>0</v>
      </c>
      <c r="E10" s="1">
        <v>0</v>
      </c>
      <c r="F10" s="3">
        <v>1E-166</v>
      </c>
      <c r="H10" s="3">
        <v>4.9999999999999995E-22</v>
      </c>
      <c r="J10" s="3">
        <v>5.0000000000000004E-19</v>
      </c>
      <c r="M10" s="3">
        <v>3.0000000000000001E-12</v>
      </c>
      <c r="N10" s="3">
        <v>2.9999999999999999E-22</v>
      </c>
      <c r="R10" s="3">
        <v>5.0000000000000004E-87</v>
      </c>
      <c r="W10" s="3">
        <v>1.9999999999999999E-47</v>
      </c>
      <c r="X10" s="3">
        <v>9.0000000000000002E-38</v>
      </c>
      <c r="Y10" s="3">
        <v>9.9999999999999995E-145</v>
      </c>
      <c r="AC10" s="3">
        <v>3E-9</v>
      </c>
      <c r="AE10" s="3">
        <v>2.0000000000000001E-110</v>
      </c>
      <c r="AF10" s="3">
        <v>3.0000000000000002E-44</v>
      </c>
      <c r="AH10" s="3">
        <v>4E-79</v>
      </c>
      <c r="AJ10" s="3">
        <v>1.9999999999999999E-36</v>
      </c>
      <c r="AM10" s="3">
        <v>2.9999999999999999E-21</v>
      </c>
      <c r="AR10" s="4">
        <f t="shared" si="0"/>
        <v>18</v>
      </c>
      <c r="AT10" s="4" t="s">
        <v>176</v>
      </c>
    </row>
    <row r="11" spans="1:47" x14ac:dyDescent="0.25">
      <c r="A11" s="4" t="s">
        <v>9</v>
      </c>
      <c r="B11" s="3">
        <v>1.0000000000000001E-31</v>
      </c>
      <c r="C11" s="1">
        <v>0</v>
      </c>
      <c r="E11" s="3">
        <v>1.9999999999999999E-76</v>
      </c>
      <c r="F11" s="3">
        <v>3.0000000000000002E-90</v>
      </c>
      <c r="G11" s="3">
        <v>2.9999999999999999E-22</v>
      </c>
      <c r="H11" s="3">
        <v>3.9999999999999998E-103</v>
      </c>
      <c r="L11" s="3">
        <v>8.0000000000000002E-59</v>
      </c>
      <c r="N11" s="3">
        <v>4.9999999999999997E-50</v>
      </c>
      <c r="R11" s="3">
        <v>5E-52</v>
      </c>
      <c r="W11" s="3">
        <v>4E-41</v>
      </c>
      <c r="X11" s="3">
        <v>4.0000000000000003E-37</v>
      </c>
      <c r="Y11" s="3">
        <v>7.9999999999999998E-66</v>
      </c>
      <c r="AE11" s="3">
        <v>3.0000000000000002E-87</v>
      </c>
      <c r="AF11" s="3">
        <v>1.9999999999999998E-24</v>
      </c>
      <c r="AH11" s="3">
        <v>8.0000000000000006E-15</v>
      </c>
      <c r="AR11" s="4">
        <f t="shared" si="0"/>
        <v>15</v>
      </c>
      <c r="AT11" s="4" t="s">
        <v>182</v>
      </c>
    </row>
    <row r="12" spans="1:47" x14ac:dyDescent="0.25">
      <c r="A12" s="4" t="s">
        <v>10</v>
      </c>
      <c r="B12" s="3">
        <v>8.0000000000000004E-22</v>
      </c>
      <c r="C12" s="1">
        <v>0</v>
      </c>
      <c r="E12" s="3">
        <v>1E-174</v>
      </c>
      <c r="F12" s="3">
        <v>5.0000000000000003E-116</v>
      </c>
      <c r="G12" s="3">
        <v>9.9999999999999991E-22</v>
      </c>
      <c r="H12" s="3">
        <v>2.0000000000000001E-89</v>
      </c>
      <c r="R12" s="3">
        <v>9.0000000000000008E-31</v>
      </c>
      <c r="W12" s="3">
        <v>1.9999999999999999E-47</v>
      </c>
      <c r="X12" s="3">
        <v>6.9999999999999993E-24</v>
      </c>
      <c r="Y12" s="3">
        <v>4.9999999999999998E-65</v>
      </c>
      <c r="AE12" s="3">
        <v>1.9999999999999999E-82</v>
      </c>
      <c r="AH12" s="3">
        <v>2.0000000000000001E-54</v>
      </c>
      <c r="AR12" s="4">
        <f t="shared" si="0"/>
        <v>12</v>
      </c>
      <c r="AT12" s="4" t="s">
        <v>183</v>
      </c>
    </row>
    <row r="13" spans="1:47" x14ac:dyDescent="0.25">
      <c r="A13" s="4" t="s">
        <v>11</v>
      </c>
      <c r="B13" s="3">
        <v>6.9999999999999994E-5</v>
      </c>
      <c r="C13" s="1">
        <v>0</v>
      </c>
      <c r="E13" s="3">
        <v>3.9999999999999998E-23</v>
      </c>
      <c r="R13" s="3">
        <v>3E-37</v>
      </c>
      <c r="X13" s="3">
        <v>2.0000000000000001E-26</v>
      </c>
      <c r="AR13" s="4">
        <f t="shared" si="0"/>
        <v>5</v>
      </c>
      <c r="AT13" s="4" t="s">
        <v>184</v>
      </c>
    </row>
    <row r="14" spans="1:47" x14ac:dyDescent="0.25">
      <c r="A14" s="4" t="s">
        <v>16</v>
      </c>
      <c r="C14" s="3">
        <v>8.0000000000000002E-13</v>
      </c>
      <c r="E14" s="1">
        <v>0</v>
      </c>
      <c r="F14" s="3">
        <v>2.0000000000000001E-166</v>
      </c>
      <c r="M14" s="3">
        <v>1.9999999999999999E-11</v>
      </c>
      <c r="R14" s="3">
        <v>2.0000000000000001E-37</v>
      </c>
      <c r="W14" s="3">
        <v>3E-52</v>
      </c>
      <c r="X14" s="3">
        <v>6.0000000000000005E-97</v>
      </c>
      <c r="Y14" s="3">
        <v>5.0000000000000003E-124</v>
      </c>
      <c r="Z14" s="3">
        <v>9.0000000000000002E-6</v>
      </c>
      <c r="AD14" s="3">
        <v>3.9999999999999999E-16</v>
      </c>
      <c r="AE14" s="3">
        <v>3E-124</v>
      </c>
      <c r="AF14" s="3">
        <v>8.9999999999999997E-45</v>
      </c>
      <c r="AH14" s="3">
        <v>1.9999999999999999E-69</v>
      </c>
      <c r="AJ14" s="3">
        <v>3.9999999999999997E-39</v>
      </c>
      <c r="AM14" s="3">
        <v>5.0000000000000002E-14</v>
      </c>
      <c r="AP14" s="3">
        <v>2.9999999999999999E-7</v>
      </c>
      <c r="AQ14" s="3"/>
      <c r="AR14" s="4">
        <f t="shared" si="0"/>
        <v>16</v>
      </c>
      <c r="AT14" s="4" t="s">
        <v>176</v>
      </c>
    </row>
    <row r="15" spans="1:47" x14ac:dyDescent="0.25">
      <c r="A15" s="4" t="s">
        <v>17</v>
      </c>
      <c r="C15" s="3">
        <v>9.9999999999999992E-25</v>
      </c>
      <c r="E15" s="1">
        <v>0</v>
      </c>
      <c r="F15" s="3">
        <v>1E-165</v>
      </c>
      <c r="H15" s="3">
        <v>4.9999999999999998E-83</v>
      </c>
      <c r="M15" s="3">
        <v>3E-23</v>
      </c>
      <c r="N15" s="3">
        <v>3.0000000000000001E-12</v>
      </c>
      <c r="R15" s="3">
        <v>4.0000000000000001E-87</v>
      </c>
      <c r="S15" s="3"/>
      <c r="W15" s="3">
        <v>3.0000000000000001E-61</v>
      </c>
      <c r="X15" s="3">
        <v>2.9999999999999998E-14</v>
      </c>
      <c r="Z15" s="3">
        <v>9.9999999999999993E-41</v>
      </c>
      <c r="AC15" s="3">
        <v>6.9999999999999997E-7</v>
      </c>
      <c r="AD15" s="3">
        <v>8.9999999999999997E-22</v>
      </c>
      <c r="AE15" s="3">
        <v>7E-126</v>
      </c>
      <c r="AM15" s="3">
        <v>4.9999999999999996E-35</v>
      </c>
      <c r="AR15" s="4">
        <f t="shared" si="0"/>
        <v>14</v>
      </c>
      <c r="AT15" s="4" t="s">
        <v>185</v>
      </c>
    </row>
    <row r="16" spans="1:47" x14ac:dyDescent="0.25">
      <c r="A16" s="4" t="s">
        <v>18</v>
      </c>
      <c r="C16" s="3">
        <v>2.9999999999999998E-18</v>
      </c>
      <c r="E16" s="1">
        <v>0</v>
      </c>
      <c r="F16" s="3">
        <v>2.9999999999999999E-56</v>
      </c>
      <c r="W16" s="3">
        <v>8.9999999999999997E-54</v>
      </c>
      <c r="AE16" s="3">
        <v>9.9999999999999996E-104</v>
      </c>
      <c r="AR16" s="4">
        <f t="shared" si="0"/>
        <v>5</v>
      </c>
      <c r="AT16" s="4" t="s">
        <v>185</v>
      </c>
    </row>
    <row r="17" spans="1:46" x14ac:dyDescent="0.25">
      <c r="A17" s="4" t="s">
        <v>19</v>
      </c>
      <c r="E17" s="3">
        <v>2.0000000000000001E-172</v>
      </c>
      <c r="F17" s="3">
        <v>4.9999999999999997E-103</v>
      </c>
      <c r="R17" s="3">
        <v>6.9999999999999997E-91</v>
      </c>
      <c r="S17" s="3"/>
      <c r="W17" s="3">
        <v>4.0000000000000001E-59</v>
      </c>
      <c r="X17" s="3">
        <v>1.9999999999999999E-57</v>
      </c>
      <c r="Y17" s="3">
        <v>3E-122</v>
      </c>
      <c r="AD17" s="3">
        <v>4.9999999999999999E-20</v>
      </c>
      <c r="AE17" s="3">
        <v>2E-107</v>
      </c>
      <c r="AH17" s="3">
        <v>1.9999999999999999E-7</v>
      </c>
      <c r="AI17" s="3">
        <v>7.9999999999999995E-36</v>
      </c>
      <c r="AR17" s="4">
        <f t="shared" si="0"/>
        <v>10</v>
      </c>
      <c r="AT17" s="4" t="s">
        <v>185</v>
      </c>
    </row>
    <row r="18" spans="1:46" x14ac:dyDescent="0.25">
      <c r="A18" s="4" t="s">
        <v>21</v>
      </c>
      <c r="B18" s="3">
        <v>2.0000000000000002E-31</v>
      </c>
      <c r="C18" s="3">
        <v>0</v>
      </c>
      <c r="E18" s="3">
        <v>2E-149</v>
      </c>
      <c r="F18" s="3">
        <v>4E-125</v>
      </c>
      <c r="G18" s="3">
        <v>1.0000000000000001E-18</v>
      </c>
      <c r="H18" s="3">
        <v>3E-43</v>
      </c>
      <c r="L18" s="3">
        <v>3.0000000000000003E-42</v>
      </c>
      <c r="N18" s="3">
        <v>7.0000000000000004E-46</v>
      </c>
      <c r="R18" s="3">
        <v>1E-50</v>
      </c>
      <c r="W18" s="3">
        <v>5.0000000000000001E-47</v>
      </c>
      <c r="X18" s="3">
        <v>1.9999999999999998E-24</v>
      </c>
      <c r="AD18" s="3">
        <v>7.0000000000000003E-19</v>
      </c>
      <c r="AE18" s="3">
        <v>3.9999999999999999E-85</v>
      </c>
      <c r="AF18" s="3">
        <v>4.0000000000000003E-37</v>
      </c>
      <c r="AH18" s="3">
        <v>1E-10</v>
      </c>
      <c r="AM18" s="3">
        <v>2.0000000000000001E-18</v>
      </c>
      <c r="AR18" s="4">
        <f t="shared" si="0"/>
        <v>16</v>
      </c>
      <c r="AT18" s="4" t="s">
        <v>186</v>
      </c>
    </row>
    <row r="19" spans="1:46" x14ac:dyDescent="0.25">
      <c r="A19" s="4" t="s">
        <v>22</v>
      </c>
      <c r="F19" s="3">
        <v>2E-119</v>
      </c>
      <c r="N19" s="3">
        <v>9.9999999999999998E-13</v>
      </c>
      <c r="W19" s="3">
        <v>2E-52</v>
      </c>
      <c r="AE19" s="3">
        <v>2.0000000000000001E-84</v>
      </c>
      <c r="AR19" s="4">
        <f t="shared" si="0"/>
        <v>4</v>
      </c>
      <c r="AT19" s="4" t="s">
        <v>187</v>
      </c>
    </row>
    <row r="20" spans="1:46" x14ac:dyDescent="0.25">
      <c r="A20" s="4" t="s">
        <v>23</v>
      </c>
      <c r="E20" s="3">
        <v>3E-153</v>
      </c>
      <c r="F20" s="3">
        <v>3.0000000000000001E-113</v>
      </c>
      <c r="G20" s="3">
        <v>5.0000000000000003E-10</v>
      </c>
      <c r="H20" s="3">
        <v>3.0000000000000002E-36</v>
      </c>
      <c r="R20" s="3">
        <v>5E-36</v>
      </c>
      <c r="W20" s="3">
        <v>4.9999999999999999E-46</v>
      </c>
      <c r="X20" s="3">
        <v>2E-14</v>
      </c>
      <c r="AE20" s="3">
        <v>2.9999999999999999E-81</v>
      </c>
      <c r="AM20" s="3">
        <v>1.0000000000000001E-17</v>
      </c>
      <c r="AR20" s="4">
        <f t="shared" si="0"/>
        <v>9</v>
      </c>
      <c r="AT20" s="4" t="s">
        <v>186</v>
      </c>
    </row>
    <row r="21" spans="1:46" x14ac:dyDescent="0.25">
      <c r="A21" s="4" t="s">
        <v>25</v>
      </c>
      <c r="E21" s="3">
        <v>4.9999999999999999E-61</v>
      </c>
      <c r="F21" s="3">
        <v>1.9999999999999998E-24</v>
      </c>
      <c r="G21" s="3">
        <v>1.0000000000000001E-32</v>
      </c>
      <c r="H21" s="3">
        <v>5.9999999999999998E-125</v>
      </c>
      <c r="K21" s="3">
        <v>2.0000000000000002E-5</v>
      </c>
      <c r="L21" s="3">
        <v>1E-56</v>
      </c>
      <c r="N21" s="3">
        <v>4.9999999999999998E-75</v>
      </c>
      <c r="O21" s="3">
        <v>6E-52</v>
      </c>
      <c r="Q21" s="3">
        <v>8.9999999999999995E-23</v>
      </c>
      <c r="R21" s="3">
        <v>8E-41</v>
      </c>
      <c r="W21" s="3">
        <v>4.0000000000000003E-43</v>
      </c>
      <c r="AE21" s="3">
        <v>7.9999999999999998E-85</v>
      </c>
      <c r="AH21" s="3">
        <v>3E-11</v>
      </c>
      <c r="AM21" s="3">
        <v>6.9999999999999996E-10</v>
      </c>
      <c r="AR21" s="4">
        <f t="shared" si="0"/>
        <v>14</v>
      </c>
      <c r="AT21" s="4" t="s">
        <v>188</v>
      </c>
    </row>
    <row r="22" spans="1:46" x14ac:dyDescent="0.25">
      <c r="A22" s="4" t="s">
        <v>26</v>
      </c>
      <c r="C22" s="3">
        <v>5.0000000000000002E-14</v>
      </c>
      <c r="E22" s="3">
        <v>7.0000000000000006E-83</v>
      </c>
      <c r="F22" s="3">
        <v>2.0000000000000002E-30</v>
      </c>
      <c r="G22" s="3">
        <v>1.0000000000000001E-30</v>
      </c>
      <c r="H22" s="3">
        <v>9.9999999999999997E-73</v>
      </c>
      <c r="N22" s="3">
        <v>1.9999999999999999E-11</v>
      </c>
      <c r="O22" s="3">
        <v>3.9999999999999999E-118</v>
      </c>
      <c r="Q22" s="3">
        <v>2E-50</v>
      </c>
      <c r="R22" s="3">
        <v>8.0000000000000005E-63</v>
      </c>
      <c r="W22" s="3">
        <v>9.9999999999999995E-45</v>
      </c>
      <c r="X22" s="3">
        <v>1.0000000000000001E-15</v>
      </c>
      <c r="AE22" s="3">
        <v>6.9999999999999999E-76</v>
      </c>
      <c r="AM22" s="3">
        <v>1.9999999999999998E-24</v>
      </c>
      <c r="AR22" s="4">
        <f t="shared" si="0"/>
        <v>13</v>
      </c>
      <c r="AT22" s="4" t="s">
        <v>189</v>
      </c>
    </row>
    <row r="23" spans="1:46" x14ac:dyDescent="0.25">
      <c r="A23" s="4" t="s">
        <v>27</v>
      </c>
      <c r="C23" s="3">
        <v>1.0000000000000001E-15</v>
      </c>
      <c r="E23" s="3">
        <v>3.0000000000000001E-64</v>
      </c>
      <c r="F23" s="3">
        <v>2.9999999999999998E-14</v>
      </c>
      <c r="G23" s="3">
        <v>2.0000000000000002E-30</v>
      </c>
      <c r="H23" s="3">
        <v>3.9999999999999999E-118</v>
      </c>
      <c r="AR23" s="4">
        <f t="shared" si="0"/>
        <v>5</v>
      </c>
      <c r="AT23" s="4" t="s">
        <v>190</v>
      </c>
    </row>
    <row r="24" spans="1:46" x14ac:dyDescent="0.25">
      <c r="A24" s="4" t="s">
        <v>28</v>
      </c>
      <c r="C24" s="3">
        <v>6.0000000000000002E-27</v>
      </c>
      <c r="E24" s="3">
        <v>8.9999999999999996E-29</v>
      </c>
      <c r="F24" s="3">
        <v>9.9999999999999996E-95</v>
      </c>
      <c r="G24" s="3">
        <v>7.9999999999999995E-29</v>
      </c>
      <c r="H24" s="3">
        <v>9.9999999999999998E-114</v>
      </c>
      <c r="AR24" s="4">
        <f t="shared" si="0"/>
        <v>5</v>
      </c>
      <c r="AT24" s="8" t="s">
        <v>229</v>
      </c>
    </row>
    <row r="25" spans="1:46" x14ac:dyDescent="0.25">
      <c r="A25" s="4" t="s">
        <v>29</v>
      </c>
      <c r="C25" s="3">
        <v>5.0000000000000002E-26</v>
      </c>
      <c r="E25" s="3">
        <v>8.9999999999999999E-83</v>
      </c>
      <c r="F25" s="3">
        <v>6.0000000000000001E-100</v>
      </c>
      <c r="G25" s="3">
        <v>9.9999999999999997E-29</v>
      </c>
      <c r="H25" s="3">
        <v>3.0000000000000002E-115</v>
      </c>
      <c r="R25" s="3">
        <v>8.9999999999999998E-33</v>
      </c>
      <c r="W25" s="3">
        <v>9.9999999999999997E-49</v>
      </c>
      <c r="AH25" s="3">
        <v>1E-10</v>
      </c>
      <c r="AR25" s="4">
        <f t="shared" si="0"/>
        <v>8</v>
      </c>
      <c r="AT25" s="4" t="s">
        <v>191</v>
      </c>
    </row>
    <row r="26" spans="1:46" x14ac:dyDescent="0.25">
      <c r="A26" s="4" t="s">
        <v>30</v>
      </c>
      <c r="C26" s="3">
        <v>9.9999999999999996E-24</v>
      </c>
      <c r="E26" s="3">
        <v>9.0000000000000003E-107</v>
      </c>
      <c r="F26" s="3">
        <v>2.0000000000000001E-89</v>
      </c>
      <c r="G26" s="3">
        <v>1E-27</v>
      </c>
      <c r="H26" s="3">
        <v>2.0000000000000001E-110</v>
      </c>
      <c r="N26" s="3">
        <v>8.0000000000000006E-43</v>
      </c>
      <c r="R26" s="3">
        <v>3.0000000000000003E-39</v>
      </c>
      <c r="X26" s="3">
        <v>3E-11</v>
      </c>
      <c r="AH26" s="3">
        <v>4.9999999999999997E-50</v>
      </c>
      <c r="AR26" s="4">
        <f t="shared" si="0"/>
        <v>9</v>
      </c>
      <c r="AT26" s="4" t="s">
        <v>192</v>
      </c>
    </row>
    <row r="27" spans="1:46" x14ac:dyDescent="0.25">
      <c r="A27" s="4" t="s">
        <v>31</v>
      </c>
      <c r="C27" s="3">
        <v>9.0000000000000003E-16</v>
      </c>
      <c r="E27" s="3">
        <v>5.0000000000000002E-63</v>
      </c>
      <c r="F27" s="3">
        <v>6.9999999999999997E-32</v>
      </c>
      <c r="G27" s="3">
        <v>2.0000000000000001E-27</v>
      </c>
      <c r="H27" s="3">
        <v>1.0000000000000001E-86</v>
      </c>
      <c r="L27" s="3">
        <v>3E-68</v>
      </c>
      <c r="O27" s="3">
        <v>4.0000000000000002E-115</v>
      </c>
      <c r="Q27" s="3">
        <v>6.0000000000000004E-53</v>
      </c>
      <c r="R27" s="3">
        <v>9.9999999999999995E-58</v>
      </c>
      <c r="W27" s="3">
        <v>3.9999999999999999E-45</v>
      </c>
      <c r="Y27" s="3">
        <v>8.0000000000000002E-46</v>
      </c>
      <c r="AE27" s="3">
        <v>2.9999999999999999E-82</v>
      </c>
      <c r="AM27" s="3">
        <v>1.0000000000000001E-18</v>
      </c>
      <c r="AR27" s="4">
        <f t="shared" si="0"/>
        <v>13</v>
      </c>
      <c r="AT27" s="4" t="s">
        <v>193</v>
      </c>
    </row>
    <row r="28" spans="1:46" x14ac:dyDescent="0.25">
      <c r="A28" s="4" t="s">
        <v>32</v>
      </c>
      <c r="C28" s="3">
        <v>5.0000000000000002E-14</v>
      </c>
      <c r="E28" s="3">
        <v>1E-70</v>
      </c>
      <c r="F28" s="3">
        <v>7.0000000000000007E-21</v>
      </c>
      <c r="G28" s="3">
        <v>7.0000000000000003E-27</v>
      </c>
      <c r="H28" s="3">
        <v>9.9999999999999995E-113</v>
      </c>
      <c r="K28" s="3">
        <v>2.0000000000000002E-5</v>
      </c>
      <c r="N28" s="3">
        <v>8.9999999999999999E-8</v>
      </c>
      <c r="R28" s="3">
        <v>6.0000000000000005E-76</v>
      </c>
      <c r="W28" s="3">
        <v>5.0000000000000002E-43</v>
      </c>
      <c r="AE28" s="3">
        <v>2.9999999999999999E-82</v>
      </c>
      <c r="AF28" s="3">
        <v>1E-4</v>
      </c>
      <c r="AI28" s="3">
        <v>1E-25</v>
      </c>
      <c r="AM28" s="3">
        <v>2.0000000000000001E-9</v>
      </c>
      <c r="AR28" s="4">
        <f t="shared" si="0"/>
        <v>13</v>
      </c>
      <c r="AT28" s="4" t="s">
        <v>193</v>
      </c>
    </row>
    <row r="29" spans="1:46" x14ac:dyDescent="0.25">
      <c r="A29" s="4" t="s">
        <v>33</v>
      </c>
      <c r="C29" s="3">
        <v>7.9999999999999993E-145</v>
      </c>
      <c r="E29" s="3">
        <v>5.0000000000000002E-54</v>
      </c>
      <c r="F29" s="3">
        <v>5.9999999999999999E-24</v>
      </c>
      <c r="G29" s="3">
        <v>5.0000000000000002E-26</v>
      </c>
      <c r="H29" s="3">
        <v>1.9999999999999999E-112</v>
      </c>
      <c r="AR29" s="4">
        <f t="shared" si="0"/>
        <v>5</v>
      </c>
      <c r="AT29" s="4" t="s">
        <v>194</v>
      </c>
    </row>
    <row r="30" spans="1:46" x14ac:dyDescent="0.25">
      <c r="A30" s="4" t="s">
        <v>34</v>
      </c>
      <c r="C30" s="3">
        <v>8.0000000000000003E-26</v>
      </c>
      <c r="E30" s="3">
        <v>2E-78</v>
      </c>
      <c r="F30" s="3">
        <v>4.9999999999999999E-96</v>
      </c>
      <c r="G30" s="3">
        <v>2.9999999999999998E-25</v>
      </c>
      <c r="H30" s="3">
        <v>3.0000000000000001E-105</v>
      </c>
      <c r="R30" s="3">
        <v>3.0000000000000003E-39</v>
      </c>
      <c r="AR30" s="4">
        <f t="shared" si="0"/>
        <v>6</v>
      </c>
      <c r="AT30" s="4" t="s">
        <v>197</v>
      </c>
    </row>
    <row r="31" spans="1:46" x14ac:dyDescent="0.25">
      <c r="A31" s="4" t="s">
        <v>36</v>
      </c>
      <c r="C31" s="3">
        <v>1.9999999999999999E-20</v>
      </c>
      <c r="E31" s="3">
        <v>5E-74</v>
      </c>
      <c r="F31" s="3">
        <v>6.9999999999999999E-78</v>
      </c>
      <c r="G31" s="3">
        <v>9.0000000000000003E-20</v>
      </c>
      <c r="H31" s="3">
        <v>3.0000000000000003E-116</v>
      </c>
      <c r="W31" s="3">
        <v>1.9999999999999999E-44</v>
      </c>
      <c r="AE31" s="3">
        <v>3.9999999999999997E-77</v>
      </c>
      <c r="AR31" s="4">
        <f t="shared" si="0"/>
        <v>7</v>
      </c>
      <c r="AT31" s="4" t="s">
        <v>195</v>
      </c>
    </row>
    <row r="32" spans="1:46" x14ac:dyDescent="0.25">
      <c r="A32" s="4" t="s">
        <v>37</v>
      </c>
      <c r="C32" s="3">
        <v>9.9999999999999994E-37</v>
      </c>
      <c r="E32" s="3">
        <v>9.9999999999999993E-78</v>
      </c>
      <c r="F32" s="3">
        <v>1.9999999999999999E-36</v>
      </c>
      <c r="G32" s="3">
        <v>3.9999999999999998E-20</v>
      </c>
      <c r="H32" s="3">
        <v>1.0000000000000001E-115</v>
      </c>
      <c r="O32" s="3">
        <v>2.0000000000000001E-110</v>
      </c>
      <c r="Q32" s="3">
        <v>4.0000000000000001E-46</v>
      </c>
      <c r="R32" s="3">
        <v>3E-43</v>
      </c>
      <c r="AM32" s="3">
        <v>1.9999999999999998E-21</v>
      </c>
      <c r="AR32" s="4">
        <f t="shared" si="0"/>
        <v>9</v>
      </c>
      <c r="AT32" s="4" t="s">
        <v>190</v>
      </c>
    </row>
    <row r="33" spans="1:46" x14ac:dyDescent="0.25">
      <c r="A33" s="4" t="s">
        <v>38</v>
      </c>
      <c r="E33" s="3">
        <v>9.9999999999999993E-77</v>
      </c>
      <c r="F33" s="3">
        <v>1.9999999999999999E-77</v>
      </c>
      <c r="G33" s="3">
        <v>2.9999999999999998E-18</v>
      </c>
      <c r="H33" s="3">
        <v>1.0000000000000001E-115</v>
      </c>
      <c r="AE33" s="3">
        <v>1.9999999999999999E-76</v>
      </c>
      <c r="AR33" s="4">
        <f t="shared" si="0"/>
        <v>5</v>
      </c>
      <c r="AT33" s="4" t="s">
        <v>196</v>
      </c>
    </row>
    <row r="34" spans="1:46" x14ac:dyDescent="0.25">
      <c r="A34" s="4" t="s">
        <v>39</v>
      </c>
      <c r="C34" s="3">
        <v>3.9999999999999997E-148</v>
      </c>
      <c r="E34" s="3">
        <v>4.0000000000000001E-84</v>
      </c>
      <c r="F34" s="3">
        <v>6.9999999999999997E-34</v>
      </c>
      <c r="G34" s="3">
        <v>9.9999999999999995E-21</v>
      </c>
      <c r="H34" s="3">
        <v>4.0000000000000002E-115</v>
      </c>
      <c r="L34" s="3">
        <v>3.0000000000000002E-60</v>
      </c>
      <c r="R34" s="3">
        <v>2.0000000000000002E-43</v>
      </c>
      <c r="W34" s="3">
        <v>8.0000000000000003E-42</v>
      </c>
      <c r="X34" s="3">
        <v>2.9999999999999998E-13</v>
      </c>
      <c r="Y34" s="3">
        <v>9.0000000000000001E-52</v>
      </c>
      <c r="AC34" s="3">
        <v>1E-10</v>
      </c>
      <c r="AH34" s="3">
        <v>7.0000000000000005E-8</v>
      </c>
      <c r="AM34" s="3">
        <v>7.9999999999999997E-23</v>
      </c>
      <c r="AR34" s="4">
        <f t="shared" ref="AR34:AR65" si="1">COUNT(B34:AP34)</f>
        <v>13</v>
      </c>
      <c r="AT34" s="4" t="s">
        <v>190</v>
      </c>
    </row>
    <row r="35" spans="1:46" x14ac:dyDescent="0.25">
      <c r="A35" s="4" t="s">
        <v>40</v>
      </c>
      <c r="C35" s="3">
        <v>2E-125</v>
      </c>
      <c r="E35" s="3">
        <v>1E-35</v>
      </c>
      <c r="F35" s="3">
        <v>1.9999999999999999E-67</v>
      </c>
      <c r="H35" s="3">
        <v>1.9999999999999999E-112</v>
      </c>
      <c r="R35" s="3">
        <v>8.9999999999999995E-23</v>
      </c>
      <c r="W35" s="3">
        <v>2E-46</v>
      </c>
      <c r="AE35" s="3">
        <v>5.9999999999999998E-82</v>
      </c>
      <c r="AR35" s="4">
        <f t="shared" si="1"/>
        <v>7</v>
      </c>
      <c r="AT35" s="4" t="s">
        <v>198</v>
      </c>
    </row>
    <row r="36" spans="1:46" x14ac:dyDescent="0.25">
      <c r="A36" s="4" t="s">
        <v>42</v>
      </c>
      <c r="B36" s="3">
        <v>6.0000000000000002E-26</v>
      </c>
      <c r="C36" s="3">
        <v>0</v>
      </c>
      <c r="E36" s="3">
        <v>4.0000000000000003E-86</v>
      </c>
      <c r="F36" s="3">
        <v>1.9999999999999999E-88</v>
      </c>
      <c r="G36" s="3">
        <v>6.0000000000000002E-6</v>
      </c>
      <c r="H36" s="3">
        <v>8.9999999999999997E-45</v>
      </c>
      <c r="I36" s="3">
        <v>8.9999999999999994E-21</v>
      </c>
      <c r="R36" s="3">
        <v>1.9999999999999999E-11</v>
      </c>
      <c r="W36" s="3">
        <v>6.9999999999999995E-44</v>
      </c>
      <c r="AE36" s="3">
        <v>6.0000000000000002E-83</v>
      </c>
      <c r="AH36" s="3">
        <v>4.0000000000000003E-30</v>
      </c>
      <c r="AM36" s="3">
        <v>4.0000000000000002E-25</v>
      </c>
      <c r="AR36" s="4">
        <f t="shared" si="1"/>
        <v>12</v>
      </c>
      <c r="AT36" s="4" t="s">
        <v>199</v>
      </c>
    </row>
    <row r="37" spans="1:46" x14ac:dyDescent="0.25">
      <c r="A37" s="4" t="s">
        <v>43</v>
      </c>
      <c r="C37" s="3">
        <v>9.9999999999999998E-20</v>
      </c>
      <c r="E37" s="3">
        <v>8.0000000000000003E-27</v>
      </c>
      <c r="I37" s="3">
        <v>2.0000000000000001E-17</v>
      </c>
      <c r="R37" s="3">
        <v>7.0000000000000003E-16</v>
      </c>
      <c r="AH37" s="3">
        <v>9.9999999999999994E-12</v>
      </c>
      <c r="AM37" s="3">
        <v>2.0000000000000001E-18</v>
      </c>
      <c r="AR37" s="4">
        <f t="shared" si="1"/>
        <v>6</v>
      </c>
      <c r="AT37" s="4" t="s">
        <v>200</v>
      </c>
    </row>
    <row r="38" spans="1:46" x14ac:dyDescent="0.25">
      <c r="A38" s="4" t="s">
        <v>44</v>
      </c>
      <c r="I38" s="3">
        <v>7.0000000000000003E-17</v>
      </c>
      <c r="R38" s="3">
        <v>1E-4</v>
      </c>
      <c r="W38" s="3">
        <v>2.9999999999999999E-41</v>
      </c>
      <c r="AH38" s="3">
        <v>7.0000000000000001E-12</v>
      </c>
      <c r="AR38" s="4">
        <f t="shared" si="1"/>
        <v>4</v>
      </c>
      <c r="AT38" s="4" t="s">
        <v>253</v>
      </c>
    </row>
    <row r="39" spans="1:46" x14ac:dyDescent="0.25">
      <c r="A39" s="4" t="s">
        <v>45</v>
      </c>
      <c r="C39" s="3">
        <v>2.9999999999999999E-19</v>
      </c>
      <c r="F39" s="3">
        <v>1.9999999999999998E-24</v>
      </c>
      <c r="I39" s="3">
        <v>5.0000000000000004E-16</v>
      </c>
      <c r="R39" s="3">
        <v>4.0000000000000002E-25</v>
      </c>
      <c r="AM39" s="3">
        <v>4.9999999999999997E-21</v>
      </c>
      <c r="AR39" s="4">
        <f t="shared" si="1"/>
        <v>5</v>
      </c>
      <c r="AT39" s="8" t="s">
        <v>230</v>
      </c>
    </row>
    <row r="40" spans="1:46" x14ac:dyDescent="0.25">
      <c r="A40" s="4" t="s">
        <v>46</v>
      </c>
      <c r="C40" s="3">
        <v>1.9999999999999999E-23</v>
      </c>
      <c r="E40" s="3">
        <v>7.0000000000000004E-25</v>
      </c>
      <c r="I40" s="3">
        <v>2.0000000000000002E-15</v>
      </c>
      <c r="AR40" s="4">
        <f t="shared" si="1"/>
        <v>3</v>
      </c>
      <c r="AT40" s="8" t="s">
        <v>231</v>
      </c>
    </row>
    <row r="41" spans="1:46" x14ac:dyDescent="0.25">
      <c r="A41" s="4" t="s">
        <v>47</v>
      </c>
      <c r="I41" s="3">
        <v>5.9999999999999997E-15</v>
      </c>
      <c r="AE41" s="3">
        <v>7.9999999999999994E-76</v>
      </c>
      <c r="AR41" s="4">
        <f t="shared" si="1"/>
        <v>2</v>
      </c>
      <c r="AT41" s="8" t="s">
        <v>232</v>
      </c>
    </row>
    <row r="42" spans="1:46" x14ac:dyDescent="0.25">
      <c r="A42" s="4" t="s">
        <v>48</v>
      </c>
      <c r="C42" s="3">
        <v>6.9999999999999997E-34</v>
      </c>
      <c r="I42" s="3">
        <v>4.0000000000000001E-13</v>
      </c>
      <c r="X42" s="3">
        <v>3E-32</v>
      </c>
      <c r="AH42" s="3">
        <v>4.9999999999999999E-20</v>
      </c>
      <c r="AR42" s="4">
        <f t="shared" si="1"/>
        <v>4</v>
      </c>
      <c r="AT42" s="8" t="s">
        <v>233</v>
      </c>
    </row>
    <row r="43" spans="1:46" x14ac:dyDescent="0.25">
      <c r="A43" s="4" t="s">
        <v>49</v>
      </c>
      <c r="E43" s="3">
        <v>9.9999999999999998E-20</v>
      </c>
      <c r="F43" s="3">
        <v>5.9999999999999997E-14</v>
      </c>
      <c r="I43" s="3">
        <v>3.0000000000000001E-12</v>
      </c>
      <c r="N43" s="3">
        <v>9.0000000000000005E-43</v>
      </c>
      <c r="AE43" s="3">
        <v>2E-79</v>
      </c>
      <c r="AH43" s="3">
        <v>9.9999999999999992E-25</v>
      </c>
      <c r="AR43" s="4">
        <f t="shared" si="1"/>
        <v>6</v>
      </c>
      <c r="AT43" s="4" t="s">
        <v>201</v>
      </c>
    </row>
    <row r="44" spans="1:46" x14ac:dyDescent="0.25">
      <c r="A44" s="4" t="s">
        <v>50</v>
      </c>
      <c r="C44" s="3">
        <v>5.9999999999999997E-18</v>
      </c>
      <c r="F44" s="3">
        <v>3.9999999999999999E-19</v>
      </c>
      <c r="I44" s="3">
        <v>7.0000000000000001E-12</v>
      </c>
      <c r="J44" s="3"/>
      <c r="L44" s="3">
        <v>2.0000000000000001E-18</v>
      </c>
      <c r="N44" s="3">
        <v>3.9999999999999999E-16</v>
      </c>
      <c r="R44" s="3">
        <v>9.9999999999999998E-13</v>
      </c>
      <c r="Y44" s="3">
        <v>5.0000000000000004E-32</v>
      </c>
      <c r="AH44" s="3">
        <v>9.9999999999999996E-39</v>
      </c>
      <c r="AR44" s="4">
        <f t="shared" si="1"/>
        <v>8</v>
      </c>
      <c r="AT44" s="8" t="s">
        <v>228</v>
      </c>
    </row>
    <row r="45" spans="1:46" x14ac:dyDescent="0.25">
      <c r="A45" s="4" t="s">
        <v>51</v>
      </c>
      <c r="I45" s="3">
        <v>8.9999999999999996E-12</v>
      </c>
      <c r="R45" s="3">
        <v>9.0000000000000008E-37</v>
      </c>
      <c r="X45" s="3">
        <v>9.9999999999999993E-41</v>
      </c>
      <c r="AE45" s="3">
        <v>4.0000000000000001E-87</v>
      </c>
      <c r="AH45" s="3">
        <v>8.0000000000000002E-8</v>
      </c>
      <c r="AM45" s="3">
        <v>1.0000000000000001E-5</v>
      </c>
      <c r="AR45" s="4">
        <f t="shared" si="1"/>
        <v>6</v>
      </c>
      <c r="AT45" s="4" t="s">
        <v>202</v>
      </c>
    </row>
    <row r="46" spans="1:46" x14ac:dyDescent="0.25">
      <c r="A46" s="4" t="s">
        <v>53</v>
      </c>
      <c r="C46" s="3">
        <v>9.9999999999999998E-171</v>
      </c>
      <c r="E46" s="3">
        <v>1.9999999999999999E-48</v>
      </c>
      <c r="F46" s="3">
        <v>9.9999999999999997E-29</v>
      </c>
      <c r="G46" s="3">
        <v>3.0000000000000001E-17</v>
      </c>
      <c r="H46" s="3">
        <v>1E-87</v>
      </c>
      <c r="I46" s="3">
        <v>3E-10</v>
      </c>
      <c r="J46" s="3">
        <v>3.9999999999999998E-23</v>
      </c>
      <c r="R46" s="3">
        <v>9.9999999999999996E-82</v>
      </c>
      <c r="W46" s="3">
        <v>3.9999999999999998E-44</v>
      </c>
      <c r="X46" s="3">
        <v>9E-61</v>
      </c>
      <c r="Y46" s="3">
        <v>9.0000000000000003E-67</v>
      </c>
      <c r="Z46" s="3">
        <v>4.0000000000000002E-33</v>
      </c>
      <c r="AC46" s="3">
        <v>2.0000000000000001E-18</v>
      </c>
      <c r="AE46" s="3">
        <v>1E-78</v>
      </c>
      <c r="AG46" s="3">
        <v>1E-46</v>
      </c>
      <c r="AH46" s="3">
        <v>3.0000000000000001E-73</v>
      </c>
      <c r="AM46" s="3">
        <v>3.9999999999999999E-16</v>
      </c>
      <c r="AR46" s="4">
        <f t="shared" si="1"/>
        <v>17</v>
      </c>
      <c r="AT46" s="4" t="s">
        <v>203</v>
      </c>
    </row>
    <row r="47" spans="1:46" x14ac:dyDescent="0.25">
      <c r="A47" s="4" t="s">
        <v>54</v>
      </c>
      <c r="J47" s="3">
        <v>9.9999999999999998E-20</v>
      </c>
      <c r="AR47" s="4">
        <f t="shared" si="1"/>
        <v>1</v>
      </c>
      <c r="AT47" s="9" t="s">
        <v>234</v>
      </c>
    </row>
    <row r="48" spans="1:46" x14ac:dyDescent="0.25">
      <c r="A48" s="4" t="s">
        <v>55</v>
      </c>
      <c r="J48" s="1">
        <v>2.9999999999999999E-19</v>
      </c>
      <c r="AR48" s="4">
        <f t="shared" si="1"/>
        <v>1</v>
      </c>
      <c r="AT48" s="7" t="s">
        <v>235</v>
      </c>
    </row>
    <row r="49" spans="1:46" x14ac:dyDescent="0.25">
      <c r="A49" s="4" t="s">
        <v>57</v>
      </c>
      <c r="C49" s="3">
        <v>9.9999999999999995E-144</v>
      </c>
      <c r="E49" s="3">
        <v>1E-41</v>
      </c>
      <c r="H49" s="3">
        <v>1.9999999999999999E-64</v>
      </c>
      <c r="J49" s="3">
        <v>5.9999999999999999E-16</v>
      </c>
      <c r="L49" s="3">
        <v>9.9999999999999993E-40</v>
      </c>
      <c r="AR49" s="4">
        <f t="shared" si="1"/>
        <v>5</v>
      </c>
      <c r="AT49" s="7" t="s">
        <v>236</v>
      </c>
    </row>
    <row r="50" spans="1:46" x14ac:dyDescent="0.25">
      <c r="A50" s="4" t="s">
        <v>58</v>
      </c>
      <c r="C50" s="1">
        <v>0</v>
      </c>
      <c r="E50" s="3">
        <v>9.9999999999999998E-122</v>
      </c>
      <c r="F50" s="3">
        <v>2E-45</v>
      </c>
      <c r="G50" s="3">
        <v>2.9999999999999998E-13</v>
      </c>
      <c r="H50" s="3">
        <v>1E-84</v>
      </c>
      <c r="J50" s="3">
        <v>2E-14</v>
      </c>
      <c r="R50" s="3">
        <v>1.9999999999999999E-81</v>
      </c>
      <c r="T50" s="3">
        <v>3.9999999999999999E-12</v>
      </c>
      <c r="W50" s="3">
        <v>9.9999999999999998E-46</v>
      </c>
      <c r="X50" s="3">
        <v>1E-53</v>
      </c>
      <c r="Z50" s="3">
        <v>1E-27</v>
      </c>
      <c r="AE50" s="3">
        <v>1.9999999999999999E-80</v>
      </c>
      <c r="AH50" s="3">
        <v>2.0000000000000001E-62</v>
      </c>
      <c r="AM50" s="3">
        <v>2.9999999999999999E-19</v>
      </c>
      <c r="AR50" s="4">
        <f t="shared" si="1"/>
        <v>14</v>
      </c>
      <c r="AT50" s="4" t="s">
        <v>203</v>
      </c>
    </row>
    <row r="51" spans="1:46" x14ac:dyDescent="0.25">
      <c r="A51" s="4" t="s">
        <v>59</v>
      </c>
      <c r="C51" s="3">
        <v>3.9999999999999998E-143</v>
      </c>
      <c r="E51" s="3">
        <v>1E-41</v>
      </c>
      <c r="J51" s="1">
        <v>1E-13</v>
      </c>
      <c r="AR51" s="4">
        <f t="shared" si="1"/>
        <v>3</v>
      </c>
      <c r="AT51" s="7" t="s">
        <v>237</v>
      </c>
    </row>
    <row r="52" spans="1:46" x14ac:dyDescent="0.25">
      <c r="A52" s="4" t="s">
        <v>60</v>
      </c>
      <c r="C52" s="3">
        <v>9.0000000000000001E-146</v>
      </c>
      <c r="E52" s="3">
        <v>4.0000000000000002E-42</v>
      </c>
      <c r="H52" s="3">
        <v>4E-70</v>
      </c>
      <c r="J52" s="1">
        <v>2.0000000000000001E-13</v>
      </c>
      <c r="L52" s="3">
        <v>7.9999999999999994E-40</v>
      </c>
      <c r="AR52" s="4">
        <f t="shared" si="1"/>
        <v>5</v>
      </c>
      <c r="AT52" s="7" t="s">
        <v>238</v>
      </c>
    </row>
    <row r="53" spans="1:46" x14ac:dyDescent="0.25">
      <c r="A53" s="4" t="s">
        <v>61</v>
      </c>
      <c r="J53" s="1">
        <v>4.0000000000000001E-13</v>
      </c>
      <c r="AR53" s="4">
        <f t="shared" si="1"/>
        <v>1</v>
      </c>
      <c r="AT53" s="7" t="s">
        <v>239</v>
      </c>
    </row>
    <row r="54" spans="1:46" x14ac:dyDescent="0.25">
      <c r="A54" s="4" t="s">
        <v>63</v>
      </c>
      <c r="C54" s="3">
        <v>8.0000000000000003E-25</v>
      </c>
      <c r="E54" s="3">
        <v>1.9999999999999999E-40</v>
      </c>
      <c r="F54" s="3">
        <v>3.9999999999999998E-67</v>
      </c>
      <c r="H54" s="3">
        <v>1.0000000000000001E-18</v>
      </c>
      <c r="K54" s="3">
        <v>5.0000000000000001E-9</v>
      </c>
      <c r="AR54" s="4">
        <f t="shared" si="1"/>
        <v>5</v>
      </c>
      <c r="AT54" s="4" t="s">
        <v>254</v>
      </c>
    </row>
    <row r="55" spans="1:46" x14ac:dyDescent="0.25">
      <c r="A55" s="4" t="s">
        <v>64</v>
      </c>
      <c r="C55" s="3">
        <v>2.9999999999999998E-13</v>
      </c>
      <c r="E55" s="3">
        <v>5.0000000000000004E-18</v>
      </c>
      <c r="J55" s="3">
        <v>3.0000000000000001E-5</v>
      </c>
      <c r="K55" s="3">
        <v>3.9999999999999998E-6</v>
      </c>
      <c r="N55" s="3">
        <v>9.9999999999999995E-7</v>
      </c>
      <c r="W55" s="3">
        <v>2E-41</v>
      </c>
      <c r="AE55" s="3">
        <v>1.9999999999999999E-81</v>
      </c>
      <c r="AM55" s="3">
        <v>6.9999999999999999E-6</v>
      </c>
      <c r="AR55" s="4">
        <f t="shared" si="1"/>
        <v>8</v>
      </c>
      <c r="AT55" s="4" t="s">
        <v>204</v>
      </c>
    </row>
    <row r="56" spans="1:46" x14ac:dyDescent="0.25">
      <c r="A56" s="4" t="s">
        <v>65</v>
      </c>
      <c r="C56" s="3">
        <v>6.9999999999999993E-24</v>
      </c>
      <c r="E56" s="3">
        <v>6.9999999999999996E-54</v>
      </c>
      <c r="K56" s="3">
        <v>8.0000000000000007E-5</v>
      </c>
      <c r="N56" s="3">
        <v>2E-35</v>
      </c>
      <c r="X56" s="3">
        <v>1.0000000000000001E-15</v>
      </c>
      <c r="Y56" s="3">
        <v>7.9999999999999997E-80</v>
      </c>
      <c r="AE56" s="3">
        <v>4E-79</v>
      </c>
      <c r="AR56" s="4">
        <f t="shared" si="1"/>
        <v>7</v>
      </c>
      <c r="AT56" s="4" t="s">
        <v>255</v>
      </c>
    </row>
    <row r="57" spans="1:46" x14ac:dyDescent="0.25">
      <c r="A57" s="4" t="s">
        <v>67</v>
      </c>
      <c r="C57" s="3">
        <v>2.0000000000000001E-156</v>
      </c>
      <c r="E57" s="3">
        <v>9.9999999999999999E-93</v>
      </c>
      <c r="F57" s="3">
        <v>1E-25</v>
      </c>
      <c r="L57" s="3">
        <v>9.0000000000000002E-64</v>
      </c>
      <c r="R57" s="3">
        <v>7.9999999999999999E-45</v>
      </c>
      <c r="X57" s="3">
        <v>9.9999999999999998E-17</v>
      </c>
      <c r="Y57" s="3">
        <v>1E-54</v>
      </c>
      <c r="AG57" s="3">
        <v>1E-35</v>
      </c>
      <c r="AH57" s="3">
        <v>2.0000000000000001E-68</v>
      </c>
      <c r="AM57" s="3">
        <v>3E-23</v>
      </c>
      <c r="AR57" s="4">
        <f t="shared" si="1"/>
        <v>10</v>
      </c>
      <c r="AT57" s="4" t="s">
        <v>190</v>
      </c>
    </row>
    <row r="58" spans="1:46" x14ac:dyDescent="0.25">
      <c r="A58" s="5" t="s">
        <v>68</v>
      </c>
      <c r="C58" s="3">
        <v>2E-14</v>
      </c>
      <c r="E58" s="3">
        <v>1.9999999999999998E-96</v>
      </c>
      <c r="F58" s="3">
        <v>3.0000000000000002E-33</v>
      </c>
      <c r="I58" s="3">
        <v>3E-9</v>
      </c>
      <c r="L58" s="3">
        <v>2.0000000000000001E-63</v>
      </c>
      <c r="R58" s="3">
        <v>8.0000000000000002E-54</v>
      </c>
      <c r="X58" s="3">
        <v>1.0000000000000001E-32</v>
      </c>
      <c r="AG58" s="3">
        <v>1E-27</v>
      </c>
      <c r="AH58" s="3">
        <v>1E-59</v>
      </c>
      <c r="AM58" s="3">
        <v>8.0000000000000003E-25</v>
      </c>
      <c r="AR58" s="4">
        <f t="shared" si="1"/>
        <v>10</v>
      </c>
      <c r="AT58" s="4" t="s">
        <v>190</v>
      </c>
    </row>
    <row r="59" spans="1:46" x14ac:dyDescent="0.25">
      <c r="A59" s="4" t="s">
        <v>69</v>
      </c>
      <c r="C59" s="3">
        <v>2.0000000000000001E-18</v>
      </c>
      <c r="L59" s="3">
        <v>8.0000000000000005E-63</v>
      </c>
      <c r="O59" s="3">
        <v>2.0000000000000001E-59</v>
      </c>
      <c r="Q59" s="3">
        <v>1.9999999999999999E-49</v>
      </c>
      <c r="R59" s="3">
        <v>9.9999999999999997E-49</v>
      </c>
      <c r="X59" s="3">
        <v>3E-11</v>
      </c>
      <c r="AH59" s="3">
        <v>1.9999999999999999E-23</v>
      </c>
      <c r="AI59" s="3">
        <v>9.0000000000000003E-20</v>
      </c>
      <c r="AR59" s="4">
        <f t="shared" si="1"/>
        <v>8</v>
      </c>
      <c r="AT59" s="8" t="s">
        <v>243</v>
      </c>
    </row>
    <row r="60" spans="1:46" x14ac:dyDescent="0.25">
      <c r="A60" s="4" t="s">
        <v>70</v>
      </c>
      <c r="C60" s="3">
        <v>2E-140</v>
      </c>
      <c r="E60" s="3">
        <v>2.0000000000000001E-89</v>
      </c>
      <c r="F60" s="3">
        <v>2.9999999999999999E-82</v>
      </c>
      <c r="G60" s="3">
        <v>2.9999999999999999E-16</v>
      </c>
      <c r="H60" s="3">
        <v>9.9999999999999996E-75</v>
      </c>
      <c r="I60" s="3">
        <v>1E-4</v>
      </c>
      <c r="L60" s="3">
        <v>9.9999999999999995E-58</v>
      </c>
      <c r="N60" s="3">
        <v>2.0000000000000001E-42</v>
      </c>
      <c r="R60" s="3">
        <v>5.0000000000000002E-43</v>
      </c>
      <c r="X60" s="3">
        <v>2.9999999999999998E-31</v>
      </c>
      <c r="Y60" s="3">
        <v>2E-50</v>
      </c>
      <c r="AH60" s="3">
        <v>3.0000000000000001E-80</v>
      </c>
      <c r="AM60" s="3">
        <v>1.9999999999999998E-21</v>
      </c>
      <c r="AR60" s="4">
        <f t="shared" si="1"/>
        <v>13</v>
      </c>
      <c r="AT60" s="4" t="s">
        <v>205</v>
      </c>
    </row>
    <row r="61" spans="1:46" x14ac:dyDescent="0.25">
      <c r="A61" s="4" t="s">
        <v>71</v>
      </c>
      <c r="E61" s="3">
        <v>3.0000000000000001E-61</v>
      </c>
      <c r="F61" s="3">
        <v>5.9999999999999999E-24</v>
      </c>
      <c r="L61" s="3">
        <v>1E-53</v>
      </c>
      <c r="O61" s="3">
        <v>2.0000000000000001E-56</v>
      </c>
      <c r="Q61" s="3">
        <v>8.9999999999999997E-44</v>
      </c>
      <c r="R61" s="3">
        <v>3.9999999999999997E-39</v>
      </c>
      <c r="AR61" s="4">
        <f t="shared" si="1"/>
        <v>6</v>
      </c>
      <c r="AT61" s="4" t="s">
        <v>190</v>
      </c>
    </row>
    <row r="62" spans="1:46" x14ac:dyDescent="0.25">
      <c r="A62" s="4" t="s">
        <v>74</v>
      </c>
      <c r="N62" s="3">
        <v>6.0000000000000002E-86</v>
      </c>
      <c r="R62" s="3">
        <v>7.0000000000000002E-59</v>
      </c>
      <c r="X62" s="3">
        <v>5.0000000000000004E-44</v>
      </c>
      <c r="AR62" s="4">
        <f t="shared" si="1"/>
        <v>3</v>
      </c>
      <c r="AT62" s="4" t="s">
        <v>206</v>
      </c>
    </row>
    <row r="63" spans="1:46" x14ac:dyDescent="0.25">
      <c r="A63" s="4" t="s">
        <v>75</v>
      </c>
      <c r="C63" s="3">
        <v>9.9999999999999992E-25</v>
      </c>
      <c r="E63" s="3">
        <v>1.9999999999999999E-34</v>
      </c>
      <c r="F63" s="3">
        <v>3.0000000000000003E-42</v>
      </c>
      <c r="L63" s="3">
        <v>2.0000000000000001E-9</v>
      </c>
      <c r="N63" s="3">
        <v>1E-54</v>
      </c>
      <c r="X63" s="3">
        <v>3E-34</v>
      </c>
      <c r="AE63" s="3">
        <v>7.9999999999999998E-85</v>
      </c>
      <c r="AH63" s="3">
        <v>9.0000000000000005E-43</v>
      </c>
      <c r="AI63" s="3">
        <v>4.9999999999999997E-30</v>
      </c>
      <c r="AR63" s="4">
        <f t="shared" si="1"/>
        <v>9</v>
      </c>
      <c r="AT63" s="8" t="s">
        <v>244</v>
      </c>
    </row>
    <row r="64" spans="1:46" x14ac:dyDescent="0.25">
      <c r="A64" s="4" t="s">
        <v>76</v>
      </c>
      <c r="F64" s="3">
        <v>2E-16</v>
      </c>
      <c r="N64" s="3">
        <v>8.0000000000000002E-53</v>
      </c>
      <c r="AH64" s="3">
        <v>3E-10</v>
      </c>
      <c r="AR64" s="4">
        <f t="shared" si="1"/>
        <v>3</v>
      </c>
      <c r="AT64" s="4" t="s">
        <v>256</v>
      </c>
    </row>
    <row r="65" spans="1:46" x14ac:dyDescent="0.25">
      <c r="A65" s="4" t="s">
        <v>77</v>
      </c>
      <c r="F65" s="3">
        <v>2E-16</v>
      </c>
      <c r="N65" s="3">
        <v>3E-52</v>
      </c>
      <c r="R65" s="3">
        <v>4.9999999999999996E-25</v>
      </c>
      <c r="X65" s="3">
        <v>1E-14</v>
      </c>
      <c r="Y65" s="3">
        <v>2.0000000000000001E-17</v>
      </c>
      <c r="AR65" s="4">
        <f t="shared" si="1"/>
        <v>5</v>
      </c>
      <c r="AT65" s="8" t="s">
        <v>245</v>
      </c>
    </row>
    <row r="66" spans="1:46" x14ac:dyDescent="0.25">
      <c r="A66" s="4" t="s">
        <v>78</v>
      </c>
      <c r="C66" s="3">
        <v>5.9999999999999997E-15</v>
      </c>
      <c r="E66" s="3">
        <v>2.0000000000000001E-58</v>
      </c>
      <c r="N66" s="3">
        <v>1E-51</v>
      </c>
      <c r="AH66" s="3">
        <v>4.9999999999999998E-8</v>
      </c>
      <c r="AR66" s="4">
        <f t="shared" ref="AR66:AR97" si="2">COUNT(B66:AP66)</f>
        <v>4</v>
      </c>
      <c r="AT66" s="4" t="s">
        <v>192</v>
      </c>
    </row>
    <row r="67" spans="1:46" x14ac:dyDescent="0.25">
      <c r="A67" s="4" t="s">
        <v>79</v>
      </c>
      <c r="N67" s="3">
        <v>6.9999999999999995E-51</v>
      </c>
      <c r="V67" s="3">
        <v>9.9999999999999998E-13</v>
      </c>
      <c r="AR67" s="4">
        <f t="shared" si="2"/>
        <v>2</v>
      </c>
      <c r="AT67" s="7" t="s">
        <v>240</v>
      </c>
    </row>
    <row r="68" spans="1:46" x14ac:dyDescent="0.25">
      <c r="A68" s="4" t="s">
        <v>80</v>
      </c>
      <c r="N68" s="3">
        <v>1E-50</v>
      </c>
      <c r="AH68" s="3">
        <v>1E-42</v>
      </c>
      <c r="AR68" s="4">
        <f t="shared" si="2"/>
        <v>2</v>
      </c>
      <c r="AT68" s="4" t="s">
        <v>257</v>
      </c>
    </row>
    <row r="69" spans="1:46" x14ac:dyDescent="0.25">
      <c r="A69" s="4" t="s">
        <v>82</v>
      </c>
      <c r="C69" s="3">
        <v>4.0000000000000002E-27</v>
      </c>
      <c r="E69" s="3">
        <v>5.0000000000000001E-92</v>
      </c>
      <c r="F69" s="3">
        <v>2.9999999999999999E-35</v>
      </c>
      <c r="G69" s="3">
        <v>9.9999999999999991E-22</v>
      </c>
      <c r="H69" s="3">
        <v>3.0000000000000001E-73</v>
      </c>
      <c r="J69" s="3">
        <v>9.9999999999999995E-8</v>
      </c>
      <c r="O69" s="3">
        <v>3.9999999999999999E-120</v>
      </c>
      <c r="Q69" s="3">
        <v>1E-54</v>
      </c>
      <c r="R69" s="3">
        <v>2.0000000000000001E-53</v>
      </c>
      <c r="AG69" s="3">
        <v>4E-35</v>
      </c>
      <c r="AH69" s="3">
        <v>6.0000000000000003E-55</v>
      </c>
      <c r="AM69" s="3">
        <v>1.9999999999999998E-24</v>
      </c>
      <c r="AR69" s="4">
        <f t="shared" si="2"/>
        <v>12</v>
      </c>
      <c r="AT69" s="4" t="s">
        <v>190</v>
      </c>
    </row>
    <row r="70" spans="1:46" x14ac:dyDescent="0.25">
      <c r="A70" s="4" t="s">
        <v>83</v>
      </c>
      <c r="C70" s="3">
        <v>2.0000000000000001E-18</v>
      </c>
      <c r="E70" s="3">
        <v>1.9999999999999999E-98</v>
      </c>
      <c r="F70" s="3">
        <v>2.9999999999999999E-38</v>
      </c>
      <c r="G70" s="3">
        <v>6.9999999999999999E-6</v>
      </c>
      <c r="O70" s="3">
        <v>6E-103</v>
      </c>
      <c r="Q70" s="3">
        <v>1.0000000000000001E-15</v>
      </c>
      <c r="R70" s="3">
        <v>4.9999999999999997E-12</v>
      </c>
      <c r="X70" s="3">
        <v>1.0000000000000001E-30</v>
      </c>
      <c r="Y70" s="3">
        <v>9.9999999999999995E-45</v>
      </c>
      <c r="AE70" s="3">
        <v>4.9999999999999996E-77</v>
      </c>
      <c r="AH70" s="3">
        <v>4.0000000000000001E-10</v>
      </c>
      <c r="AM70" s="3">
        <v>2E-14</v>
      </c>
      <c r="AR70" s="4">
        <f t="shared" si="2"/>
        <v>12</v>
      </c>
      <c r="AT70" s="4" t="s">
        <v>258</v>
      </c>
    </row>
    <row r="71" spans="1:46" x14ac:dyDescent="0.25">
      <c r="A71" s="4" t="s">
        <v>84</v>
      </c>
      <c r="O71" s="3">
        <v>2.0000000000000001E-63</v>
      </c>
      <c r="Q71" s="3">
        <v>5E-52</v>
      </c>
      <c r="R71" s="3">
        <v>6.9999999999999997E-33</v>
      </c>
      <c r="Y71" s="3">
        <v>6.9999999999999996E-54</v>
      </c>
      <c r="AH71" s="3">
        <v>8.0000000000000005E-9</v>
      </c>
      <c r="AR71" s="4">
        <f t="shared" si="2"/>
        <v>5</v>
      </c>
      <c r="AT71" s="4" t="s">
        <v>190</v>
      </c>
    </row>
    <row r="72" spans="1:46" x14ac:dyDescent="0.25">
      <c r="A72" s="4" t="s">
        <v>88</v>
      </c>
      <c r="C72" s="3">
        <v>9.9999999999999997E-29</v>
      </c>
      <c r="E72" s="3">
        <v>7.0000000000000004E-25</v>
      </c>
      <c r="L72" s="3">
        <v>1E-4</v>
      </c>
      <c r="O72" s="3">
        <v>2E-41</v>
      </c>
      <c r="Q72" s="3">
        <v>8.9999999999999997E-45</v>
      </c>
      <c r="R72" s="3">
        <v>1.9999999999999999E-39</v>
      </c>
      <c r="AM72" s="3">
        <v>1E-8</v>
      </c>
      <c r="AR72" s="4">
        <f t="shared" si="2"/>
        <v>7</v>
      </c>
      <c r="AT72" s="4" t="s">
        <v>184</v>
      </c>
    </row>
    <row r="73" spans="1:46" x14ac:dyDescent="0.25">
      <c r="A73" s="4" t="s">
        <v>90</v>
      </c>
      <c r="C73" s="3">
        <v>1.0000000000000001E-17</v>
      </c>
      <c r="E73" s="3">
        <v>2.9999999999999998E-31</v>
      </c>
      <c r="F73" s="3">
        <v>9.9999999999999996E-24</v>
      </c>
      <c r="R73" s="3">
        <v>2.0000000000000001E-97</v>
      </c>
      <c r="S73" s="3"/>
      <c r="W73" s="3">
        <v>2.0000000000000001E-62</v>
      </c>
      <c r="X73" s="3">
        <v>5.0000000000000001E-47</v>
      </c>
      <c r="Y73" s="3">
        <v>6.0000000000000002E-6</v>
      </c>
      <c r="AB73" s="3">
        <v>1.9999999999999999E-6</v>
      </c>
      <c r="AD73" s="3">
        <v>1.9999999999999999E-23</v>
      </c>
      <c r="AE73" s="3">
        <v>4E-125</v>
      </c>
      <c r="AI73" s="3">
        <v>9.9999999999999994E-30</v>
      </c>
      <c r="AM73" s="3">
        <v>1.9999999999999999E-11</v>
      </c>
      <c r="AR73" s="4">
        <f t="shared" si="2"/>
        <v>12</v>
      </c>
      <c r="AT73" s="4" t="s">
        <v>185</v>
      </c>
    </row>
    <row r="74" spans="1:46" x14ac:dyDescent="0.25">
      <c r="A74" s="4" t="s">
        <v>91</v>
      </c>
      <c r="C74" s="3">
        <v>2.0000000000000001E-25</v>
      </c>
      <c r="E74" s="3">
        <v>7.0000000000000006E-79</v>
      </c>
      <c r="F74" s="3">
        <v>5.9999999999999999E-24</v>
      </c>
      <c r="G74" s="3">
        <v>1E-14</v>
      </c>
      <c r="H74" s="3">
        <v>3.9999999999999996E-96</v>
      </c>
      <c r="R74" s="3">
        <v>9.9999999999999999E-96</v>
      </c>
      <c r="S74" s="3"/>
      <c r="X74" s="3">
        <v>3.0000000000000002E-36</v>
      </c>
      <c r="AE74" s="3">
        <v>1E-79</v>
      </c>
      <c r="AH74" s="3">
        <v>1E-54</v>
      </c>
      <c r="AM74" s="3">
        <v>1E-14</v>
      </c>
      <c r="AR74" s="4">
        <f t="shared" si="2"/>
        <v>10</v>
      </c>
      <c r="AT74" s="4" t="s">
        <v>207</v>
      </c>
    </row>
    <row r="75" spans="1:46" x14ac:dyDescent="0.25">
      <c r="A75" s="4" t="s">
        <v>92</v>
      </c>
      <c r="F75" s="3">
        <v>4.9999999999999997E-21</v>
      </c>
      <c r="N75" s="3">
        <v>1E-35</v>
      </c>
      <c r="R75" s="3">
        <v>6.0000000000000003E-92</v>
      </c>
      <c r="S75" s="3"/>
      <c r="AE75" s="3">
        <v>1.9999999999999999E-81</v>
      </c>
      <c r="AR75" s="4">
        <f t="shared" si="2"/>
        <v>4</v>
      </c>
      <c r="AT75" s="4" t="s">
        <v>206</v>
      </c>
    </row>
    <row r="76" spans="1:46" x14ac:dyDescent="0.25">
      <c r="A76" s="4" t="s">
        <v>93</v>
      </c>
      <c r="C76" s="3">
        <v>9.9999999999999998E-13</v>
      </c>
      <c r="E76" s="3">
        <v>9.9999999999999991E-22</v>
      </c>
      <c r="R76" s="3">
        <v>6.9999999999999997E-91</v>
      </c>
      <c r="S76" s="3"/>
      <c r="AE76" s="3">
        <v>8E-78</v>
      </c>
      <c r="AH76" s="3">
        <v>2E-8</v>
      </c>
      <c r="AR76" s="4">
        <f t="shared" si="2"/>
        <v>5</v>
      </c>
      <c r="AT76" s="4" t="s">
        <v>203</v>
      </c>
    </row>
    <row r="77" spans="1:46" x14ac:dyDescent="0.25">
      <c r="A77" s="4" t="s">
        <v>94</v>
      </c>
      <c r="C77" s="3">
        <v>3.0000000000000001E-26</v>
      </c>
      <c r="E77" s="3">
        <v>3.0000000000000001E-45</v>
      </c>
      <c r="F77" s="3">
        <v>3.0000000000000003E-29</v>
      </c>
      <c r="G77" s="3">
        <v>4.9999999999999999E-17</v>
      </c>
      <c r="H77" s="3">
        <v>9.9999999999999998E-86</v>
      </c>
      <c r="R77" s="3">
        <v>2E-90</v>
      </c>
      <c r="S77" s="3"/>
      <c r="T77" s="3">
        <v>2E-12</v>
      </c>
      <c r="W77" s="3">
        <v>2.0000000000000001E-42</v>
      </c>
      <c r="X77" s="3">
        <v>8.0000000000000002E-54</v>
      </c>
      <c r="Z77" s="3">
        <v>3E-28</v>
      </c>
      <c r="AC77" s="3">
        <v>3.9999999999999999E-12</v>
      </c>
      <c r="AE77" s="3">
        <v>2.9999999999999999E-78</v>
      </c>
      <c r="AF77" s="3">
        <v>2.0000000000000002E-5</v>
      </c>
      <c r="AH77" s="3">
        <v>3E-9</v>
      </c>
      <c r="AM77" s="3">
        <v>7.9999999999999996E-20</v>
      </c>
      <c r="AR77" s="4">
        <f t="shared" si="2"/>
        <v>15</v>
      </c>
      <c r="AT77" s="4" t="s">
        <v>203</v>
      </c>
    </row>
    <row r="78" spans="1:46" x14ac:dyDescent="0.25">
      <c r="A78" s="4" t="s">
        <v>97</v>
      </c>
      <c r="B78" s="3">
        <v>7.0000000000000001E-20</v>
      </c>
      <c r="C78" s="3">
        <v>0</v>
      </c>
      <c r="E78" s="3">
        <v>1E-41</v>
      </c>
      <c r="F78" s="3">
        <v>2.0000000000000001E-32</v>
      </c>
      <c r="G78" s="3">
        <v>8.9999999999999996E-12</v>
      </c>
      <c r="H78" s="3">
        <v>5.0000000000000002E-84</v>
      </c>
      <c r="R78" s="3">
        <v>2.0000000000000002E-43</v>
      </c>
      <c r="T78" s="3">
        <v>3E-10</v>
      </c>
      <c r="W78" s="3">
        <v>2.9999999999999999E-48</v>
      </c>
      <c r="X78" s="3">
        <v>2.0000000000000001E-27</v>
      </c>
      <c r="Y78" s="3">
        <v>5.0000000000000004E-16</v>
      </c>
      <c r="AE78" s="3">
        <v>3.9999999999999998E-80</v>
      </c>
      <c r="AG78" s="3">
        <v>6.0000000000000005E-42</v>
      </c>
      <c r="AH78" s="3">
        <v>3.9999999999999999E-60</v>
      </c>
      <c r="AI78" s="3">
        <v>2.9999999999999999E-19</v>
      </c>
      <c r="AM78" s="3">
        <v>4.9999999999999999E-20</v>
      </c>
      <c r="AR78" s="4">
        <f t="shared" si="2"/>
        <v>16</v>
      </c>
      <c r="AT78" s="4" t="s">
        <v>208</v>
      </c>
    </row>
    <row r="79" spans="1:46" x14ac:dyDescent="0.25">
      <c r="A79" s="4" t="s">
        <v>98</v>
      </c>
      <c r="B79" s="3">
        <v>2E-12</v>
      </c>
      <c r="C79" s="3">
        <v>7.0000000000000005E-179</v>
      </c>
      <c r="E79" s="3">
        <v>8E-41</v>
      </c>
      <c r="F79" s="3">
        <v>2.0000000000000002E-30</v>
      </c>
      <c r="G79" s="3">
        <v>2.9999999999999998E-15</v>
      </c>
      <c r="H79" s="3">
        <v>4.0000000000000001E-84</v>
      </c>
      <c r="R79" s="3">
        <v>1.9999999999999999E-40</v>
      </c>
      <c r="T79" s="3">
        <v>6E-10</v>
      </c>
      <c r="W79" s="3">
        <v>3.0000000000000001E-59</v>
      </c>
      <c r="X79" s="3">
        <v>9.9999999999999996E-24</v>
      </c>
      <c r="AE79" s="3">
        <v>2.9999999999999999E-108</v>
      </c>
      <c r="AH79" s="3">
        <v>8.9999999999999994E-55</v>
      </c>
      <c r="AM79" s="3">
        <v>2E-19</v>
      </c>
      <c r="AR79" s="4">
        <f t="shared" si="2"/>
        <v>13</v>
      </c>
      <c r="AT79" s="4" t="s">
        <v>208</v>
      </c>
    </row>
    <row r="80" spans="1:46" x14ac:dyDescent="0.25">
      <c r="A80" s="4" t="s">
        <v>99</v>
      </c>
      <c r="B80" s="3">
        <v>2.0000000000000001E-27</v>
      </c>
      <c r="C80" s="3">
        <v>0</v>
      </c>
      <c r="E80" s="3">
        <v>1.9999999999999999E-44</v>
      </c>
      <c r="F80" s="3">
        <v>9.9999999999999991E-22</v>
      </c>
      <c r="G80" s="3">
        <v>7.0000000000000005E-14</v>
      </c>
      <c r="H80" s="3">
        <v>3.9999999999999998E-81</v>
      </c>
      <c r="N80" s="3">
        <v>4.9999999999999998E-7</v>
      </c>
      <c r="R80" s="3">
        <v>9.9999999999999997E-29</v>
      </c>
      <c r="T80" s="3">
        <v>3E-9</v>
      </c>
      <c r="W80" s="3">
        <v>1E-46</v>
      </c>
      <c r="X80" s="3">
        <v>3.9999999999999999E-16</v>
      </c>
      <c r="AE80" s="3">
        <v>9.9999999999999996E-83</v>
      </c>
      <c r="AH80" s="3">
        <v>9.9999999999999994E-50</v>
      </c>
      <c r="AM80" s="3">
        <v>9.9999999999999998E-20</v>
      </c>
      <c r="AR80" s="4">
        <f t="shared" si="2"/>
        <v>14</v>
      </c>
      <c r="AT80" s="4" t="s">
        <v>209</v>
      </c>
    </row>
    <row r="81" spans="1:46" x14ac:dyDescent="0.25">
      <c r="A81" s="4" t="s">
        <v>101</v>
      </c>
      <c r="B81" s="3">
        <v>6.0000000000000002E-27</v>
      </c>
      <c r="C81" s="3">
        <v>0</v>
      </c>
      <c r="E81" s="3">
        <v>1.0000000000000001E-114</v>
      </c>
      <c r="F81" s="3">
        <v>8E-79</v>
      </c>
      <c r="G81" s="3">
        <v>2.0000000000000002E-15</v>
      </c>
      <c r="H81" s="3">
        <v>4.0000000000000003E-86</v>
      </c>
      <c r="L81" s="3">
        <v>2.0000000000000001E-37</v>
      </c>
      <c r="R81" s="3">
        <v>2.0000000000000001E-63</v>
      </c>
      <c r="U81" s="3">
        <v>6.9999999999999994E-5</v>
      </c>
      <c r="W81" s="3">
        <v>2.9999999999999999E-48</v>
      </c>
      <c r="X81" s="3">
        <v>6.0000000000000003E-33</v>
      </c>
      <c r="AE81" s="3">
        <v>6.9999999999999997E-81</v>
      </c>
      <c r="AG81" s="3">
        <v>6.9999999999999999E-35</v>
      </c>
      <c r="AH81" s="3">
        <v>1.9999999999999999E-64</v>
      </c>
      <c r="AI81" s="3">
        <v>5E-15</v>
      </c>
      <c r="AM81" s="3">
        <v>4.0000000000000003E-18</v>
      </c>
      <c r="AR81" s="4">
        <f t="shared" si="2"/>
        <v>16</v>
      </c>
      <c r="AT81" s="4" t="s">
        <v>208</v>
      </c>
    </row>
    <row r="82" spans="1:46" x14ac:dyDescent="0.25">
      <c r="A82" s="4" t="s">
        <v>104</v>
      </c>
      <c r="E82" s="3">
        <v>1.9999999999999999E-29</v>
      </c>
      <c r="F82" s="3">
        <v>5.9999999999999999E-19</v>
      </c>
      <c r="W82" s="3">
        <v>2E-73</v>
      </c>
      <c r="AE82" s="3">
        <v>4.0000000000000002E-110</v>
      </c>
      <c r="AM82" s="3">
        <v>2E-12</v>
      </c>
      <c r="AR82" s="4">
        <f t="shared" si="2"/>
        <v>5</v>
      </c>
      <c r="AT82" s="4" t="s">
        <v>208</v>
      </c>
    </row>
    <row r="83" spans="1:46" x14ac:dyDescent="0.25">
      <c r="A83" s="4" t="s">
        <v>105</v>
      </c>
      <c r="R83" s="3">
        <v>1E-10</v>
      </c>
      <c r="W83" s="3">
        <v>2.0000000000000001E-62</v>
      </c>
      <c r="AE83" s="3">
        <v>3.0000000000000001E-112</v>
      </c>
      <c r="AR83" s="4">
        <f t="shared" si="2"/>
        <v>3</v>
      </c>
      <c r="AT83" s="4" t="s">
        <v>185</v>
      </c>
    </row>
    <row r="84" spans="1:46" x14ac:dyDescent="0.25">
      <c r="A84" s="4" t="s">
        <v>106</v>
      </c>
      <c r="C84" s="3">
        <v>4.0000000000000002E-22</v>
      </c>
      <c r="E84" s="3">
        <v>5E-36</v>
      </c>
      <c r="F84" s="3">
        <v>2.9999999999999998E-18</v>
      </c>
      <c r="H84" s="3">
        <v>2.0000000000000001E-83</v>
      </c>
      <c r="R84" s="3">
        <v>9.0000000000000006E-75</v>
      </c>
      <c r="W84" s="3">
        <v>9.0000000000000004E-62</v>
      </c>
      <c r="X84" s="3">
        <v>3.0000000000000003E-39</v>
      </c>
      <c r="Y84" s="3">
        <v>1.9999999999999999E-104</v>
      </c>
      <c r="AD84" s="3">
        <v>4.9999999999999999E-20</v>
      </c>
      <c r="AE84" s="3">
        <v>6.9999999999999995E-129</v>
      </c>
      <c r="AH84" s="3">
        <v>4E-70</v>
      </c>
      <c r="AR84" s="4">
        <f t="shared" si="2"/>
        <v>11</v>
      </c>
      <c r="AT84" s="4" t="s">
        <v>185</v>
      </c>
    </row>
    <row r="85" spans="1:46" x14ac:dyDescent="0.25">
      <c r="A85" s="4" t="s">
        <v>107</v>
      </c>
      <c r="W85" s="3">
        <v>3.9999999999999999E-60</v>
      </c>
      <c r="AE85" s="3">
        <v>1E-107</v>
      </c>
      <c r="AR85" s="4">
        <f t="shared" si="2"/>
        <v>2</v>
      </c>
      <c r="AT85" s="4" t="s">
        <v>185</v>
      </c>
    </row>
    <row r="86" spans="1:46" x14ac:dyDescent="0.25">
      <c r="A86" s="4" t="s">
        <v>108</v>
      </c>
      <c r="W86" s="3">
        <v>5.0000000000000001E-60</v>
      </c>
      <c r="AE86" s="3">
        <v>4.9999999999999998E-104</v>
      </c>
      <c r="AR86" s="4">
        <f t="shared" si="2"/>
        <v>2</v>
      </c>
      <c r="AT86" s="4" t="s">
        <v>185</v>
      </c>
    </row>
    <row r="87" spans="1:46" x14ac:dyDescent="0.25">
      <c r="A87" s="4" t="s">
        <v>109</v>
      </c>
      <c r="W87" s="3">
        <v>3.0000000000000001E-59</v>
      </c>
      <c r="AE87" s="3">
        <v>2E-100</v>
      </c>
      <c r="AR87" s="4">
        <f t="shared" si="2"/>
        <v>2</v>
      </c>
      <c r="AT87" s="4" t="s">
        <v>176</v>
      </c>
    </row>
    <row r="88" spans="1:46" x14ac:dyDescent="0.25">
      <c r="A88" s="4" t="s">
        <v>111</v>
      </c>
      <c r="C88" s="3">
        <v>3.0000000000000002E-146</v>
      </c>
      <c r="E88" s="3">
        <v>8E-41</v>
      </c>
      <c r="F88" s="3">
        <v>9.9999999999999996E-24</v>
      </c>
      <c r="H88" s="3">
        <v>1.9999999999999999E-82</v>
      </c>
      <c r="I88" s="3">
        <v>1E-4</v>
      </c>
      <c r="L88" s="3">
        <v>1E-22</v>
      </c>
      <c r="R88" s="3">
        <v>4E-73</v>
      </c>
      <c r="W88" s="3">
        <v>6.9999999999999999E-43</v>
      </c>
      <c r="X88" s="3">
        <v>1E-56</v>
      </c>
      <c r="Y88" s="3">
        <v>1.9999999999999999E-49</v>
      </c>
      <c r="AE88" s="3">
        <v>4.9999999999999996E-77</v>
      </c>
      <c r="AG88" s="3">
        <v>1.9999999999999999E-7</v>
      </c>
      <c r="AH88" s="3">
        <v>1.0000000000000001E-68</v>
      </c>
      <c r="AM88" s="3">
        <v>8.9999999999999995E-15</v>
      </c>
      <c r="AR88" s="4">
        <f t="shared" si="2"/>
        <v>14</v>
      </c>
      <c r="AT88" s="4" t="s">
        <v>210</v>
      </c>
    </row>
    <row r="89" spans="1:46" x14ac:dyDescent="0.25">
      <c r="A89" s="4" t="s">
        <v>112</v>
      </c>
      <c r="C89" s="3">
        <v>4E-175</v>
      </c>
      <c r="E89" s="3">
        <v>9.9999999999999995E-45</v>
      </c>
      <c r="F89" s="3">
        <v>1.0000000000000001E-30</v>
      </c>
      <c r="G89" s="3">
        <v>4E-14</v>
      </c>
      <c r="H89" s="3">
        <v>2.0000000000000002E-86</v>
      </c>
      <c r="R89" s="3">
        <v>6.0000000000000003E-71</v>
      </c>
      <c r="W89" s="3">
        <v>1E-42</v>
      </c>
      <c r="X89" s="3">
        <v>5.9999999999999998E-56</v>
      </c>
      <c r="Y89" s="3">
        <v>2E-66</v>
      </c>
      <c r="Z89" s="3">
        <v>3E-32</v>
      </c>
      <c r="AC89" s="3">
        <v>9.9999999999999998E-17</v>
      </c>
      <c r="AE89" s="3">
        <v>1E-78</v>
      </c>
      <c r="AG89" s="3">
        <v>2E-16</v>
      </c>
      <c r="AH89" s="3">
        <v>2.0000000000000001E-54</v>
      </c>
      <c r="AM89" s="3">
        <v>7.0000000000000005E-14</v>
      </c>
      <c r="AR89" s="4">
        <f t="shared" si="2"/>
        <v>15</v>
      </c>
      <c r="AT89" s="4" t="s">
        <v>203</v>
      </c>
    </row>
    <row r="90" spans="1:46" x14ac:dyDescent="0.25">
      <c r="A90" s="4" t="s">
        <v>113</v>
      </c>
      <c r="E90" s="3">
        <v>1E-107</v>
      </c>
      <c r="F90" s="3">
        <v>9.9999999999999993E-35</v>
      </c>
      <c r="R90" s="3">
        <v>1.9999999999999999E-39</v>
      </c>
      <c r="X90" s="3">
        <v>9.9999999999999999E-56</v>
      </c>
      <c r="AC90" s="3">
        <v>1.0000000000000001E-17</v>
      </c>
      <c r="AM90" s="3">
        <v>8.9999999999999995E-9</v>
      </c>
      <c r="AR90" s="4">
        <f t="shared" si="2"/>
        <v>6</v>
      </c>
      <c r="AT90" s="4" t="s">
        <v>190</v>
      </c>
    </row>
    <row r="91" spans="1:46" x14ac:dyDescent="0.25">
      <c r="A91" s="4" t="s">
        <v>114</v>
      </c>
      <c r="X91" s="3">
        <v>2E-55</v>
      </c>
      <c r="AE91" s="3">
        <v>2.0000000000000001E-83</v>
      </c>
      <c r="AH91" s="3">
        <v>6.0000000000000002E-86</v>
      </c>
      <c r="AM91" s="3">
        <v>5.0000000000000002E-5</v>
      </c>
      <c r="AR91" s="4">
        <f t="shared" si="2"/>
        <v>4</v>
      </c>
      <c r="AT91" s="4" t="s">
        <v>204</v>
      </c>
    </row>
    <row r="92" spans="1:46" x14ac:dyDescent="0.25">
      <c r="A92" s="4" t="s">
        <v>116</v>
      </c>
      <c r="F92" s="3">
        <v>3.0000000000000001E-17</v>
      </c>
      <c r="Y92" s="3">
        <v>5.0000000000000003E-69</v>
      </c>
      <c r="AH92" s="3">
        <v>5.0000000000000004E-19</v>
      </c>
      <c r="AM92" s="3">
        <v>2E-8</v>
      </c>
      <c r="AR92" s="4">
        <f t="shared" si="2"/>
        <v>4</v>
      </c>
      <c r="AT92" s="8" t="s">
        <v>246</v>
      </c>
    </row>
    <row r="93" spans="1:46" x14ac:dyDescent="0.25">
      <c r="A93" s="4" t="s">
        <v>117</v>
      </c>
      <c r="C93" s="3">
        <v>2.9999999999999999E-19</v>
      </c>
      <c r="Y93" s="3">
        <v>3.9999999999999998E-67</v>
      </c>
      <c r="AR93" s="4">
        <f t="shared" si="2"/>
        <v>2</v>
      </c>
      <c r="AT93" s="4" t="s">
        <v>211</v>
      </c>
    </row>
    <row r="94" spans="1:46" x14ac:dyDescent="0.25">
      <c r="A94" s="4" t="s">
        <v>118</v>
      </c>
      <c r="C94" s="3">
        <v>7.0000000000000004E-25</v>
      </c>
      <c r="E94" s="3">
        <v>1.0000000000000001E-30</v>
      </c>
      <c r="F94" s="3">
        <v>5.0000000000000002E-27</v>
      </c>
      <c r="R94" s="3">
        <v>3.0000000000000001E-83</v>
      </c>
      <c r="W94" s="3">
        <v>1E-41</v>
      </c>
      <c r="X94" s="3">
        <v>3.0000000000000002E-47</v>
      </c>
      <c r="Y94" s="3">
        <v>7.0000000000000001E-67</v>
      </c>
      <c r="AC94" s="3">
        <v>1.0000000000000001E-15</v>
      </c>
      <c r="AE94" s="3">
        <v>3.0000000000000001E-83</v>
      </c>
      <c r="AG94" s="3">
        <v>9.9999999999999997E-49</v>
      </c>
      <c r="AH94" s="3">
        <v>2.0000000000000001E-10</v>
      </c>
      <c r="AM94" s="3">
        <v>2.0000000000000001E-17</v>
      </c>
      <c r="AR94" s="4">
        <f t="shared" si="2"/>
        <v>12</v>
      </c>
      <c r="AT94" s="4" t="s">
        <v>203</v>
      </c>
    </row>
    <row r="95" spans="1:46" x14ac:dyDescent="0.25">
      <c r="A95" s="4" t="s">
        <v>120</v>
      </c>
      <c r="R95" s="3">
        <v>1E-10</v>
      </c>
      <c r="W95" s="3">
        <v>3.0000000000000002E-47</v>
      </c>
      <c r="X95" s="3">
        <v>2.9999999999999998E-13</v>
      </c>
      <c r="Z95" s="3">
        <v>2.0000000000000002E-30</v>
      </c>
      <c r="AH95" s="3">
        <v>1E-8</v>
      </c>
      <c r="AR95" s="4">
        <f t="shared" si="2"/>
        <v>5</v>
      </c>
      <c r="AT95" s="4" t="s">
        <v>212</v>
      </c>
    </row>
    <row r="96" spans="1:46" x14ac:dyDescent="0.25">
      <c r="A96" s="4" t="s">
        <v>121</v>
      </c>
      <c r="C96" s="3">
        <v>9.9999999999999993E-89</v>
      </c>
      <c r="E96" s="3">
        <v>9.9999999999999997E-48</v>
      </c>
      <c r="F96" s="3">
        <v>2.9999999999999998E-25</v>
      </c>
      <c r="G96" s="3">
        <v>1.0000000000000001E-17</v>
      </c>
      <c r="H96" s="3">
        <v>2.9999999999999999E-88</v>
      </c>
      <c r="R96" s="3">
        <v>9.9999999999999997E-48</v>
      </c>
      <c r="W96" s="3">
        <v>6.0000000000000003E-47</v>
      </c>
      <c r="X96" s="3">
        <v>1.9999999999999999E-47</v>
      </c>
      <c r="Z96" s="3">
        <v>3.0000000000000001E-27</v>
      </c>
      <c r="AE96" s="3">
        <v>4E-78</v>
      </c>
      <c r="AG96" s="3">
        <v>7.0000000000000003E-37</v>
      </c>
      <c r="AH96" s="3">
        <v>5.0000000000000001E-60</v>
      </c>
      <c r="AM96" s="3">
        <v>7.0000000000000001E-12</v>
      </c>
      <c r="AR96" s="4">
        <f t="shared" si="2"/>
        <v>13</v>
      </c>
      <c r="AT96" s="4" t="s">
        <v>203</v>
      </c>
    </row>
    <row r="97" spans="1:46" x14ac:dyDescent="0.25">
      <c r="A97" s="4" t="s">
        <v>122</v>
      </c>
      <c r="R97" s="3">
        <v>5E-52</v>
      </c>
      <c r="X97" s="3">
        <v>8.9999999999999996E-12</v>
      </c>
      <c r="Z97" s="3">
        <v>2.0000000000000001E-26</v>
      </c>
      <c r="AE97" s="3">
        <v>6.0000000000000002E-84</v>
      </c>
      <c r="AR97" s="4">
        <f t="shared" si="2"/>
        <v>4</v>
      </c>
      <c r="AT97" s="4" t="s">
        <v>213</v>
      </c>
    </row>
    <row r="98" spans="1:46" x14ac:dyDescent="0.25">
      <c r="A98" s="4" t="s">
        <v>214</v>
      </c>
      <c r="Z98" s="3">
        <v>2.0000000000000001E-25</v>
      </c>
      <c r="AR98" s="4">
        <f t="shared" ref="AR98:AR130" si="3">COUNT(B98:AP98)</f>
        <v>1</v>
      </c>
      <c r="AT98" s="7" t="s">
        <v>241</v>
      </c>
    </row>
    <row r="99" spans="1:46" x14ac:dyDescent="0.25">
      <c r="A99" s="4" t="s">
        <v>124</v>
      </c>
      <c r="Z99" s="3">
        <v>2.9999999999999998E-25</v>
      </c>
      <c r="AR99" s="4">
        <f t="shared" si="3"/>
        <v>1</v>
      </c>
      <c r="AT99" s="7" t="s">
        <v>241</v>
      </c>
    </row>
    <row r="100" spans="1:46" x14ac:dyDescent="0.25">
      <c r="A100" s="4" t="s">
        <v>126</v>
      </c>
      <c r="C100" s="3">
        <v>7.0000000000000001E-133</v>
      </c>
      <c r="E100" s="3">
        <v>1.9999999999999999E-47</v>
      </c>
      <c r="F100" s="3">
        <v>1.9999999999999999E-72</v>
      </c>
      <c r="H100" s="3">
        <v>6.0000000000000003E-87</v>
      </c>
      <c r="L100" s="3">
        <v>1.9999999999999999E-36</v>
      </c>
      <c r="R100" s="3">
        <v>8.0000000000000006E-43</v>
      </c>
      <c r="X100" s="3">
        <v>7.0000000000000001E-15</v>
      </c>
      <c r="AA100" s="3">
        <v>6.0000000000000002E-6</v>
      </c>
      <c r="AH100" s="3">
        <v>2.9999999999999999E-78</v>
      </c>
      <c r="AR100" s="4">
        <f t="shared" si="3"/>
        <v>9</v>
      </c>
      <c r="AT100" s="4" t="s">
        <v>215</v>
      </c>
    </row>
    <row r="101" spans="1:46" x14ac:dyDescent="0.25">
      <c r="A101" s="4" t="s">
        <v>56</v>
      </c>
      <c r="C101" s="3">
        <v>2.9999999999999999E-21</v>
      </c>
      <c r="H101" s="3">
        <v>1.9999999999999999E-20</v>
      </c>
      <c r="W101" s="3">
        <v>3.0000000000000002E-44</v>
      </c>
      <c r="AB101" s="3">
        <v>6.0000000000000002E-6</v>
      </c>
      <c r="AE101" s="3">
        <v>3.0000000000000003E-101</v>
      </c>
      <c r="AH101" s="3">
        <v>2.0000000000000001E-9</v>
      </c>
      <c r="AM101" s="3">
        <v>1.0000000000000001E-15</v>
      </c>
      <c r="AR101" s="4">
        <f t="shared" si="3"/>
        <v>7</v>
      </c>
      <c r="AT101" s="4" t="s">
        <v>176</v>
      </c>
    </row>
    <row r="102" spans="1:46" x14ac:dyDescent="0.25">
      <c r="A102" s="4" t="s">
        <v>128</v>
      </c>
      <c r="B102" s="3">
        <v>1.9999999999999999E-28</v>
      </c>
      <c r="C102" s="1">
        <v>0</v>
      </c>
      <c r="E102" s="3">
        <v>9.9999999999999995E-45</v>
      </c>
      <c r="F102" s="3">
        <v>1.9999999999999999E-20</v>
      </c>
      <c r="H102" s="3">
        <v>2E-87</v>
      </c>
      <c r="R102" s="3">
        <v>3.0000000000000003E-39</v>
      </c>
      <c r="W102" s="3">
        <v>7.9999999999999998E-48</v>
      </c>
      <c r="X102" s="3">
        <v>2.0000000000000001E-27</v>
      </c>
      <c r="AB102" s="3">
        <v>6.0000000000000002E-5</v>
      </c>
      <c r="AE102" s="3">
        <v>3.0000000000000001E-84</v>
      </c>
      <c r="AH102" s="3">
        <v>8.9999999999999999E-8</v>
      </c>
      <c r="AM102" s="3">
        <v>1.0000000000000001E-17</v>
      </c>
      <c r="AR102" s="4">
        <f t="shared" si="3"/>
        <v>12</v>
      </c>
      <c r="AT102" s="4" t="s">
        <v>209</v>
      </c>
    </row>
    <row r="103" spans="1:46" x14ac:dyDescent="0.25">
      <c r="A103" s="4" t="s">
        <v>130</v>
      </c>
      <c r="E103" s="3">
        <v>1.9999999999999999E-28</v>
      </c>
      <c r="R103" s="3">
        <v>1.9999999999999998E-65</v>
      </c>
      <c r="W103" s="3">
        <v>6.0000000000000001E-43</v>
      </c>
      <c r="X103" s="3">
        <v>1E-25</v>
      </c>
      <c r="AC103" s="3">
        <v>4.0000000000000001E-13</v>
      </c>
      <c r="AE103" s="3">
        <v>9.0000000000000001E-78</v>
      </c>
      <c r="AH103" s="3">
        <v>4.0000000000000003E-68</v>
      </c>
      <c r="AM103" s="3">
        <v>1.0000000000000001E-5</v>
      </c>
      <c r="AR103" s="4">
        <f t="shared" si="3"/>
        <v>8</v>
      </c>
      <c r="AT103" s="4" t="s">
        <v>210</v>
      </c>
    </row>
    <row r="104" spans="1:46" x14ac:dyDescent="0.25">
      <c r="A104" s="4" t="s">
        <v>131</v>
      </c>
      <c r="C104" s="3">
        <v>8.0000000000000006E-17</v>
      </c>
      <c r="E104" s="3">
        <v>2E-120</v>
      </c>
      <c r="F104" s="3">
        <v>1.9999999999999999E-40</v>
      </c>
      <c r="R104" s="3">
        <v>2E-66</v>
      </c>
      <c r="W104" s="3">
        <v>2E-46</v>
      </c>
      <c r="X104" s="3">
        <v>1.9999999999999999E-20</v>
      </c>
      <c r="Y104" s="3">
        <v>2.0000000000000001E-37</v>
      </c>
      <c r="AC104" s="3">
        <v>8.0000000000000002E-13</v>
      </c>
      <c r="AE104" s="3">
        <v>9.9999999999999993E-77</v>
      </c>
      <c r="AG104" s="3">
        <v>1.9999999999999999E-40</v>
      </c>
      <c r="AH104" s="3">
        <v>3.9999999999999999E-69</v>
      </c>
      <c r="AM104" s="3">
        <v>1E-13</v>
      </c>
      <c r="AR104" s="4">
        <f t="shared" si="3"/>
        <v>12</v>
      </c>
      <c r="AT104" s="4" t="s">
        <v>212</v>
      </c>
    </row>
    <row r="105" spans="1:46" x14ac:dyDescent="0.25">
      <c r="A105" s="4" t="s">
        <v>132</v>
      </c>
      <c r="C105" s="3">
        <v>1.9999999999999999E-11</v>
      </c>
      <c r="F105" s="3">
        <v>1.0000000000000001E-17</v>
      </c>
      <c r="R105" s="3">
        <v>3E-32</v>
      </c>
      <c r="W105" s="3">
        <v>5.9999999999999998E-41</v>
      </c>
      <c r="AC105" s="3">
        <v>4.9999999999999997E-12</v>
      </c>
      <c r="AM105" s="3">
        <v>3.0000000000000001E-12</v>
      </c>
      <c r="AR105" s="4">
        <f t="shared" si="3"/>
        <v>6</v>
      </c>
      <c r="AT105" s="4" t="s">
        <v>184</v>
      </c>
    </row>
    <row r="106" spans="1:46" x14ac:dyDescent="0.25">
      <c r="A106" s="4" t="s">
        <v>133</v>
      </c>
      <c r="C106" s="3">
        <v>3.9999999999999998E-11</v>
      </c>
      <c r="R106" s="3">
        <v>2.9999999999999999E-56</v>
      </c>
      <c r="AC106" s="3">
        <v>1.9999999999999999E-11</v>
      </c>
      <c r="AR106" s="4">
        <f t="shared" si="3"/>
        <v>3</v>
      </c>
      <c r="AT106" s="4" t="s">
        <v>184</v>
      </c>
    </row>
    <row r="107" spans="1:46" x14ac:dyDescent="0.25">
      <c r="A107" s="4" t="s">
        <v>134</v>
      </c>
      <c r="C107" s="3">
        <v>9.9999999999999998E-20</v>
      </c>
      <c r="F107" s="3">
        <v>2.0000000000000001E-13</v>
      </c>
      <c r="X107" s="3">
        <v>2.0000000000000001E-18</v>
      </c>
      <c r="AC107" s="3">
        <v>1E-10</v>
      </c>
      <c r="AE107" s="3">
        <v>7.0000000000000003E-77</v>
      </c>
      <c r="AH107" s="3">
        <v>9.9999999999999995E-8</v>
      </c>
      <c r="AR107" s="4">
        <f t="shared" si="3"/>
        <v>6</v>
      </c>
      <c r="AT107" s="4" t="s">
        <v>203</v>
      </c>
    </row>
    <row r="108" spans="1:46" x14ac:dyDescent="0.25">
      <c r="A108" s="4" t="s">
        <v>136</v>
      </c>
      <c r="C108" s="3">
        <v>1.0000000000000001E-31</v>
      </c>
      <c r="E108" s="3">
        <v>9.9999999999999991E-22</v>
      </c>
      <c r="R108" s="3">
        <v>3.0000000000000003E-39</v>
      </c>
      <c r="AD108" s="3">
        <v>7.9999999999999994E-24</v>
      </c>
      <c r="AH108" s="3">
        <v>9.9999999999999996E-83</v>
      </c>
      <c r="AM108" s="3">
        <v>8.9999999999999999E-8</v>
      </c>
      <c r="AR108" s="4">
        <f t="shared" si="3"/>
        <v>6</v>
      </c>
      <c r="AT108" s="4" t="s">
        <v>216</v>
      </c>
    </row>
    <row r="109" spans="1:46" x14ac:dyDescent="0.25">
      <c r="A109" s="4" t="s">
        <v>137</v>
      </c>
      <c r="R109" s="3">
        <v>3.9999999999999998E-20</v>
      </c>
      <c r="W109" s="3">
        <v>4.9999999999999999E-48</v>
      </c>
      <c r="AD109" s="3">
        <v>2.9999999999999999E-22</v>
      </c>
      <c r="AE109" s="3">
        <v>9.9999999999999996E-81</v>
      </c>
      <c r="AF109" s="3">
        <v>8.0000000000000003E-10</v>
      </c>
      <c r="AR109" s="4">
        <f t="shared" si="3"/>
        <v>5</v>
      </c>
      <c r="AT109" s="4" t="s">
        <v>217</v>
      </c>
    </row>
    <row r="110" spans="1:46" x14ac:dyDescent="0.25">
      <c r="A110" s="4" t="s">
        <v>139</v>
      </c>
      <c r="C110" s="3">
        <v>1E-13</v>
      </c>
      <c r="E110" s="3">
        <v>6E-57</v>
      </c>
      <c r="N110" s="3">
        <v>5.0000000000000004E-6</v>
      </c>
      <c r="W110" s="3">
        <v>6.9999999999999996E-54</v>
      </c>
      <c r="AE110" s="3">
        <v>4.0000000000000004E-111</v>
      </c>
      <c r="AO110" s="3">
        <v>6.9999999999999999E-6</v>
      </c>
      <c r="AR110" s="4">
        <f t="shared" si="3"/>
        <v>6</v>
      </c>
      <c r="AT110" s="4" t="s">
        <v>176</v>
      </c>
    </row>
    <row r="111" spans="1:46" x14ac:dyDescent="0.25">
      <c r="A111" s="4" t="s">
        <v>141</v>
      </c>
      <c r="C111" s="3">
        <v>4.0000000000000002E-26</v>
      </c>
      <c r="F111" s="3">
        <v>1E-14</v>
      </c>
      <c r="R111" s="3">
        <v>3E-37</v>
      </c>
      <c r="W111" s="3">
        <v>1.0000000000000001E-43</v>
      </c>
      <c r="X111" s="3">
        <v>2.0000000000000002E-15</v>
      </c>
      <c r="AE111" s="3">
        <v>9.0000000000000006E-81</v>
      </c>
      <c r="AF111" s="3">
        <v>4.0000000000000003E-37</v>
      </c>
      <c r="AM111" s="3">
        <v>9.0000000000000003E-19</v>
      </c>
      <c r="AR111" s="4">
        <f t="shared" si="3"/>
        <v>8</v>
      </c>
      <c r="AT111" s="4" t="s">
        <v>186</v>
      </c>
    </row>
    <row r="112" spans="1:46" x14ac:dyDescent="0.25">
      <c r="A112" s="4" t="s">
        <v>142</v>
      </c>
      <c r="B112" s="3">
        <v>4.0000000000000002E-26</v>
      </c>
      <c r="C112" s="3">
        <v>1E-180</v>
      </c>
      <c r="E112" s="3">
        <v>8.9999999999999999E-18</v>
      </c>
      <c r="F112" s="3">
        <v>3.9999999999999998E-103</v>
      </c>
      <c r="R112" s="3">
        <v>4.9999999999999996E-35</v>
      </c>
      <c r="W112" s="3">
        <v>1E-42</v>
      </c>
      <c r="X112" s="3">
        <v>2.0000000000000001E-13</v>
      </c>
      <c r="AE112" s="3">
        <v>6.9999999999999996E-85</v>
      </c>
      <c r="AF112" s="3">
        <v>3.0000000000000002E-36</v>
      </c>
      <c r="AM112" s="3">
        <v>3.0000000000000001E-17</v>
      </c>
      <c r="AR112" s="4">
        <f t="shared" si="3"/>
        <v>10</v>
      </c>
      <c r="AT112" s="4" t="s">
        <v>186</v>
      </c>
    </row>
    <row r="113" spans="1:46" x14ac:dyDescent="0.25">
      <c r="A113" s="4" t="s">
        <v>143</v>
      </c>
      <c r="W113" s="3">
        <v>1.9999999999999999E-44</v>
      </c>
      <c r="AE113" s="3">
        <v>4.0000000000000001E-87</v>
      </c>
      <c r="AF113" s="3">
        <v>4.9999999999999996E-35</v>
      </c>
      <c r="AH113" s="3">
        <v>1.9999999999999999E-7</v>
      </c>
      <c r="AR113" s="4">
        <f t="shared" si="3"/>
        <v>4</v>
      </c>
      <c r="AT113" s="4" t="s">
        <v>223</v>
      </c>
    </row>
    <row r="114" spans="1:46" x14ac:dyDescent="0.25">
      <c r="A114" s="4" t="s">
        <v>173</v>
      </c>
      <c r="C114" s="3">
        <v>8.0000000000000005E-37</v>
      </c>
      <c r="E114" s="3">
        <v>9.9999999999999996E-39</v>
      </c>
      <c r="F114" s="3">
        <v>3E-68</v>
      </c>
      <c r="G114" s="3">
        <v>7.9999999999999996E-6</v>
      </c>
      <c r="H114" s="3">
        <v>1.9999999999999999E-48</v>
      </c>
      <c r="R114" s="3">
        <v>4.9999999999999999E-20</v>
      </c>
      <c r="W114" s="3">
        <v>6.0000000000000002E-45</v>
      </c>
      <c r="X114" s="3">
        <v>2.0000000000000002E-15</v>
      </c>
      <c r="AE114" s="3">
        <v>1.9999999999999999E-81</v>
      </c>
      <c r="AF114" s="3">
        <v>9.9999999999999993E-35</v>
      </c>
      <c r="AR114" s="4">
        <f t="shared" si="3"/>
        <v>10</v>
      </c>
      <c r="AT114" s="4" t="s">
        <v>182</v>
      </c>
    </row>
    <row r="115" spans="1:46" x14ac:dyDescent="0.25">
      <c r="A115" s="4" t="s">
        <v>145</v>
      </c>
      <c r="C115" s="3">
        <v>8.0000000000000004E-22</v>
      </c>
      <c r="E115" s="3">
        <v>8.0000000000000001E-119</v>
      </c>
      <c r="F115" s="3">
        <v>9.0000000000000005E-43</v>
      </c>
      <c r="N115" s="3">
        <v>5.9999999999999995E-25</v>
      </c>
      <c r="R115" s="3">
        <v>4E-70</v>
      </c>
      <c r="W115" s="3">
        <v>1E-42</v>
      </c>
      <c r="X115" s="3">
        <v>4.9999999999999996E-40</v>
      </c>
      <c r="AE115" s="3">
        <v>4.9999999999999996E-77</v>
      </c>
      <c r="AG115" s="3">
        <v>8.9999999999999994E-55</v>
      </c>
      <c r="AH115" s="3">
        <v>2E-52</v>
      </c>
      <c r="AM115" s="3">
        <v>2E-19</v>
      </c>
      <c r="AR115" s="4">
        <f t="shared" si="3"/>
        <v>11</v>
      </c>
      <c r="AT115" s="4" t="s">
        <v>212</v>
      </c>
    </row>
    <row r="116" spans="1:46" x14ac:dyDescent="0.25">
      <c r="A116" s="4" t="s">
        <v>146</v>
      </c>
      <c r="B116" s="3">
        <v>1E-22</v>
      </c>
      <c r="C116" s="3">
        <v>2E-176</v>
      </c>
      <c r="E116" s="3">
        <v>9.0000000000000002E-40</v>
      </c>
      <c r="F116" s="3">
        <v>2.0000000000000001E-18</v>
      </c>
      <c r="G116" s="3">
        <v>5.0000000000000001E-9</v>
      </c>
      <c r="H116" s="3">
        <v>4.9999999999999998E-83</v>
      </c>
      <c r="W116" s="3">
        <v>5.0000000000000004E-44</v>
      </c>
      <c r="AE116" s="3">
        <v>2E-79</v>
      </c>
      <c r="AG116" s="3">
        <v>1E-46</v>
      </c>
      <c r="AM116" s="3">
        <v>1.0000000000000001E-15</v>
      </c>
      <c r="AR116" s="4">
        <f t="shared" si="3"/>
        <v>10</v>
      </c>
      <c r="AT116" s="4" t="s">
        <v>218</v>
      </c>
    </row>
    <row r="117" spans="1:46" x14ac:dyDescent="0.25">
      <c r="A117" s="4" t="s">
        <v>147</v>
      </c>
      <c r="B117" s="3">
        <v>3E-24</v>
      </c>
      <c r="C117" s="3">
        <v>0</v>
      </c>
      <c r="E117" s="3">
        <v>6E-49</v>
      </c>
      <c r="F117" s="3">
        <v>1.0000000000000001E-30</v>
      </c>
      <c r="G117" s="3">
        <v>2E-19</v>
      </c>
      <c r="H117" s="3">
        <v>4.0000000000000001E-84</v>
      </c>
      <c r="L117" s="3">
        <v>2.0000000000000002E-31</v>
      </c>
      <c r="R117" s="3">
        <v>3E-43</v>
      </c>
      <c r="W117" s="3">
        <v>4.9999999999999999E-49</v>
      </c>
      <c r="X117" s="3">
        <v>3E-28</v>
      </c>
      <c r="AE117" s="3">
        <v>6.0000000000000001E-80</v>
      </c>
      <c r="AG117" s="3">
        <v>1.9999999999999999E-40</v>
      </c>
      <c r="AH117" s="3">
        <v>9.9999999999999997E-61</v>
      </c>
      <c r="AM117" s="3">
        <v>2.9999999999999999E-21</v>
      </c>
      <c r="AR117" s="4">
        <f t="shared" si="3"/>
        <v>14</v>
      </c>
      <c r="AT117" s="4" t="s">
        <v>208</v>
      </c>
    </row>
    <row r="118" spans="1:46" x14ac:dyDescent="0.25">
      <c r="A118" s="4" t="s">
        <v>148</v>
      </c>
      <c r="W118" s="3">
        <v>1.0000000000000001E-43</v>
      </c>
      <c r="AE118" s="3">
        <v>9.9999999999999996E-76</v>
      </c>
      <c r="AG118" s="3">
        <v>1.0000000000000001E-37</v>
      </c>
      <c r="AM118" s="3">
        <v>8.9999999999999996E-12</v>
      </c>
      <c r="AR118" s="4">
        <f t="shared" si="3"/>
        <v>4</v>
      </c>
      <c r="AT118" s="4" t="s">
        <v>208</v>
      </c>
    </row>
    <row r="119" spans="1:46" x14ac:dyDescent="0.25">
      <c r="A119" s="4" t="s">
        <v>151</v>
      </c>
      <c r="AH119" s="3">
        <v>2.9999999999999999E-110</v>
      </c>
      <c r="AR119" s="4">
        <f t="shared" si="3"/>
        <v>1</v>
      </c>
      <c r="AT119" s="7" t="s">
        <v>242</v>
      </c>
    </row>
    <row r="120" spans="1:46" x14ac:dyDescent="0.25">
      <c r="A120" s="4" t="s">
        <v>152</v>
      </c>
      <c r="AH120" s="3">
        <v>1.9999999999999999E-105</v>
      </c>
      <c r="AR120" s="4">
        <f t="shared" si="3"/>
        <v>1</v>
      </c>
      <c r="AT120" s="7" t="s">
        <v>242</v>
      </c>
    </row>
    <row r="121" spans="1:46" x14ac:dyDescent="0.25">
      <c r="A121" s="4" t="s">
        <v>153</v>
      </c>
      <c r="C121" s="3">
        <v>2.0000000000000001E-166</v>
      </c>
      <c r="E121" s="3">
        <v>9.9999999999999993E-89</v>
      </c>
      <c r="F121" s="3">
        <v>4E-50</v>
      </c>
      <c r="G121" s="3">
        <v>2E-19</v>
      </c>
      <c r="H121" s="3">
        <v>6.0000000000000003E-73</v>
      </c>
      <c r="L121" s="3">
        <v>1.9999999999999999E-34</v>
      </c>
      <c r="R121" s="3">
        <v>3.0000000000000002E-40</v>
      </c>
      <c r="X121" s="3">
        <v>3.0000000000000002E-33</v>
      </c>
      <c r="AH121" s="3">
        <v>3.0000000000000001E-83</v>
      </c>
      <c r="AM121" s="3">
        <v>6.0000000000000003E-12</v>
      </c>
      <c r="AR121" s="4">
        <f t="shared" si="3"/>
        <v>10</v>
      </c>
      <c r="AT121" s="4" t="s">
        <v>219</v>
      </c>
    </row>
    <row r="122" spans="1:46" x14ac:dyDescent="0.25">
      <c r="A122" s="4" t="s">
        <v>154</v>
      </c>
      <c r="AH122" s="3">
        <v>2.9999999999999999E-82</v>
      </c>
      <c r="AR122" s="4">
        <f t="shared" si="3"/>
        <v>1</v>
      </c>
      <c r="AT122" s="7" t="s">
        <v>242</v>
      </c>
    </row>
    <row r="123" spans="1:46" x14ac:dyDescent="0.25">
      <c r="A123" s="4" t="s">
        <v>157</v>
      </c>
      <c r="AI123" s="3">
        <v>3E-43</v>
      </c>
      <c r="AR123" s="4">
        <f t="shared" si="3"/>
        <v>1</v>
      </c>
      <c r="AT123" s="8" t="s">
        <v>247</v>
      </c>
    </row>
    <row r="124" spans="1:46" x14ac:dyDescent="0.25">
      <c r="A124" s="4" t="s">
        <v>158</v>
      </c>
      <c r="AI124" s="3">
        <v>4E-41</v>
      </c>
      <c r="AR124" s="4">
        <f t="shared" si="3"/>
        <v>1</v>
      </c>
      <c r="AT124" s="4" t="s">
        <v>248</v>
      </c>
    </row>
    <row r="125" spans="1:46" x14ac:dyDescent="0.25">
      <c r="A125" s="4" t="s">
        <v>159</v>
      </c>
      <c r="N125" s="3">
        <v>5.0000000000000002E-28</v>
      </c>
      <c r="R125" s="3">
        <v>1E-13</v>
      </c>
      <c r="W125" s="3">
        <v>1E-41</v>
      </c>
      <c r="X125" s="3">
        <v>1E-14</v>
      </c>
      <c r="AE125" s="3">
        <v>3.9999999999999998E-103</v>
      </c>
      <c r="AH125" s="3">
        <v>4E-41</v>
      </c>
      <c r="AI125" s="3">
        <v>3.9999999999999997E-40</v>
      </c>
      <c r="AM125" s="3">
        <v>3.9999999999999999E-16</v>
      </c>
      <c r="AR125" s="4">
        <f t="shared" si="3"/>
        <v>8</v>
      </c>
      <c r="AT125" s="4" t="s">
        <v>249</v>
      </c>
    </row>
    <row r="126" spans="1:46" x14ac:dyDescent="0.25">
      <c r="A126" s="4" t="s">
        <v>160</v>
      </c>
      <c r="AH126" s="3">
        <v>3E-10</v>
      </c>
      <c r="AI126" s="3">
        <v>1E-35</v>
      </c>
      <c r="AR126" s="4">
        <f t="shared" si="3"/>
        <v>2</v>
      </c>
      <c r="AT126" s="4" t="s">
        <v>250</v>
      </c>
    </row>
    <row r="127" spans="1:46" x14ac:dyDescent="0.25">
      <c r="A127" s="4" t="s">
        <v>161</v>
      </c>
      <c r="AE127" s="3">
        <v>3.0000000000000002E-77</v>
      </c>
      <c r="AH127" s="3">
        <v>9.9999999999999994E-12</v>
      </c>
      <c r="AI127" s="3">
        <v>6E-34</v>
      </c>
      <c r="AR127" s="4">
        <f t="shared" si="3"/>
        <v>3</v>
      </c>
      <c r="AT127" s="4" t="s">
        <v>250</v>
      </c>
    </row>
    <row r="128" spans="1:46" x14ac:dyDescent="0.25">
      <c r="A128" s="4" t="s">
        <v>162</v>
      </c>
      <c r="N128" s="3">
        <v>7.9999999999999996E-6</v>
      </c>
      <c r="AH128" s="3">
        <v>6.0000000000000002E-27</v>
      </c>
      <c r="AI128" s="3">
        <v>1.0000000000000001E-33</v>
      </c>
      <c r="AR128" s="4">
        <f t="shared" si="3"/>
        <v>3</v>
      </c>
      <c r="AT128" s="4" t="s">
        <v>251</v>
      </c>
    </row>
    <row r="129" spans="1:46" x14ac:dyDescent="0.25">
      <c r="A129" s="4" t="s">
        <v>163</v>
      </c>
      <c r="E129" s="3">
        <v>1.0000000000000001E-68</v>
      </c>
      <c r="F129" s="3">
        <v>1.0000000000000001E-15</v>
      </c>
      <c r="R129" s="3">
        <v>3E-28</v>
      </c>
      <c r="W129" s="3">
        <v>1E-42</v>
      </c>
      <c r="AE129" s="3">
        <v>2E-78</v>
      </c>
      <c r="AH129" s="3">
        <v>1.9999999999999999E-67</v>
      </c>
      <c r="AI129" s="3">
        <v>6.9999999999999995E-29</v>
      </c>
      <c r="AR129" s="4">
        <f t="shared" si="3"/>
        <v>7</v>
      </c>
      <c r="AT129" s="4" t="s">
        <v>220</v>
      </c>
    </row>
    <row r="130" spans="1:46" x14ac:dyDescent="0.25">
      <c r="A130" s="4" t="s">
        <v>165</v>
      </c>
      <c r="AK130" s="3">
        <v>7.9999999999999996E-7</v>
      </c>
      <c r="AL130" s="3"/>
      <c r="AM130" s="3">
        <v>1.0000000000000001E-17</v>
      </c>
      <c r="AR130" s="4">
        <f t="shared" si="3"/>
        <v>2</v>
      </c>
      <c r="AT130" s="7" t="s">
        <v>240</v>
      </c>
    </row>
    <row r="131" spans="1:46" x14ac:dyDescent="0.25">
      <c r="A131" s="4" t="s">
        <v>167</v>
      </c>
      <c r="C131" s="3">
        <v>5.0000000000000004E-31</v>
      </c>
      <c r="E131" s="3">
        <v>6.0000000000000001E-23</v>
      </c>
      <c r="F131" s="3">
        <v>2.9999999999999999E-19</v>
      </c>
      <c r="N131" s="3">
        <v>3.0000000000000001E-12</v>
      </c>
      <c r="AE131" s="3">
        <v>1E-83</v>
      </c>
      <c r="AH131" s="3">
        <v>6.0000000000000003E-12</v>
      </c>
      <c r="AM131" s="3">
        <v>1.0000000000000001E-32</v>
      </c>
      <c r="AR131" s="4">
        <f t="shared" ref="AR131:AR135" si="4">COUNT(B131:AP131)</f>
        <v>7</v>
      </c>
      <c r="AT131" s="4" t="s">
        <v>203</v>
      </c>
    </row>
    <row r="132" spans="1:46" x14ac:dyDescent="0.25">
      <c r="A132" s="4" t="s">
        <v>168</v>
      </c>
      <c r="B132" s="3">
        <v>1E-25</v>
      </c>
      <c r="C132" s="1">
        <v>0</v>
      </c>
      <c r="E132" s="3">
        <v>8.9999999999999996E-29</v>
      </c>
      <c r="F132" s="3">
        <v>9.0000000000000004E-70</v>
      </c>
      <c r="H132" s="3">
        <v>3.9999999999999999E-28</v>
      </c>
      <c r="W132" s="3">
        <v>2.0000000000000002E-43</v>
      </c>
      <c r="AE132" s="3">
        <v>1E-83</v>
      </c>
      <c r="AH132" s="3">
        <v>6E-34</v>
      </c>
      <c r="AM132" s="3">
        <v>5.9999999999999999E-24</v>
      </c>
      <c r="AR132" s="4">
        <f t="shared" si="4"/>
        <v>9</v>
      </c>
      <c r="AT132" s="4" t="s">
        <v>199</v>
      </c>
    </row>
    <row r="133" spans="1:46" x14ac:dyDescent="0.25">
      <c r="A133" s="4" t="s">
        <v>169</v>
      </c>
      <c r="C133" s="3">
        <v>4E-50</v>
      </c>
      <c r="E133" s="3">
        <v>6.9999999999999997E-32</v>
      </c>
      <c r="F133" s="3">
        <v>1E-13</v>
      </c>
      <c r="W133" s="3">
        <v>3.0000000000000002E-40</v>
      </c>
      <c r="X133" s="3">
        <v>7.0000000000000001E-12</v>
      </c>
      <c r="Z133" s="3">
        <v>1.0000000000000001E-5</v>
      </c>
      <c r="AH133" s="3">
        <v>6E-10</v>
      </c>
      <c r="AM133" s="3">
        <v>9.9999999999999996E-24</v>
      </c>
      <c r="AR133" s="4">
        <f t="shared" si="4"/>
        <v>8</v>
      </c>
      <c r="AT133" s="8" t="s">
        <v>252</v>
      </c>
    </row>
    <row r="134" spans="1:46" x14ac:dyDescent="0.25">
      <c r="A134" s="4" t="s">
        <v>170</v>
      </c>
      <c r="W134" s="3">
        <v>4.0000000000000001E-53</v>
      </c>
      <c r="AN134" s="3">
        <v>9.9999999999999995E-8</v>
      </c>
      <c r="AR134" s="4">
        <f t="shared" si="4"/>
        <v>2</v>
      </c>
      <c r="AT134" s="7" t="s">
        <v>240</v>
      </c>
    </row>
    <row r="135" spans="1:46" x14ac:dyDescent="0.25">
      <c r="A135" s="4" t="s">
        <v>174</v>
      </c>
      <c r="C135" s="3">
        <v>3E-37</v>
      </c>
      <c r="E135" s="3">
        <v>1.9999999999999998E-93</v>
      </c>
      <c r="F135" s="3">
        <v>4.9999999999999999E-61</v>
      </c>
      <c r="N135" s="3">
        <v>2E-52</v>
      </c>
      <c r="R135" s="3">
        <v>2.0000000000000002E-43</v>
      </c>
      <c r="W135" s="3">
        <v>7E-45</v>
      </c>
      <c r="X135" s="3">
        <v>1.0000000000000001E-15</v>
      </c>
      <c r="Y135" s="3">
        <v>3.0000000000000001E-59</v>
      </c>
      <c r="AE135" s="3">
        <v>1.9999999999999999E-88</v>
      </c>
      <c r="AH135" s="3">
        <v>6.0000000000000003E-47</v>
      </c>
      <c r="AI135" s="3">
        <v>8.0000000000000002E-8</v>
      </c>
      <c r="AL135" s="3">
        <v>1.0000000000000001E-5</v>
      </c>
      <c r="AR135" s="4">
        <f t="shared" si="4"/>
        <v>12</v>
      </c>
      <c r="AT135" s="4" t="s">
        <v>259</v>
      </c>
    </row>
    <row r="138" spans="1:46" s="4" customFormat="1" x14ac:dyDescent="0.25">
      <c r="A138" s="4" t="s">
        <v>221</v>
      </c>
      <c r="B138" s="5">
        <f>COUNT(B2:B135)</f>
        <v>23</v>
      </c>
      <c r="C138" s="5">
        <f t="shared" ref="C138:AP138" si="5">COUNT(C2:C135)</f>
        <v>85</v>
      </c>
      <c r="D138" s="5">
        <f t="shared" si="5"/>
        <v>1</v>
      </c>
      <c r="E138" s="5">
        <f t="shared" si="5"/>
        <v>85</v>
      </c>
      <c r="F138" s="5">
        <f t="shared" si="5"/>
        <v>80</v>
      </c>
      <c r="G138" s="5">
        <f t="shared" si="5"/>
        <v>38</v>
      </c>
      <c r="H138" s="5">
        <f t="shared" si="5"/>
        <v>51</v>
      </c>
      <c r="I138" s="5">
        <f t="shared" si="5"/>
        <v>14</v>
      </c>
      <c r="J138" s="5">
        <f t="shared" si="5"/>
        <v>13</v>
      </c>
      <c r="K138" s="5">
        <f t="shared" si="5"/>
        <v>7</v>
      </c>
      <c r="L138" s="5">
        <f t="shared" si="5"/>
        <v>25</v>
      </c>
      <c r="M138" s="5">
        <f t="shared" si="5"/>
        <v>4</v>
      </c>
      <c r="N138" s="5">
        <f t="shared" si="5"/>
        <v>35</v>
      </c>
      <c r="O138" s="5">
        <f t="shared" si="5"/>
        <v>12</v>
      </c>
      <c r="P138" s="5">
        <f t="shared" si="5"/>
        <v>2</v>
      </c>
      <c r="Q138" s="5">
        <f t="shared" si="5"/>
        <v>12</v>
      </c>
      <c r="R138" s="5">
        <f t="shared" si="5"/>
        <v>79</v>
      </c>
      <c r="S138" s="5">
        <f t="shared" si="5"/>
        <v>1</v>
      </c>
      <c r="T138" s="5">
        <f t="shared" si="5"/>
        <v>5</v>
      </c>
      <c r="U138" s="5">
        <f t="shared" si="5"/>
        <v>3</v>
      </c>
      <c r="V138" s="5">
        <f t="shared" si="5"/>
        <v>1</v>
      </c>
      <c r="W138" s="5">
        <f t="shared" si="5"/>
        <v>68</v>
      </c>
      <c r="X138" s="5">
        <f t="shared" si="5"/>
        <v>63</v>
      </c>
      <c r="Y138" s="5">
        <f t="shared" si="5"/>
        <v>27</v>
      </c>
      <c r="Z138" s="5">
        <f t="shared" si="5"/>
        <v>14</v>
      </c>
      <c r="AA138" s="5">
        <f t="shared" si="5"/>
        <v>3</v>
      </c>
      <c r="AB138" s="5">
        <f t="shared" si="5"/>
        <v>5</v>
      </c>
      <c r="AC138" s="5">
        <f t="shared" si="5"/>
        <v>13</v>
      </c>
      <c r="AD138" s="5">
        <f t="shared" si="5"/>
        <v>13</v>
      </c>
      <c r="AE138" s="5">
        <f t="shared" si="5"/>
        <v>77</v>
      </c>
      <c r="AF138" s="5">
        <f t="shared" si="5"/>
        <v>15</v>
      </c>
      <c r="AG138" s="5">
        <f t="shared" si="5"/>
        <v>18</v>
      </c>
      <c r="AH138" s="5">
        <f t="shared" si="5"/>
        <v>74</v>
      </c>
      <c r="AI138" s="5">
        <f t="shared" si="5"/>
        <v>18</v>
      </c>
      <c r="AJ138" s="5">
        <f t="shared" si="5"/>
        <v>5</v>
      </c>
      <c r="AK138" s="5">
        <f t="shared" si="5"/>
        <v>2</v>
      </c>
      <c r="AL138" s="5">
        <f t="shared" si="5"/>
        <v>1</v>
      </c>
      <c r="AM138" s="5">
        <f t="shared" si="5"/>
        <v>64</v>
      </c>
      <c r="AN138" s="5">
        <f t="shared" si="5"/>
        <v>1</v>
      </c>
      <c r="AO138" s="5">
        <f t="shared" si="5"/>
        <v>1</v>
      </c>
      <c r="AP138" s="5">
        <f t="shared" si="5"/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45"/>
  <sheetViews>
    <sheetView tabSelected="1" topLeftCell="L1" zoomScale="80" zoomScaleNormal="80" workbookViewId="0">
      <pane ySplit="1" topLeftCell="A2" activePane="bottomLeft" state="frozen"/>
      <selection pane="bottomLeft" activeCell="Z13" sqref="Z13"/>
    </sheetView>
  </sheetViews>
  <sheetFormatPr defaultRowHeight="15" x14ac:dyDescent="0.25"/>
  <cols>
    <col min="1" max="1" width="40.42578125" style="6" bestFit="1" customWidth="1"/>
    <col min="35" max="35" width="9" customWidth="1"/>
    <col min="44" max="46" width="9" style="4"/>
  </cols>
  <sheetData>
    <row r="1" spans="1:47" x14ac:dyDescent="0.25">
      <c r="A1" s="5" t="s">
        <v>85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20</v>
      </c>
      <c r="G1" s="2" t="s">
        <v>24</v>
      </c>
      <c r="H1" s="2" t="s">
        <v>35</v>
      </c>
      <c r="I1" s="2" t="s">
        <v>41</v>
      </c>
      <c r="J1" s="2" t="s">
        <v>52</v>
      </c>
      <c r="K1" s="2" t="s">
        <v>62</v>
      </c>
      <c r="L1" s="2" t="s">
        <v>66</v>
      </c>
      <c r="M1" s="2" t="s">
        <v>72</v>
      </c>
      <c r="N1" s="2" t="s">
        <v>73</v>
      </c>
      <c r="O1" s="2" t="s">
        <v>81</v>
      </c>
      <c r="P1" s="2" t="s">
        <v>86</v>
      </c>
      <c r="Q1" s="2" t="s">
        <v>87</v>
      </c>
      <c r="R1" s="2" t="s">
        <v>89</v>
      </c>
      <c r="S1" s="2" t="s">
        <v>95</v>
      </c>
      <c r="T1" s="2" t="s">
        <v>96</v>
      </c>
      <c r="U1" s="2" t="s">
        <v>100</v>
      </c>
      <c r="V1" s="2" t="s">
        <v>102</v>
      </c>
      <c r="W1" s="2" t="s">
        <v>103</v>
      </c>
      <c r="X1" s="2" t="s">
        <v>110</v>
      </c>
      <c r="Y1" s="2" t="s">
        <v>115</v>
      </c>
      <c r="Z1" s="2" t="s">
        <v>119</v>
      </c>
      <c r="AA1" s="2" t="s">
        <v>125</v>
      </c>
      <c r="AB1" s="2" t="s">
        <v>127</v>
      </c>
      <c r="AC1" s="2" t="s">
        <v>129</v>
      </c>
      <c r="AD1" s="2" t="s">
        <v>135</v>
      </c>
      <c r="AE1" s="2" t="s">
        <v>138</v>
      </c>
      <c r="AF1" s="2" t="s">
        <v>140</v>
      </c>
      <c r="AG1" s="2" t="s">
        <v>144</v>
      </c>
      <c r="AH1" s="2" t="s">
        <v>149</v>
      </c>
      <c r="AI1" s="2" t="s">
        <v>155</v>
      </c>
      <c r="AJ1" s="2" t="s">
        <v>156</v>
      </c>
      <c r="AK1" s="2" t="s">
        <v>164</v>
      </c>
      <c r="AL1" s="2" t="s">
        <v>175</v>
      </c>
      <c r="AM1" s="2" t="s">
        <v>166</v>
      </c>
      <c r="AN1" s="2" t="s">
        <v>171</v>
      </c>
      <c r="AO1" s="2" t="s">
        <v>172</v>
      </c>
      <c r="AP1" s="2" t="s">
        <v>150</v>
      </c>
      <c r="AR1" s="4" t="s">
        <v>221</v>
      </c>
      <c r="AT1" s="4" t="s">
        <v>222</v>
      </c>
      <c r="AU1" s="8" t="s">
        <v>227</v>
      </c>
    </row>
    <row r="2" spans="1:47" x14ac:dyDescent="0.25">
      <c r="A2" s="5" t="s">
        <v>0</v>
      </c>
      <c r="B2" s="2">
        <v>42</v>
      </c>
      <c r="C2" s="2">
        <v>55.4</v>
      </c>
      <c r="D2" s="2"/>
      <c r="E2" s="2">
        <v>55.6</v>
      </c>
      <c r="F2" s="2">
        <v>54.2</v>
      </c>
      <c r="G2" s="2"/>
      <c r="H2" s="2"/>
      <c r="I2" s="2"/>
      <c r="J2" s="2">
        <v>23.8</v>
      </c>
      <c r="K2" s="2"/>
      <c r="L2" s="2"/>
      <c r="M2" s="2">
        <v>30.2</v>
      </c>
      <c r="N2" s="2">
        <v>10.4</v>
      </c>
      <c r="O2" s="2"/>
      <c r="P2" s="2"/>
      <c r="Q2" s="2"/>
      <c r="R2" s="2">
        <v>47.3</v>
      </c>
      <c r="S2" s="2"/>
      <c r="T2" s="2"/>
      <c r="U2" s="2">
        <v>41.7</v>
      </c>
      <c r="V2" s="2"/>
      <c r="W2" s="2">
        <v>54</v>
      </c>
      <c r="X2" s="2">
        <v>72.5</v>
      </c>
      <c r="Y2" s="2">
        <v>74.599999999999994</v>
      </c>
      <c r="Z2" s="2"/>
      <c r="AA2" s="2"/>
      <c r="AB2" s="2">
        <v>29.9</v>
      </c>
      <c r="AC2" s="2"/>
      <c r="AD2" s="2">
        <v>50.2</v>
      </c>
      <c r="AE2" s="2">
        <v>47.6</v>
      </c>
      <c r="AF2" s="2">
        <v>49.9</v>
      </c>
      <c r="AG2" s="2">
        <v>36.5</v>
      </c>
      <c r="AH2" s="2">
        <v>39.9</v>
      </c>
      <c r="AI2" s="2">
        <v>44.4</v>
      </c>
      <c r="AJ2" s="2">
        <v>53.7</v>
      </c>
      <c r="AK2" s="2"/>
      <c r="AL2" s="2"/>
      <c r="AM2" s="2">
        <v>34.299999999999997</v>
      </c>
      <c r="AN2" s="2"/>
      <c r="AO2" s="2"/>
      <c r="AP2" s="2">
        <v>27.9</v>
      </c>
      <c r="AR2" s="4">
        <f t="shared" ref="AR2:AR33" si="0">COUNT(B2:AP2)</f>
        <v>22</v>
      </c>
      <c r="AT2" s="8" t="s">
        <v>226</v>
      </c>
    </row>
    <row r="3" spans="1:47" x14ac:dyDescent="0.25">
      <c r="A3" s="5" t="s">
        <v>1</v>
      </c>
      <c r="B3" s="2">
        <v>41.4</v>
      </c>
      <c r="C3" s="2">
        <v>54.9</v>
      </c>
      <c r="D3" s="2"/>
      <c r="E3" s="2">
        <v>25.8</v>
      </c>
      <c r="F3" s="2">
        <v>19</v>
      </c>
      <c r="G3" s="2">
        <v>31.2</v>
      </c>
      <c r="H3" s="2">
        <v>40.799999999999997</v>
      </c>
      <c r="I3" s="2"/>
      <c r="J3" s="2"/>
      <c r="K3" s="2"/>
      <c r="L3" s="2">
        <v>22</v>
      </c>
      <c r="M3" s="2"/>
      <c r="N3" s="2">
        <v>5.5</v>
      </c>
      <c r="O3" s="2"/>
      <c r="P3" s="2"/>
      <c r="Q3" s="2"/>
      <c r="R3" s="2">
        <v>41.3</v>
      </c>
      <c r="S3" s="2"/>
      <c r="T3" s="2"/>
      <c r="U3" s="2"/>
      <c r="V3" s="2"/>
      <c r="W3" s="2"/>
      <c r="X3" s="2">
        <v>37.700000000000003</v>
      </c>
      <c r="Y3" s="2"/>
      <c r="Z3" s="2">
        <v>23.5</v>
      </c>
      <c r="AA3" s="2"/>
      <c r="AB3" s="2"/>
      <c r="AC3" s="2"/>
      <c r="AD3" s="2"/>
      <c r="AE3" s="2">
        <v>32.9</v>
      </c>
      <c r="AF3" s="2">
        <v>34.6</v>
      </c>
      <c r="AG3" s="2"/>
      <c r="AH3" s="2">
        <v>42.4</v>
      </c>
      <c r="AI3" s="2"/>
      <c r="AJ3" s="2"/>
      <c r="AK3" s="2"/>
      <c r="AL3" s="2"/>
      <c r="AM3" s="2">
        <v>26.9</v>
      </c>
      <c r="AN3" s="2"/>
      <c r="AO3" s="2"/>
      <c r="AP3" s="2"/>
      <c r="AR3" s="4">
        <f t="shared" si="0"/>
        <v>15</v>
      </c>
      <c r="AT3" s="4" t="s">
        <v>177</v>
      </c>
    </row>
    <row r="4" spans="1:47" x14ac:dyDescent="0.25">
      <c r="A4" s="5" t="s">
        <v>2</v>
      </c>
      <c r="B4" s="2">
        <v>41</v>
      </c>
      <c r="C4" s="2">
        <v>46.7</v>
      </c>
      <c r="D4" s="2">
        <v>52.5</v>
      </c>
      <c r="E4" s="2">
        <v>50</v>
      </c>
      <c r="F4" s="2">
        <v>46.2</v>
      </c>
      <c r="G4" s="2">
        <v>41.1</v>
      </c>
      <c r="H4" s="2">
        <v>41.2</v>
      </c>
      <c r="I4" s="2"/>
      <c r="J4" s="2"/>
      <c r="K4" s="2"/>
      <c r="L4" s="2">
        <v>28.8</v>
      </c>
      <c r="M4" s="2"/>
      <c r="N4" s="2">
        <v>15.5</v>
      </c>
      <c r="O4" s="2"/>
      <c r="P4" s="2"/>
      <c r="Q4" s="2"/>
      <c r="R4" s="2">
        <v>43.9</v>
      </c>
      <c r="S4" s="2">
        <v>25.6</v>
      </c>
      <c r="T4" s="2"/>
      <c r="U4" s="2">
        <v>39.9</v>
      </c>
      <c r="V4" s="2"/>
      <c r="W4" s="2">
        <v>57.2</v>
      </c>
      <c r="X4" s="2">
        <v>40.299999999999997</v>
      </c>
      <c r="Y4" s="2">
        <v>37.9</v>
      </c>
      <c r="Z4" s="2"/>
      <c r="AA4" s="2">
        <v>23</v>
      </c>
      <c r="AB4" s="2"/>
      <c r="AC4" s="2"/>
      <c r="AD4" s="2">
        <v>35.799999999999997</v>
      </c>
      <c r="AE4" s="2">
        <v>41</v>
      </c>
      <c r="AF4" s="2">
        <v>45.2</v>
      </c>
      <c r="AG4" s="2">
        <v>41.6</v>
      </c>
      <c r="AH4" s="2">
        <v>23.4</v>
      </c>
      <c r="AI4" s="2"/>
      <c r="AJ4" s="2">
        <v>43.1</v>
      </c>
      <c r="AK4" s="2"/>
      <c r="AL4" s="2"/>
      <c r="AM4" s="2">
        <v>34.200000000000003</v>
      </c>
      <c r="AN4" s="2"/>
      <c r="AO4" s="2"/>
      <c r="AP4" s="2"/>
      <c r="AR4" s="4">
        <f t="shared" si="0"/>
        <v>23</v>
      </c>
      <c r="AT4" s="4" t="s">
        <v>178</v>
      </c>
    </row>
    <row r="5" spans="1:47" x14ac:dyDescent="0.25">
      <c r="A5" s="5" t="s">
        <v>3</v>
      </c>
      <c r="B5" s="2">
        <v>44</v>
      </c>
      <c r="C5" s="2">
        <v>58.4</v>
      </c>
      <c r="D5" s="2"/>
      <c r="E5" s="2">
        <v>22.7</v>
      </c>
      <c r="F5" s="2"/>
      <c r="G5" s="2"/>
      <c r="H5" s="2">
        <v>32.1</v>
      </c>
      <c r="I5" s="2"/>
      <c r="J5" s="2"/>
      <c r="K5" s="2">
        <v>26.5</v>
      </c>
      <c r="L5" s="2">
        <v>49.8</v>
      </c>
      <c r="M5" s="2"/>
      <c r="N5" s="2">
        <v>6.4</v>
      </c>
      <c r="O5" s="2">
        <v>41.5</v>
      </c>
      <c r="P5" s="2">
        <v>34.4</v>
      </c>
      <c r="Q5" s="2">
        <v>41.4</v>
      </c>
      <c r="R5" s="2"/>
      <c r="S5" s="2"/>
      <c r="T5" s="2"/>
      <c r="U5" s="2"/>
      <c r="V5" s="2"/>
      <c r="W5" s="2">
        <v>70.599999999999994</v>
      </c>
      <c r="X5" s="2">
        <v>16.899999999999999</v>
      </c>
      <c r="Y5" s="2"/>
      <c r="Z5" s="2"/>
      <c r="AA5" s="2"/>
      <c r="AB5" s="2"/>
      <c r="AC5" s="2"/>
      <c r="AD5" s="2"/>
      <c r="AE5" s="2">
        <v>41.4</v>
      </c>
      <c r="AF5" s="2"/>
      <c r="AG5" s="2"/>
      <c r="AH5" s="2"/>
      <c r="AI5" s="2"/>
      <c r="AJ5" s="2"/>
      <c r="AK5" s="2"/>
      <c r="AL5" s="2"/>
      <c r="AM5" s="2">
        <v>26</v>
      </c>
      <c r="AN5" s="2"/>
      <c r="AO5" s="2"/>
      <c r="AP5" s="2"/>
      <c r="AR5" s="4">
        <f t="shared" si="0"/>
        <v>14</v>
      </c>
      <c r="AT5" s="4" t="s">
        <v>179</v>
      </c>
    </row>
    <row r="6" spans="1:47" x14ac:dyDescent="0.25">
      <c r="A6" s="5" t="s">
        <v>4</v>
      </c>
      <c r="B6" s="2">
        <v>41.7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f>0.92*27.5</f>
        <v>25.3</v>
      </c>
      <c r="S6" s="2"/>
      <c r="T6" s="2"/>
      <c r="U6" s="2"/>
      <c r="V6" s="2"/>
      <c r="W6" s="2">
        <v>53.2</v>
      </c>
      <c r="X6" s="2">
        <v>27.3</v>
      </c>
      <c r="Y6" s="2"/>
      <c r="Z6" s="2"/>
      <c r="AA6" s="2">
        <v>19</v>
      </c>
      <c r="AB6" s="2"/>
      <c r="AC6" s="2"/>
      <c r="AD6" s="2"/>
      <c r="AE6" s="2">
        <v>36.1</v>
      </c>
      <c r="AF6" s="2"/>
      <c r="AG6" s="2"/>
      <c r="AH6" s="2">
        <v>8.8000000000000007</v>
      </c>
      <c r="AI6" s="2"/>
      <c r="AJ6" s="2"/>
      <c r="AK6" s="2"/>
      <c r="AL6" s="2"/>
      <c r="AM6" s="2"/>
      <c r="AN6" s="2"/>
      <c r="AO6" s="2"/>
      <c r="AP6" s="2"/>
      <c r="AR6" s="4">
        <f t="shared" si="0"/>
        <v>7</v>
      </c>
      <c r="AT6" s="4" t="s">
        <v>180</v>
      </c>
    </row>
    <row r="7" spans="1:47" x14ac:dyDescent="0.25">
      <c r="A7" s="5" t="s">
        <v>5</v>
      </c>
      <c r="B7" s="2">
        <v>39.5</v>
      </c>
      <c r="C7" s="2">
        <v>55.5</v>
      </c>
      <c r="D7" s="2"/>
      <c r="E7" s="2">
        <v>58.7</v>
      </c>
      <c r="F7" s="2">
        <v>56.9</v>
      </c>
      <c r="G7" s="2"/>
      <c r="H7" s="2"/>
      <c r="I7" s="2"/>
      <c r="J7" s="2">
        <v>32</v>
      </c>
      <c r="K7" s="2"/>
      <c r="L7" s="2"/>
      <c r="M7" s="2"/>
      <c r="N7" s="2"/>
      <c r="O7" s="2"/>
      <c r="P7" s="2"/>
      <c r="Q7" s="2"/>
      <c r="R7" s="2">
        <v>51.1</v>
      </c>
      <c r="S7" s="2"/>
      <c r="T7" s="2"/>
      <c r="U7" s="2"/>
      <c r="V7" s="2"/>
      <c r="W7" s="2">
        <v>59.1</v>
      </c>
      <c r="X7" s="2">
        <v>34.5</v>
      </c>
      <c r="Y7" s="2"/>
      <c r="Z7" s="2"/>
      <c r="AA7" s="2"/>
      <c r="AB7" s="2">
        <v>30</v>
      </c>
      <c r="AC7" s="2"/>
      <c r="AD7" s="2">
        <v>41</v>
      </c>
      <c r="AE7" s="2">
        <v>41.2</v>
      </c>
      <c r="AF7" s="2">
        <v>51.7</v>
      </c>
      <c r="AG7" s="2">
        <v>41.9</v>
      </c>
      <c r="AH7" s="2">
        <v>36.1</v>
      </c>
      <c r="AI7" s="2">
        <v>43.6</v>
      </c>
      <c r="AJ7" s="2">
        <v>27.8</v>
      </c>
      <c r="AK7" s="2"/>
      <c r="AL7" s="2"/>
      <c r="AM7" s="2">
        <v>24.7</v>
      </c>
      <c r="AN7" s="2"/>
      <c r="AO7" s="2"/>
      <c r="AP7" s="2"/>
      <c r="AR7" s="4">
        <f t="shared" si="0"/>
        <v>17</v>
      </c>
      <c r="AT7" s="4" t="s">
        <v>176</v>
      </c>
    </row>
    <row r="8" spans="1:47" x14ac:dyDescent="0.25">
      <c r="A8" s="5" t="s">
        <v>6</v>
      </c>
      <c r="B8" s="2">
        <v>43.2</v>
      </c>
      <c r="C8" s="2">
        <v>48</v>
      </c>
      <c r="D8" s="2"/>
      <c r="E8" s="2">
        <v>31.6</v>
      </c>
      <c r="F8" s="2">
        <v>20.3</v>
      </c>
      <c r="G8" s="2"/>
      <c r="H8" s="2">
        <v>35.1</v>
      </c>
      <c r="I8" s="2"/>
      <c r="J8" s="2"/>
      <c r="K8" s="2">
        <v>37.700000000000003</v>
      </c>
      <c r="L8" s="2">
        <v>36.799999999999997</v>
      </c>
      <c r="M8" s="2"/>
      <c r="N8" s="2">
        <v>7.8</v>
      </c>
      <c r="O8" s="2">
        <v>41.3</v>
      </c>
      <c r="P8" s="2">
        <v>44.8</v>
      </c>
      <c r="Q8" s="2">
        <v>50.7</v>
      </c>
      <c r="R8" s="2"/>
      <c r="S8" s="2"/>
      <c r="T8" s="2"/>
      <c r="U8" s="2"/>
      <c r="V8" s="2"/>
      <c r="W8" s="2">
        <v>48.5</v>
      </c>
      <c r="X8" s="2">
        <v>38.1</v>
      </c>
      <c r="Y8" s="2"/>
      <c r="Z8" s="2">
        <v>16.5</v>
      </c>
      <c r="AA8" s="2"/>
      <c r="AB8" s="2"/>
      <c r="AC8" s="2"/>
      <c r="AD8" s="2">
        <v>24.3</v>
      </c>
      <c r="AE8" s="2">
        <v>35.5</v>
      </c>
      <c r="AF8" s="2"/>
      <c r="AG8" s="2"/>
      <c r="AH8" s="2">
        <v>17</v>
      </c>
      <c r="AI8" s="2">
        <v>41</v>
      </c>
      <c r="AJ8" s="2"/>
      <c r="AK8" s="2">
        <v>28.6</v>
      </c>
      <c r="AL8" s="2"/>
      <c r="AM8" s="2">
        <v>23.2</v>
      </c>
      <c r="AN8" s="2"/>
      <c r="AO8" s="2"/>
      <c r="AP8" s="2"/>
      <c r="AR8" s="4">
        <f t="shared" si="0"/>
        <v>20</v>
      </c>
      <c r="AT8" s="4" t="s">
        <v>181</v>
      </c>
    </row>
    <row r="9" spans="1:47" x14ac:dyDescent="0.25">
      <c r="A9" s="5" t="s">
        <v>7</v>
      </c>
      <c r="B9" s="2">
        <v>44.7</v>
      </c>
      <c r="C9" s="2">
        <v>54</v>
      </c>
      <c r="D9" s="2"/>
      <c r="E9" s="2">
        <v>22.4</v>
      </c>
      <c r="F9" s="2">
        <v>19.899999999999999</v>
      </c>
      <c r="G9" s="2"/>
      <c r="H9" s="2"/>
      <c r="I9" s="2"/>
      <c r="J9" s="2"/>
      <c r="K9" s="2"/>
      <c r="L9" s="2">
        <v>37</v>
      </c>
      <c r="M9" s="2"/>
      <c r="N9" s="2">
        <v>6.8</v>
      </c>
      <c r="O9" s="2"/>
      <c r="P9" s="2"/>
      <c r="Q9" s="2"/>
      <c r="R9" s="2">
        <v>45</v>
      </c>
      <c r="S9" s="2"/>
      <c r="T9" s="2"/>
      <c r="U9" s="2"/>
      <c r="V9" s="2"/>
      <c r="W9" s="2">
        <v>57.2</v>
      </c>
      <c r="X9" s="2">
        <v>27.1</v>
      </c>
      <c r="Y9" s="2"/>
      <c r="Z9" s="2"/>
      <c r="AA9" s="2"/>
      <c r="AB9" s="2"/>
      <c r="AC9" s="2"/>
      <c r="AD9" s="2">
        <v>44</v>
      </c>
      <c r="AE9" s="2">
        <v>50.7</v>
      </c>
      <c r="AF9" s="2"/>
      <c r="AG9" s="2"/>
      <c r="AH9" s="2"/>
      <c r="AI9" s="2"/>
      <c r="AJ9" s="2"/>
      <c r="AK9" s="2"/>
      <c r="AL9" s="2"/>
      <c r="AM9" s="2">
        <v>31.3</v>
      </c>
      <c r="AN9" s="2"/>
      <c r="AO9" s="2"/>
      <c r="AP9" s="2"/>
      <c r="AR9" s="4">
        <f t="shared" si="0"/>
        <v>12</v>
      </c>
      <c r="AT9" s="4" t="s">
        <v>176</v>
      </c>
    </row>
    <row r="10" spans="1:47" x14ac:dyDescent="0.25">
      <c r="A10" s="5" t="s">
        <v>8</v>
      </c>
      <c r="B10" s="2">
        <v>40.4</v>
      </c>
      <c r="C10" s="2">
        <v>55.4</v>
      </c>
      <c r="D10" s="2"/>
      <c r="E10" s="2">
        <v>56.9</v>
      </c>
      <c r="F10" s="2">
        <v>58.9</v>
      </c>
      <c r="G10" s="2"/>
      <c r="H10" s="2">
        <v>23.8</v>
      </c>
      <c r="I10" s="2"/>
      <c r="J10" s="2">
        <v>26.2</v>
      </c>
      <c r="K10" s="2"/>
      <c r="L10" s="2"/>
      <c r="M10" s="2">
        <v>29.7</v>
      </c>
      <c r="N10" s="2">
        <v>10.4</v>
      </c>
      <c r="O10" s="2"/>
      <c r="P10" s="2"/>
      <c r="Q10" s="2"/>
      <c r="R10" s="2">
        <v>57.2</v>
      </c>
      <c r="S10" s="2"/>
      <c r="T10" s="2"/>
      <c r="U10" s="2"/>
      <c r="V10" s="2"/>
      <c r="W10" s="2">
        <v>55.4</v>
      </c>
      <c r="X10" s="2">
        <v>40.6</v>
      </c>
      <c r="Y10" s="2">
        <v>71.599999999999994</v>
      </c>
      <c r="Z10" s="2"/>
      <c r="AA10" s="2"/>
      <c r="AB10" s="2"/>
      <c r="AC10" s="2">
        <v>25.8</v>
      </c>
      <c r="AD10" s="2"/>
      <c r="AE10" s="2">
        <v>44.1</v>
      </c>
      <c r="AF10" s="2">
        <v>46.6</v>
      </c>
      <c r="AG10" s="2"/>
      <c r="AH10" s="2">
        <v>34.9</v>
      </c>
      <c r="AI10" s="2"/>
      <c r="AJ10" s="2">
        <v>43.1</v>
      </c>
      <c r="AK10" s="2"/>
      <c r="AL10" s="2"/>
      <c r="AM10" s="2">
        <v>33.6</v>
      </c>
      <c r="AN10" s="2"/>
      <c r="AO10" s="2"/>
      <c r="AP10" s="2"/>
      <c r="AR10" s="4">
        <f t="shared" si="0"/>
        <v>18</v>
      </c>
      <c r="AT10" s="4" t="s">
        <v>176</v>
      </c>
    </row>
    <row r="11" spans="1:47" x14ac:dyDescent="0.25">
      <c r="A11" s="5" t="s">
        <v>9</v>
      </c>
      <c r="B11" s="2">
        <v>36.9</v>
      </c>
      <c r="C11" s="2">
        <v>41</v>
      </c>
      <c r="D11" s="2"/>
      <c r="E11" s="2">
        <v>32.4</v>
      </c>
      <c r="F11" s="2">
        <v>39.700000000000003</v>
      </c>
      <c r="G11" s="2">
        <v>39.700000000000003</v>
      </c>
      <c r="H11" s="2">
        <v>46.4</v>
      </c>
      <c r="I11" s="2"/>
      <c r="J11" s="2"/>
      <c r="K11" s="2"/>
      <c r="L11" s="2">
        <v>42.2</v>
      </c>
      <c r="M11" s="2"/>
      <c r="N11" s="2">
        <v>9</v>
      </c>
      <c r="O11" s="2"/>
      <c r="P11" s="2"/>
      <c r="Q11" s="2"/>
      <c r="R11" s="2">
        <v>35.1</v>
      </c>
      <c r="S11" s="2"/>
      <c r="T11" s="2"/>
      <c r="U11" s="2"/>
      <c r="V11" s="2"/>
      <c r="W11" s="2">
        <v>44.8</v>
      </c>
      <c r="X11" s="2">
        <v>39.700000000000003</v>
      </c>
      <c r="Y11" s="2">
        <v>37.6</v>
      </c>
      <c r="Z11" s="2"/>
      <c r="AA11" s="2"/>
      <c r="AB11" s="2"/>
      <c r="AC11" s="2"/>
      <c r="AD11" s="2"/>
      <c r="AE11" s="2">
        <v>36</v>
      </c>
      <c r="AF11" s="2">
        <v>35.5</v>
      </c>
      <c r="AG11" s="2"/>
      <c r="AH11" s="2">
        <v>6.3</v>
      </c>
      <c r="AI11" s="2"/>
      <c r="AJ11" s="2"/>
      <c r="AK11" s="2"/>
      <c r="AL11" s="2"/>
      <c r="AM11" s="2"/>
      <c r="AN11" s="2"/>
      <c r="AO11" s="2"/>
      <c r="AP11" s="2"/>
      <c r="AR11" s="4">
        <f t="shared" si="0"/>
        <v>15</v>
      </c>
      <c r="AT11" s="4" t="s">
        <v>182</v>
      </c>
    </row>
    <row r="12" spans="1:47" x14ac:dyDescent="0.25">
      <c r="A12" s="5" t="s">
        <v>10</v>
      </c>
      <c r="B12" s="2">
        <v>34.5</v>
      </c>
      <c r="C12" s="2">
        <v>47.7</v>
      </c>
      <c r="D12" s="2"/>
      <c r="E12" s="2">
        <v>48.8</v>
      </c>
      <c r="F12" s="2">
        <v>45.9</v>
      </c>
      <c r="G12" s="2">
        <v>38.9</v>
      </c>
      <c r="H12" s="2">
        <v>41.8</v>
      </c>
      <c r="I12" s="2"/>
      <c r="J12" s="2"/>
      <c r="K12" s="2"/>
      <c r="L12" s="2"/>
      <c r="M12" s="2"/>
      <c r="N12" s="2"/>
      <c r="O12" s="2"/>
      <c r="P12" s="2"/>
      <c r="Q12" s="2"/>
      <c r="R12" s="2">
        <v>26.8</v>
      </c>
      <c r="S12" s="2"/>
      <c r="T12" s="2"/>
      <c r="U12" s="2"/>
      <c r="V12" s="2"/>
      <c r="W12" s="2">
        <v>52.5</v>
      </c>
      <c r="X12" s="2">
        <v>33.4</v>
      </c>
      <c r="Y12" s="2">
        <v>36.700000000000003</v>
      </c>
      <c r="Z12" s="2"/>
      <c r="AA12" s="2"/>
      <c r="AB12" s="2"/>
      <c r="AC12" s="2"/>
      <c r="AD12" s="2"/>
      <c r="AE12" s="2">
        <v>35.6</v>
      </c>
      <c r="AF12" s="2"/>
      <c r="AG12" s="2"/>
      <c r="AH12" s="2">
        <v>31.7</v>
      </c>
      <c r="AI12" s="2"/>
      <c r="AJ12" s="2"/>
      <c r="AK12" s="2"/>
      <c r="AL12" s="2"/>
      <c r="AM12" s="2"/>
      <c r="AN12" s="2"/>
      <c r="AO12" s="2"/>
      <c r="AP12" s="2"/>
      <c r="AR12" s="4">
        <f t="shared" si="0"/>
        <v>12</v>
      </c>
      <c r="AT12" s="4" t="s">
        <v>183</v>
      </c>
    </row>
    <row r="13" spans="1:47" x14ac:dyDescent="0.25">
      <c r="A13" s="5" t="s">
        <v>11</v>
      </c>
      <c r="B13" s="2">
        <v>20.2</v>
      </c>
      <c r="C13" s="2">
        <v>46</v>
      </c>
      <c r="D13" s="2"/>
      <c r="E13" s="2">
        <v>21.9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37.299999999999997</v>
      </c>
      <c r="S13" s="2"/>
      <c r="T13" s="2"/>
      <c r="U13" s="2"/>
      <c r="V13" s="2"/>
      <c r="W13" s="2"/>
      <c r="X13" s="2">
        <v>36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R13" s="4">
        <f t="shared" si="0"/>
        <v>5</v>
      </c>
      <c r="AT13" s="4" t="s">
        <v>184</v>
      </c>
    </row>
    <row r="14" spans="1:47" x14ac:dyDescent="0.25">
      <c r="A14" s="5" t="s">
        <v>16</v>
      </c>
      <c r="B14" s="2"/>
      <c r="C14" s="2">
        <v>20.6</v>
      </c>
      <c r="D14" s="2"/>
      <c r="E14" s="2">
        <v>60</v>
      </c>
      <c r="F14" s="2">
        <v>57.4</v>
      </c>
      <c r="G14" s="2"/>
      <c r="H14" s="2"/>
      <c r="I14" s="2"/>
      <c r="J14" s="2"/>
      <c r="K14" s="2"/>
      <c r="L14" s="2"/>
      <c r="M14" s="2">
        <v>32.799999999999997</v>
      </c>
      <c r="N14" s="2"/>
      <c r="O14" s="2"/>
      <c r="P14" s="2"/>
      <c r="Q14" s="2"/>
      <c r="R14" s="2">
        <v>34.200000000000003</v>
      </c>
      <c r="S14" s="2"/>
      <c r="T14" s="2"/>
      <c r="U14" s="2"/>
      <c r="V14" s="2"/>
      <c r="W14" s="2">
        <v>56</v>
      </c>
      <c r="X14" s="2">
        <v>67</v>
      </c>
      <c r="Y14" s="2">
        <v>68.7</v>
      </c>
      <c r="Z14" s="2">
        <v>31.6</v>
      </c>
      <c r="AA14" s="2"/>
      <c r="AB14" s="2"/>
      <c r="AC14" s="2"/>
      <c r="AD14" s="2">
        <v>40</v>
      </c>
      <c r="AE14" s="2">
        <v>46.4</v>
      </c>
      <c r="AF14" s="2">
        <v>44.9</v>
      </c>
      <c r="AG14" s="2"/>
      <c r="AH14" s="2">
        <v>33.9</v>
      </c>
      <c r="AI14" s="2"/>
      <c r="AJ14" s="2">
        <v>53.2</v>
      </c>
      <c r="AK14" s="2"/>
      <c r="AL14" s="2"/>
      <c r="AM14" s="2">
        <v>26.3</v>
      </c>
      <c r="AN14" s="2"/>
      <c r="AO14" s="2"/>
      <c r="AP14" s="2">
        <v>28.7</v>
      </c>
      <c r="AR14" s="4">
        <f t="shared" si="0"/>
        <v>16</v>
      </c>
      <c r="AT14" s="4" t="s">
        <v>176</v>
      </c>
    </row>
    <row r="15" spans="1:47" x14ac:dyDescent="0.25">
      <c r="A15" s="5" t="s">
        <v>17</v>
      </c>
      <c r="B15" s="2"/>
      <c r="C15" s="2">
        <v>21.2</v>
      </c>
      <c r="D15" s="2"/>
      <c r="E15" s="2">
        <v>58.8</v>
      </c>
      <c r="F15" s="2">
        <v>57.9</v>
      </c>
      <c r="G15" s="2"/>
      <c r="H15" s="2">
        <v>39.799999999999997</v>
      </c>
      <c r="I15" s="2"/>
      <c r="J15" s="2"/>
      <c r="K15" s="2"/>
      <c r="L15" s="2"/>
      <c r="M15" s="2">
        <v>33</v>
      </c>
      <c r="N15" s="2">
        <v>6.5</v>
      </c>
      <c r="O15" s="2"/>
      <c r="P15" s="2"/>
      <c r="Q15" s="2"/>
      <c r="R15" s="2">
        <v>47.7</v>
      </c>
      <c r="S15" s="2"/>
      <c r="T15" s="2"/>
      <c r="U15" s="2"/>
      <c r="V15" s="2"/>
      <c r="W15" s="2">
        <v>59.9</v>
      </c>
      <c r="X15" s="2">
        <v>25</v>
      </c>
      <c r="Y15" s="2"/>
      <c r="Z15" s="2">
        <v>31.3</v>
      </c>
      <c r="AA15" s="2"/>
      <c r="AB15" s="2"/>
      <c r="AC15" s="2">
        <v>22.3</v>
      </c>
      <c r="AD15" s="2">
        <v>38.1</v>
      </c>
      <c r="AE15" s="2">
        <v>45.9</v>
      </c>
      <c r="AF15" s="2"/>
      <c r="AG15" s="2"/>
      <c r="AH15" s="2"/>
      <c r="AI15" s="2"/>
      <c r="AJ15" s="2"/>
      <c r="AK15" s="2"/>
      <c r="AL15" s="2"/>
      <c r="AM15" s="2">
        <v>37.299999999999997</v>
      </c>
      <c r="AN15" s="2"/>
      <c r="AO15" s="2"/>
      <c r="AP15" s="2"/>
      <c r="AR15" s="4">
        <f t="shared" si="0"/>
        <v>14</v>
      </c>
      <c r="AT15" s="4" t="s">
        <v>185</v>
      </c>
    </row>
    <row r="16" spans="1:47" x14ac:dyDescent="0.25">
      <c r="A16" s="5" t="s">
        <v>18</v>
      </c>
      <c r="B16" s="2"/>
      <c r="C16" s="2">
        <f>16.8</f>
        <v>16.8</v>
      </c>
      <c r="D16" s="2"/>
      <c r="E16" s="2">
        <v>52</v>
      </c>
      <c r="F16" s="2">
        <v>21.5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>
        <v>55</v>
      </c>
      <c r="X16" s="2"/>
      <c r="Y16" s="2"/>
      <c r="Z16" s="2"/>
      <c r="AA16" s="2"/>
      <c r="AB16" s="2"/>
      <c r="AC16" s="2"/>
      <c r="AD16" s="2"/>
      <c r="AE16" s="2">
        <v>41.8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R16" s="4">
        <f t="shared" si="0"/>
        <v>5</v>
      </c>
      <c r="AT16" s="4" t="s">
        <v>185</v>
      </c>
    </row>
    <row r="17" spans="1:46" x14ac:dyDescent="0.25">
      <c r="A17" s="5" t="s">
        <v>19</v>
      </c>
      <c r="B17" s="2"/>
      <c r="C17" s="2"/>
      <c r="D17" s="2"/>
      <c r="E17" s="2">
        <v>48.5</v>
      </c>
      <c r="F17" s="2">
        <v>44.2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46.5</v>
      </c>
      <c r="S17" s="2"/>
      <c r="T17" s="2"/>
      <c r="U17" s="2"/>
      <c r="V17" s="2"/>
      <c r="W17" s="2">
        <v>58.4</v>
      </c>
      <c r="X17" s="2">
        <v>47</v>
      </c>
      <c r="Y17" s="2">
        <v>64.3</v>
      </c>
      <c r="Z17" s="2"/>
      <c r="AA17" s="2"/>
      <c r="AB17" s="2"/>
      <c r="AC17" s="2"/>
      <c r="AD17" s="2">
        <v>38.5</v>
      </c>
      <c r="AE17" s="2">
        <v>42.2</v>
      </c>
      <c r="AF17" s="2"/>
      <c r="AG17" s="2"/>
      <c r="AH17" s="2">
        <v>8.1999999999999993</v>
      </c>
      <c r="AI17" s="2">
        <v>51.7</v>
      </c>
      <c r="AJ17" s="2"/>
      <c r="AK17" s="2"/>
      <c r="AL17" s="2"/>
      <c r="AM17" s="2"/>
      <c r="AN17" s="2"/>
      <c r="AO17" s="2"/>
      <c r="AP17" s="2"/>
      <c r="AR17" s="4">
        <f t="shared" si="0"/>
        <v>10</v>
      </c>
      <c r="AT17" s="4" t="s">
        <v>185</v>
      </c>
    </row>
    <row r="18" spans="1:46" x14ac:dyDescent="0.25">
      <c r="A18" s="5" t="s">
        <v>21</v>
      </c>
      <c r="B18" s="2">
        <v>38.299999999999997</v>
      </c>
      <c r="C18" s="2">
        <v>42.6</v>
      </c>
      <c r="D18" s="2"/>
      <c r="E18" s="2">
        <v>43.4</v>
      </c>
      <c r="F18" s="2">
        <v>49.9</v>
      </c>
      <c r="G18" s="2">
        <v>34.1</v>
      </c>
      <c r="H18" s="2">
        <v>31.5</v>
      </c>
      <c r="I18" s="2"/>
      <c r="J18" s="2"/>
      <c r="K18" s="2"/>
      <c r="L18" s="2">
        <v>32.4</v>
      </c>
      <c r="M18" s="2"/>
      <c r="N18" s="2">
        <v>8</v>
      </c>
      <c r="O18" s="2"/>
      <c r="P18" s="2"/>
      <c r="Q18" s="2"/>
      <c r="R18" s="2">
        <v>34.5</v>
      </c>
      <c r="S18" s="2"/>
      <c r="T18" s="2"/>
      <c r="U18" s="2"/>
      <c r="V18" s="2"/>
      <c r="W18" s="2">
        <v>48.1</v>
      </c>
      <c r="X18" s="2">
        <v>33.200000000000003</v>
      </c>
      <c r="Y18" s="2"/>
      <c r="Z18" s="2"/>
      <c r="AA18" s="2"/>
      <c r="AB18" s="2"/>
      <c r="AC18" s="2"/>
      <c r="AD18" s="2">
        <v>40.700000000000003</v>
      </c>
      <c r="AE18" s="2">
        <v>38.4</v>
      </c>
      <c r="AF18" s="2">
        <v>39.9</v>
      </c>
      <c r="AG18" s="2"/>
      <c r="AH18" s="2">
        <v>8.3000000000000007</v>
      </c>
      <c r="AI18" s="2"/>
      <c r="AJ18" s="2"/>
      <c r="AK18" s="2"/>
      <c r="AL18" s="2"/>
      <c r="AM18" s="2">
        <v>32.4</v>
      </c>
      <c r="AN18" s="2"/>
      <c r="AO18" s="2"/>
      <c r="AP18" s="2"/>
      <c r="AR18" s="4">
        <f t="shared" si="0"/>
        <v>16</v>
      </c>
      <c r="AT18" s="4" t="s">
        <v>186</v>
      </c>
    </row>
    <row r="19" spans="1:46" x14ac:dyDescent="0.25">
      <c r="A19" s="5" t="s">
        <v>22</v>
      </c>
      <c r="B19" s="2"/>
      <c r="C19" s="2"/>
      <c r="D19" s="2"/>
      <c r="E19" s="2">
        <v>45.3</v>
      </c>
      <c r="F19" s="2">
        <v>47.8</v>
      </c>
      <c r="G19" s="2"/>
      <c r="H19" s="2"/>
      <c r="I19" s="2"/>
      <c r="J19" s="2"/>
      <c r="K19" s="2"/>
      <c r="L19" s="2"/>
      <c r="M19" s="2"/>
      <c r="N19" s="2">
        <v>4.4000000000000004</v>
      </c>
      <c r="O19" s="2"/>
      <c r="P19" s="2"/>
      <c r="Q19" s="2"/>
      <c r="R19" s="2"/>
      <c r="S19" s="2"/>
      <c r="T19" s="2"/>
      <c r="U19" s="2"/>
      <c r="V19" s="2"/>
      <c r="W19" s="2">
        <v>55</v>
      </c>
      <c r="X19" s="2"/>
      <c r="Y19" s="2"/>
      <c r="Z19" s="2"/>
      <c r="AA19" s="2"/>
      <c r="AB19" s="2"/>
      <c r="AC19" s="2"/>
      <c r="AD19" s="2"/>
      <c r="AE19" s="2">
        <v>36.799999999999997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R19" s="4">
        <f t="shared" si="0"/>
        <v>5</v>
      </c>
      <c r="AT19" s="4" t="s">
        <v>187</v>
      </c>
    </row>
    <row r="20" spans="1:46" x14ac:dyDescent="0.25">
      <c r="A20" s="5" t="s">
        <v>23</v>
      </c>
      <c r="B20" s="2"/>
      <c r="C20" s="2"/>
      <c r="D20" s="2"/>
      <c r="E20" s="2"/>
      <c r="F20" s="2">
        <v>46.1</v>
      </c>
      <c r="G20" s="2">
        <v>29</v>
      </c>
      <c r="H20" s="2">
        <v>28.6</v>
      </c>
      <c r="I20" s="2"/>
      <c r="J20" s="2"/>
      <c r="K20" s="2"/>
      <c r="L20" s="2"/>
      <c r="M20" s="2"/>
      <c r="N20" s="2">
        <v>12.5</v>
      </c>
      <c r="O20" s="2"/>
      <c r="P20" s="2"/>
      <c r="Q20" s="2"/>
      <c r="R20" s="2">
        <v>33.299999999999997</v>
      </c>
      <c r="S20" s="2"/>
      <c r="T20" s="2"/>
      <c r="U20" s="2"/>
      <c r="V20" s="2"/>
      <c r="W20" s="2">
        <v>46.2</v>
      </c>
      <c r="X20" s="2">
        <v>32.200000000000003</v>
      </c>
      <c r="Y20" s="2"/>
      <c r="Z20" s="2"/>
      <c r="AA20" s="2"/>
      <c r="AB20" s="2"/>
      <c r="AC20" s="2"/>
      <c r="AD20" s="2"/>
      <c r="AE20" s="2">
        <v>35.5</v>
      </c>
      <c r="AF20" s="2"/>
      <c r="AG20" s="2"/>
      <c r="AH20" s="2"/>
      <c r="AI20" s="2"/>
      <c r="AJ20" s="2"/>
      <c r="AK20" s="2"/>
      <c r="AL20" s="2"/>
      <c r="AM20" s="2">
        <v>29.7</v>
      </c>
      <c r="AN20" s="2"/>
      <c r="AO20" s="2"/>
      <c r="AP20" s="2"/>
      <c r="AR20" s="4">
        <f t="shared" si="0"/>
        <v>9</v>
      </c>
      <c r="AT20" s="4" t="s">
        <v>186</v>
      </c>
    </row>
    <row r="21" spans="1:46" x14ac:dyDescent="0.25">
      <c r="A21" s="5" t="s">
        <v>25</v>
      </c>
      <c r="B21" s="2"/>
      <c r="C21" s="2"/>
      <c r="D21" s="2"/>
      <c r="E21" s="2">
        <v>29.4</v>
      </c>
      <c r="F21" s="2">
        <v>22.6</v>
      </c>
      <c r="G21" s="2">
        <v>50.3</v>
      </c>
      <c r="H21" s="2">
        <v>54</v>
      </c>
      <c r="I21" s="2"/>
      <c r="J21" s="2"/>
      <c r="K21" s="2">
        <v>27.4</v>
      </c>
      <c r="L21" s="2">
        <v>36.6</v>
      </c>
      <c r="M21" s="2"/>
      <c r="N21" s="2">
        <v>10.8</v>
      </c>
      <c r="O21" s="2">
        <v>24.5</v>
      </c>
      <c r="P21" s="2"/>
      <c r="Q21" s="2">
        <v>28.1</v>
      </c>
      <c r="R21" s="2">
        <v>36.299999999999997</v>
      </c>
      <c r="S21" s="2"/>
      <c r="T21" s="2"/>
      <c r="U21" s="2"/>
      <c r="V21" s="2"/>
      <c r="W21" s="2">
        <v>45.7</v>
      </c>
      <c r="X21" s="2"/>
      <c r="Y21" s="2"/>
      <c r="Z21" s="2"/>
      <c r="AA21" s="2"/>
      <c r="AB21" s="2"/>
      <c r="AC21" s="2"/>
      <c r="AD21" s="2"/>
      <c r="AE21" s="2">
        <v>36.6</v>
      </c>
      <c r="AF21" s="2"/>
      <c r="AG21" s="2"/>
      <c r="AH21" s="2">
        <v>6.8</v>
      </c>
      <c r="AI21" s="2"/>
      <c r="AJ21" s="2"/>
      <c r="AK21" s="2"/>
      <c r="AL21" s="2"/>
      <c r="AM21" s="2">
        <v>31.9</v>
      </c>
      <c r="AN21" s="2"/>
      <c r="AO21" s="2"/>
      <c r="AP21" s="2"/>
      <c r="AR21" s="4">
        <f t="shared" si="0"/>
        <v>14</v>
      </c>
      <c r="AT21" s="4" t="s">
        <v>188</v>
      </c>
    </row>
    <row r="22" spans="1:46" x14ac:dyDescent="0.25">
      <c r="A22" s="5" t="s">
        <v>26</v>
      </c>
      <c r="B22" s="2"/>
      <c r="C22" s="2">
        <v>15.7</v>
      </c>
      <c r="D22" s="2"/>
      <c r="E22" s="2">
        <v>32</v>
      </c>
      <c r="F22" s="2">
        <v>22.5</v>
      </c>
      <c r="G22" s="2">
        <v>50.8</v>
      </c>
      <c r="H22" s="2">
        <v>39.799999999999997</v>
      </c>
      <c r="I22" s="2"/>
      <c r="J22" s="2"/>
      <c r="K22" s="2"/>
      <c r="L22" s="2"/>
      <c r="M22" s="2"/>
      <c r="N22" s="2"/>
      <c r="O22" s="2">
        <v>31.2</v>
      </c>
      <c r="P22" s="2"/>
      <c r="Q22" s="2">
        <v>33.1</v>
      </c>
      <c r="R22" s="2">
        <v>38.799999999999997</v>
      </c>
      <c r="S22" s="2"/>
      <c r="T22" s="2"/>
      <c r="U22" s="2"/>
      <c r="V22" s="2"/>
      <c r="W22" s="2">
        <v>56.3</v>
      </c>
      <c r="X22" s="2">
        <v>29.7</v>
      </c>
      <c r="Y22" s="2"/>
      <c r="Z22" s="2"/>
      <c r="AA22" s="2"/>
      <c r="AB22" s="2"/>
      <c r="AC22" s="2"/>
      <c r="AD22" s="2"/>
      <c r="AE22" s="2">
        <v>33.9</v>
      </c>
      <c r="AF22" s="2"/>
      <c r="AG22" s="2"/>
      <c r="AH22" s="2"/>
      <c r="AI22" s="2"/>
      <c r="AJ22" s="2"/>
      <c r="AK22" s="2"/>
      <c r="AL22" s="2"/>
      <c r="AM22" s="2">
        <v>37</v>
      </c>
      <c r="AN22" s="2"/>
      <c r="AO22" s="2"/>
      <c r="AP22" s="2"/>
      <c r="AR22" s="4">
        <f t="shared" si="0"/>
        <v>12</v>
      </c>
      <c r="AT22" s="4" t="s">
        <v>189</v>
      </c>
    </row>
    <row r="23" spans="1:46" x14ac:dyDescent="0.25">
      <c r="A23" s="5" t="s">
        <v>27</v>
      </c>
      <c r="B23" s="2"/>
      <c r="C23" s="2">
        <v>19</v>
      </c>
      <c r="D23" s="2"/>
      <c r="E23" s="2">
        <v>29.8</v>
      </c>
      <c r="F23" s="2">
        <v>23.6</v>
      </c>
      <c r="G23" s="2">
        <v>50.8</v>
      </c>
      <c r="H23" s="2">
        <v>51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R23" s="4">
        <f t="shared" si="0"/>
        <v>5</v>
      </c>
      <c r="AT23" s="4" t="s">
        <v>190</v>
      </c>
    </row>
    <row r="24" spans="1:46" x14ac:dyDescent="0.25">
      <c r="A24" s="5" t="s">
        <v>28</v>
      </c>
      <c r="B24" s="2"/>
      <c r="C24" s="2">
        <v>23.3</v>
      </c>
      <c r="D24" s="2"/>
      <c r="E24" s="2">
        <v>21.1</v>
      </c>
      <c r="F24" s="2">
        <v>38.6</v>
      </c>
      <c r="G24" s="2">
        <v>43.6</v>
      </c>
      <c r="H24" s="2">
        <v>50.7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R24" s="4">
        <f t="shared" si="0"/>
        <v>5</v>
      </c>
      <c r="AT24" s="8" t="s">
        <v>229</v>
      </c>
    </row>
    <row r="25" spans="1:46" x14ac:dyDescent="0.25">
      <c r="A25" s="5" t="s">
        <v>29</v>
      </c>
      <c r="B25" s="2"/>
      <c r="C25" s="2">
        <v>23.8</v>
      </c>
      <c r="D25" s="2"/>
      <c r="E25" s="2">
        <v>33.799999999999997</v>
      </c>
      <c r="F25" s="2">
        <v>39.299999999999997</v>
      </c>
      <c r="G25" s="2">
        <v>43.6</v>
      </c>
      <c r="H25" s="2">
        <v>51.3</v>
      </c>
      <c r="I25" s="2"/>
      <c r="J25" s="2"/>
      <c r="K25" s="2"/>
      <c r="L25" s="2"/>
      <c r="M25" s="2"/>
      <c r="N25" s="2"/>
      <c r="O25" s="2"/>
      <c r="P25" s="2"/>
      <c r="Q25" s="2"/>
      <c r="R25" s="2">
        <v>28.1</v>
      </c>
      <c r="S25" s="2"/>
      <c r="T25" s="2"/>
      <c r="U25" s="2"/>
      <c r="V25" s="2"/>
      <c r="W25" s="2">
        <v>53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13.7</v>
      </c>
      <c r="AI25" s="2"/>
      <c r="AJ25" s="2"/>
      <c r="AK25" s="2"/>
      <c r="AL25" s="2"/>
      <c r="AM25" s="2"/>
      <c r="AN25" s="2"/>
      <c r="AO25" s="2"/>
      <c r="AP25" s="2"/>
      <c r="AR25" s="4">
        <f t="shared" si="0"/>
        <v>8</v>
      </c>
      <c r="AT25" s="4" t="s">
        <v>191</v>
      </c>
    </row>
    <row r="26" spans="1:46" x14ac:dyDescent="0.25">
      <c r="A26" s="5" t="s">
        <v>30</v>
      </c>
      <c r="B26" s="2"/>
      <c r="C26" s="2">
        <v>24.8</v>
      </c>
      <c r="D26" s="2"/>
      <c r="E26" s="2">
        <v>39</v>
      </c>
      <c r="F26" s="2">
        <v>40.5</v>
      </c>
      <c r="G26" s="2">
        <v>43.6</v>
      </c>
      <c r="H26" s="2">
        <v>48.5</v>
      </c>
      <c r="I26" s="2"/>
      <c r="J26" s="2"/>
      <c r="K26" s="2"/>
      <c r="L26" s="2"/>
      <c r="M26" s="2"/>
      <c r="N26" s="2">
        <v>8.8000000000000007</v>
      </c>
      <c r="O26" s="2"/>
      <c r="P26" s="2"/>
      <c r="Q26" s="2"/>
      <c r="R26" s="2">
        <v>34.6</v>
      </c>
      <c r="S26" s="2"/>
      <c r="T26" s="2"/>
      <c r="U26" s="2"/>
      <c r="V26" s="2"/>
      <c r="W26" s="2"/>
      <c r="X26" s="2">
        <v>27.5</v>
      </c>
      <c r="Y26" s="2"/>
      <c r="Z26" s="2"/>
      <c r="AA26" s="2"/>
      <c r="AB26" s="2"/>
      <c r="AC26" s="2"/>
      <c r="AD26" s="2"/>
      <c r="AE26" s="2"/>
      <c r="AF26" s="2"/>
      <c r="AG26" s="2"/>
      <c r="AH26" s="2">
        <v>30.6</v>
      </c>
      <c r="AI26" s="2"/>
      <c r="AJ26" s="2"/>
      <c r="AK26" s="2"/>
      <c r="AL26" s="2"/>
      <c r="AM26" s="2"/>
      <c r="AN26" s="2"/>
      <c r="AO26" s="2"/>
      <c r="AP26" s="2"/>
      <c r="AR26" s="4">
        <f t="shared" si="0"/>
        <v>9</v>
      </c>
      <c r="AT26" s="4" t="s">
        <v>192</v>
      </c>
    </row>
    <row r="27" spans="1:46" x14ac:dyDescent="0.25">
      <c r="A27" s="5" t="s">
        <v>31</v>
      </c>
      <c r="B27" s="2"/>
      <c r="C27" s="2">
        <v>15.6</v>
      </c>
      <c r="D27" s="2"/>
      <c r="E27" s="2">
        <v>28.6</v>
      </c>
      <c r="F27" s="2">
        <v>21.2</v>
      </c>
      <c r="G27" s="2">
        <v>45.6</v>
      </c>
      <c r="H27" s="2">
        <v>41.4</v>
      </c>
      <c r="I27" s="2"/>
      <c r="J27" s="2"/>
      <c r="K27" s="2"/>
      <c r="L27" s="2">
        <v>43.5</v>
      </c>
      <c r="M27" s="2"/>
      <c r="N27" s="2"/>
      <c r="O27" s="2">
        <v>32.200000000000003</v>
      </c>
      <c r="P27" s="2"/>
      <c r="Q27" s="2">
        <v>34.200000000000003</v>
      </c>
      <c r="R27" s="2">
        <v>39.4</v>
      </c>
      <c r="S27" s="2"/>
      <c r="T27" s="2"/>
      <c r="U27" s="2"/>
      <c r="V27" s="2"/>
      <c r="W27" s="2">
        <v>51.7</v>
      </c>
      <c r="X27" s="2"/>
      <c r="Y27" s="2">
        <v>31.5</v>
      </c>
      <c r="Z27" s="2"/>
      <c r="AA27" s="2"/>
      <c r="AB27" s="2"/>
      <c r="AC27" s="2"/>
      <c r="AD27" s="2"/>
      <c r="AE27" s="2">
        <v>35.799999999999997</v>
      </c>
      <c r="AF27" s="2"/>
      <c r="AG27" s="2"/>
      <c r="AH27" s="2"/>
      <c r="AI27" s="2"/>
      <c r="AJ27" s="2"/>
      <c r="AK27" s="2"/>
      <c r="AL27" s="2"/>
      <c r="AM27" s="2">
        <v>35.700000000000003</v>
      </c>
      <c r="AN27" s="2"/>
      <c r="AO27" s="2"/>
      <c r="AP27" s="2"/>
      <c r="AR27" s="4">
        <f t="shared" si="0"/>
        <v>13</v>
      </c>
      <c r="AT27" s="4" t="s">
        <v>193</v>
      </c>
    </row>
    <row r="28" spans="1:46" x14ac:dyDescent="0.25">
      <c r="A28" s="5" t="s">
        <v>32</v>
      </c>
      <c r="B28" s="2"/>
      <c r="C28" s="2">
        <v>16.2</v>
      </c>
      <c r="D28" s="2"/>
      <c r="E28" s="2">
        <v>34</v>
      </c>
      <c r="F28" s="2">
        <v>24.7</v>
      </c>
      <c r="G28" s="2">
        <v>49.2</v>
      </c>
      <c r="H28" s="2">
        <v>52.5</v>
      </c>
      <c r="I28" s="2"/>
      <c r="J28" s="2"/>
      <c r="K28" s="2">
        <v>27.3</v>
      </c>
      <c r="L28" s="2"/>
      <c r="M28" s="2"/>
      <c r="N28" s="2">
        <v>4.5</v>
      </c>
      <c r="O28" s="2"/>
      <c r="P28" s="2"/>
      <c r="Q28" s="2"/>
      <c r="R28" s="2">
        <v>43.6</v>
      </c>
      <c r="S28" s="2"/>
      <c r="T28" s="2"/>
      <c r="U28" s="2"/>
      <c r="V28" s="2"/>
      <c r="W28" s="2">
        <v>48.7</v>
      </c>
      <c r="X28" s="2"/>
      <c r="Y28" s="2"/>
      <c r="Z28" s="2"/>
      <c r="AA28" s="2"/>
      <c r="AB28" s="2"/>
      <c r="AC28" s="2"/>
      <c r="AD28" s="2"/>
      <c r="AE28" s="2">
        <v>35.799999999999997</v>
      </c>
      <c r="AF28" s="2">
        <v>21.1</v>
      </c>
      <c r="AG28" s="2"/>
      <c r="AH28" s="2"/>
      <c r="AI28" s="2">
        <v>41.6</v>
      </c>
      <c r="AJ28" s="2"/>
      <c r="AK28" s="2"/>
      <c r="AL28" s="2"/>
      <c r="AM28" s="2">
        <v>24.3</v>
      </c>
      <c r="AN28" s="2"/>
      <c r="AO28" s="2"/>
      <c r="AP28" s="2"/>
      <c r="AR28" s="4">
        <f t="shared" si="0"/>
        <v>13</v>
      </c>
      <c r="AT28" s="4" t="s">
        <v>193</v>
      </c>
    </row>
    <row r="29" spans="1:46" x14ac:dyDescent="0.25">
      <c r="A29" s="5" t="s">
        <v>33</v>
      </c>
      <c r="B29" s="2"/>
      <c r="C29" s="2">
        <v>39.700000000000003</v>
      </c>
      <c r="D29" s="2"/>
      <c r="E29" s="2">
        <v>29.3</v>
      </c>
      <c r="F29" s="2">
        <v>21.4</v>
      </c>
      <c r="G29" s="2">
        <v>38.799999999999997</v>
      </c>
      <c r="H29" s="2">
        <v>49.3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R29" s="4">
        <f t="shared" si="0"/>
        <v>5</v>
      </c>
      <c r="AT29" s="4" t="s">
        <v>194</v>
      </c>
    </row>
    <row r="30" spans="1:46" x14ac:dyDescent="0.25">
      <c r="A30" s="5" t="s">
        <v>34</v>
      </c>
      <c r="B30" s="2"/>
      <c r="C30" s="2">
        <v>24.8</v>
      </c>
      <c r="D30" s="2"/>
      <c r="E30" s="2">
        <v>32.4</v>
      </c>
      <c r="F30" s="2">
        <v>40.1</v>
      </c>
      <c r="G30" s="2">
        <v>41</v>
      </c>
      <c r="H30" s="2">
        <v>47.3</v>
      </c>
      <c r="I30" s="2"/>
      <c r="J30" s="2"/>
      <c r="K30" s="2"/>
      <c r="L30" s="2"/>
      <c r="M30" s="2"/>
      <c r="N30" s="2"/>
      <c r="O30" s="2"/>
      <c r="P30" s="2"/>
      <c r="Q30" s="2"/>
      <c r="R30" s="2">
        <v>33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R30" s="4">
        <f t="shared" si="0"/>
        <v>6</v>
      </c>
      <c r="AT30" s="4" t="s">
        <v>197</v>
      </c>
    </row>
    <row r="31" spans="1:46" x14ac:dyDescent="0.25">
      <c r="A31" s="5" t="s">
        <v>36</v>
      </c>
      <c r="B31" s="2"/>
      <c r="C31" s="2">
        <v>21.6</v>
      </c>
      <c r="D31" s="2"/>
      <c r="E31" s="2">
        <v>31.8</v>
      </c>
      <c r="F31" s="2">
        <v>28.7</v>
      </c>
      <c r="G31" s="2">
        <v>39</v>
      </c>
      <c r="H31" s="2">
        <v>51.3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>
        <v>46.2</v>
      </c>
      <c r="X31" s="2"/>
      <c r="Y31" s="2"/>
      <c r="Z31" s="2"/>
      <c r="AA31" s="2"/>
      <c r="AB31" s="2"/>
      <c r="AC31" s="2"/>
      <c r="AD31" s="2"/>
      <c r="AE31" s="2">
        <v>35.5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R31" s="4">
        <f t="shared" si="0"/>
        <v>7</v>
      </c>
      <c r="AT31" s="4" t="s">
        <v>195</v>
      </c>
    </row>
    <row r="32" spans="1:46" x14ac:dyDescent="0.25">
      <c r="A32" s="5" t="s">
        <v>37</v>
      </c>
      <c r="B32" s="2"/>
      <c r="C32" s="2">
        <v>34.9</v>
      </c>
      <c r="D32" s="2"/>
      <c r="E32" s="2">
        <v>30.7</v>
      </c>
      <c r="F32" s="2">
        <v>27.1</v>
      </c>
      <c r="G32" s="2">
        <v>40.200000000000003</v>
      </c>
      <c r="H32" s="2">
        <v>52.3</v>
      </c>
      <c r="I32" s="2"/>
      <c r="J32" s="2"/>
      <c r="K32" s="2"/>
      <c r="L32" s="2"/>
      <c r="M32" s="2"/>
      <c r="N32" s="2"/>
      <c r="O32" s="2">
        <v>31.4</v>
      </c>
      <c r="P32" s="2"/>
      <c r="Q32" s="2">
        <v>31.9</v>
      </c>
      <c r="R32" s="2">
        <v>34.700000000000003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35</v>
      </c>
      <c r="AN32" s="2"/>
      <c r="AO32" s="2"/>
      <c r="AP32" s="2"/>
      <c r="AR32" s="4">
        <f t="shared" si="0"/>
        <v>9</v>
      </c>
      <c r="AT32" s="4" t="s">
        <v>190</v>
      </c>
    </row>
    <row r="33" spans="1:46" x14ac:dyDescent="0.25">
      <c r="A33" s="5" t="s">
        <v>38</v>
      </c>
      <c r="B33" s="2"/>
      <c r="C33" s="2"/>
      <c r="D33" s="2"/>
      <c r="E33" s="2">
        <v>32</v>
      </c>
      <c r="F33" s="2">
        <v>30.2</v>
      </c>
      <c r="G33" s="2">
        <v>36.5</v>
      </c>
      <c r="H33" s="2">
        <v>54.6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34.4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R33" s="4">
        <f t="shared" si="0"/>
        <v>5</v>
      </c>
      <c r="AT33" s="4" t="s">
        <v>196</v>
      </c>
    </row>
    <row r="34" spans="1:46" x14ac:dyDescent="0.25">
      <c r="A34" s="5" t="s">
        <v>39</v>
      </c>
      <c r="B34" s="2"/>
      <c r="C34" s="2">
        <v>37.6</v>
      </c>
      <c r="D34" s="2"/>
      <c r="E34" s="2">
        <v>32.5</v>
      </c>
      <c r="F34" s="2">
        <v>28.6</v>
      </c>
      <c r="G34" s="2">
        <v>45.5</v>
      </c>
      <c r="H34" s="2">
        <v>50.4</v>
      </c>
      <c r="I34" s="2"/>
      <c r="J34" s="2"/>
      <c r="K34" s="2"/>
      <c r="L34" s="2">
        <v>38.1</v>
      </c>
      <c r="M34" s="2"/>
      <c r="N34" s="2"/>
      <c r="O34" s="2"/>
      <c r="P34" s="2"/>
      <c r="Q34" s="2"/>
      <c r="R34" s="2">
        <v>35.200000000000003</v>
      </c>
      <c r="S34" s="2"/>
      <c r="T34" s="2"/>
      <c r="U34" s="2"/>
      <c r="V34" s="2"/>
      <c r="W34" s="2">
        <v>46.6</v>
      </c>
      <c r="X34" s="2">
        <v>29.4</v>
      </c>
      <c r="Y34" s="2">
        <v>32.4</v>
      </c>
      <c r="Z34" s="2"/>
      <c r="AA34" s="2"/>
      <c r="AB34" s="2"/>
      <c r="AC34" s="2">
        <v>37.700000000000003</v>
      </c>
      <c r="AD34" s="2"/>
      <c r="AE34" s="1"/>
      <c r="AF34" s="2"/>
      <c r="AG34" s="2"/>
      <c r="AH34" s="2">
        <v>6.1</v>
      </c>
      <c r="AI34" s="2"/>
      <c r="AJ34" s="2"/>
      <c r="AK34" s="2"/>
      <c r="AL34" s="2"/>
      <c r="AM34" s="2">
        <v>35.5</v>
      </c>
      <c r="AN34" s="2"/>
      <c r="AO34" s="2"/>
      <c r="AP34" s="2"/>
      <c r="AR34" s="4">
        <f t="shared" ref="AR34:AR65" si="1">COUNT(B34:AP34)</f>
        <v>13</v>
      </c>
      <c r="AT34" s="4" t="s">
        <v>190</v>
      </c>
    </row>
    <row r="35" spans="1:46" x14ac:dyDescent="0.25">
      <c r="A35" s="5" t="s">
        <v>40</v>
      </c>
      <c r="B35" s="2"/>
      <c r="C35" s="2">
        <v>29</v>
      </c>
      <c r="D35" s="2"/>
      <c r="E35" s="2">
        <v>31.4</v>
      </c>
      <c r="F35" s="2">
        <v>30.4</v>
      </c>
      <c r="G35" s="2"/>
      <c r="H35" s="2">
        <v>50.1</v>
      </c>
      <c r="I35" s="2"/>
      <c r="J35" s="2"/>
      <c r="K35" s="2"/>
      <c r="L35" s="2"/>
      <c r="M35" s="2"/>
      <c r="N35" s="2"/>
      <c r="O35" s="2"/>
      <c r="P35" s="2"/>
      <c r="Q35" s="2"/>
      <c r="R35" s="2">
        <v>28.6</v>
      </c>
      <c r="S35" s="2"/>
      <c r="T35" s="2"/>
      <c r="U35" s="2"/>
      <c r="V35" s="2"/>
      <c r="W35" s="2">
        <v>47.5</v>
      </c>
      <c r="X35" s="2"/>
      <c r="Y35" s="2"/>
      <c r="Z35" s="2"/>
      <c r="AA35" s="2"/>
      <c r="AB35" s="2"/>
      <c r="AC35" s="2"/>
      <c r="AD35" s="2"/>
      <c r="AE35" s="2">
        <v>32.6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R35" s="4">
        <f t="shared" si="1"/>
        <v>7</v>
      </c>
      <c r="AT35" s="4" t="s">
        <v>198</v>
      </c>
    </row>
    <row r="36" spans="1:46" x14ac:dyDescent="0.25">
      <c r="A36" s="5" t="s">
        <v>42</v>
      </c>
      <c r="B36" s="2">
        <v>36.200000000000003</v>
      </c>
      <c r="C36" s="2">
        <v>41.8</v>
      </c>
      <c r="D36" s="2"/>
      <c r="E36" s="2">
        <v>33.5</v>
      </c>
      <c r="F36" s="2">
        <v>37.1</v>
      </c>
      <c r="G36" s="2">
        <v>20</v>
      </c>
      <c r="H36" s="2">
        <v>29.5</v>
      </c>
      <c r="I36" s="2">
        <v>13.3</v>
      </c>
      <c r="J36" s="2"/>
      <c r="K36" s="2"/>
      <c r="L36" s="2"/>
      <c r="M36" s="2"/>
      <c r="N36" s="2"/>
      <c r="O36" s="2"/>
      <c r="P36" s="2"/>
      <c r="Q36" s="2"/>
      <c r="R36" s="2">
        <v>23.8</v>
      </c>
      <c r="S36" s="2"/>
      <c r="T36" s="2"/>
      <c r="U36" s="2"/>
      <c r="V36" s="2"/>
      <c r="W36" s="2">
        <v>47.9</v>
      </c>
      <c r="X36" s="2"/>
      <c r="Y36" s="2"/>
      <c r="Z36" s="2"/>
      <c r="AA36" s="2"/>
      <c r="AB36" s="2"/>
      <c r="AC36" s="2"/>
      <c r="AD36" s="2"/>
      <c r="AE36" s="2">
        <v>34</v>
      </c>
      <c r="AF36" s="2"/>
      <c r="AG36" s="2"/>
      <c r="AH36" s="2">
        <v>22.9</v>
      </c>
      <c r="AI36" s="2"/>
      <c r="AJ36" s="2"/>
      <c r="AK36" s="2"/>
      <c r="AL36" s="2"/>
      <c r="AM36" s="2">
        <v>36.700000000000003</v>
      </c>
      <c r="AN36" s="2"/>
      <c r="AO36" s="2"/>
      <c r="AP36" s="2"/>
      <c r="AR36" s="4">
        <f t="shared" si="1"/>
        <v>12</v>
      </c>
      <c r="AT36" s="4" t="s">
        <v>199</v>
      </c>
    </row>
    <row r="37" spans="1:46" x14ac:dyDescent="0.25">
      <c r="A37" s="5" t="s">
        <v>43</v>
      </c>
      <c r="B37" s="2"/>
      <c r="C37" s="2">
        <v>20.100000000000001</v>
      </c>
      <c r="D37" s="2"/>
      <c r="E37" s="2">
        <v>21.9</v>
      </c>
      <c r="F37" s="2"/>
      <c r="G37" s="2"/>
      <c r="H37" s="2"/>
      <c r="I37" s="2">
        <v>8.4</v>
      </c>
      <c r="J37" s="2"/>
      <c r="K37" s="2"/>
      <c r="L37" s="2"/>
      <c r="M37" s="2"/>
      <c r="N37" s="2"/>
      <c r="O37" s="2"/>
      <c r="P37" s="2"/>
      <c r="Q37" s="2"/>
      <c r="R37" s="2">
        <v>24.3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>
        <v>14.1</v>
      </c>
      <c r="AI37" s="2"/>
      <c r="AJ37" s="2"/>
      <c r="AK37" s="2"/>
      <c r="AL37" s="2"/>
      <c r="AM37" s="2">
        <v>30.7</v>
      </c>
      <c r="AN37" s="2"/>
      <c r="AO37" s="2"/>
      <c r="AP37" s="2"/>
      <c r="AR37" s="4">
        <f t="shared" si="1"/>
        <v>6</v>
      </c>
      <c r="AT37" s="4" t="s">
        <v>200</v>
      </c>
    </row>
    <row r="38" spans="1:46" x14ac:dyDescent="0.25">
      <c r="A38" s="5" t="s">
        <v>44</v>
      </c>
      <c r="B38" s="2"/>
      <c r="C38" s="2"/>
      <c r="D38" s="2"/>
      <c r="E38" s="2"/>
      <c r="F38" s="2"/>
      <c r="G38" s="2"/>
      <c r="H38" s="2"/>
      <c r="I38" s="2">
        <v>10.8</v>
      </c>
      <c r="J38" s="2"/>
      <c r="K38" s="2"/>
      <c r="L38" s="2"/>
      <c r="M38" s="2"/>
      <c r="N38" s="2"/>
      <c r="O38" s="2"/>
      <c r="P38" s="2"/>
      <c r="Q38" s="2"/>
      <c r="R38" s="2">
        <v>18.5</v>
      </c>
      <c r="S38" s="2"/>
      <c r="T38" s="2"/>
      <c r="U38" s="2"/>
      <c r="V38" s="2"/>
      <c r="W38" s="2">
        <v>44.1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>
        <v>5.8</v>
      </c>
      <c r="AI38" s="2"/>
      <c r="AJ38" s="2"/>
      <c r="AK38" s="2"/>
      <c r="AL38" s="2"/>
      <c r="AM38" s="2"/>
      <c r="AN38" s="2"/>
      <c r="AO38" s="2"/>
      <c r="AP38" s="2"/>
      <c r="AR38" s="4">
        <f t="shared" si="1"/>
        <v>4</v>
      </c>
      <c r="AT38" s="4" t="s">
        <v>253</v>
      </c>
    </row>
    <row r="39" spans="1:46" x14ac:dyDescent="0.25">
      <c r="A39" s="5" t="s">
        <v>45</v>
      </c>
      <c r="B39" s="2"/>
      <c r="C39" s="2">
        <v>21.7</v>
      </c>
      <c r="D39" s="2"/>
      <c r="E39" s="2"/>
      <c r="F39" s="2">
        <v>19.899999999999999</v>
      </c>
      <c r="G39" s="2"/>
      <c r="H39" s="2"/>
      <c r="I39" s="2">
        <v>11.2</v>
      </c>
      <c r="J39" s="2"/>
      <c r="K39" s="2"/>
      <c r="L39" s="2"/>
      <c r="M39" s="2"/>
      <c r="N39" s="2"/>
      <c r="O39" s="2"/>
      <c r="P39" s="2"/>
      <c r="Q39" s="2"/>
      <c r="R39" s="2">
        <v>30.8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>
        <v>29.7</v>
      </c>
      <c r="AN39" s="2"/>
      <c r="AO39" s="2"/>
      <c r="AP39" s="2"/>
      <c r="AR39" s="4">
        <f t="shared" si="1"/>
        <v>5</v>
      </c>
      <c r="AT39" s="8" t="s">
        <v>230</v>
      </c>
    </row>
    <row r="40" spans="1:46" x14ac:dyDescent="0.25">
      <c r="A40" s="5" t="s">
        <v>46</v>
      </c>
      <c r="B40" s="2"/>
      <c r="C40" s="2">
        <v>23.4</v>
      </c>
      <c r="D40" s="2"/>
      <c r="E40" s="2">
        <v>22.9</v>
      </c>
      <c r="F40" s="2"/>
      <c r="G40" s="2"/>
      <c r="H40" s="2"/>
      <c r="I40" s="2">
        <v>11.9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R40" s="4">
        <f t="shared" si="1"/>
        <v>3</v>
      </c>
      <c r="AT40" s="8" t="s">
        <v>231</v>
      </c>
    </row>
    <row r="41" spans="1:46" x14ac:dyDescent="0.25">
      <c r="A41" s="5" t="s">
        <v>47</v>
      </c>
      <c r="B41" s="2"/>
      <c r="C41" s="2"/>
      <c r="D41" s="2"/>
      <c r="E41" s="2"/>
      <c r="F41" s="2"/>
      <c r="G41" s="2"/>
      <c r="H41" s="2"/>
      <c r="I41" s="2">
        <v>8.33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>
        <v>35.299999999999997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R41" s="4">
        <f t="shared" si="1"/>
        <v>2</v>
      </c>
      <c r="AT41" s="8" t="s">
        <v>232</v>
      </c>
    </row>
    <row r="42" spans="1:46" x14ac:dyDescent="0.25">
      <c r="A42" s="5" t="s">
        <v>48</v>
      </c>
      <c r="B42" s="2"/>
      <c r="C42" s="2">
        <v>25</v>
      </c>
      <c r="D42" s="2"/>
      <c r="E42" s="2"/>
      <c r="F42" s="2"/>
      <c r="G42" s="2"/>
      <c r="H42" s="2"/>
      <c r="I42" s="2">
        <v>7.7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34.799999999999997</v>
      </c>
      <c r="Y42" s="2"/>
      <c r="Z42" s="2"/>
      <c r="AA42" s="2"/>
      <c r="AB42" s="2"/>
      <c r="AC42" s="2"/>
      <c r="AD42" s="2"/>
      <c r="AE42" s="2"/>
      <c r="AF42" s="2"/>
      <c r="AG42" s="2"/>
      <c r="AH42" s="2">
        <v>7.3</v>
      </c>
      <c r="AI42" s="2"/>
      <c r="AJ42" s="2"/>
      <c r="AK42" s="2"/>
      <c r="AL42" s="2"/>
      <c r="AM42" s="2"/>
      <c r="AN42" s="2"/>
      <c r="AO42" s="2"/>
      <c r="AP42" s="2"/>
      <c r="AR42" s="4">
        <f t="shared" si="1"/>
        <v>4</v>
      </c>
      <c r="AT42" s="8" t="s">
        <v>233</v>
      </c>
    </row>
    <row r="43" spans="1:46" x14ac:dyDescent="0.25">
      <c r="A43" s="5" t="s">
        <v>49</v>
      </c>
      <c r="B43" s="2"/>
      <c r="C43" s="2"/>
      <c r="D43" s="2"/>
      <c r="E43" s="2">
        <v>23.3</v>
      </c>
      <c r="F43" s="2">
        <v>13.8</v>
      </c>
      <c r="G43" s="2"/>
      <c r="H43" s="2"/>
      <c r="I43" s="2">
        <v>7.3</v>
      </c>
      <c r="J43" s="2"/>
      <c r="K43" s="2"/>
      <c r="L43" s="2"/>
      <c r="M43" s="2"/>
      <c r="N43" s="2">
        <v>7.6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>
        <v>33.799999999999997</v>
      </c>
      <c r="AF43" s="2"/>
      <c r="AG43" s="2"/>
      <c r="AH43" s="2">
        <v>20.5</v>
      </c>
      <c r="AI43" s="2"/>
      <c r="AJ43" s="2"/>
      <c r="AK43" s="2"/>
      <c r="AL43" s="2"/>
      <c r="AM43" s="2"/>
      <c r="AN43" s="2"/>
      <c r="AO43" s="2"/>
      <c r="AP43" s="2"/>
      <c r="AR43" s="4">
        <f t="shared" si="1"/>
        <v>6</v>
      </c>
      <c r="AT43" s="4" t="s">
        <v>201</v>
      </c>
    </row>
    <row r="44" spans="1:46" x14ac:dyDescent="0.25">
      <c r="A44" s="5" t="s">
        <v>50</v>
      </c>
      <c r="B44" s="2"/>
      <c r="C44" s="2">
        <v>23.3</v>
      </c>
      <c r="D44" s="2"/>
      <c r="E44" s="2"/>
      <c r="F44" s="2">
        <v>17.899999999999999</v>
      </c>
      <c r="G44" s="2"/>
      <c r="H44" s="2"/>
      <c r="I44" s="2">
        <v>8.9</v>
      </c>
      <c r="J44" s="2"/>
      <c r="K44" s="2"/>
      <c r="L44" s="2">
        <v>25.5</v>
      </c>
      <c r="M44" s="2"/>
      <c r="N44" s="2">
        <v>8.1</v>
      </c>
      <c r="O44" s="2"/>
      <c r="P44" s="2"/>
      <c r="Q44" s="2"/>
      <c r="R44" s="2">
        <v>22.1</v>
      </c>
      <c r="S44" s="2"/>
      <c r="T44" s="2"/>
      <c r="U44" s="2"/>
      <c r="V44" s="2"/>
      <c r="W44" s="2"/>
      <c r="X44" s="2"/>
      <c r="Y44" s="2">
        <v>24.4</v>
      </c>
      <c r="Z44" s="2"/>
      <c r="AA44" s="2"/>
      <c r="AB44" s="2"/>
      <c r="AC44" s="2"/>
      <c r="AD44" s="2"/>
      <c r="AE44" s="2"/>
      <c r="AF44" s="2"/>
      <c r="AG44" s="2"/>
      <c r="AH44" s="2">
        <v>24.9</v>
      </c>
      <c r="AI44" s="2"/>
      <c r="AJ44" s="2"/>
      <c r="AK44" s="2"/>
      <c r="AL44" s="2"/>
      <c r="AM44" s="2"/>
      <c r="AN44" s="2"/>
      <c r="AO44" s="2"/>
      <c r="AP44" s="2"/>
      <c r="AR44" s="4">
        <f t="shared" si="1"/>
        <v>8</v>
      </c>
      <c r="AT44" s="8" t="s">
        <v>228</v>
      </c>
    </row>
    <row r="45" spans="1:46" x14ac:dyDescent="0.25">
      <c r="A45" s="5" t="s">
        <v>51</v>
      </c>
      <c r="B45" s="2"/>
      <c r="C45" s="2"/>
      <c r="D45" s="2"/>
      <c r="E45" s="2"/>
      <c r="F45" s="1"/>
      <c r="G45" s="2"/>
      <c r="H45" s="2"/>
      <c r="I45" s="2">
        <v>14</v>
      </c>
      <c r="J45" s="2"/>
      <c r="K45" s="2"/>
      <c r="L45" s="2"/>
      <c r="M45" s="2"/>
      <c r="N45" s="2"/>
      <c r="O45" s="2"/>
      <c r="P45" s="2"/>
      <c r="Q45" s="2"/>
      <c r="R45" s="2">
        <v>32.1</v>
      </c>
      <c r="S45" s="2"/>
      <c r="T45" s="2"/>
      <c r="U45" s="2"/>
      <c r="V45" s="2"/>
      <c r="W45" s="2"/>
      <c r="X45" s="2">
        <v>38.9</v>
      </c>
      <c r="Y45" s="2"/>
      <c r="Z45" s="2"/>
      <c r="AA45" s="2"/>
      <c r="AB45" s="2"/>
      <c r="AC45" s="2"/>
      <c r="AD45" s="2"/>
      <c r="AE45" s="2">
        <v>35.200000000000003</v>
      </c>
      <c r="AF45" s="2"/>
      <c r="AG45" s="2"/>
      <c r="AH45" s="2">
        <v>11.9</v>
      </c>
      <c r="AI45" s="2"/>
      <c r="AJ45" s="2"/>
      <c r="AK45" s="2"/>
      <c r="AL45" s="2"/>
      <c r="AM45" s="2">
        <f>0.84*29.33</f>
        <v>24.637199999999996</v>
      </c>
      <c r="AN45" s="2"/>
      <c r="AO45" s="2"/>
      <c r="AP45" s="2"/>
      <c r="AR45" s="4">
        <f t="shared" si="1"/>
        <v>6</v>
      </c>
      <c r="AT45" s="4" t="s">
        <v>202</v>
      </c>
    </row>
    <row r="46" spans="1:46" x14ac:dyDescent="0.25">
      <c r="A46" s="5" t="s">
        <v>53</v>
      </c>
      <c r="B46" s="2"/>
      <c r="C46" s="1">
        <v>39.799999999999997</v>
      </c>
      <c r="D46" s="2"/>
      <c r="E46" s="2">
        <v>28.3</v>
      </c>
      <c r="F46" s="2">
        <v>20.6</v>
      </c>
      <c r="G46" s="2">
        <v>41.2</v>
      </c>
      <c r="H46" s="2">
        <v>41.1</v>
      </c>
      <c r="I46" s="2">
        <v>8</v>
      </c>
      <c r="J46" s="2">
        <v>31</v>
      </c>
      <c r="K46" s="2"/>
      <c r="L46" s="2"/>
      <c r="M46" s="2"/>
      <c r="N46" s="2"/>
      <c r="O46" s="2"/>
      <c r="P46" s="2"/>
      <c r="Q46" s="2"/>
      <c r="R46" s="2">
        <v>43.8</v>
      </c>
      <c r="S46" s="2"/>
      <c r="T46" s="2"/>
      <c r="U46" s="2"/>
      <c r="V46" s="2"/>
      <c r="W46" s="2">
        <v>43.8</v>
      </c>
      <c r="X46" s="2">
        <v>46.6</v>
      </c>
      <c r="Y46" s="2">
        <v>36</v>
      </c>
      <c r="Z46" s="2">
        <v>29.1</v>
      </c>
      <c r="AA46" s="2"/>
      <c r="AB46" s="2"/>
      <c r="AC46" s="2">
        <v>38.299999999999997</v>
      </c>
      <c r="AD46" s="2"/>
      <c r="AE46" s="2">
        <v>34.200000000000003</v>
      </c>
      <c r="AF46" s="2"/>
      <c r="AG46" s="2">
        <v>38.1</v>
      </c>
      <c r="AH46" s="2">
        <v>39.4</v>
      </c>
      <c r="AI46" s="2"/>
      <c r="AJ46" s="2"/>
      <c r="AK46" s="2"/>
      <c r="AL46" s="2"/>
      <c r="AM46" s="2">
        <v>25.5</v>
      </c>
      <c r="AN46" s="2"/>
      <c r="AO46" s="2"/>
      <c r="AP46" s="2"/>
      <c r="AR46" s="4">
        <f t="shared" si="1"/>
        <v>17</v>
      </c>
      <c r="AT46" s="4" t="s">
        <v>203</v>
      </c>
    </row>
    <row r="47" spans="1:46" x14ac:dyDescent="0.25">
      <c r="A47" s="5" t="s">
        <v>54</v>
      </c>
      <c r="B47" s="2"/>
      <c r="C47" s="2"/>
      <c r="D47" s="2"/>
      <c r="E47" s="2"/>
      <c r="F47" s="2"/>
      <c r="G47" s="2"/>
      <c r="H47" s="2"/>
      <c r="I47" s="2"/>
      <c r="J47" s="2">
        <v>29.9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R47" s="4">
        <f t="shared" si="1"/>
        <v>1</v>
      </c>
      <c r="AT47" s="9" t="s">
        <v>234</v>
      </c>
    </row>
    <row r="48" spans="1:46" x14ac:dyDescent="0.25">
      <c r="A48" s="5" t="s">
        <v>55</v>
      </c>
      <c r="B48" s="2"/>
      <c r="C48" s="2"/>
      <c r="D48" s="2"/>
      <c r="E48" s="2"/>
      <c r="F48" s="2"/>
      <c r="G48" s="2"/>
      <c r="H48" s="2"/>
      <c r="I48" s="2"/>
      <c r="J48" s="2">
        <v>29.9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R48" s="4">
        <f t="shared" si="1"/>
        <v>1</v>
      </c>
      <c r="AT48" s="7" t="s">
        <v>235</v>
      </c>
    </row>
    <row r="49" spans="1:46" x14ac:dyDescent="0.25">
      <c r="A49" s="5" t="s">
        <v>57</v>
      </c>
      <c r="B49" s="2"/>
      <c r="C49" s="1">
        <v>38.5</v>
      </c>
      <c r="D49" s="2"/>
      <c r="E49" s="2">
        <v>25.2</v>
      </c>
      <c r="F49" s="2"/>
      <c r="G49" s="2"/>
      <c r="H49" s="2">
        <v>35.9</v>
      </c>
      <c r="I49" s="2"/>
      <c r="J49" s="2">
        <v>27.9</v>
      </c>
      <c r="K49" s="2"/>
      <c r="L49" s="2">
        <v>35.5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R49" s="4">
        <f t="shared" si="1"/>
        <v>5</v>
      </c>
      <c r="AT49" s="7" t="s">
        <v>236</v>
      </c>
    </row>
    <row r="50" spans="1:46" x14ac:dyDescent="0.25">
      <c r="A50" s="5" t="s">
        <v>58</v>
      </c>
      <c r="B50" s="2"/>
      <c r="C50" s="2">
        <v>43</v>
      </c>
      <c r="D50" s="2"/>
      <c r="E50" s="2">
        <v>40</v>
      </c>
      <c r="F50" s="2">
        <v>27</v>
      </c>
      <c r="G50" s="2">
        <v>37.1</v>
      </c>
      <c r="H50" s="2">
        <v>40.5</v>
      </c>
      <c r="I50" s="2"/>
      <c r="J50" s="2">
        <v>29.6</v>
      </c>
      <c r="K50" s="2"/>
      <c r="L50" s="2"/>
      <c r="M50" s="2"/>
      <c r="N50" s="2"/>
      <c r="O50" s="2"/>
      <c r="P50" s="2"/>
      <c r="Q50" s="2"/>
      <c r="R50" s="2">
        <v>43.6</v>
      </c>
      <c r="S50" s="2"/>
      <c r="T50" s="2">
        <v>47.5</v>
      </c>
      <c r="U50" s="2"/>
      <c r="V50" s="2"/>
      <c r="W50" s="2">
        <v>49.8</v>
      </c>
      <c r="X50" s="2">
        <v>45.6</v>
      </c>
      <c r="Y50" s="2"/>
      <c r="Z50" s="2">
        <v>19</v>
      </c>
      <c r="AA50" s="2"/>
      <c r="AB50" s="2"/>
      <c r="AC50" s="2"/>
      <c r="AD50" s="2"/>
      <c r="AE50" s="2">
        <v>37.799999999999997</v>
      </c>
      <c r="AF50" s="2"/>
      <c r="AG50" s="2"/>
      <c r="AH50" s="2">
        <v>33.299999999999997</v>
      </c>
      <c r="AI50" s="2"/>
      <c r="AJ50" s="2"/>
      <c r="AK50" s="2"/>
      <c r="AL50" s="2"/>
      <c r="AM50" s="2">
        <v>33.200000000000003</v>
      </c>
      <c r="AN50" s="2"/>
      <c r="AO50" s="2"/>
      <c r="AP50" s="2"/>
      <c r="AR50" s="4">
        <f t="shared" si="1"/>
        <v>14</v>
      </c>
      <c r="AT50" s="4" t="s">
        <v>203</v>
      </c>
    </row>
    <row r="51" spans="1:46" x14ac:dyDescent="0.25">
      <c r="A51" s="5" t="s">
        <v>59</v>
      </c>
      <c r="B51" s="2"/>
      <c r="C51" s="2">
        <v>37.9</v>
      </c>
      <c r="D51" s="2"/>
      <c r="E51" s="2">
        <v>25.2</v>
      </c>
      <c r="F51" s="2"/>
      <c r="G51" s="2"/>
      <c r="H51" s="2"/>
      <c r="I51" s="2"/>
      <c r="J51" s="2">
        <v>26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R51" s="4">
        <f t="shared" si="1"/>
        <v>3</v>
      </c>
      <c r="AT51" s="7" t="s">
        <v>237</v>
      </c>
    </row>
    <row r="52" spans="1:46" x14ac:dyDescent="0.25">
      <c r="A52" s="5" t="s">
        <v>60</v>
      </c>
      <c r="B52" s="2"/>
      <c r="C52" s="2">
        <v>37.700000000000003</v>
      </c>
      <c r="D52" s="2"/>
      <c r="E52" s="2">
        <v>24.3</v>
      </c>
      <c r="F52" s="2"/>
      <c r="G52" s="2"/>
      <c r="H52" s="2">
        <v>37.299999999999997</v>
      </c>
      <c r="I52" s="2"/>
      <c r="J52" s="2">
        <v>27.9</v>
      </c>
      <c r="K52" s="2"/>
      <c r="L52" s="2">
        <v>34.700000000000003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R52" s="4">
        <f t="shared" si="1"/>
        <v>5</v>
      </c>
      <c r="AT52" s="7" t="s">
        <v>238</v>
      </c>
    </row>
    <row r="53" spans="1:46" x14ac:dyDescent="0.25">
      <c r="A53" s="5" t="s">
        <v>61</v>
      </c>
      <c r="B53" s="2"/>
      <c r="C53" s="2"/>
      <c r="D53" s="2"/>
      <c r="E53" s="2"/>
      <c r="F53" s="2"/>
      <c r="G53" s="2"/>
      <c r="H53" s="2"/>
      <c r="I53" s="2"/>
      <c r="J53" s="2">
        <v>23.9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R53" s="4">
        <f t="shared" si="1"/>
        <v>1</v>
      </c>
      <c r="AT53" s="7" t="s">
        <v>239</v>
      </c>
    </row>
    <row r="54" spans="1:46" x14ac:dyDescent="0.25">
      <c r="A54" s="5" t="s">
        <v>63</v>
      </c>
      <c r="B54" s="2"/>
      <c r="C54" s="2">
        <v>22</v>
      </c>
      <c r="D54" s="2"/>
      <c r="E54" s="2">
        <v>25.4</v>
      </c>
      <c r="F54" s="2">
        <v>34.1</v>
      </c>
      <c r="G54" s="2"/>
      <c r="H54" s="2">
        <v>23.9</v>
      </c>
      <c r="I54" s="2"/>
      <c r="J54" s="2"/>
      <c r="K54" s="2">
        <v>26.9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R54" s="4">
        <f t="shared" si="1"/>
        <v>5</v>
      </c>
      <c r="AT54" s="4" t="s">
        <v>254</v>
      </c>
    </row>
    <row r="55" spans="1:46" x14ac:dyDescent="0.25">
      <c r="A55" s="5" t="s">
        <v>64</v>
      </c>
      <c r="B55" s="2"/>
      <c r="C55" s="2">
        <v>21.1</v>
      </c>
      <c r="D55" s="2"/>
      <c r="E55" s="2">
        <v>21.9</v>
      </c>
      <c r="F55" s="2"/>
      <c r="G55" s="2"/>
      <c r="H55" s="2"/>
      <c r="I55" s="2"/>
      <c r="J55" s="2">
        <v>24.5</v>
      </c>
      <c r="K55" s="2">
        <v>23.8</v>
      </c>
      <c r="L55" s="2"/>
      <c r="M55" s="2"/>
      <c r="N55" s="2">
        <v>2.7</v>
      </c>
      <c r="O55" s="2"/>
      <c r="P55" s="2"/>
      <c r="Q55" s="2"/>
      <c r="R55" s="2"/>
      <c r="S55" s="2"/>
      <c r="T55" s="2"/>
      <c r="U55" s="2"/>
      <c r="V55" s="2"/>
      <c r="W55" s="2">
        <v>44.2</v>
      </c>
      <c r="X55" s="2"/>
      <c r="Y55" s="2"/>
      <c r="Z55" s="2"/>
      <c r="AA55" s="2"/>
      <c r="AB55" s="2"/>
      <c r="AC55" s="2"/>
      <c r="AD55" s="2"/>
      <c r="AE55" s="2">
        <v>35.4</v>
      </c>
      <c r="AF55" s="2"/>
      <c r="AG55" s="2"/>
      <c r="AH55" s="2"/>
      <c r="AI55" s="2"/>
      <c r="AJ55" s="2"/>
      <c r="AK55" s="2"/>
      <c r="AL55" s="2"/>
      <c r="AM55" s="2">
        <v>27.7</v>
      </c>
      <c r="AN55" s="2"/>
      <c r="AO55" s="2"/>
      <c r="AP55" s="2"/>
      <c r="AR55" s="4">
        <f t="shared" si="1"/>
        <v>8</v>
      </c>
      <c r="AT55" s="4" t="s">
        <v>204</v>
      </c>
    </row>
    <row r="56" spans="1:46" x14ac:dyDescent="0.25">
      <c r="A56" s="5" t="s">
        <v>65</v>
      </c>
      <c r="B56" s="2"/>
      <c r="C56" s="2">
        <v>23.3</v>
      </c>
      <c r="D56" s="2"/>
      <c r="E56" s="2">
        <v>28.6</v>
      </c>
      <c r="F56" s="2"/>
      <c r="G56" s="2"/>
      <c r="H56" s="2"/>
      <c r="I56" s="2"/>
      <c r="J56" s="2"/>
      <c r="K56" s="2">
        <v>25.2</v>
      </c>
      <c r="L56" s="2"/>
      <c r="M56" s="2"/>
      <c r="N56" s="2">
        <v>7.5</v>
      </c>
      <c r="O56" s="2"/>
      <c r="P56" s="2"/>
      <c r="Q56" s="2"/>
      <c r="R56" s="2"/>
      <c r="S56" s="2"/>
      <c r="T56" s="2"/>
      <c r="U56" s="2"/>
      <c r="V56" s="2"/>
      <c r="W56" s="2"/>
      <c r="X56" s="2">
        <v>29.6</v>
      </c>
      <c r="Y56" s="2">
        <v>44.7</v>
      </c>
      <c r="Z56" s="2"/>
      <c r="AA56" s="2"/>
      <c r="AB56" s="2"/>
      <c r="AC56" s="2"/>
      <c r="AD56" s="2"/>
      <c r="AE56" s="2">
        <v>34.9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R56" s="4">
        <f t="shared" si="1"/>
        <v>7</v>
      </c>
      <c r="AT56" s="4" t="s">
        <v>255</v>
      </c>
    </row>
    <row r="57" spans="1:46" x14ac:dyDescent="0.25">
      <c r="A57" s="5" t="s">
        <v>67</v>
      </c>
      <c r="B57" s="2"/>
      <c r="C57" s="2">
        <v>37.799999999999997</v>
      </c>
      <c r="D57" s="2"/>
      <c r="E57" s="2">
        <v>34.4</v>
      </c>
      <c r="F57" s="2">
        <v>17.5</v>
      </c>
      <c r="G57" s="2"/>
      <c r="H57" s="2"/>
      <c r="I57" s="2"/>
      <c r="J57" s="2"/>
      <c r="K57" s="2"/>
      <c r="L57" s="2">
        <v>39.4</v>
      </c>
      <c r="M57" s="2"/>
      <c r="N57" s="2"/>
      <c r="O57" s="2"/>
      <c r="P57" s="2"/>
      <c r="Q57" s="2"/>
      <c r="R57" s="2">
        <v>31.3</v>
      </c>
      <c r="S57" s="2"/>
      <c r="T57" s="2"/>
      <c r="U57" s="2"/>
      <c r="V57" s="2"/>
      <c r="W57" s="2"/>
      <c r="X57" s="2">
        <v>29.4</v>
      </c>
      <c r="Y57" s="2">
        <v>33.5</v>
      </c>
      <c r="Z57" s="2"/>
      <c r="AA57" s="2"/>
      <c r="AB57" s="2"/>
      <c r="AC57" s="2"/>
      <c r="AD57" s="2"/>
      <c r="AE57" s="2"/>
      <c r="AF57" s="2"/>
      <c r="AG57" s="2">
        <v>50.9</v>
      </c>
      <c r="AH57" s="2">
        <v>45.1</v>
      </c>
      <c r="AI57" s="2"/>
      <c r="AJ57" s="2"/>
      <c r="AK57" s="2"/>
      <c r="AL57" s="2"/>
      <c r="AM57" s="2">
        <v>33.299999999999997</v>
      </c>
      <c r="AN57" s="2"/>
      <c r="AO57" s="2"/>
      <c r="AP57" s="2"/>
      <c r="AR57" s="4">
        <f t="shared" si="1"/>
        <v>10</v>
      </c>
      <c r="AT57" s="4" t="s">
        <v>190</v>
      </c>
    </row>
    <row r="58" spans="1:46" x14ac:dyDescent="0.25">
      <c r="A58" s="5" t="s">
        <v>68</v>
      </c>
      <c r="B58" s="2"/>
      <c r="C58" s="2">
        <v>16.5</v>
      </c>
      <c r="D58" s="2"/>
      <c r="E58" s="2">
        <v>34</v>
      </c>
      <c r="F58" s="2">
        <v>27.7</v>
      </c>
      <c r="G58" s="2"/>
      <c r="H58" s="2"/>
      <c r="I58" s="2">
        <v>6.2</v>
      </c>
      <c r="J58" s="2"/>
      <c r="K58" s="2"/>
      <c r="L58" s="2">
        <v>40</v>
      </c>
      <c r="M58" s="2"/>
      <c r="N58" s="2"/>
      <c r="O58" s="2"/>
      <c r="P58" s="2"/>
      <c r="Q58" s="2"/>
      <c r="R58" s="2">
        <v>34.299999999999997</v>
      </c>
      <c r="S58" s="2"/>
      <c r="T58" s="2"/>
      <c r="U58" s="2"/>
      <c r="V58" s="2"/>
      <c r="W58" s="2"/>
      <c r="X58" s="2">
        <v>39</v>
      </c>
      <c r="Y58" s="2"/>
      <c r="Z58" s="2"/>
      <c r="AA58" s="2"/>
      <c r="AB58" s="2"/>
      <c r="AC58" s="2"/>
      <c r="AD58" s="2"/>
      <c r="AE58" s="2"/>
      <c r="AF58" s="2"/>
      <c r="AG58" s="2">
        <v>34.299999999999997</v>
      </c>
      <c r="AH58" s="2">
        <v>33.799999999999997</v>
      </c>
      <c r="AI58" s="2"/>
      <c r="AJ58" s="2"/>
      <c r="AK58" s="2"/>
      <c r="AL58" s="2"/>
      <c r="AM58" s="2">
        <v>35.6</v>
      </c>
      <c r="AN58" s="2"/>
      <c r="AO58" s="2"/>
      <c r="AP58" s="2"/>
      <c r="AR58" s="4">
        <f t="shared" si="1"/>
        <v>10</v>
      </c>
      <c r="AT58" s="4" t="s">
        <v>190</v>
      </c>
    </row>
    <row r="59" spans="1:46" x14ac:dyDescent="0.25">
      <c r="A59" s="5" t="s">
        <v>69</v>
      </c>
      <c r="B59" s="2"/>
      <c r="C59" s="2">
        <v>18.7</v>
      </c>
      <c r="D59" s="2"/>
      <c r="E59" s="2"/>
      <c r="F59" s="2"/>
      <c r="G59" s="2"/>
      <c r="H59" s="2"/>
      <c r="I59" s="2"/>
      <c r="J59" s="2"/>
      <c r="K59" s="2"/>
      <c r="L59" s="2">
        <v>37.799999999999997</v>
      </c>
      <c r="M59" s="2"/>
      <c r="N59" s="2"/>
      <c r="O59" s="2">
        <v>33.700000000000003</v>
      </c>
      <c r="P59" s="2"/>
      <c r="Q59" s="2">
        <v>34.299999999999997</v>
      </c>
      <c r="R59" s="2">
        <v>35.799999999999997</v>
      </c>
      <c r="S59" s="2"/>
      <c r="T59" s="2"/>
      <c r="U59" s="2"/>
      <c r="V59" s="2"/>
      <c r="W59" s="2"/>
      <c r="X59" s="2">
        <v>28</v>
      </c>
      <c r="Y59" s="2"/>
      <c r="Z59" s="2"/>
      <c r="AA59" s="2"/>
      <c r="AB59" s="2"/>
      <c r="AC59" s="2"/>
      <c r="AD59" s="2"/>
      <c r="AE59" s="2"/>
      <c r="AF59" s="2"/>
      <c r="AG59" s="2"/>
      <c r="AH59" s="2">
        <v>13</v>
      </c>
      <c r="AI59" s="2">
        <v>27.3</v>
      </c>
      <c r="AJ59" s="2"/>
      <c r="AK59" s="2"/>
      <c r="AL59" s="2"/>
      <c r="AM59" s="2"/>
      <c r="AN59" s="2"/>
      <c r="AO59" s="2"/>
      <c r="AP59" s="2"/>
      <c r="AR59" s="4">
        <f t="shared" si="1"/>
        <v>8</v>
      </c>
      <c r="AT59" s="8" t="s">
        <v>243</v>
      </c>
    </row>
    <row r="60" spans="1:46" x14ac:dyDescent="0.25">
      <c r="A60" s="5" t="s">
        <v>70</v>
      </c>
      <c r="B60" s="2"/>
      <c r="C60" s="2">
        <v>36.4</v>
      </c>
      <c r="D60" s="2"/>
      <c r="E60" s="2">
        <v>33.799999999999997</v>
      </c>
      <c r="F60" s="2">
        <v>37.4</v>
      </c>
      <c r="G60" s="2">
        <v>33.4</v>
      </c>
      <c r="H60" s="2">
        <v>28.2</v>
      </c>
      <c r="I60" s="2">
        <v>5.2</v>
      </c>
      <c r="J60" s="2"/>
      <c r="K60" s="2"/>
      <c r="L60" s="2">
        <v>38.1</v>
      </c>
      <c r="M60" s="2"/>
      <c r="N60" s="2">
        <v>7.7</v>
      </c>
      <c r="O60" s="2"/>
      <c r="P60" s="2"/>
      <c r="Q60" s="2"/>
      <c r="R60" s="2">
        <v>35.200000000000003</v>
      </c>
      <c r="S60" s="2"/>
      <c r="T60" s="2"/>
      <c r="U60" s="2"/>
      <c r="V60" s="2"/>
      <c r="W60" s="2"/>
      <c r="X60" s="2">
        <v>35.5</v>
      </c>
      <c r="Y60" s="2">
        <v>32</v>
      </c>
      <c r="Z60" s="2"/>
      <c r="AA60" s="2"/>
      <c r="AB60" s="2"/>
      <c r="AC60" s="2"/>
      <c r="AD60" s="2"/>
      <c r="AE60" s="2"/>
      <c r="AF60" s="2"/>
      <c r="AG60" s="2"/>
      <c r="AH60" s="2">
        <v>37</v>
      </c>
      <c r="AI60" s="2"/>
      <c r="AJ60" s="2"/>
      <c r="AK60" s="2"/>
      <c r="AL60" s="2"/>
      <c r="AM60" s="2">
        <v>33</v>
      </c>
      <c r="AN60" s="2"/>
      <c r="AO60" s="2"/>
      <c r="AP60" s="2"/>
      <c r="AR60" s="4">
        <f t="shared" si="1"/>
        <v>13</v>
      </c>
      <c r="AT60" s="4" t="s">
        <v>205</v>
      </c>
    </row>
    <row r="61" spans="1:46" x14ac:dyDescent="0.25">
      <c r="A61" s="5" t="s">
        <v>71</v>
      </c>
      <c r="B61" s="2"/>
      <c r="C61" s="2"/>
      <c r="D61" s="2"/>
      <c r="E61" s="2">
        <v>29.1</v>
      </c>
      <c r="F61" s="2">
        <v>19.8</v>
      </c>
      <c r="G61" s="2"/>
      <c r="H61" s="2"/>
      <c r="I61" s="2"/>
      <c r="J61" s="2"/>
      <c r="K61" s="2"/>
      <c r="L61" s="2">
        <v>36.200000000000003</v>
      </c>
      <c r="M61" s="2"/>
      <c r="N61" s="2"/>
      <c r="O61" s="2">
        <v>31.8</v>
      </c>
      <c r="P61" s="2"/>
      <c r="Q61" s="2">
        <v>30.8</v>
      </c>
      <c r="R61" s="2">
        <v>34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R61" s="4">
        <f t="shared" si="1"/>
        <v>6</v>
      </c>
      <c r="AT61" s="4" t="s">
        <v>190</v>
      </c>
    </row>
    <row r="62" spans="1:46" x14ac:dyDescent="0.25">
      <c r="A62" s="5" t="s">
        <v>74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>
        <v>12.6</v>
      </c>
      <c r="O62" s="2"/>
      <c r="P62" s="2"/>
      <c r="Q62" s="2"/>
      <c r="R62" s="2">
        <v>38.200000000000003</v>
      </c>
      <c r="S62" s="2"/>
      <c r="T62" s="2"/>
      <c r="U62" s="2"/>
      <c r="V62" s="2"/>
      <c r="W62" s="2"/>
      <c r="X62" s="2">
        <v>35.299999999999997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R62" s="4">
        <f t="shared" si="1"/>
        <v>3</v>
      </c>
      <c r="AT62" s="4" t="s">
        <v>206</v>
      </c>
    </row>
    <row r="63" spans="1:46" x14ac:dyDescent="0.25">
      <c r="A63" s="5" t="s">
        <v>75</v>
      </c>
      <c r="B63" s="2"/>
      <c r="C63" s="2">
        <v>24.1</v>
      </c>
      <c r="D63" s="2"/>
      <c r="E63" s="2">
        <v>23.3</v>
      </c>
      <c r="F63" s="2">
        <v>22.3</v>
      </c>
      <c r="G63" s="2"/>
      <c r="H63" s="2"/>
      <c r="I63" s="2"/>
      <c r="J63" s="2"/>
      <c r="K63" s="2"/>
      <c r="L63" s="2">
        <v>13.4</v>
      </c>
      <c r="M63" s="2"/>
      <c r="N63" s="2">
        <v>8.4600000000000009</v>
      </c>
      <c r="O63" s="2"/>
      <c r="P63" s="2"/>
      <c r="Q63" s="2"/>
      <c r="R63" s="2"/>
      <c r="S63" s="2"/>
      <c r="T63" s="2"/>
      <c r="U63" s="2"/>
      <c r="V63" s="2"/>
      <c r="W63" s="2"/>
      <c r="X63" s="2">
        <v>36.9</v>
      </c>
      <c r="Y63" s="2"/>
      <c r="Z63" s="2"/>
      <c r="AA63" s="2"/>
      <c r="AB63" s="2"/>
      <c r="AC63" s="2"/>
      <c r="AD63" s="2"/>
      <c r="AE63" s="2">
        <v>35.299999999999997</v>
      </c>
      <c r="AF63" s="2"/>
      <c r="AG63" s="2"/>
      <c r="AH63" s="2">
        <v>27.3</v>
      </c>
      <c r="AI63" s="2">
        <v>42.6</v>
      </c>
      <c r="AJ63" s="2"/>
      <c r="AK63" s="2"/>
      <c r="AL63" s="2"/>
      <c r="AM63" s="2"/>
      <c r="AN63" s="2"/>
      <c r="AO63" s="2"/>
      <c r="AP63" s="2"/>
      <c r="AR63" s="4">
        <f t="shared" si="1"/>
        <v>9</v>
      </c>
      <c r="AT63" s="8" t="s">
        <v>244</v>
      </c>
    </row>
    <row r="64" spans="1:46" x14ac:dyDescent="0.25">
      <c r="A64" s="5" t="s">
        <v>76</v>
      </c>
      <c r="B64" s="2"/>
      <c r="C64" s="2"/>
      <c r="D64" s="2"/>
      <c r="E64" s="2"/>
      <c r="F64" s="2">
        <v>15.9</v>
      </c>
      <c r="G64" s="2"/>
      <c r="H64" s="2"/>
      <c r="I64" s="2"/>
      <c r="J64" s="2"/>
      <c r="K64" s="2"/>
      <c r="L64" s="2"/>
      <c r="M64" s="2"/>
      <c r="N64" s="2">
        <v>8.3000000000000007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>
        <v>11.8</v>
      </c>
      <c r="AI64" s="1"/>
      <c r="AJ64" s="2"/>
      <c r="AK64" s="2"/>
      <c r="AL64" s="2"/>
      <c r="AM64" s="2"/>
      <c r="AN64" s="2"/>
      <c r="AO64" s="2"/>
      <c r="AP64" s="2"/>
      <c r="AR64" s="4">
        <f t="shared" si="1"/>
        <v>3</v>
      </c>
      <c r="AT64" s="4" t="s">
        <v>256</v>
      </c>
    </row>
    <row r="65" spans="1:46" x14ac:dyDescent="0.25">
      <c r="A65" s="5" t="s">
        <v>77</v>
      </c>
      <c r="B65" s="2"/>
      <c r="C65" s="2"/>
      <c r="D65" s="2"/>
      <c r="E65" s="2"/>
      <c r="F65" s="2">
        <v>13.9</v>
      </c>
      <c r="G65" s="2"/>
      <c r="H65" s="2"/>
      <c r="I65" s="2"/>
      <c r="J65" s="2"/>
      <c r="K65" s="2"/>
      <c r="L65" s="2"/>
      <c r="M65" s="2"/>
      <c r="N65" s="2">
        <v>9.9</v>
      </c>
      <c r="O65" s="2"/>
      <c r="P65" s="2"/>
      <c r="Q65" s="2"/>
      <c r="R65" s="2">
        <v>27.3</v>
      </c>
      <c r="S65" s="2"/>
      <c r="T65" s="2"/>
      <c r="U65" s="2"/>
      <c r="V65" s="2"/>
      <c r="W65" s="2"/>
      <c r="X65" s="2">
        <v>28.4</v>
      </c>
      <c r="Y65" s="2">
        <v>19.600000000000001</v>
      </c>
      <c r="Z65" s="2"/>
      <c r="AA65" s="2"/>
      <c r="AB65" s="2"/>
      <c r="AC65" s="2"/>
      <c r="AD65" s="2"/>
      <c r="AE65" s="2"/>
      <c r="AF65" s="2"/>
      <c r="AG65" s="2"/>
      <c r="AH65" s="1"/>
      <c r="AI65" s="2"/>
      <c r="AJ65" s="2"/>
      <c r="AK65" s="2"/>
      <c r="AL65" s="2"/>
      <c r="AM65" s="2"/>
      <c r="AN65" s="2"/>
      <c r="AO65" s="2"/>
      <c r="AP65" s="2"/>
      <c r="AR65" s="4">
        <f t="shared" si="1"/>
        <v>5</v>
      </c>
      <c r="AT65" s="8" t="s">
        <v>245</v>
      </c>
    </row>
    <row r="66" spans="1:46" x14ac:dyDescent="0.25">
      <c r="A66" s="5" t="s">
        <v>78</v>
      </c>
      <c r="B66" s="2"/>
      <c r="C66" s="2">
        <v>21.7</v>
      </c>
      <c r="D66" s="2"/>
      <c r="E66" s="2">
        <v>30.9</v>
      </c>
      <c r="F66" s="2"/>
      <c r="G66" s="2"/>
      <c r="H66" s="2"/>
      <c r="I66" s="2"/>
      <c r="J66" s="2"/>
      <c r="K66" s="2"/>
      <c r="L66" s="2"/>
      <c r="M66" s="2"/>
      <c r="N66" s="2">
        <v>9.1999999999999993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>
        <v>12.6</v>
      </c>
      <c r="AI66" s="2"/>
      <c r="AJ66" s="2"/>
      <c r="AK66" s="2"/>
      <c r="AL66" s="2"/>
      <c r="AM66" s="2"/>
      <c r="AN66" s="2"/>
      <c r="AO66" s="2"/>
      <c r="AP66" s="2"/>
      <c r="AR66" s="4">
        <f t="shared" ref="AR66:AR97" si="2">COUNT(B66:AP66)</f>
        <v>4</v>
      </c>
      <c r="AT66" s="4" t="s">
        <v>192</v>
      </c>
    </row>
    <row r="67" spans="1:46" x14ac:dyDescent="0.25">
      <c r="A67" s="5" t="s">
        <v>79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>
        <v>10.9</v>
      </c>
      <c r="O67" s="2"/>
      <c r="P67" s="2"/>
      <c r="Q67" s="2"/>
      <c r="R67" s="2"/>
      <c r="S67" s="2"/>
      <c r="T67" s="2"/>
      <c r="U67" s="2"/>
      <c r="V67" s="2">
        <v>40.299999999999997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R67" s="4">
        <f t="shared" si="2"/>
        <v>2</v>
      </c>
      <c r="AT67" s="7" t="s">
        <v>240</v>
      </c>
    </row>
    <row r="68" spans="1:46" x14ac:dyDescent="0.25">
      <c r="A68" s="5" t="s">
        <v>80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>
        <v>8.3000000000000007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>
        <v>26</v>
      </c>
      <c r="AI68" s="2"/>
      <c r="AJ68" s="2"/>
      <c r="AK68" s="2"/>
      <c r="AL68" s="2"/>
      <c r="AM68" s="2"/>
      <c r="AN68" s="2"/>
      <c r="AO68" s="2"/>
      <c r="AP68" s="2"/>
      <c r="AR68" s="4">
        <f t="shared" si="2"/>
        <v>2</v>
      </c>
      <c r="AT68" s="4" t="s">
        <v>257</v>
      </c>
    </row>
    <row r="69" spans="1:46" x14ac:dyDescent="0.25">
      <c r="A69" s="5" t="s">
        <v>82</v>
      </c>
      <c r="B69" s="2"/>
      <c r="C69" s="2">
        <v>22.5</v>
      </c>
      <c r="D69" s="2"/>
      <c r="E69" s="2">
        <v>34</v>
      </c>
      <c r="F69" s="2">
        <v>29.5</v>
      </c>
      <c r="G69" s="2">
        <v>43</v>
      </c>
      <c r="H69" s="2">
        <v>40.9</v>
      </c>
      <c r="I69" s="2"/>
      <c r="J69" s="2">
        <f>0.98*25.51</f>
        <v>24.9998</v>
      </c>
      <c r="K69" s="2"/>
      <c r="L69" s="2"/>
      <c r="M69" s="2"/>
      <c r="N69" s="2"/>
      <c r="O69" s="2">
        <v>31.7</v>
      </c>
      <c r="P69" s="2"/>
      <c r="Q69" s="2">
        <v>33.799999999999997</v>
      </c>
      <c r="R69" s="2">
        <v>37.6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>
        <v>42.7</v>
      </c>
      <c r="AH69" s="2">
        <v>45.6</v>
      </c>
      <c r="AI69" s="2"/>
      <c r="AJ69" s="2"/>
      <c r="AK69" s="2"/>
      <c r="AL69" s="2"/>
      <c r="AM69" s="2">
        <v>35</v>
      </c>
      <c r="AN69" s="2"/>
      <c r="AO69" s="2"/>
      <c r="AP69" s="2"/>
      <c r="AR69" s="4">
        <f t="shared" si="2"/>
        <v>12</v>
      </c>
      <c r="AT69" s="4" t="s">
        <v>190</v>
      </c>
    </row>
    <row r="70" spans="1:46" x14ac:dyDescent="0.25">
      <c r="A70" s="5" t="s">
        <v>83</v>
      </c>
      <c r="B70" s="2"/>
      <c r="C70" s="2">
        <v>21.4</v>
      </c>
      <c r="D70" s="2"/>
      <c r="E70" s="2">
        <v>32.9</v>
      </c>
      <c r="F70" s="2">
        <v>25</v>
      </c>
      <c r="G70" s="2">
        <v>22.3</v>
      </c>
      <c r="H70" s="2"/>
      <c r="I70" s="2"/>
      <c r="J70" s="2"/>
      <c r="K70" s="2"/>
      <c r="L70" s="2"/>
      <c r="M70" s="2"/>
      <c r="N70" s="2"/>
      <c r="O70" s="2">
        <v>30.3</v>
      </c>
      <c r="P70" s="2"/>
      <c r="Q70" s="2">
        <v>14.6</v>
      </c>
      <c r="R70" s="2">
        <v>22.6</v>
      </c>
      <c r="S70" s="2"/>
      <c r="T70" s="2"/>
      <c r="U70" s="2"/>
      <c r="V70" s="2"/>
      <c r="W70" s="2"/>
      <c r="X70" s="2">
        <v>35.1</v>
      </c>
      <c r="Y70" s="2">
        <v>33.200000000000003</v>
      </c>
      <c r="Z70" s="2"/>
      <c r="AA70" s="2"/>
      <c r="AB70" s="2"/>
      <c r="AC70" s="2"/>
      <c r="AD70" s="2"/>
      <c r="AE70" s="2">
        <v>33.5</v>
      </c>
      <c r="AF70" s="2"/>
      <c r="AG70" s="2"/>
      <c r="AH70" s="2">
        <v>6.8</v>
      </c>
      <c r="AI70" s="2"/>
      <c r="AJ70" s="2"/>
      <c r="AK70" s="2"/>
      <c r="AL70" s="2"/>
      <c r="AM70" s="2">
        <v>30</v>
      </c>
      <c r="AN70" s="2"/>
      <c r="AO70" s="2"/>
      <c r="AP70" s="2"/>
      <c r="AR70" s="4">
        <f t="shared" si="2"/>
        <v>12</v>
      </c>
      <c r="AT70" s="4" t="s">
        <v>258</v>
      </c>
    </row>
    <row r="71" spans="1:46" x14ac:dyDescent="0.25">
      <c r="A71" s="5" t="s">
        <v>84</v>
      </c>
      <c r="B71" s="2"/>
      <c r="C71" s="2">
        <v>25.1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>
        <v>31.3</v>
      </c>
      <c r="P71" s="2"/>
      <c r="Q71" s="2">
        <v>33.700000000000003</v>
      </c>
      <c r="R71" s="2">
        <v>32.5</v>
      </c>
      <c r="S71" s="2"/>
      <c r="T71" s="2"/>
      <c r="U71" s="2"/>
      <c r="V71" s="2"/>
      <c r="W71" s="2"/>
      <c r="X71" s="2"/>
      <c r="Y71" s="2">
        <v>33.9</v>
      </c>
      <c r="Z71" s="2"/>
      <c r="AA71" s="2"/>
      <c r="AB71" s="2"/>
      <c r="AC71" s="2"/>
      <c r="AD71" s="2"/>
      <c r="AE71" s="2"/>
      <c r="AF71" s="2"/>
      <c r="AG71" s="2"/>
      <c r="AH71" s="2">
        <v>8.4</v>
      </c>
      <c r="AI71" s="2"/>
      <c r="AJ71" s="2"/>
      <c r="AK71" s="2"/>
      <c r="AL71" s="2"/>
      <c r="AM71" s="2"/>
      <c r="AN71" s="2"/>
      <c r="AO71" s="2"/>
      <c r="AP71" s="2"/>
      <c r="AR71" s="4">
        <f t="shared" si="2"/>
        <v>6</v>
      </c>
      <c r="AT71" s="4" t="s">
        <v>190</v>
      </c>
    </row>
    <row r="72" spans="1:46" x14ac:dyDescent="0.25">
      <c r="A72" s="5" t="s">
        <v>88</v>
      </c>
      <c r="B72" s="2"/>
      <c r="C72" s="2">
        <v>24.4</v>
      </c>
      <c r="D72" s="2"/>
      <c r="E72" s="2">
        <v>24.4</v>
      </c>
      <c r="F72" s="2"/>
      <c r="G72" s="2"/>
      <c r="H72" s="2"/>
      <c r="I72" s="2"/>
      <c r="J72" s="2"/>
      <c r="K72" s="2"/>
      <c r="L72" s="2">
        <v>10.3</v>
      </c>
      <c r="M72" s="2"/>
      <c r="N72" s="2"/>
      <c r="O72" s="2">
        <v>31.6</v>
      </c>
      <c r="P72" s="2"/>
      <c r="Q72" s="2">
        <v>31.1</v>
      </c>
      <c r="R72" s="2">
        <v>37.1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>
        <v>27.3</v>
      </c>
      <c r="AN72" s="2"/>
      <c r="AO72" s="2"/>
      <c r="AP72" s="2"/>
      <c r="AR72" s="4">
        <f t="shared" si="2"/>
        <v>7</v>
      </c>
      <c r="AT72" s="4" t="s">
        <v>184</v>
      </c>
    </row>
    <row r="73" spans="1:46" x14ac:dyDescent="0.25">
      <c r="A73" s="5" t="s">
        <v>90</v>
      </c>
      <c r="B73" s="2"/>
      <c r="C73" s="2">
        <v>22.4</v>
      </c>
      <c r="D73" s="2"/>
      <c r="E73" s="2">
        <v>25.9</v>
      </c>
      <c r="F73" s="2">
        <v>16.899999999999999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>
        <v>50.6</v>
      </c>
      <c r="S73" s="2"/>
      <c r="T73" s="2"/>
      <c r="U73" s="2"/>
      <c r="V73" s="2"/>
      <c r="W73" s="2">
        <v>62.3</v>
      </c>
      <c r="X73" s="2">
        <v>45.2</v>
      </c>
      <c r="Y73" s="2">
        <v>14.9</v>
      </c>
      <c r="Z73" s="2"/>
      <c r="AA73" s="2"/>
      <c r="AB73" s="2">
        <v>33.299999999999997</v>
      </c>
      <c r="AC73" s="2"/>
      <c r="AD73" s="2">
        <v>39.9</v>
      </c>
      <c r="AE73" s="2">
        <v>46.1</v>
      </c>
      <c r="AF73" s="2"/>
      <c r="AG73" s="2"/>
      <c r="AH73" s="2"/>
      <c r="AI73" s="2">
        <v>48.7</v>
      </c>
      <c r="AJ73" s="2"/>
      <c r="AK73" s="2"/>
      <c r="AL73" s="2"/>
      <c r="AM73" s="2">
        <f>0.93*31.35</f>
        <v>29.155500000000004</v>
      </c>
      <c r="AN73" s="2"/>
      <c r="AO73" s="2"/>
      <c r="AP73" s="2"/>
      <c r="AR73" s="4">
        <f t="shared" si="2"/>
        <v>12</v>
      </c>
      <c r="AT73" s="4" t="s">
        <v>185</v>
      </c>
    </row>
    <row r="74" spans="1:46" x14ac:dyDescent="0.25">
      <c r="A74" s="5" t="s">
        <v>91</v>
      </c>
      <c r="B74" s="2"/>
      <c r="C74" s="2">
        <v>23.9</v>
      </c>
      <c r="D74" s="2"/>
      <c r="E74" s="2">
        <v>32.700000000000003</v>
      </c>
      <c r="F74" s="2">
        <v>17.7</v>
      </c>
      <c r="G74" s="2">
        <v>33</v>
      </c>
      <c r="H74" s="2">
        <v>45.9</v>
      </c>
      <c r="I74" s="2"/>
      <c r="J74" s="2"/>
      <c r="K74" s="2"/>
      <c r="L74" s="2"/>
      <c r="M74" s="2"/>
      <c r="N74" s="2"/>
      <c r="O74" s="2"/>
      <c r="P74" s="2"/>
      <c r="Q74" s="2"/>
      <c r="R74" s="2">
        <v>46.9</v>
      </c>
      <c r="S74" s="2"/>
      <c r="T74" s="2"/>
      <c r="U74" s="2"/>
      <c r="V74" s="2"/>
      <c r="W74" s="2"/>
      <c r="X74" s="2">
        <v>37.4</v>
      </c>
      <c r="Y74" s="2"/>
      <c r="Z74" s="2"/>
      <c r="AA74" s="2"/>
      <c r="AB74" s="2"/>
      <c r="AC74" s="2"/>
      <c r="AD74" s="2"/>
      <c r="AE74" s="2">
        <v>34.6</v>
      </c>
      <c r="AF74" s="2"/>
      <c r="AG74" s="2"/>
      <c r="AH74" s="2">
        <v>42.2</v>
      </c>
      <c r="AI74" s="2"/>
      <c r="AJ74" s="2"/>
      <c r="AK74" s="2"/>
      <c r="AL74" s="2"/>
      <c r="AM74" s="2">
        <v>28.9</v>
      </c>
      <c r="AN74" s="2"/>
      <c r="AO74" s="2"/>
      <c r="AP74" s="2"/>
      <c r="AR74" s="4">
        <f t="shared" si="2"/>
        <v>10</v>
      </c>
      <c r="AT74" s="4" t="s">
        <v>207</v>
      </c>
    </row>
    <row r="75" spans="1:46" x14ac:dyDescent="0.25">
      <c r="A75" s="5" t="s">
        <v>92</v>
      </c>
      <c r="B75" s="2"/>
      <c r="C75" s="1"/>
      <c r="D75" s="2"/>
      <c r="E75" s="2"/>
      <c r="F75" s="2">
        <v>16.100000000000001</v>
      </c>
      <c r="G75" s="2"/>
      <c r="H75" s="2"/>
      <c r="I75" s="2"/>
      <c r="J75" s="2"/>
      <c r="K75" s="2"/>
      <c r="L75" s="2"/>
      <c r="M75" s="2"/>
      <c r="N75" s="2">
        <v>10.5</v>
      </c>
      <c r="O75" s="2"/>
      <c r="P75" s="2"/>
      <c r="Q75" s="2"/>
      <c r="R75" s="2">
        <v>44.9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>
        <v>35.4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R75" s="4">
        <f t="shared" si="2"/>
        <v>4</v>
      </c>
      <c r="AT75" s="4" t="s">
        <v>206</v>
      </c>
    </row>
    <row r="76" spans="1:46" x14ac:dyDescent="0.25">
      <c r="A76" s="5" t="s">
        <v>93</v>
      </c>
      <c r="B76" s="2"/>
      <c r="C76" s="2">
        <v>21.5</v>
      </c>
      <c r="D76" s="2"/>
      <c r="E76" s="2">
        <v>20.3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>
        <v>46.5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>
        <v>34.299999999999997</v>
      </c>
      <c r="AF76" s="2"/>
      <c r="AG76" s="2"/>
      <c r="AH76" s="2">
        <v>7.4</v>
      </c>
      <c r="AI76" s="2"/>
      <c r="AJ76" s="2"/>
      <c r="AK76" s="2"/>
      <c r="AL76" s="2"/>
      <c r="AM76" s="2"/>
      <c r="AN76" s="2"/>
      <c r="AO76" s="2"/>
      <c r="AP76" s="2"/>
      <c r="AR76" s="4">
        <f t="shared" si="2"/>
        <v>5</v>
      </c>
      <c r="AT76" s="4" t="s">
        <v>203</v>
      </c>
    </row>
    <row r="77" spans="1:46" x14ac:dyDescent="0.25">
      <c r="A77" s="5" t="s">
        <v>94</v>
      </c>
      <c r="B77" s="2"/>
      <c r="C77" s="2">
        <v>23.4</v>
      </c>
      <c r="D77" s="2"/>
      <c r="E77" s="2">
        <v>28.2</v>
      </c>
      <c r="F77" s="2">
        <f>18.5</f>
        <v>18.5</v>
      </c>
      <c r="G77" s="2">
        <v>38</v>
      </c>
      <c r="H77" s="2">
        <v>41.4</v>
      </c>
      <c r="I77" s="2"/>
      <c r="J77" s="2"/>
      <c r="K77" s="2"/>
      <c r="L77" s="2"/>
      <c r="M77" s="2"/>
      <c r="N77" s="2"/>
      <c r="O77" s="2"/>
      <c r="P77" s="2"/>
      <c r="Q77" s="2"/>
      <c r="R77" s="2">
        <v>46.5</v>
      </c>
      <c r="S77" s="2"/>
      <c r="T77" s="2">
        <v>43.9</v>
      </c>
      <c r="U77" s="2"/>
      <c r="V77" s="2"/>
      <c r="W77" s="2">
        <v>44.5</v>
      </c>
      <c r="X77" s="2">
        <v>43.8</v>
      </c>
      <c r="Y77" s="2"/>
      <c r="Z77" s="2">
        <v>22.5</v>
      </c>
      <c r="AA77" s="2"/>
      <c r="AB77" s="2"/>
      <c r="AC77" s="2">
        <v>36.1</v>
      </c>
      <c r="AD77" s="2"/>
      <c r="AE77" s="2">
        <v>34.4</v>
      </c>
      <c r="AF77" s="2">
        <v>22.9</v>
      </c>
      <c r="AG77" s="2"/>
      <c r="AH77" s="2">
        <v>5.4</v>
      </c>
      <c r="AI77" s="2"/>
      <c r="AJ77" s="2"/>
      <c r="AK77" s="2"/>
      <c r="AL77" s="2"/>
      <c r="AM77" s="2">
        <v>32.799999999999997</v>
      </c>
      <c r="AN77" s="2"/>
      <c r="AO77" s="2"/>
      <c r="AP77" s="2"/>
      <c r="AR77" s="4">
        <f t="shared" si="2"/>
        <v>15</v>
      </c>
      <c r="AT77" s="4" t="s">
        <v>203</v>
      </c>
    </row>
    <row r="78" spans="1:46" x14ac:dyDescent="0.25">
      <c r="A78" s="5" t="s">
        <v>97</v>
      </c>
      <c r="B78" s="2">
        <v>29.6</v>
      </c>
      <c r="C78" s="2">
        <v>41.9</v>
      </c>
      <c r="D78" s="2"/>
      <c r="E78" s="2">
        <v>25</v>
      </c>
      <c r="F78" s="2">
        <v>19.8</v>
      </c>
      <c r="G78" s="2">
        <v>30.4</v>
      </c>
      <c r="H78" s="2">
        <v>39.5</v>
      </c>
      <c r="I78" s="2"/>
      <c r="J78" s="2"/>
      <c r="K78" s="2"/>
      <c r="L78" s="2"/>
      <c r="M78" s="2"/>
      <c r="N78" s="2"/>
      <c r="O78" s="2"/>
      <c r="P78" s="2"/>
      <c r="Q78" s="2"/>
      <c r="R78" s="2">
        <v>34.799999999999997</v>
      </c>
      <c r="S78" s="2"/>
      <c r="T78" s="2">
        <v>41.9</v>
      </c>
      <c r="U78" s="2"/>
      <c r="V78" s="2"/>
      <c r="W78" s="2">
        <v>51.9</v>
      </c>
      <c r="X78" s="2">
        <v>34.4</v>
      </c>
      <c r="Y78" s="2">
        <v>19.8</v>
      </c>
      <c r="Z78" s="2"/>
      <c r="AA78" s="2"/>
      <c r="AB78" s="2"/>
      <c r="AC78" s="2"/>
      <c r="AD78" s="2"/>
      <c r="AE78" s="2">
        <v>35.799999999999997</v>
      </c>
      <c r="AF78" s="2"/>
      <c r="AG78" s="2">
        <v>44.1</v>
      </c>
      <c r="AH78" s="2">
        <v>38.799999999999997</v>
      </c>
      <c r="AI78" s="2">
        <v>36.799999999999997</v>
      </c>
      <c r="AJ78" s="2"/>
      <c r="AK78" s="2"/>
      <c r="AL78" s="2"/>
      <c r="AM78" s="2">
        <v>31.8</v>
      </c>
      <c r="AN78" s="2"/>
      <c r="AO78" s="2"/>
      <c r="AP78" s="2"/>
      <c r="AR78" s="4">
        <f t="shared" si="2"/>
        <v>16</v>
      </c>
      <c r="AT78" s="4" t="s">
        <v>208</v>
      </c>
    </row>
    <row r="79" spans="1:46" x14ac:dyDescent="0.25">
      <c r="A79" s="5" t="s">
        <v>98</v>
      </c>
      <c r="B79" s="2">
        <v>26.1</v>
      </c>
      <c r="C79" s="1">
        <v>40.9</v>
      </c>
      <c r="D79" s="2"/>
      <c r="E79" s="2">
        <v>25.4</v>
      </c>
      <c r="F79" s="2">
        <v>20.399999999999999</v>
      </c>
      <c r="G79" s="2">
        <v>31.3</v>
      </c>
      <c r="H79" s="2">
        <v>39.5</v>
      </c>
      <c r="I79" s="2"/>
      <c r="J79" s="2"/>
      <c r="K79" s="2"/>
      <c r="L79" s="2"/>
      <c r="M79" s="2"/>
      <c r="N79" s="2"/>
      <c r="O79" s="2"/>
      <c r="P79" s="2"/>
      <c r="Q79" s="2"/>
      <c r="R79" s="2">
        <v>33.4</v>
      </c>
      <c r="S79" s="2"/>
      <c r="T79" s="2">
        <v>40.4</v>
      </c>
      <c r="U79" s="2"/>
      <c r="V79" s="2"/>
      <c r="W79" s="2">
        <v>58.4</v>
      </c>
      <c r="X79" s="2">
        <v>31.5</v>
      </c>
      <c r="Y79" s="2"/>
      <c r="Z79" s="2"/>
      <c r="AA79" s="2"/>
      <c r="AB79" s="2"/>
      <c r="AC79" s="2"/>
      <c r="AD79" s="2"/>
      <c r="AE79" s="2">
        <v>40.799999999999997</v>
      </c>
      <c r="AF79" s="2"/>
      <c r="AG79" s="2"/>
      <c r="AH79" s="2">
        <v>29.8</v>
      </c>
      <c r="AI79" s="2"/>
      <c r="AJ79" s="2"/>
      <c r="AK79" s="2"/>
      <c r="AL79" s="2"/>
      <c r="AM79" s="2">
        <v>33.1</v>
      </c>
      <c r="AN79" s="2"/>
      <c r="AO79" s="2"/>
      <c r="AP79" s="2"/>
      <c r="AR79" s="4">
        <f t="shared" si="2"/>
        <v>13</v>
      </c>
      <c r="AT79" s="4" t="s">
        <v>208</v>
      </c>
    </row>
    <row r="80" spans="1:46" x14ac:dyDescent="0.25">
      <c r="A80" s="5" t="s">
        <v>99</v>
      </c>
      <c r="B80" s="2">
        <v>34.4</v>
      </c>
      <c r="C80" s="2">
        <v>41.8</v>
      </c>
      <c r="D80" s="2"/>
      <c r="E80" s="2">
        <v>28</v>
      </c>
      <c r="F80" s="2">
        <v>16.5</v>
      </c>
      <c r="G80" s="2">
        <v>30.3</v>
      </c>
      <c r="H80" s="2">
        <v>39.4</v>
      </c>
      <c r="I80" s="2"/>
      <c r="J80" s="2"/>
      <c r="K80" s="2"/>
      <c r="L80" s="2"/>
      <c r="M80" s="2"/>
      <c r="N80" s="2">
        <v>6.5</v>
      </c>
      <c r="O80" s="2"/>
      <c r="P80" s="2"/>
      <c r="Q80" s="2"/>
      <c r="R80" s="2">
        <v>25</v>
      </c>
      <c r="S80" s="2"/>
      <c r="T80" s="2">
        <v>39.5</v>
      </c>
      <c r="U80" s="2"/>
      <c r="V80" s="2"/>
      <c r="W80" s="2">
        <v>49.2</v>
      </c>
      <c r="X80" s="2">
        <v>28.9</v>
      </c>
      <c r="Y80" s="2"/>
      <c r="Z80" s="2"/>
      <c r="AA80" s="2"/>
      <c r="AB80" s="2"/>
      <c r="AC80" s="2"/>
      <c r="AD80" s="2"/>
      <c r="AE80" s="2">
        <v>34.5</v>
      </c>
      <c r="AF80" s="2"/>
      <c r="AG80" s="2"/>
      <c r="AH80" s="2">
        <v>28.9</v>
      </c>
      <c r="AI80" s="2"/>
      <c r="AJ80" s="2"/>
      <c r="AK80" s="2"/>
      <c r="AL80" s="2"/>
      <c r="AM80" s="2">
        <v>30.2</v>
      </c>
      <c r="AN80" s="2"/>
      <c r="AO80" s="2"/>
      <c r="AP80" s="2"/>
      <c r="AR80" s="4">
        <f t="shared" si="2"/>
        <v>14</v>
      </c>
      <c r="AT80" s="4" t="s">
        <v>209</v>
      </c>
    </row>
    <row r="81" spans="1:46" x14ac:dyDescent="0.25">
      <c r="A81" s="5" t="s">
        <v>101</v>
      </c>
      <c r="B81" s="2">
        <v>33.799999999999997</v>
      </c>
      <c r="C81" s="2">
        <v>43.4</v>
      </c>
      <c r="D81" s="2"/>
      <c r="E81" s="2">
        <v>39.6</v>
      </c>
      <c r="F81" s="2">
        <v>32.5</v>
      </c>
      <c r="G81" s="2">
        <v>35.799999999999997</v>
      </c>
      <c r="H81" s="2">
        <v>40.6</v>
      </c>
      <c r="I81" s="2"/>
      <c r="J81" s="2"/>
      <c r="K81" s="2"/>
      <c r="L81" s="2">
        <v>31.2</v>
      </c>
      <c r="M81" s="2"/>
      <c r="N81" s="2"/>
      <c r="O81" s="2"/>
      <c r="P81" s="2"/>
      <c r="Q81" s="2"/>
      <c r="R81" s="2">
        <v>37.5</v>
      </c>
      <c r="S81" s="2"/>
      <c r="T81" s="2"/>
      <c r="U81" s="2">
        <v>39.9</v>
      </c>
      <c r="V81" s="2"/>
      <c r="W81" s="2">
        <v>55.4</v>
      </c>
      <c r="X81" s="2">
        <v>36.299999999999997</v>
      </c>
      <c r="Y81" s="2"/>
      <c r="Z81" s="2"/>
      <c r="AA81" s="2"/>
      <c r="AB81" s="2"/>
      <c r="AC81" s="2"/>
      <c r="AD81" s="2"/>
      <c r="AE81" s="2">
        <v>35.799999999999997</v>
      </c>
      <c r="AF81" s="2"/>
      <c r="AG81" s="2">
        <v>40.299999999999997</v>
      </c>
      <c r="AH81" s="2">
        <v>31.9</v>
      </c>
      <c r="AI81" s="2">
        <v>36.5</v>
      </c>
      <c r="AJ81" s="2"/>
      <c r="AK81" s="2"/>
      <c r="AL81" s="2"/>
      <c r="AM81" s="2">
        <v>25.5</v>
      </c>
      <c r="AN81" s="2"/>
      <c r="AO81" s="2"/>
      <c r="AP81" s="2"/>
      <c r="AR81" s="4">
        <f t="shared" si="2"/>
        <v>16</v>
      </c>
      <c r="AT81" s="4" t="s">
        <v>208</v>
      </c>
    </row>
    <row r="82" spans="1:46" x14ac:dyDescent="0.25">
      <c r="A82" s="5" t="s">
        <v>104</v>
      </c>
      <c r="B82" s="2"/>
      <c r="C82" s="2"/>
      <c r="D82" s="2"/>
      <c r="E82" s="2">
        <v>23.8</v>
      </c>
      <c r="F82" s="2">
        <v>18.5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73.599999999999994</v>
      </c>
      <c r="X82" s="2"/>
      <c r="Y82" s="2"/>
      <c r="Z82" s="2"/>
      <c r="AA82" s="2"/>
      <c r="AB82" s="2"/>
      <c r="AC82" s="2"/>
      <c r="AD82" s="2"/>
      <c r="AE82" s="2">
        <v>41.4</v>
      </c>
      <c r="AF82" s="2"/>
      <c r="AG82" s="2"/>
      <c r="AH82" s="2"/>
      <c r="AI82" s="2"/>
      <c r="AJ82" s="2"/>
      <c r="AK82" s="2"/>
      <c r="AL82" s="2"/>
      <c r="AM82" s="2">
        <v>29.6</v>
      </c>
      <c r="AN82" s="2"/>
      <c r="AO82" s="2"/>
      <c r="AP82" s="2"/>
      <c r="AR82" s="4">
        <f t="shared" si="2"/>
        <v>5</v>
      </c>
      <c r="AT82" s="4" t="s">
        <v>208</v>
      </c>
    </row>
    <row r="83" spans="1:46" x14ac:dyDescent="0.25">
      <c r="A83" s="5" t="s">
        <v>105</v>
      </c>
      <c r="B83" s="2"/>
      <c r="C83" s="2"/>
      <c r="D83" s="2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>
        <v>22.1</v>
      </c>
      <c r="S83" s="2"/>
      <c r="T83" s="2"/>
      <c r="U83" s="2"/>
      <c r="V83" s="2"/>
      <c r="W83" s="2">
        <v>60</v>
      </c>
      <c r="X83" s="2"/>
      <c r="Y83" s="2"/>
      <c r="Z83" s="2"/>
      <c r="AA83" s="2"/>
      <c r="AB83" s="2"/>
      <c r="AC83" s="2"/>
      <c r="AD83" s="2"/>
      <c r="AE83" s="2">
        <v>42.2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R83" s="4">
        <f t="shared" si="2"/>
        <v>3</v>
      </c>
      <c r="AT83" s="4" t="s">
        <v>185</v>
      </c>
    </row>
    <row r="84" spans="1:46" x14ac:dyDescent="0.25">
      <c r="A84" s="5" t="s">
        <v>106</v>
      </c>
      <c r="B84" s="2"/>
      <c r="C84" s="2">
        <v>24.6</v>
      </c>
      <c r="D84" s="2"/>
      <c r="E84" s="2">
        <v>25.6</v>
      </c>
      <c r="F84" s="2">
        <v>17.3</v>
      </c>
      <c r="G84" s="2"/>
      <c r="H84" s="2">
        <v>39.799999999999997</v>
      </c>
      <c r="I84" s="2"/>
      <c r="J84" s="2"/>
      <c r="K84" s="2"/>
      <c r="L84" s="2"/>
      <c r="M84" s="2"/>
      <c r="N84" s="2"/>
      <c r="O84" s="2"/>
      <c r="P84" s="2"/>
      <c r="Q84" s="2"/>
      <c r="R84" s="2">
        <v>43.8</v>
      </c>
      <c r="S84" s="2"/>
      <c r="T84" s="2"/>
      <c r="U84" s="2"/>
      <c r="V84" s="2"/>
      <c r="W84" s="2">
        <v>61.1</v>
      </c>
      <c r="X84" s="2">
        <v>40.6</v>
      </c>
      <c r="Y84" s="2">
        <v>59.1</v>
      </c>
      <c r="Z84" s="2"/>
      <c r="AA84" s="2"/>
      <c r="AB84" s="2"/>
      <c r="AC84" s="2"/>
      <c r="AD84" s="2">
        <v>39.6</v>
      </c>
      <c r="AE84" s="2">
        <v>44.7</v>
      </c>
      <c r="AF84" s="2"/>
      <c r="AG84" s="2"/>
      <c r="AH84" s="2">
        <v>33.299999999999997</v>
      </c>
      <c r="AI84" s="2"/>
      <c r="AJ84" s="2"/>
      <c r="AK84" s="2"/>
      <c r="AL84" s="2"/>
      <c r="AM84" s="2"/>
      <c r="AN84" s="2"/>
      <c r="AO84" s="2"/>
      <c r="AP84" s="2"/>
      <c r="AR84" s="4">
        <f t="shared" si="2"/>
        <v>11</v>
      </c>
      <c r="AT84" s="4" t="s">
        <v>185</v>
      </c>
    </row>
    <row r="85" spans="1:46" x14ac:dyDescent="0.25">
      <c r="A85" s="5" t="s">
        <v>107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>
        <v>59.1</v>
      </c>
      <c r="X85" s="2"/>
      <c r="Y85" s="2"/>
      <c r="Z85" s="2"/>
      <c r="AA85" s="2"/>
      <c r="AB85" s="2"/>
      <c r="AC85" s="2"/>
      <c r="AD85" s="2"/>
      <c r="AE85" s="2">
        <v>41.1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R85" s="4">
        <f t="shared" si="2"/>
        <v>2</v>
      </c>
      <c r="AT85" s="4" t="s">
        <v>185</v>
      </c>
    </row>
    <row r="86" spans="1:46" x14ac:dyDescent="0.25">
      <c r="A86" s="5" t="s">
        <v>108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>
        <v>65.2</v>
      </c>
      <c r="X86" s="2"/>
      <c r="Y86" s="2"/>
      <c r="Z86" s="2"/>
      <c r="AA86" s="2"/>
      <c r="AB86" s="2"/>
      <c r="AC86" s="2"/>
      <c r="AD86" s="2"/>
      <c r="AE86" s="2">
        <v>40.799999999999997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R86" s="4">
        <f t="shared" si="2"/>
        <v>2</v>
      </c>
      <c r="AT86" s="4" t="s">
        <v>185</v>
      </c>
    </row>
    <row r="87" spans="1:46" x14ac:dyDescent="0.25">
      <c r="A87" s="5" t="s">
        <v>109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>
        <v>60.4</v>
      </c>
      <c r="X87" s="2"/>
      <c r="Y87" s="2"/>
      <c r="Z87" s="2"/>
      <c r="AA87" s="2"/>
      <c r="AB87" s="2"/>
      <c r="AC87" s="2"/>
      <c r="AD87" s="2"/>
      <c r="AE87" s="2">
        <v>39.6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R87" s="4">
        <f t="shared" si="2"/>
        <v>2</v>
      </c>
      <c r="AT87" s="4" t="s">
        <v>176</v>
      </c>
    </row>
    <row r="88" spans="1:46" x14ac:dyDescent="0.25">
      <c r="A88" s="5" t="s">
        <v>111</v>
      </c>
      <c r="B88" s="2"/>
      <c r="C88" s="2">
        <v>37.1</v>
      </c>
      <c r="D88" s="2"/>
      <c r="E88" s="2">
        <v>27.1</v>
      </c>
      <c r="F88" s="2">
        <v>17</v>
      </c>
      <c r="G88" s="2"/>
      <c r="H88" s="2">
        <v>39.4</v>
      </c>
      <c r="I88" s="2">
        <v>12.7</v>
      </c>
      <c r="J88" s="2"/>
      <c r="K88" s="2"/>
      <c r="L88" s="2">
        <v>26.2</v>
      </c>
      <c r="M88" s="2"/>
      <c r="N88" s="2"/>
      <c r="O88" s="2"/>
      <c r="P88" s="2"/>
      <c r="Q88" s="2"/>
      <c r="R88" s="2">
        <v>42.8</v>
      </c>
      <c r="S88" s="2"/>
      <c r="T88" s="2"/>
      <c r="U88" s="2"/>
      <c r="V88" s="2"/>
      <c r="W88" s="2">
        <v>50.8</v>
      </c>
      <c r="X88" s="2">
        <v>48.2</v>
      </c>
      <c r="Y88" s="2">
        <v>31.6</v>
      </c>
      <c r="Z88" s="2"/>
      <c r="AA88" s="2"/>
      <c r="AB88" s="2"/>
      <c r="AC88" s="2"/>
      <c r="AD88" s="2"/>
      <c r="AE88" s="2">
        <v>34.299999999999997</v>
      </c>
      <c r="AF88" s="2"/>
      <c r="AG88" s="2">
        <v>16.8</v>
      </c>
      <c r="AH88" s="2">
        <v>32.5</v>
      </c>
      <c r="AI88" s="2"/>
      <c r="AJ88" s="2"/>
      <c r="AK88" s="2"/>
      <c r="AL88" s="2"/>
      <c r="AM88" s="2">
        <v>31.4</v>
      </c>
      <c r="AN88" s="2"/>
      <c r="AO88" s="2"/>
      <c r="AP88" s="2"/>
      <c r="AR88" s="4">
        <f t="shared" si="2"/>
        <v>14</v>
      </c>
      <c r="AT88" s="4" t="s">
        <v>210</v>
      </c>
    </row>
    <row r="89" spans="1:46" x14ac:dyDescent="0.25">
      <c r="A89" s="5" t="s">
        <v>112</v>
      </c>
      <c r="B89" s="2"/>
      <c r="C89" s="2">
        <v>41.4</v>
      </c>
      <c r="D89" s="2"/>
      <c r="E89" s="2">
        <v>25.7</v>
      </c>
      <c r="F89" s="2">
        <v>21.9</v>
      </c>
      <c r="G89" s="2">
        <v>37.200000000000003</v>
      </c>
      <c r="H89" s="2">
        <v>42.9</v>
      </c>
      <c r="I89" s="2"/>
      <c r="J89" s="2"/>
      <c r="K89" s="2"/>
      <c r="L89" s="2"/>
      <c r="M89" s="2"/>
      <c r="N89" s="2"/>
      <c r="O89" s="2"/>
      <c r="P89" s="2"/>
      <c r="Q89" s="2"/>
      <c r="R89" s="2">
        <v>41.9</v>
      </c>
      <c r="S89" s="2"/>
      <c r="T89" s="2"/>
      <c r="U89" s="2"/>
      <c r="V89" s="2"/>
      <c r="W89" s="2">
        <v>51.6</v>
      </c>
      <c r="X89" s="2">
        <v>46.2</v>
      </c>
      <c r="Y89" s="2">
        <v>36.4</v>
      </c>
      <c r="Z89" s="2">
        <v>25.6</v>
      </c>
      <c r="AA89" s="2"/>
      <c r="AB89" s="2"/>
      <c r="AC89" s="2">
        <v>34.5</v>
      </c>
      <c r="AD89" s="2"/>
      <c r="AE89" s="2">
        <v>37.6</v>
      </c>
      <c r="AF89" s="2"/>
      <c r="AG89" s="2">
        <v>33.1</v>
      </c>
      <c r="AH89" s="2">
        <v>30.3</v>
      </c>
      <c r="AI89" s="2"/>
      <c r="AJ89" s="2"/>
      <c r="AK89" s="2"/>
      <c r="AL89" s="2"/>
      <c r="AM89" s="2">
        <v>32</v>
      </c>
      <c r="AN89" s="2"/>
      <c r="AO89" s="2"/>
      <c r="AP89" s="2"/>
      <c r="AR89" s="4">
        <f t="shared" si="2"/>
        <v>15</v>
      </c>
      <c r="AT89" s="4" t="s">
        <v>203</v>
      </c>
    </row>
    <row r="90" spans="1:46" x14ac:dyDescent="0.25">
      <c r="A90" s="5" t="s">
        <v>113</v>
      </c>
      <c r="B90" s="2"/>
      <c r="C90" s="2"/>
      <c r="D90" s="2"/>
      <c r="E90" s="2">
        <v>37.4</v>
      </c>
      <c r="F90" s="2">
        <v>28.7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>
        <v>33.5</v>
      </c>
      <c r="S90" s="2"/>
      <c r="T90" s="2"/>
      <c r="U90" s="2"/>
      <c r="V90" s="2"/>
      <c r="W90" s="2"/>
      <c r="X90" s="2">
        <v>45.3</v>
      </c>
      <c r="Y90" s="2"/>
      <c r="Z90" s="2"/>
      <c r="AA90" s="2"/>
      <c r="AB90" s="2"/>
      <c r="AC90" s="2">
        <v>33.200000000000003</v>
      </c>
      <c r="AD90" s="2"/>
      <c r="AE90" s="2"/>
      <c r="AF90" s="2"/>
      <c r="AG90" s="2"/>
      <c r="AH90" s="2"/>
      <c r="AI90" s="2"/>
      <c r="AJ90" s="2"/>
      <c r="AK90" s="2"/>
      <c r="AL90" s="2"/>
      <c r="AM90" s="2">
        <v>23</v>
      </c>
      <c r="AN90" s="2"/>
      <c r="AO90" s="2"/>
      <c r="AP90" s="2"/>
      <c r="AR90" s="4">
        <f t="shared" si="2"/>
        <v>6</v>
      </c>
      <c r="AT90" s="4" t="s">
        <v>190</v>
      </c>
    </row>
    <row r="91" spans="1:46" x14ac:dyDescent="0.25">
      <c r="A91" s="5" t="s">
        <v>114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>
        <v>47.2</v>
      </c>
      <c r="Y91" s="2"/>
      <c r="Z91" s="2"/>
      <c r="AA91" s="2"/>
      <c r="AB91" s="2"/>
      <c r="AC91" s="2"/>
      <c r="AD91" s="2"/>
      <c r="AE91" s="2">
        <v>35.200000000000003</v>
      </c>
      <c r="AF91" s="2"/>
      <c r="AG91" s="2"/>
      <c r="AH91" s="2">
        <v>30.5</v>
      </c>
      <c r="AI91" s="2"/>
      <c r="AJ91" s="2"/>
      <c r="AK91" s="2"/>
      <c r="AL91" s="2"/>
      <c r="AM91" s="2">
        <v>28.8</v>
      </c>
      <c r="AN91" s="2"/>
      <c r="AO91" s="2"/>
      <c r="AP91" s="2"/>
      <c r="AR91" s="4">
        <f t="shared" si="2"/>
        <v>4</v>
      </c>
      <c r="AT91" s="4" t="s">
        <v>204</v>
      </c>
    </row>
    <row r="92" spans="1:46" x14ac:dyDescent="0.25">
      <c r="A92" s="5" t="s">
        <v>116</v>
      </c>
      <c r="B92" s="2"/>
      <c r="C92" s="2"/>
      <c r="D92" s="2"/>
      <c r="E92" s="2"/>
      <c r="F92" s="2">
        <v>13.9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>
        <v>38</v>
      </c>
      <c r="Z92" s="2"/>
      <c r="AA92" s="2"/>
      <c r="AB92" s="2"/>
      <c r="AC92" s="2"/>
      <c r="AD92" s="2"/>
      <c r="AE92" s="2"/>
      <c r="AF92" s="2"/>
      <c r="AG92" s="2"/>
      <c r="AH92" s="2">
        <v>24.1</v>
      </c>
      <c r="AI92" s="2"/>
      <c r="AJ92" s="2"/>
      <c r="AK92" s="2"/>
      <c r="AL92" s="2"/>
      <c r="AM92" s="2">
        <v>25.8</v>
      </c>
      <c r="AN92" s="2"/>
      <c r="AO92" s="2"/>
      <c r="AP92" s="2"/>
      <c r="AR92" s="4">
        <f t="shared" si="2"/>
        <v>4</v>
      </c>
      <c r="AT92" s="8" t="s">
        <v>246</v>
      </c>
    </row>
    <row r="93" spans="1:46" x14ac:dyDescent="0.25">
      <c r="A93" s="5" t="s">
        <v>117</v>
      </c>
      <c r="B93" s="2"/>
      <c r="C93" s="2">
        <v>23</v>
      </c>
      <c r="D93" s="2"/>
      <c r="E93" s="2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>
        <v>36.200000000000003</v>
      </c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R93" s="4">
        <f t="shared" si="2"/>
        <v>2</v>
      </c>
      <c r="AT93" s="4" t="s">
        <v>211</v>
      </c>
    </row>
    <row r="94" spans="1:46" x14ac:dyDescent="0.25">
      <c r="A94" s="5" t="s">
        <v>118</v>
      </c>
      <c r="B94" s="2"/>
      <c r="C94" s="2">
        <v>24.3</v>
      </c>
      <c r="D94" s="2"/>
      <c r="E94" s="2">
        <v>24.4</v>
      </c>
      <c r="F94" s="2">
        <v>22.3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>
        <v>44.4</v>
      </c>
      <c r="S94" s="2"/>
      <c r="T94" s="2"/>
      <c r="U94" s="2"/>
      <c r="V94" s="2"/>
      <c r="W94" s="2">
        <v>50.4</v>
      </c>
      <c r="X94" s="2">
        <v>42</v>
      </c>
      <c r="Y94" s="2">
        <v>41.4</v>
      </c>
      <c r="Z94" s="2"/>
      <c r="AA94" s="2"/>
      <c r="AB94" s="2"/>
      <c r="AC94" s="2">
        <v>32.5</v>
      </c>
      <c r="AD94" s="2"/>
      <c r="AE94" s="2">
        <v>36.6</v>
      </c>
      <c r="AF94" s="2"/>
      <c r="AG94" s="2">
        <v>43.3</v>
      </c>
      <c r="AH94" s="2">
        <v>6</v>
      </c>
      <c r="AI94" s="2"/>
      <c r="AJ94" s="2"/>
      <c r="AK94" s="2"/>
      <c r="AL94" s="2"/>
      <c r="AM94" s="2">
        <v>26.1</v>
      </c>
      <c r="AN94" s="2"/>
      <c r="AO94" s="2"/>
      <c r="AP94" s="2"/>
      <c r="AR94" s="4">
        <f t="shared" si="2"/>
        <v>12</v>
      </c>
      <c r="AT94" s="4" t="s">
        <v>203</v>
      </c>
    </row>
    <row r="95" spans="1:46" x14ac:dyDescent="0.25">
      <c r="A95" s="5" t="s">
        <v>120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>
        <v>24.9</v>
      </c>
      <c r="S95" s="2"/>
      <c r="T95" s="2"/>
      <c r="U95" s="2"/>
      <c r="V95" s="2"/>
      <c r="W95" s="2">
        <v>48.8</v>
      </c>
      <c r="X95" s="2">
        <v>26.9</v>
      </c>
      <c r="Y95" s="2"/>
      <c r="Z95" s="2">
        <v>32.4</v>
      </c>
      <c r="AA95" s="2"/>
      <c r="AB95" s="2"/>
      <c r="AC95" s="2"/>
      <c r="AD95" s="2"/>
      <c r="AE95" s="2"/>
      <c r="AF95" s="2"/>
      <c r="AG95" s="2"/>
      <c r="AH95" s="2">
        <v>4.9000000000000004</v>
      </c>
      <c r="AI95" s="2"/>
      <c r="AJ95" s="2"/>
      <c r="AK95" s="2"/>
      <c r="AL95" s="2"/>
      <c r="AM95" s="2"/>
      <c r="AN95" s="2"/>
      <c r="AO95" s="2"/>
      <c r="AP95" s="2"/>
      <c r="AR95" s="4">
        <f t="shared" si="2"/>
        <v>5</v>
      </c>
      <c r="AT95" s="4" t="s">
        <v>212</v>
      </c>
    </row>
    <row r="96" spans="1:46" x14ac:dyDescent="0.25">
      <c r="A96" s="5" t="s">
        <v>121</v>
      </c>
      <c r="B96" s="2"/>
      <c r="C96" s="2">
        <v>31.1</v>
      </c>
      <c r="D96" s="2"/>
      <c r="E96" s="2">
        <v>27.9</v>
      </c>
      <c r="F96" s="2">
        <v>18.5</v>
      </c>
      <c r="G96" s="2">
        <v>41.1</v>
      </c>
      <c r="H96" s="2">
        <v>41.7</v>
      </c>
      <c r="I96" s="2"/>
      <c r="J96" s="2"/>
      <c r="K96" s="2"/>
      <c r="L96" s="2"/>
      <c r="M96" s="2"/>
      <c r="N96" s="2"/>
      <c r="O96" s="2"/>
      <c r="P96" s="2"/>
      <c r="Q96" s="2"/>
      <c r="R96" s="2">
        <v>34.4</v>
      </c>
      <c r="S96" s="2"/>
      <c r="T96" s="2"/>
      <c r="U96" s="2"/>
      <c r="V96" s="2"/>
      <c r="W96" s="2">
        <v>50.4</v>
      </c>
      <c r="X96" s="2">
        <v>42.6</v>
      </c>
      <c r="Y96" s="2"/>
      <c r="Z96" s="2">
        <v>29.3</v>
      </c>
      <c r="AA96" s="2"/>
      <c r="AB96" s="2"/>
      <c r="AC96" s="2"/>
      <c r="AD96" s="2"/>
      <c r="AE96" s="2">
        <v>34.299999999999997</v>
      </c>
      <c r="AF96" s="2"/>
      <c r="AG96" s="2">
        <v>37.6</v>
      </c>
      <c r="AH96" s="2">
        <v>32</v>
      </c>
      <c r="AI96" s="2"/>
      <c r="AJ96" s="2"/>
      <c r="AK96" s="2"/>
      <c r="AL96" s="2"/>
      <c r="AM96" s="2">
        <v>26.2</v>
      </c>
      <c r="AN96" s="2"/>
      <c r="AO96" s="2"/>
      <c r="AP96" s="2"/>
      <c r="AR96" s="4">
        <f t="shared" si="2"/>
        <v>13</v>
      </c>
      <c r="AT96" s="4" t="s">
        <v>203</v>
      </c>
    </row>
    <row r="97" spans="1:46" x14ac:dyDescent="0.25">
      <c r="A97" s="5" t="s">
        <v>122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>
        <v>32.9</v>
      </c>
      <c r="S97" s="2"/>
      <c r="T97" s="2"/>
      <c r="U97" s="2"/>
      <c r="V97" s="2"/>
      <c r="W97" s="2"/>
      <c r="X97" s="2">
        <v>26.7</v>
      </c>
      <c r="Y97" s="2"/>
      <c r="Z97" s="2">
        <v>24.5</v>
      </c>
      <c r="AA97" s="2"/>
      <c r="AB97" s="2"/>
      <c r="AC97" s="2"/>
      <c r="AD97" s="2"/>
      <c r="AE97" s="2">
        <v>37</v>
      </c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R97" s="4">
        <f t="shared" si="2"/>
        <v>4</v>
      </c>
      <c r="AT97" s="4" t="s">
        <v>213</v>
      </c>
    </row>
    <row r="98" spans="1:46" x14ac:dyDescent="0.25">
      <c r="A98" s="5" t="s">
        <v>123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>
        <v>28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R98" s="4">
        <f t="shared" ref="AR98:AR130" si="3">COUNT(B98:AP98)</f>
        <v>1</v>
      </c>
      <c r="AT98" s="7" t="s">
        <v>241</v>
      </c>
    </row>
    <row r="99" spans="1:46" x14ac:dyDescent="0.25">
      <c r="A99" s="5" t="s">
        <v>124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>
        <v>29.3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R99" s="4">
        <f t="shared" si="3"/>
        <v>1</v>
      </c>
      <c r="AT99" s="7" t="s">
        <v>241</v>
      </c>
    </row>
    <row r="100" spans="1:46" x14ac:dyDescent="0.25">
      <c r="A100" s="5" t="s">
        <v>126</v>
      </c>
      <c r="B100" s="2"/>
      <c r="C100" s="2">
        <v>35</v>
      </c>
      <c r="D100" s="2"/>
      <c r="E100" s="2">
        <v>30</v>
      </c>
      <c r="F100" s="2">
        <v>29</v>
      </c>
      <c r="G100" s="2"/>
      <c r="H100" s="2">
        <v>42.7</v>
      </c>
      <c r="I100" s="2"/>
      <c r="J100" s="2"/>
      <c r="K100" s="2"/>
      <c r="L100" s="2">
        <v>31.3</v>
      </c>
      <c r="M100" s="2"/>
      <c r="N100" s="2"/>
      <c r="O100" s="2"/>
      <c r="P100" s="2"/>
      <c r="Q100" s="2"/>
      <c r="R100" s="2">
        <v>34.200000000000003</v>
      </c>
      <c r="S100" s="2"/>
      <c r="T100" s="2"/>
      <c r="U100" s="2"/>
      <c r="V100" s="2"/>
      <c r="W100" s="2"/>
      <c r="X100" s="2">
        <v>29</v>
      </c>
      <c r="Y100" s="2"/>
      <c r="Z100" s="2"/>
      <c r="AA100" s="2">
        <v>21</v>
      </c>
      <c r="AB100" s="2"/>
      <c r="AC100" s="2"/>
      <c r="AD100" s="2"/>
      <c r="AE100" s="2"/>
      <c r="AF100" s="2"/>
      <c r="AG100" s="2"/>
      <c r="AH100" s="2">
        <v>37.1</v>
      </c>
      <c r="AI100" s="2"/>
      <c r="AJ100" s="2"/>
      <c r="AK100" s="2"/>
      <c r="AL100" s="2"/>
      <c r="AM100" s="2"/>
      <c r="AN100" s="2"/>
      <c r="AO100" s="2"/>
      <c r="AP100" s="2"/>
      <c r="AR100" s="4">
        <f t="shared" si="3"/>
        <v>9</v>
      </c>
      <c r="AT100" s="4" t="s">
        <v>215</v>
      </c>
    </row>
    <row r="101" spans="1:46" x14ac:dyDescent="0.25">
      <c r="A101" s="5" t="s">
        <v>56</v>
      </c>
      <c r="B101" s="2"/>
      <c r="C101" s="2">
        <v>25.7</v>
      </c>
      <c r="D101" s="2"/>
      <c r="E101" s="2"/>
      <c r="F101" s="2"/>
      <c r="G101" s="2"/>
      <c r="H101" s="2">
        <v>12.6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>
        <v>51.3</v>
      </c>
      <c r="X101" s="2"/>
      <c r="Y101" s="2"/>
      <c r="Z101" s="2"/>
      <c r="AA101" s="2"/>
      <c r="AB101" s="2">
        <v>27.7</v>
      </c>
      <c r="AC101" s="2"/>
      <c r="AD101" s="2"/>
      <c r="AE101" s="2">
        <v>39.5</v>
      </c>
      <c r="AF101" s="2"/>
      <c r="AG101" s="2"/>
      <c r="AH101" s="2">
        <v>5.2</v>
      </c>
      <c r="AI101" s="2"/>
      <c r="AJ101" s="2"/>
      <c r="AK101" s="2"/>
      <c r="AL101" s="2"/>
      <c r="AM101" s="2">
        <v>29.9</v>
      </c>
      <c r="AN101" s="2"/>
      <c r="AO101" s="2"/>
      <c r="AP101" s="2"/>
      <c r="AR101" s="4">
        <f t="shared" si="3"/>
        <v>7</v>
      </c>
      <c r="AT101" s="4" t="s">
        <v>176</v>
      </c>
    </row>
    <row r="102" spans="1:46" x14ac:dyDescent="0.25">
      <c r="A102" s="5" t="s">
        <v>128</v>
      </c>
      <c r="B102" s="2">
        <v>34.9</v>
      </c>
      <c r="C102" s="2">
        <v>41.6</v>
      </c>
      <c r="D102" s="2"/>
      <c r="E102" s="2">
        <v>25.9</v>
      </c>
      <c r="F102" s="2">
        <v>16.7</v>
      </c>
      <c r="G102" s="2"/>
      <c r="H102" s="2">
        <v>41.3</v>
      </c>
      <c r="I102" s="2"/>
      <c r="J102" s="2"/>
      <c r="K102" s="2"/>
      <c r="L102" s="2"/>
      <c r="M102" s="2"/>
      <c r="N102" s="2"/>
      <c r="O102" s="2"/>
      <c r="P102" s="2"/>
      <c r="Q102" s="2"/>
      <c r="R102" s="2">
        <v>33.1</v>
      </c>
      <c r="S102" s="2"/>
      <c r="T102" s="2"/>
      <c r="U102" s="2"/>
      <c r="V102" s="2"/>
      <c r="W102" s="2">
        <v>50.1</v>
      </c>
      <c r="X102" s="2">
        <v>35.200000000000003</v>
      </c>
      <c r="Y102" s="2"/>
      <c r="Z102" s="2"/>
      <c r="AA102" s="2"/>
      <c r="AB102" s="2">
        <v>27.2</v>
      </c>
      <c r="AC102" s="2"/>
      <c r="AD102" s="2"/>
      <c r="AE102" s="2">
        <v>33.9</v>
      </c>
      <c r="AF102" s="2"/>
      <c r="AG102" s="2"/>
      <c r="AH102" s="2">
        <v>9.5</v>
      </c>
      <c r="AI102" s="2"/>
      <c r="AJ102" s="2"/>
      <c r="AK102" s="2"/>
      <c r="AL102" s="2"/>
      <c r="AM102" s="2">
        <v>28.4</v>
      </c>
      <c r="AN102" s="2"/>
      <c r="AO102" s="2"/>
      <c r="AP102" s="2"/>
      <c r="AR102" s="4">
        <f t="shared" si="3"/>
        <v>12</v>
      </c>
      <c r="AT102" s="4" t="s">
        <v>209</v>
      </c>
    </row>
    <row r="103" spans="1:46" x14ac:dyDescent="0.25">
      <c r="A103" s="5" t="s">
        <v>130</v>
      </c>
      <c r="B103" s="2"/>
      <c r="C103" s="2"/>
      <c r="D103" s="2"/>
      <c r="E103" s="2">
        <v>25.4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>
        <v>39.9</v>
      </c>
      <c r="S103" s="2"/>
      <c r="T103" s="2"/>
      <c r="U103" s="2"/>
      <c r="V103" s="2"/>
      <c r="W103" s="2">
        <v>48.8</v>
      </c>
      <c r="X103" s="2">
        <v>35</v>
      </c>
      <c r="Y103" s="2"/>
      <c r="Z103" s="2"/>
      <c r="AA103" s="2"/>
      <c r="AB103" s="2"/>
      <c r="AC103" s="2">
        <v>30.3</v>
      </c>
      <c r="AD103" s="2"/>
      <c r="AE103" s="2">
        <v>35</v>
      </c>
      <c r="AF103" s="2"/>
      <c r="AG103" s="2"/>
      <c r="AH103" s="2">
        <v>33.1</v>
      </c>
      <c r="AI103" s="2"/>
      <c r="AJ103" s="2"/>
      <c r="AK103" s="2"/>
      <c r="AL103" s="2"/>
      <c r="AM103" s="2">
        <v>19.5</v>
      </c>
      <c r="AN103" s="2"/>
      <c r="AO103" s="2"/>
      <c r="AP103" s="2"/>
      <c r="AR103" s="4">
        <f t="shared" si="3"/>
        <v>8</v>
      </c>
      <c r="AT103" s="4" t="s">
        <v>210</v>
      </c>
    </row>
    <row r="104" spans="1:46" x14ac:dyDescent="0.25">
      <c r="A104" s="5" t="s">
        <v>131</v>
      </c>
      <c r="B104" s="2"/>
      <c r="C104" s="2">
        <v>24.4</v>
      </c>
      <c r="D104" s="2"/>
      <c r="E104" s="2">
        <v>39.200000000000003</v>
      </c>
      <c r="F104" s="2">
        <v>30.7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>
        <v>40</v>
      </c>
      <c r="S104" s="2"/>
      <c r="T104" s="2"/>
      <c r="U104" s="2"/>
      <c r="V104" s="2"/>
      <c r="W104" s="2">
        <v>51.2</v>
      </c>
      <c r="X104" s="2">
        <v>29</v>
      </c>
      <c r="Y104" s="2">
        <v>27</v>
      </c>
      <c r="Z104" s="2"/>
      <c r="AA104" s="2"/>
      <c r="AB104" s="2"/>
      <c r="AC104" s="2">
        <v>33.9</v>
      </c>
      <c r="AD104" s="2"/>
      <c r="AE104" s="2">
        <v>33.4</v>
      </c>
      <c r="AF104" s="2"/>
      <c r="AG104" s="2">
        <v>37</v>
      </c>
      <c r="AH104" s="2">
        <v>34.5</v>
      </c>
      <c r="AI104" s="2"/>
      <c r="AJ104" s="2"/>
      <c r="AK104" s="2"/>
      <c r="AL104" s="2"/>
      <c r="AM104" s="2">
        <v>26.9</v>
      </c>
      <c r="AN104" s="2"/>
      <c r="AO104" s="2"/>
      <c r="AP104" s="2"/>
      <c r="AR104" s="4">
        <f t="shared" si="3"/>
        <v>12</v>
      </c>
      <c r="AT104" s="4" t="s">
        <v>212</v>
      </c>
    </row>
    <row r="105" spans="1:46" x14ac:dyDescent="0.25">
      <c r="A105" s="5" t="s">
        <v>132</v>
      </c>
      <c r="B105" s="2"/>
      <c r="C105" s="2">
        <v>21.3</v>
      </c>
      <c r="D105" s="2"/>
      <c r="E105" s="2"/>
      <c r="F105" s="2">
        <v>17.899999999999999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>
        <v>24</v>
      </c>
      <c r="S105" s="2"/>
      <c r="T105" s="2"/>
      <c r="U105" s="2"/>
      <c r="V105" s="2"/>
      <c r="W105" s="2">
        <v>42.6</v>
      </c>
      <c r="X105" s="2"/>
      <c r="Y105" s="2"/>
      <c r="Z105" s="2"/>
      <c r="AA105" s="2"/>
      <c r="AB105" s="2"/>
      <c r="AC105" s="2">
        <v>26.8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>
        <v>27</v>
      </c>
      <c r="AN105" s="2"/>
      <c r="AO105" s="2"/>
      <c r="AP105" s="2"/>
      <c r="AR105" s="4">
        <f t="shared" si="3"/>
        <v>6</v>
      </c>
      <c r="AT105" s="4" t="s">
        <v>184</v>
      </c>
    </row>
    <row r="106" spans="1:46" x14ac:dyDescent="0.25">
      <c r="A106" s="5" t="s">
        <v>133</v>
      </c>
      <c r="B106" s="2"/>
      <c r="C106" s="2">
        <v>14.2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>
        <v>38.4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>
        <v>31.2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R106" s="4">
        <f t="shared" si="3"/>
        <v>3</v>
      </c>
      <c r="AT106" s="4" t="s">
        <v>184</v>
      </c>
    </row>
    <row r="107" spans="1:46" x14ac:dyDescent="0.25">
      <c r="A107" s="5" t="s">
        <v>134</v>
      </c>
      <c r="B107" s="2"/>
      <c r="C107" s="2">
        <v>23.4</v>
      </c>
      <c r="D107" s="2"/>
      <c r="E107" s="2"/>
      <c r="F107" s="2">
        <v>15.1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>
        <v>32</v>
      </c>
      <c r="Y107" s="2"/>
      <c r="Z107" s="2"/>
      <c r="AA107" s="2"/>
      <c r="AB107" s="2"/>
      <c r="AC107" s="2">
        <v>33.200000000000003</v>
      </c>
      <c r="AD107" s="2"/>
      <c r="AE107" s="2">
        <v>32.6</v>
      </c>
      <c r="AF107" s="2"/>
      <c r="AG107" s="2"/>
      <c r="AH107" s="2">
        <v>4.5</v>
      </c>
      <c r="AI107" s="2"/>
      <c r="AJ107" s="2"/>
      <c r="AK107" s="2"/>
      <c r="AL107" s="2"/>
      <c r="AM107" s="2"/>
      <c r="AN107" s="2"/>
      <c r="AO107" s="2"/>
      <c r="AP107" s="2"/>
      <c r="AR107" s="4">
        <f t="shared" si="3"/>
        <v>6</v>
      </c>
      <c r="AT107" s="4" t="s">
        <v>203</v>
      </c>
    </row>
    <row r="108" spans="1:46" x14ac:dyDescent="0.25">
      <c r="A108" s="5" t="s">
        <v>136</v>
      </c>
      <c r="B108" s="2"/>
      <c r="C108" s="2">
        <v>24.7</v>
      </c>
      <c r="D108" s="2"/>
      <c r="E108" s="2">
        <v>19.899999999999999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>
        <v>33.5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>
        <v>40.6</v>
      </c>
      <c r="AE108" s="2"/>
      <c r="AF108" s="2"/>
      <c r="AG108" s="2"/>
      <c r="AH108" s="2">
        <v>40.5</v>
      </c>
      <c r="AI108" s="2"/>
      <c r="AJ108" s="2"/>
      <c r="AK108" s="2"/>
      <c r="AL108" s="2"/>
      <c r="AM108" s="2">
        <v>18.399999999999999</v>
      </c>
      <c r="AN108" s="2"/>
      <c r="AO108" s="2"/>
      <c r="AP108" s="2"/>
      <c r="AR108" s="4">
        <f t="shared" si="3"/>
        <v>6</v>
      </c>
      <c r="AT108" s="4" t="s">
        <v>216</v>
      </c>
    </row>
    <row r="109" spans="1:46" x14ac:dyDescent="0.25">
      <c r="A109" s="5" t="s">
        <v>137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>
        <v>23.8</v>
      </c>
      <c r="S109" s="2"/>
      <c r="T109" s="2"/>
      <c r="U109" s="2"/>
      <c r="V109" s="2"/>
      <c r="W109" s="2">
        <v>54.3</v>
      </c>
      <c r="X109" s="2"/>
      <c r="Y109" s="2"/>
      <c r="Z109" s="2"/>
      <c r="AA109" s="2"/>
      <c r="AB109" s="2"/>
      <c r="AC109" s="2"/>
      <c r="AD109" s="2">
        <v>41.5</v>
      </c>
      <c r="AE109" s="2">
        <v>37</v>
      </c>
      <c r="AF109" s="2">
        <v>22.8</v>
      </c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R109" s="4">
        <f t="shared" si="3"/>
        <v>5</v>
      </c>
      <c r="AT109" s="4" t="s">
        <v>217</v>
      </c>
    </row>
    <row r="110" spans="1:46" x14ac:dyDescent="0.25">
      <c r="A110" s="5" t="s">
        <v>139</v>
      </c>
      <c r="B110" s="2"/>
      <c r="C110" s="2">
        <v>17.600000000000001</v>
      </c>
      <c r="D110" s="2"/>
      <c r="E110" s="2">
        <v>29</v>
      </c>
      <c r="F110" s="2"/>
      <c r="G110" s="2"/>
      <c r="H110" s="2"/>
      <c r="I110" s="2"/>
      <c r="J110" s="2"/>
      <c r="K110" s="2"/>
      <c r="L110" s="2"/>
      <c r="M110" s="2"/>
      <c r="N110" s="2">
        <v>7.3</v>
      </c>
      <c r="O110" s="2"/>
      <c r="P110" s="2"/>
      <c r="Q110" s="2"/>
      <c r="R110" s="2"/>
      <c r="S110" s="2"/>
      <c r="T110" s="2"/>
      <c r="U110" s="2"/>
      <c r="V110" s="2"/>
      <c r="W110" s="2">
        <v>54.3</v>
      </c>
      <c r="X110" s="2"/>
      <c r="Y110" s="2"/>
      <c r="Z110" s="2"/>
      <c r="AA110" s="2"/>
      <c r="AB110" s="2"/>
      <c r="AC110" s="2"/>
      <c r="AD110" s="2"/>
      <c r="AE110" s="2">
        <v>42.9</v>
      </c>
      <c r="AF110" s="2"/>
      <c r="AG110" s="2"/>
      <c r="AH110" s="2"/>
      <c r="AI110" s="2"/>
      <c r="AJ110" s="2"/>
      <c r="AK110" s="2"/>
      <c r="AL110" s="2"/>
      <c r="AM110" s="2"/>
      <c r="AN110" s="2"/>
      <c r="AO110" s="2">
        <v>32</v>
      </c>
      <c r="AP110" s="2"/>
      <c r="AR110" s="4">
        <f t="shared" si="3"/>
        <v>6</v>
      </c>
      <c r="AT110" s="4" t="s">
        <v>176</v>
      </c>
    </row>
    <row r="111" spans="1:46" x14ac:dyDescent="0.25">
      <c r="A111" s="5" t="s">
        <v>141</v>
      </c>
      <c r="B111" s="2"/>
      <c r="C111" s="2">
        <v>24.1</v>
      </c>
      <c r="D111" s="2"/>
      <c r="E111" s="2"/>
      <c r="F111" s="2">
        <v>15.3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>
        <v>31.6</v>
      </c>
      <c r="S111" s="2"/>
      <c r="T111" s="2"/>
      <c r="U111" s="2"/>
      <c r="V111" s="2"/>
      <c r="W111" s="2">
        <v>43.5</v>
      </c>
      <c r="X111" s="2">
        <v>30.2</v>
      </c>
      <c r="Y111" s="2"/>
      <c r="Z111" s="2"/>
      <c r="AA111" s="2"/>
      <c r="AB111" s="2"/>
      <c r="AC111" s="2"/>
      <c r="AD111" s="2"/>
      <c r="AE111" s="2">
        <v>36.4</v>
      </c>
      <c r="AF111" s="2">
        <v>40.200000000000003</v>
      </c>
      <c r="AG111" s="2"/>
      <c r="AH111" s="2"/>
      <c r="AI111" s="2"/>
      <c r="AJ111" s="2"/>
      <c r="AK111" s="2"/>
      <c r="AL111" s="2"/>
      <c r="AM111" s="2">
        <v>31.7</v>
      </c>
      <c r="AN111" s="2"/>
      <c r="AO111" s="2"/>
      <c r="AP111" s="2"/>
      <c r="AR111" s="4">
        <f t="shared" si="3"/>
        <v>8</v>
      </c>
      <c r="AT111" s="4" t="s">
        <v>186</v>
      </c>
    </row>
    <row r="112" spans="1:46" x14ac:dyDescent="0.25">
      <c r="A112" s="5" t="s">
        <v>142</v>
      </c>
      <c r="B112" s="2">
        <v>41.2</v>
      </c>
      <c r="C112" s="2">
        <v>41.1</v>
      </c>
      <c r="D112" s="2"/>
      <c r="E112" s="2">
        <v>18.899999999999999</v>
      </c>
      <c r="F112" s="2">
        <v>39.799999999999997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>
        <v>32.5</v>
      </c>
      <c r="S112" s="2"/>
      <c r="T112" s="2"/>
      <c r="U112" s="2"/>
      <c r="V112" s="2"/>
      <c r="W112" s="2">
        <v>41.7</v>
      </c>
      <c r="X112" s="2">
        <v>29.5</v>
      </c>
      <c r="Y112" s="2"/>
      <c r="Z112" s="2"/>
      <c r="AA112" s="2"/>
      <c r="AB112" s="2"/>
      <c r="AC112" s="2"/>
      <c r="AD112" s="2"/>
      <c r="AE112" s="2">
        <v>36.6</v>
      </c>
      <c r="AF112" s="2">
        <v>38.1</v>
      </c>
      <c r="AG112" s="2"/>
      <c r="AH112" s="2"/>
      <c r="AI112" s="2"/>
      <c r="AJ112" s="2"/>
      <c r="AK112" s="2"/>
      <c r="AL112" s="2"/>
      <c r="AM112" s="2">
        <v>28.2</v>
      </c>
      <c r="AN112" s="2"/>
      <c r="AO112" s="2"/>
      <c r="AP112" s="2"/>
      <c r="AR112" s="4">
        <f t="shared" si="3"/>
        <v>10</v>
      </c>
      <c r="AT112" s="4" t="s">
        <v>186</v>
      </c>
    </row>
    <row r="113" spans="1:46" x14ac:dyDescent="0.25">
      <c r="A113" s="5" t="s">
        <v>143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>
        <v>47</v>
      </c>
      <c r="X113" s="2"/>
      <c r="Y113" s="2"/>
      <c r="Z113" s="2"/>
      <c r="AA113" s="2"/>
      <c r="AB113" s="2"/>
      <c r="AC113" s="2"/>
      <c r="AD113" s="2"/>
      <c r="AE113" s="2">
        <v>36.4</v>
      </c>
      <c r="AF113" s="2">
        <v>39</v>
      </c>
      <c r="AG113" s="2"/>
      <c r="AH113" s="2">
        <v>8.4</v>
      </c>
      <c r="AI113" s="2"/>
      <c r="AJ113" s="2"/>
      <c r="AK113" s="2"/>
      <c r="AL113" s="2"/>
      <c r="AM113" s="2"/>
      <c r="AN113" s="2"/>
      <c r="AO113" s="2"/>
      <c r="AP113" s="2"/>
      <c r="AR113" s="4">
        <f t="shared" si="3"/>
        <v>4</v>
      </c>
      <c r="AT113" s="4" t="s">
        <v>223</v>
      </c>
    </row>
    <row r="114" spans="1:46" x14ac:dyDescent="0.25">
      <c r="A114" s="5" t="s">
        <v>173</v>
      </c>
      <c r="B114" s="2"/>
      <c r="C114" s="2">
        <v>24.5</v>
      </c>
      <c r="D114" s="2"/>
      <c r="E114" s="2">
        <v>24.2</v>
      </c>
      <c r="F114" s="2">
        <v>29.2</v>
      </c>
      <c r="G114" s="2">
        <v>25.6</v>
      </c>
      <c r="H114" s="2">
        <v>32.1</v>
      </c>
      <c r="I114" s="2"/>
      <c r="J114" s="2"/>
      <c r="K114" s="2"/>
      <c r="L114" s="2"/>
      <c r="M114" s="2"/>
      <c r="N114" s="2"/>
      <c r="O114" s="2"/>
      <c r="P114" s="2"/>
      <c r="Q114" s="2"/>
      <c r="R114" s="2">
        <v>27.4</v>
      </c>
      <c r="S114" s="2"/>
      <c r="T114" s="2"/>
      <c r="U114" s="2"/>
      <c r="V114" s="2"/>
      <c r="W114" s="2">
        <v>47.8</v>
      </c>
      <c r="X114" s="2">
        <v>31.3</v>
      </c>
      <c r="Y114" s="2"/>
      <c r="Z114" s="2"/>
      <c r="AA114" s="2"/>
      <c r="AB114" s="2"/>
      <c r="AC114" s="2"/>
      <c r="AD114" s="2"/>
      <c r="AE114" s="2">
        <v>33.9</v>
      </c>
      <c r="AF114" s="2">
        <v>39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R114" s="4">
        <f t="shared" si="3"/>
        <v>10</v>
      </c>
      <c r="AT114" s="4" t="s">
        <v>182</v>
      </c>
    </row>
    <row r="115" spans="1:46" x14ac:dyDescent="0.25">
      <c r="A115" s="5" t="s">
        <v>145</v>
      </c>
      <c r="B115" s="2"/>
      <c r="C115" s="2">
        <v>24.5</v>
      </c>
      <c r="D115" s="2"/>
      <c r="E115" s="2">
        <v>40.1</v>
      </c>
      <c r="F115" s="2">
        <v>29</v>
      </c>
      <c r="G115" s="2"/>
      <c r="H115" s="2"/>
      <c r="I115" s="2"/>
      <c r="J115" s="2"/>
      <c r="K115" s="2"/>
      <c r="L115" s="2"/>
      <c r="M115" s="2"/>
      <c r="N115" s="2">
        <v>8.8000000000000007</v>
      </c>
      <c r="O115" s="2"/>
      <c r="P115" s="2"/>
      <c r="Q115" s="2"/>
      <c r="R115" s="2">
        <v>41.9</v>
      </c>
      <c r="S115" s="2"/>
      <c r="T115" s="2"/>
      <c r="U115" s="2"/>
      <c r="V115" s="2"/>
      <c r="W115" s="2">
        <v>46.4</v>
      </c>
      <c r="X115" s="2">
        <v>40.5</v>
      </c>
      <c r="Y115" s="2"/>
      <c r="Z115" s="2"/>
      <c r="AA115" s="2"/>
      <c r="AB115" s="2"/>
      <c r="AC115" s="2"/>
      <c r="AD115" s="2"/>
      <c r="AE115" s="2">
        <v>34</v>
      </c>
      <c r="AF115" s="2"/>
      <c r="AG115" s="2">
        <v>40.5</v>
      </c>
      <c r="AH115" s="2">
        <v>30.6</v>
      </c>
      <c r="AI115" s="2"/>
      <c r="AJ115" s="2"/>
      <c r="AK115" s="2"/>
      <c r="AL115" s="2"/>
      <c r="AM115" s="2">
        <v>29.6</v>
      </c>
      <c r="AN115" s="2"/>
      <c r="AO115" s="2"/>
      <c r="AP115" s="2"/>
      <c r="AR115" s="4">
        <f t="shared" si="3"/>
        <v>11</v>
      </c>
      <c r="AT115" s="4" t="s">
        <v>212</v>
      </c>
    </row>
    <row r="116" spans="1:46" x14ac:dyDescent="0.25">
      <c r="A116" s="5" t="s">
        <v>146</v>
      </c>
      <c r="B116" s="2">
        <v>35.6</v>
      </c>
      <c r="C116" s="2">
        <v>40.700000000000003</v>
      </c>
      <c r="D116" s="2"/>
      <c r="E116" s="2">
        <v>27.1</v>
      </c>
      <c r="F116" s="2">
        <v>15.9</v>
      </c>
      <c r="G116" s="2">
        <v>28.1</v>
      </c>
      <c r="H116" s="2">
        <v>39.200000000000003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46.5</v>
      </c>
      <c r="X116" s="2"/>
      <c r="Y116" s="2"/>
      <c r="Z116" s="2"/>
      <c r="AA116" s="2"/>
      <c r="AB116" s="2"/>
      <c r="AC116" s="2"/>
      <c r="AD116" s="2"/>
      <c r="AE116" s="2">
        <v>33.6</v>
      </c>
      <c r="AF116" s="2"/>
      <c r="AG116" s="2">
        <v>39.700000000000003</v>
      </c>
      <c r="AH116" s="2"/>
      <c r="AI116" s="2"/>
      <c r="AJ116" s="2"/>
      <c r="AK116" s="2"/>
      <c r="AL116" s="2"/>
      <c r="AM116" s="2">
        <v>27.6</v>
      </c>
      <c r="AN116" s="2"/>
      <c r="AO116" s="2"/>
      <c r="AP116" s="2"/>
      <c r="AR116" s="4">
        <f t="shared" si="3"/>
        <v>10</v>
      </c>
      <c r="AT116" s="4" t="s">
        <v>218</v>
      </c>
    </row>
    <row r="117" spans="1:46" x14ac:dyDescent="0.25">
      <c r="A117" s="5" t="s">
        <v>147</v>
      </c>
      <c r="B117" s="2">
        <v>33.299999999999997</v>
      </c>
      <c r="C117" s="2">
        <v>42.2</v>
      </c>
      <c r="D117" s="2"/>
      <c r="E117" s="2">
        <v>28</v>
      </c>
      <c r="F117" s="2">
        <v>19.5</v>
      </c>
      <c r="G117" s="2">
        <v>33.4</v>
      </c>
      <c r="H117" s="2">
        <v>39.799999999999997</v>
      </c>
      <c r="I117" s="2"/>
      <c r="J117" s="2"/>
      <c r="K117" s="2"/>
      <c r="L117" s="2">
        <v>29.3</v>
      </c>
      <c r="M117" s="2"/>
      <c r="N117" s="2"/>
      <c r="O117" s="2"/>
      <c r="P117" s="2"/>
      <c r="Q117" s="2"/>
      <c r="R117" s="2">
        <v>35.200000000000003</v>
      </c>
      <c r="S117" s="2"/>
      <c r="T117" s="2"/>
      <c r="U117" s="2"/>
      <c r="V117" s="2"/>
      <c r="W117" s="2">
        <v>56</v>
      </c>
      <c r="X117" s="2">
        <v>34.799999999999997</v>
      </c>
      <c r="Y117" s="2"/>
      <c r="Z117" s="2"/>
      <c r="AA117" s="2"/>
      <c r="AB117" s="2"/>
      <c r="AC117" s="2"/>
      <c r="AD117" s="2"/>
      <c r="AE117" s="2">
        <v>35.6</v>
      </c>
      <c r="AF117" s="2"/>
      <c r="AG117" s="2">
        <v>40.200000000000003</v>
      </c>
      <c r="AH117" s="2">
        <v>35</v>
      </c>
      <c r="AI117" s="2"/>
      <c r="AJ117" s="2"/>
      <c r="AK117" s="2"/>
      <c r="AL117" s="2"/>
      <c r="AM117" s="2">
        <v>30.3</v>
      </c>
      <c r="AN117" s="2"/>
      <c r="AO117" s="2"/>
      <c r="AP117" s="2"/>
      <c r="AR117" s="4">
        <f t="shared" si="3"/>
        <v>14</v>
      </c>
      <c r="AT117" s="4" t="s">
        <v>208</v>
      </c>
    </row>
    <row r="118" spans="1:46" x14ac:dyDescent="0.25">
      <c r="A118" s="5" t="s">
        <v>148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>
        <v>47.1</v>
      </c>
      <c r="X118" s="2"/>
      <c r="Y118" s="2"/>
      <c r="Z118" s="2"/>
      <c r="AA118" s="2"/>
      <c r="AB118" s="2"/>
      <c r="AC118" s="2"/>
      <c r="AD118" s="2"/>
      <c r="AE118" s="2">
        <v>33.1</v>
      </c>
      <c r="AF118" s="2"/>
      <c r="AG118" s="2">
        <v>39.299999999999997</v>
      </c>
      <c r="AH118" s="2"/>
      <c r="AI118" s="2"/>
      <c r="AJ118" s="2"/>
      <c r="AK118" s="2"/>
      <c r="AL118" s="2"/>
      <c r="AM118" s="2">
        <v>27.2</v>
      </c>
      <c r="AN118" s="2"/>
      <c r="AO118" s="2"/>
      <c r="AP118" s="2"/>
      <c r="AR118" s="4">
        <f t="shared" si="3"/>
        <v>4</v>
      </c>
      <c r="AT118" s="4" t="s">
        <v>208</v>
      </c>
    </row>
    <row r="119" spans="1:46" x14ac:dyDescent="0.25">
      <c r="A119" s="5" t="s">
        <v>151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>
        <v>37.5</v>
      </c>
      <c r="AI119" s="2"/>
      <c r="AJ119" s="2"/>
      <c r="AK119" s="2"/>
      <c r="AL119" s="2"/>
      <c r="AM119" s="2"/>
      <c r="AN119" s="2"/>
      <c r="AO119" s="2"/>
      <c r="AP119" s="2"/>
      <c r="AR119" s="4">
        <f t="shared" si="3"/>
        <v>1</v>
      </c>
      <c r="AT119" s="7" t="s">
        <v>242</v>
      </c>
    </row>
    <row r="120" spans="1:46" x14ac:dyDescent="0.25">
      <c r="A120" s="5" t="s">
        <v>152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>
        <v>37</v>
      </c>
      <c r="AI120" s="2"/>
      <c r="AJ120" s="2"/>
      <c r="AK120" s="2"/>
      <c r="AL120" s="2"/>
      <c r="AM120" s="2"/>
      <c r="AN120" s="2"/>
      <c r="AO120" s="2"/>
      <c r="AP120" s="2"/>
      <c r="AR120" s="4">
        <f t="shared" si="3"/>
        <v>1</v>
      </c>
      <c r="AT120" s="7" t="s">
        <v>242</v>
      </c>
    </row>
    <row r="121" spans="1:46" x14ac:dyDescent="0.25">
      <c r="A121" s="5" t="s">
        <v>153</v>
      </c>
      <c r="B121" s="2"/>
      <c r="C121" s="2">
        <v>39.9</v>
      </c>
      <c r="D121" s="2"/>
      <c r="E121" s="2">
        <v>34.700000000000003</v>
      </c>
      <c r="F121" s="2">
        <v>25.3</v>
      </c>
      <c r="G121" s="2">
        <v>36.6</v>
      </c>
      <c r="H121" s="2">
        <v>37.4</v>
      </c>
      <c r="I121" s="2"/>
      <c r="J121" s="2"/>
      <c r="K121" s="2"/>
      <c r="L121" s="2">
        <v>31.3</v>
      </c>
      <c r="M121" s="2"/>
      <c r="N121" s="2"/>
      <c r="O121" s="2"/>
      <c r="P121" s="2"/>
      <c r="Q121" s="2"/>
      <c r="R121" s="2">
        <v>33.619999999999997</v>
      </c>
      <c r="S121" s="2"/>
      <c r="T121" s="2"/>
      <c r="U121" s="2"/>
      <c r="V121" s="2"/>
      <c r="W121" s="2"/>
      <c r="X121" s="2">
        <v>36.700000000000003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>
        <v>27.2</v>
      </c>
      <c r="AI121" s="2"/>
      <c r="AJ121" s="2"/>
      <c r="AK121" s="2"/>
      <c r="AL121" s="2"/>
      <c r="AM121" s="2">
        <v>33.200000000000003</v>
      </c>
      <c r="AN121" s="2"/>
      <c r="AO121" s="2"/>
      <c r="AP121" s="2"/>
      <c r="AR121" s="4">
        <f t="shared" si="3"/>
        <v>10</v>
      </c>
      <c r="AT121" s="4" t="s">
        <v>219</v>
      </c>
    </row>
    <row r="122" spans="1:46" x14ac:dyDescent="0.25">
      <c r="A122" s="5" t="s">
        <v>154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>
        <v>36.4</v>
      </c>
      <c r="AI122" s="2"/>
      <c r="AJ122" s="2"/>
      <c r="AK122" s="2"/>
      <c r="AL122" s="2"/>
      <c r="AM122" s="2"/>
      <c r="AN122" s="2"/>
      <c r="AO122" s="2"/>
      <c r="AP122" s="2"/>
      <c r="AR122" s="4">
        <f t="shared" si="3"/>
        <v>1</v>
      </c>
      <c r="AT122" s="7" t="s">
        <v>242</v>
      </c>
    </row>
    <row r="123" spans="1:46" x14ac:dyDescent="0.25">
      <c r="A123" s="5" t="s">
        <v>157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>
        <v>51.7</v>
      </c>
      <c r="AJ123" s="2"/>
      <c r="AK123" s="2"/>
      <c r="AL123" s="2"/>
      <c r="AM123" s="2"/>
      <c r="AN123" s="2"/>
      <c r="AO123" s="2"/>
      <c r="AP123" s="2"/>
      <c r="AR123" s="4">
        <f t="shared" si="3"/>
        <v>1</v>
      </c>
      <c r="AT123" s="8" t="s">
        <v>247</v>
      </c>
    </row>
    <row r="124" spans="1:46" x14ac:dyDescent="0.25">
      <c r="A124" s="5" t="s">
        <v>158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>
        <v>54</v>
      </c>
      <c r="AJ124" s="2"/>
      <c r="AK124" s="2"/>
      <c r="AL124" s="2"/>
      <c r="AM124" s="2"/>
      <c r="AN124" s="2"/>
      <c r="AO124" s="2"/>
      <c r="AP124" s="2"/>
      <c r="AR124" s="4">
        <f t="shared" si="3"/>
        <v>1</v>
      </c>
      <c r="AT124" s="4" t="s">
        <v>248</v>
      </c>
    </row>
    <row r="125" spans="1:46" x14ac:dyDescent="0.25">
      <c r="A125" s="5" t="s">
        <v>159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>
        <v>6.9</v>
      </c>
      <c r="O125" s="2"/>
      <c r="P125" s="2"/>
      <c r="Q125" s="2"/>
      <c r="R125" s="2">
        <v>25.1</v>
      </c>
      <c r="S125" s="2"/>
      <c r="T125" s="2"/>
      <c r="U125" s="2"/>
      <c r="V125" s="2"/>
      <c r="W125" s="2">
        <v>47.5</v>
      </c>
      <c r="X125" s="2">
        <v>27.5</v>
      </c>
      <c r="Y125" s="2"/>
      <c r="Z125" s="2"/>
      <c r="AA125" s="2"/>
      <c r="AB125" s="2"/>
      <c r="AC125" s="2"/>
      <c r="AD125" s="2"/>
      <c r="AE125" s="2">
        <v>40.6</v>
      </c>
      <c r="AF125" s="2"/>
      <c r="AG125" s="2"/>
      <c r="AH125" s="2">
        <v>34.4</v>
      </c>
      <c r="AI125" s="2">
        <v>50.8</v>
      </c>
      <c r="AJ125" s="2"/>
      <c r="AK125" s="2"/>
      <c r="AL125" s="2"/>
      <c r="AM125" s="2">
        <v>28.5</v>
      </c>
      <c r="AN125" s="2"/>
      <c r="AO125" s="2"/>
      <c r="AP125" s="2"/>
      <c r="AR125" s="4">
        <f t="shared" si="3"/>
        <v>8</v>
      </c>
      <c r="AT125" s="4" t="s">
        <v>249</v>
      </c>
    </row>
    <row r="126" spans="1:46" x14ac:dyDescent="0.25">
      <c r="A126" s="5" t="s">
        <v>160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>
        <v>6.1</v>
      </c>
      <c r="AI126" s="2">
        <v>52.8</v>
      </c>
      <c r="AJ126" s="2"/>
      <c r="AK126" s="2"/>
      <c r="AL126" s="2"/>
      <c r="AM126" s="2"/>
      <c r="AN126" s="2"/>
      <c r="AO126" s="2"/>
      <c r="AP126" s="2"/>
      <c r="AR126" s="4">
        <f t="shared" si="3"/>
        <v>2</v>
      </c>
      <c r="AT126" s="4" t="s">
        <v>250</v>
      </c>
    </row>
    <row r="127" spans="1:46" x14ac:dyDescent="0.25">
      <c r="A127" s="5" t="s">
        <v>161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>
        <v>34.700000000000003</v>
      </c>
      <c r="AF127" s="2"/>
      <c r="AG127" s="2"/>
      <c r="AH127" s="2">
        <v>13.4</v>
      </c>
      <c r="AI127" s="2">
        <v>44.9</v>
      </c>
      <c r="AJ127" s="2"/>
      <c r="AK127" s="2"/>
      <c r="AL127" s="2"/>
      <c r="AM127" s="2"/>
      <c r="AN127" s="2"/>
      <c r="AO127" s="2"/>
      <c r="AP127" s="2"/>
      <c r="AR127" s="4">
        <f t="shared" si="3"/>
        <v>3</v>
      </c>
      <c r="AT127" s="4" t="s">
        <v>250</v>
      </c>
    </row>
    <row r="128" spans="1:46" x14ac:dyDescent="0.25">
      <c r="A128" s="5" t="s">
        <v>162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>
        <v>6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>
        <v>20.100000000000001</v>
      </c>
      <c r="AI128" s="2">
        <v>45.3</v>
      </c>
      <c r="AJ128" s="2"/>
      <c r="AK128" s="2"/>
      <c r="AL128" s="2"/>
      <c r="AM128" s="2"/>
      <c r="AN128" s="2"/>
      <c r="AO128" s="2"/>
      <c r="AP128" s="2"/>
      <c r="AR128" s="4">
        <f t="shared" si="3"/>
        <v>3</v>
      </c>
      <c r="AT128" s="4" t="s">
        <v>251</v>
      </c>
    </row>
    <row r="129" spans="1:46" x14ac:dyDescent="0.25">
      <c r="A129" s="5" t="s">
        <v>163</v>
      </c>
      <c r="B129" s="2"/>
      <c r="C129" s="2"/>
      <c r="D129" s="2"/>
      <c r="E129" s="2">
        <v>31.9</v>
      </c>
      <c r="F129" s="2">
        <v>20.8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>
        <v>29.4</v>
      </c>
      <c r="S129" s="2"/>
      <c r="T129" s="2"/>
      <c r="U129" s="2"/>
      <c r="V129" s="2"/>
      <c r="W129" s="2">
        <v>50.8</v>
      </c>
      <c r="X129" s="2"/>
      <c r="Y129" s="2"/>
      <c r="Z129" s="2"/>
      <c r="AA129" s="2"/>
      <c r="AB129" s="2"/>
      <c r="AC129" s="2"/>
      <c r="AD129" s="2"/>
      <c r="AE129" s="2">
        <v>35.700000000000003</v>
      </c>
      <c r="AF129" s="2"/>
      <c r="AG129" s="2"/>
      <c r="AH129" s="2">
        <v>45.3</v>
      </c>
      <c r="AI129" s="2">
        <v>42.4</v>
      </c>
      <c r="AJ129" s="2"/>
      <c r="AK129" s="2"/>
      <c r="AL129" s="2"/>
      <c r="AM129" s="2"/>
      <c r="AN129" s="2"/>
      <c r="AO129" s="2"/>
      <c r="AP129" s="2"/>
      <c r="AR129" s="4">
        <f t="shared" si="3"/>
        <v>7</v>
      </c>
      <c r="AT129" s="4" t="s">
        <v>220</v>
      </c>
    </row>
    <row r="130" spans="1:46" x14ac:dyDescent="0.25">
      <c r="A130" s="5" t="s">
        <v>165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>
        <v>31.8</v>
      </c>
      <c r="AL130" s="2"/>
      <c r="AM130" s="2">
        <v>30.6</v>
      </c>
      <c r="AN130" s="2"/>
      <c r="AO130" s="2"/>
      <c r="AP130" s="2"/>
      <c r="AR130" s="4">
        <f t="shared" si="3"/>
        <v>2</v>
      </c>
      <c r="AT130" s="7" t="s">
        <v>240</v>
      </c>
    </row>
    <row r="131" spans="1:46" x14ac:dyDescent="0.25">
      <c r="A131" s="5" t="s">
        <v>167</v>
      </c>
      <c r="B131" s="2"/>
      <c r="C131" s="2">
        <v>23</v>
      </c>
      <c r="D131" s="2"/>
      <c r="E131" s="2">
        <v>20.399999999999999</v>
      </c>
      <c r="F131" s="2">
        <v>19.2</v>
      </c>
      <c r="G131" s="2"/>
      <c r="H131" s="2"/>
      <c r="I131" s="2"/>
      <c r="J131" s="2"/>
      <c r="K131" s="2"/>
      <c r="L131" s="2"/>
      <c r="M131" s="2"/>
      <c r="N131" s="2">
        <v>11.3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>
        <v>36.799999999999997</v>
      </c>
      <c r="AF131" s="2"/>
      <c r="AG131" s="2"/>
      <c r="AH131" s="2">
        <f>0.23*56.52</f>
        <v>12.999600000000001</v>
      </c>
      <c r="AI131" s="2"/>
      <c r="AJ131" s="2"/>
      <c r="AK131" s="2"/>
      <c r="AL131" s="2"/>
      <c r="AM131" s="2">
        <v>38.9</v>
      </c>
      <c r="AN131" s="2"/>
      <c r="AO131" s="2"/>
      <c r="AP131" s="2"/>
      <c r="AR131" s="4">
        <f t="shared" ref="AR131:AR135" si="4">COUNT(B131:AP131)</f>
        <v>7</v>
      </c>
      <c r="AT131" s="4" t="s">
        <v>203</v>
      </c>
    </row>
    <row r="132" spans="1:46" x14ac:dyDescent="0.25">
      <c r="A132" s="5" t="s">
        <v>168</v>
      </c>
      <c r="B132" s="2">
        <v>38.700000000000003</v>
      </c>
      <c r="C132" s="2">
        <v>42.3</v>
      </c>
      <c r="D132" s="2"/>
      <c r="E132" s="2">
        <v>25.7</v>
      </c>
      <c r="F132" s="2">
        <v>29.1</v>
      </c>
      <c r="G132" s="2"/>
      <c r="H132" s="2">
        <v>25.4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>
        <v>47.7</v>
      </c>
      <c r="X132" s="2"/>
      <c r="Y132" s="2"/>
      <c r="Z132" s="2"/>
      <c r="AA132" s="2"/>
      <c r="AB132" s="2"/>
      <c r="AC132" s="2"/>
      <c r="AD132" s="2"/>
      <c r="AE132" s="2">
        <v>34.9</v>
      </c>
      <c r="AF132" s="2"/>
      <c r="AG132" s="2"/>
      <c r="AH132" s="2">
        <v>26.3</v>
      </c>
      <c r="AI132" s="2"/>
      <c r="AJ132" s="2"/>
      <c r="AK132" s="2"/>
      <c r="AL132" s="2"/>
      <c r="AM132" s="2">
        <v>38.299999999999997</v>
      </c>
      <c r="AN132" s="2"/>
      <c r="AO132" s="2"/>
      <c r="AP132" s="2"/>
      <c r="AR132" s="4">
        <f t="shared" si="4"/>
        <v>9</v>
      </c>
      <c r="AT132" s="4" t="s">
        <v>199</v>
      </c>
    </row>
    <row r="133" spans="1:46" x14ac:dyDescent="0.25">
      <c r="A133" s="5" t="s">
        <v>169</v>
      </c>
      <c r="B133" s="2"/>
      <c r="C133" s="2">
        <v>12.7</v>
      </c>
      <c r="D133" s="2"/>
      <c r="E133" s="2">
        <v>23.8</v>
      </c>
      <c r="F133" s="2">
        <v>18.5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>
        <v>43.8</v>
      </c>
      <c r="X133" s="2">
        <v>26.4</v>
      </c>
      <c r="Y133" s="2"/>
      <c r="Z133" s="2">
        <v>20.9</v>
      </c>
      <c r="AA133" s="2"/>
      <c r="AB133" s="2"/>
      <c r="AC133" s="2"/>
      <c r="AD133" s="2"/>
      <c r="AE133" s="2"/>
      <c r="AF133" s="2"/>
      <c r="AG133" s="2"/>
      <c r="AH133" s="2">
        <v>10.199999999999999</v>
      </c>
      <c r="AI133" s="2"/>
      <c r="AJ133" s="2"/>
      <c r="AK133" s="2"/>
      <c r="AL133" s="2"/>
      <c r="AM133" s="2">
        <v>32</v>
      </c>
      <c r="AN133" s="2"/>
      <c r="AO133" s="2"/>
      <c r="AP133" s="2"/>
      <c r="AR133" s="4">
        <f t="shared" si="4"/>
        <v>8</v>
      </c>
      <c r="AT133" s="8" t="s">
        <v>252</v>
      </c>
    </row>
    <row r="134" spans="1:46" x14ac:dyDescent="0.25">
      <c r="A134" s="5" t="s">
        <v>170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>
        <v>51.6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>
        <v>28.4</v>
      </c>
      <c r="AO134" s="2"/>
      <c r="AP134" s="2"/>
      <c r="AR134" s="4">
        <f t="shared" si="4"/>
        <v>2</v>
      </c>
      <c r="AT134" s="7" t="s">
        <v>240</v>
      </c>
    </row>
    <row r="135" spans="1:46" x14ac:dyDescent="0.25">
      <c r="A135" s="5" t="s">
        <v>174</v>
      </c>
      <c r="B135" s="2"/>
      <c r="C135" s="2">
        <v>25.2</v>
      </c>
      <c r="D135" s="2"/>
      <c r="E135" s="2">
        <v>33.5</v>
      </c>
      <c r="F135" s="2">
        <f>0.7*42.81</f>
        <v>29.966999999999999</v>
      </c>
      <c r="G135" s="2"/>
      <c r="H135" s="2"/>
      <c r="I135" s="2"/>
      <c r="J135" s="2"/>
      <c r="K135" s="2"/>
      <c r="L135" s="2"/>
      <c r="M135" s="2"/>
      <c r="N135" s="2">
        <v>8.1</v>
      </c>
      <c r="O135" s="2"/>
      <c r="P135" s="2"/>
      <c r="Q135" s="2"/>
      <c r="R135" s="2">
        <v>35.799999999999997</v>
      </c>
      <c r="S135" s="2"/>
      <c r="T135" s="2"/>
      <c r="U135" s="2"/>
      <c r="V135" s="2"/>
      <c r="W135" s="2">
        <v>45.6</v>
      </c>
      <c r="X135" s="2">
        <v>28.3</v>
      </c>
      <c r="Y135" s="2">
        <v>35.6</v>
      </c>
      <c r="Z135" s="2"/>
      <c r="AA135" s="2"/>
      <c r="AB135" s="2"/>
      <c r="AC135" s="2"/>
      <c r="AD135" s="2"/>
      <c r="AE135" s="2">
        <v>36.1</v>
      </c>
      <c r="AF135" s="2"/>
      <c r="AG135" s="2"/>
      <c r="AH135" s="2">
        <v>15.3</v>
      </c>
      <c r="AI135" s="2">
        <v>27.1</v>
      </c>
      <c r="AJ135" s="2"/>
      <c r="AK135" s="2"/>
      <c r="AL135" s="2">
        <v>30.2</v>
      </c>
      <c r="AM135" s="2"/>
      <c r="AN135" s="2"/>
      <c r="AO135" s="2"/>
      <c r="AP135" s="2"/>
      <c r="AR135" s="4">
        <f t="shared" si="4"/>
        <v>12</v>
      </c>
      <c r="AT135" s="4" t="s">
        <v>259</v>
      </c>
    </row>
    <row r="138" spans="1:46" s="4" customFormat="1" x14ac:dyDescent="0.25">
      <c r="A138" s="4" t="s">
        <v>221</v>
      </c>
      <c r="B138" s="5">
        <f>COUNT(B2:B135)</f>
        <v>23</v>
      </c>
      <c r="C138" s="5">
        <f t="shared" ref="C138:AP138" si="5">COUNT(C2:C135)</f>
        <v>86</v>
      </c>
      <c r="D138" s="5">
        <f t="shared" si="5"/>
        <v>1</v>
      </c>
      <c r="E138" s="5">
        <f t="shared" si="5"/>
        <v>85</v>
      </c>
      <c r="F138" s="5">
        <f t="shared" si="5"/>
        <v>80</v>
      </c>
      <c r="G138" s="5">
        <f t="shared" si="5"/>
        <v>38</v>
      </c>
      <c r="H138" s="5">
        <f t="shared" si="5"/>
        <v>51</v>
      </c>
      <c r="I138" s="5">
        <f t="shared" si="5"/>
        <v>14</v>
      </c>
      <c r="J138" s="5">
        <f t="shared" si="5"/>
        <v>13</v>
      </c>
      <c r="K138" s="5">
        <f t="shared" si="5"/>
        <v>7</v>
      </c>
      <c r="L138" s="5">
        <f t="shared" si="5"/>
        <v>25</v>
      </c>
      <c r="M138" s="5">
        <f t="shared" si="5"/>
        <v>4</v>
      </c>
      <c r="N138" s="5">
        <f t="shared" si="5"/>
        <v>35</v>
      </c>
      <c r="O138" s="5">
        <f t="shared" si="5"/>
        <v>12</v>
      </c>
      <c r="P138" s="5">
        <f t="shared" si="5"/>
        <v>2</v>
      </c>
      <c r="Q138" s="5">
        <f t="shared" si="5"/>
        <v>12</v>
      </c>
      <c r="R138" s="5">
        <f t="shared" si="5"/>
        <v>79</v>
      </c>
      <c r="S138" s="5">
        <f t="shared" si="5"/>
        <v>1</v>
      </c>
      <c r="T138" s="5">
        <f t="shared" si="5"/>
        <v>5</v>
      </c>
      <c r="U138" s="5">
        <f t="shared" si="5"/>
        <v>3</v>
      </c>
      <c r="V138" s="5">
        <f t="shared" si="5"/>
        <v>1</v>
      </c>
      <c r="W138" s="5">
        <f t="shared" si="5"/>
        <v>68</v>
      </c>
      <c r="X138" s="5">
        <f t="shared" si="5"/>
        <v>63</v>
      </c>
      <c r="Y138" s="5">
        <f t="shared" si="5"/>
        <v>27</v>
      </c>
      <c r="Z138" s="5">
        <f t="shared" si="5"/>
        <v>14</v>
      </c>
      <c r="AA138" s="5">
        <f t="shared" si="5"/>
        <v>3</v>
      </c>
      <c r="AB138" s="5">
        <f t="shared" si="5"/>
        <v>5</v>
      </c>
      <c r="AC138" s="5">
        <f t="shared" si="5"/>
        <v>13</v>
      </c>
      <c r="AD138" s="5">
        <f t="shared" si="5"/>
        <v>13</v>
      </c>
      <c r="AE138" s="5">
        <f t="shared" si="5"/>
        <v>77</v>
      </c>
      <c r="AF138" s="5">
        <f t="shared" si="5"/>
        <v>15</v>
      </c>
      <c r="AG138" s="5">
        <f t="shared" si="5"/>
        <v>18</v>
      </c>
      <c r="AH138" s="5">
        <f t="shared" si="5"/>
        <v>74</v>
      </c>
      <c r="AI138" s="5">
        <f t="shared" si="5"/>
        <v>18</v>
      </c>
      <c r="AJ138" s="5">
        <f t="shared" si="5"/>
        <v>5</v>
      </c>
      <c r="AK138" s="5">
        <f t="shared" si="5"/>
        <v>2</v>
      </c>
      <c r="AL138" s="5">
        <f t="shared" si="5"/>
        <v>1</v>
      </c>
      <c r="AM138" s="5">
        <f t="shared" si="5"/>
        <v>64</v>
      </c>
      <c r="AN138" s="5">
        <f t="shared" si="5"/>
        <v>1</v>
      </c>
      <c r="AO138" s="5">
        <f t="shared" si="5"/>
        <v>1</v>
      </c>
      <c r="AP138" s="5">
        <f t="shared" si="5"/>
        <v>2</v>
      </c>
    </row>
    <row r="141" spans="1:46" x14ac:dyDescent="0.25">
      <c r="AQ141" t="s">
        <v>225</v>
      </c>
      <c r="AR141" s="4">
        <f>SUM(AR2:AR135)</f>
        <v>1061</v>
      </c>
    </row>
    <row r="142" spans="1:46" x14ac:dyDescent="0.25">
      <c r="AQ142" t="s">
        <v>224</v>
      </c>
      <c r="AR142" s="4">
        <f>SUM(AR47:AR49,AR51:AR53,AR67,AR98:AR99,AR119:AR120,AR122,AR130,AR134)</f>
        <v>27</v>
      </c>
    </row>
    <row r="144" spans="1:46" x14ac:dyDescent="0.25">
      <c r="AR144" s="4">
        <f>AR141-AR142</f>
        <v>1034</v>
      </c>
    </row>
    <row r="145" spans="44:44" x14ac:dyDescent="0.25">
      <c r="AR145" s="4">
        <f>AR144/AR141</f>
        <v>0.97455230914231861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Evalue</vt:lpstr>
      <vt:lpstr>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Schwartz, Daniel</cp:lastModifiedBy>
  <dcterms:created xsi:type="dcterms:W3CDTF">2020-03-02T17:27:04Z</dcterms:created>
  <dcterms:modified xsi:type="dcterms:W3CDTF">2021-04-12T19:26:46Z</dcterms:modified>
</cp:coreProperties>
</file>