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troducción" sheetId="3" r:id="rId1"/>
    <sheet name="Datos" sheetId="1" r:id="rId2"/>
    <sheet name="Vol1" sheetId="2" r:id="rId3"/>
    <sheet name="Peso1" sheetId="4" r:id="rId4"/>
    <sheet name="REML" sheetId="5" r:id="rId5"/>
    <sheet name="Datos.tum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1" i="6" l="1"/>
  <c r="F280" i="6"/>
  <c r="F279" i="6"/>
  <c r="F278" i="6"/>
  <c r="F277" i="6"/>
  <c r="F276" i="6"/>
  <c r="F275" i="6"/>
  <c r="F274" i="6"/>
  <c r="F273" i="6"/>
  <c r="F272" i="6"/>
  <c r="F271" i="6"/>
  <c r="F270" i="6"/>
  <c r="F269" i="6"/>
  <c r="F268" i="6"/>
  <c r="F267" i="6"/>
  <c r="F266" i="6"/>
  <c r="F265" i="6"/>
  <c r="F264" i="6"/>
  <c r="F263" i="6"/>
  <c r="F262" i="6"/>
  <c r="F261" i="6"/>
  <c r="F260" i="6"/>
  <c r="F259" i="6"/>
  <c r="F258" i="6"/>
  <c r="F257" i="6"/>
  <c r="F256" i="6"/>
  <c r="F255" i="6"/>
  <c r="F254" i="6"/>
  <c r="F253" i="6"/>
  <c r="F252" i="6"/>
  <c r="F251" i="6"/>
  <c r="F250" i="6"/>
  <c r="F249" i="6"/>
  <c r="F248" i="6"/>
  <c r="F247" i="6"/>
  <c r="F246" i="6"/>
  <c r="F245" i="6"/>
  <c r="F244" i="6"/>
  <c r="F243" i="6"/>
  <c r="F242" i="6"/>
  <c r="F241" i="6"/>
  <c r="F240" i="6"/>
  <c r="F239" i="6"/>
  <c r="F238" i="6"/>
  <c r="F237" i="6"/>
  <c r="F236" i="6"/>
  <c r="F235" i="6"/>
  <c r="F234" i="6"/>
  <c r="F233" i="6"/>
  <c r="F232" i="6"/>
  <c r="F231" i="6"/>
  <c r="F230" i="6"/>
  <c r="F229" i="6"/>
  <c r="F228" i="6"/>
  <c r="F227" i="6"/>
  <c r="F226" i="6"/>
  <c r="F225" i="6"/>
  <c r="F224" i="6"/>
  <c r="F223" i="6"/>
  <c r="F222" i="6"/>
  <c r="F221" i="6"/>
  <c r="F220" i="6"/>
  <c r="F219" i="6"/>
  <c r="F218" i="6"/>
  <c r="F217" i="6"/>
  <c r="F216" i="6"/>
  <c r="F215" i="6"/>
  <c r="F214" i="6"/>
  <c r="F213" i="6"/>
  <c r="F212" i="6"/>
  <c r="F211" i="6"/>
  <c r="F210" i="6"/>
  <c r="F209" i="6"/>
  <c r="F208" i="6"/>
  <c r="F207" i="6"/>
  <c r="F206" i="6"/>
  <c r="F205" i="6"/>
  <c r="F204" i="6"/>
  <c r="F203" i="6"/>
  <c r="F202" i="6"/>
  <c r="F201" i="6"/>
  <c r="F200" i="6"/>
  <c r="F199" i="6"/>
  <c r="F198" i="6"/>
  <c r="F197" i="6"/>
  <c r="F196" i="6"/>
  <c r="F195" i="6"/>
  <c r="F194" i="6"/>
  <c r="F193" i="6"/>
  <c r="F192" i="6"/>
  <c r="F191" i="6"/>
  <c r="F190" i="6"/>
  <c r="F189" i="6"/>
  <c r="F188" i="6"/>
  <c r="F187" i="6"/>
  <c r="F186" i="6"/>
  <c r="F185" i="6"/>
  <c r="F184" i="6"/>
  <c r="F183" i="6"/>
  <c r="F182" i="6"/>
  <c r="F181" i="6"/>
  <c r="F180" i="6"/>
  <c r="F179" i="6"/>
  <c r="F178" i="6"/>
  <c r="F177" i="6"/>
  <c r="F176" i="6"/>
  <c r="F175" i="6"/>
  <c r="F174" i="6"/>
  <c r="F173" i="6"/>
  <c r="F172" i="6"/>
  <c r="F171" i="6"/>
  <c r="F170" i="6"/>
  <c r="F169" i="6"/>
  <c r="F168" i="6"/>
  <c r="F167" i="6"/>
  <c r="F166" i="6"/>
  <c r="F165" i="6"/>
  <c r="F164" i="6"/>
  <c r="F163" i="6"/>
  <c r="F162" i="6"/>
  <c r="F161" i="6"/>
  <c r="F160" i="6"/>
  <c r="F159" i="6"/>
  <c r="F158" i="6"/>
  <c r="F157" i="6"/>
  <c r="F156" i="6"/>
  <c r="F155" i="6"/>
  <c r="F154" i="6"/>
  <c r="F153" i="6"/>
  <c r="F152" i="6"/>
  <c r="F151" i="6"/>
  <c r="F150" i="6"/>
  <c r="F149" i="6"/>
  <c r="F148" i="6"/>
  <c r="F147" i="6"/>
  <c r="F146" i="6"/>
  <c r="F145" i="6"/>
  <c r="F144" i="6"/>
  <c r="F143" i="6"/>
  <c r="F142" i="6"/>
  <c r="F141" i="6"/>
  <c r="F140" i="6"/>
  <c r="F139" i="6"/>
  <c r="F138" i="6"/>
  <c r="F137" i="6"/>
  <c r="F136" i="6"/>
  <c r="F135" i="6"/>
  <c r="F134" i="6"/>
  <c r="F133" i="6"/>
  <c r="F132" i="6"/>
  <c r="F131" i="6"/>
  <c r="F130" i="6"/>
  <c r="F129" i="6"/>
  <c r="F128" i="6"/>
  <c r="F127" i="6"/>
  <c r="F126" i="6"/>
  <c r="F125" i="6"/>
  <c r="F124" i="6"/>
  <c r="F123" i="6"/>
  <c r="F122" i="6"/>
  <c r="F121" i="6"/>
  <c r="F120" i="6"/>
  <c r="F119" i="6"/>
  <c r="F118" i="6"/>
  <c r="F117" i="6"/>
  <c r="F116" i="6"/>
  <c r="F115" i="6"/>
  <c r="F114" i="6"/>
  <c r="F113" i="6"/>
  <c r="F112" i="6"/>
  <c r="F111" i="6"/>
  <c r="F110" i="6"/>
  <c r="F109" i="6"/>
  <c r="F108" i="6"/>
  <c r="F107" i="6"/>
  <c r="F106" i="6"/>
  <c r="F105" i="6"/>
  <c r="F104" i="6"/>
  <c r="F103" i="6"/>
  <c r="F102" i="6"/>
  <c r="F101" i="6"/>
  <c r="F100" i="6"/>
  <c r="F99" i="6"/>
  <c r="F98" i="6"/>
  <c r="F97" i="6"/>
  <c r="F96" i="6"/>
  <c r="F95" i="6"/>
  <c r="F94" i="6"/>
  <c r="F93" i="6"/>
  <c r="F92" i="6"/>
  <c r="F91" i="6"/>
  <c r="F90" i="6"/>
  <c r="F89" i="6"/>
  <c r="F88" i="6"/>
  <c r="F87" i="6"/>
  <c r="F86" i="6"/>
  <c r="F85" i="6"/>
  <c r="F84" i="6"/>
  <c r="F83" i="6"/>
  <c r="F82" i="6"/>
  <c r="F81" i="6"/>
  <c r="F80" i="6"/>
  <c r="F79" i="6"/>
  <c r="F78" i="6"/>
  <c r="F77" i="6"/>
  <c r="F76" i="6"/>
  <c r="F75" i="6"/>
  <c r="F74" i="6"/>
  <c r="F73" i="6"/>
  <c r="F72" i="6"/>
  <c r="F71" i="6"/>
  <c r="F70" i="6"/>
  <c r="F69" i="6"/>
  <c r="F68" i="6"/>
  <c r="F67" i="6"/>
  <c r="F66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L48" i="2" l="1" a="1"/>
  <c r="L48" i="2" s="1"/>
  <c r="L47" i="2" a="1"/>
  <c r="L47" i="2" s="1"/>
  <c r="L46" i="2" a="1"/>
  <c r="L46" i="2" s="1"/>
  <c r="L45" i="2" a="1"/>
  <c r="L45" i="2" s="1"/>
  <c r="L44" i="2" a="1"/>
  <c r="L44" i="2" s="1"/>
  <c r="L43" i="2" a="1"/>
  <c r="L43" i="2" s="1"/>
  <c r="L42" i="2" a="1"/>
  <c r="L42" i="2" s="1"/>
  <c r="L41" i="2" a="1"/>
  <c r="L41" i="2" s="1"/>
  <c r="L40" i="2" a="1"/>
  <c r="L40" i="2" s="1"/>
  <c r="L39" i="2" a="1"/>
  <c r="L39" i="2" s="1"/>
  <c r="L36" i="2" a="1"/>
  <c r="L36" i="2" s="1"/>
  <c r="L35" i="2" a="1"/>
  <c r="L35" i="2" s="1"/>
  <c r="L34" i="2" a="1"/>
  <c r="L34" i="2" s="1"/>
  <c r="L33" i="2" a="1"/>
  <c r="L33" i="2" s="1"/>
  <c r="L32" i="2" a="1"/>
  <c r="L32" i="2" s="1"/>
  <c r="L31" i="2" a="1"/>
  <c r="L31" i="2" s="1"/>
  <c r="L30" i="2" a="1"/>
  <c r="L30" i="2" s="1"/>
  <c r="L29" i="2" a="1"/>
  <c r="L29" i="2" s="1"/>
  <c r="L28" i="2" a="1"/>
  <c r="L28" i="2" s="1"/>
  <c r="L27" i="2" a="1"/>
  <c r="L27" i="2" s="1"/>
  <c r="L24" i="2" a="1"/>
  <c r="L24" i="2" s="1"/>
  <c r="L23" i="2" a="1"/>
  <c r="L23" i="2" s="1"/>
  <c r="L22" i="2" a="1"/>
  <c r="L22" i="2" s="1"/>
  <c r="L21" i="2" a="1"/>
  <c r="L21" i="2" s="1"/>
  <c r="L20" i="2" a="1"/>
  <c r="L20" i="2" s="1"/>
  <c r="L19" i="2" a="1"/>
  <c r="L19" i="2" s="1"/>
  <c r="L18" i="2" a="1"/>
  <c r="L18" i="2" s="1"/>
  <c r="L17" i="2" a="1"/>
  <c r="L17" i="2" s="1"/>
  <c r="L16" i="2" a="1"/>
  <c r="L16" i="2" s="1"/>
  <c r="L15" i="2" a="1"/>
  <c r="L15" i="2" s="1"/>
  <c r="L12" i="2" a="1"/>
  <c r="L12" i="2"/>
  <c r="L11" i="2" a="1"/>
  <c r="L11" i="2"/>
  <c r="L10" i="2" a="1"/>
  <c r="L10" i="2"/>
  <c r="L9" i="2" a="1"/>
  <c r="L9" i="2"/>
  <c r="L8" i="2" a="1"/>
  <c r="L8" i="2"/>
  <c r="L7" i="2" a="1"/>
  <c r="L7" i="2"/>
  <c r="L6" i="2" a="1"/>
  <c r="L6" i="2"/>
  <c r="L5" i="2" a="1"/>
  <c r="L5" i="2"/>
  <c r="L4" i="2" a="1"/>
  <c r="L4" i="2"/>
  <c r="L3" i="2" a="1"/>
  <c r="L3" i="2" s="1"/>
  <c r="M3" i="2" a="1"/>
  <c r="M3" i="2" s="1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K48" i="2" l="1"/>
  <c r="K3" i="2"/>
  <c r="K4" i="2"/>
  <c r="K5" i="2"/>
  <c r="K6" i="2"/>
  <c r="K7" i="2"/>
  <c r="K8" i="2"/>
  <c r="K9" i="2"/>
  <c r="K10" i="2"/>
  <c r="K11" i="2"/>
  <c r="K12" i="2"/>
  <c r="K15" i="2"/>
  <c r="K16" i="2"/>
  <c r="K17" i="2"/>
  <c r="K18" i="2"/>
  <c r="K19" i="2"/>
  <c r="K20" i="2"/>
  <c r="K21" i="2"/>
  <c r="K22" i="2"/>
  <c r="K23" i="2"/>
  <c r="K24" i="2"/>
  <c r="K27" i="2"/>
  <c r="K28" i="2"/>
  <c r="K29" i="2"/>
  <c r="K30" i="2"/>
  <c r="K31" i="2"/>
  <c r="K32" i="2"/>
  <c r="K33" i="2"/>
  <c r="K34" i="2"/>
  <c r="K35" i="2"/>
  <c r="K36" i="2"/>
  <c r="K39" i="2"/>
  <c r="K40" i="2"/>
  <c r="K41" i="2"/>
  <c r="K42" i="2"/>
  <c r="K43" i="2"/>
  <c r="K44" i="2"/>
  <c r="K45" i="2"/>
  <c r="K46" i="2"/>
  <c r="K47" i="2"/>
  <c r="Q39" i="1"/>
</calcChain>
</file>

<file path=xl/comments1.xml><?xml version="1.0" encoding="utf-8"?>
<comments xmlns="http://schemas.openxmlformats.org/spreadsheetml/2006/main">
  <authors>
    <author>Autor</author>
  </authors>
  <commentList>
    <comment ref="K4" authorId="0" shapeId="0">
      <text>
        <r>
          <rPr>
            <sz val="9"/>
            <color indexed="81"/>
            <rFont val="Tahoma"/>
            <family val="2"/>
          </rPr>
          <t>2 grados de libertad</t>
        </r>
      </text>
    </comment>
  </commentList>
</comments>
</file>

<file path=xl/sharedStrings.xml><?xml version="1.0" encoding="utf-8"?>
<sst xmlns="http://schemas.openxmlformats.org/spreadsheetml/2006/main" count="246" uniqueCount="95">
  <si>
    <t>Grupo de Control</t>
  </si>
  <si>
    <t>Día</t>
  </si>
  <si>
    <t>Peso de Ratón 1</t>
  </si>
  <si>
    <t>Peso de Ratón 2</t>
  </si>
  <si>
    <t>Peso de Ratón 3</t>
  </si>
  <si>
    <t>Peso de Ratón 4</t>
  </si>
  <si>
    <t>Peso de Ratón 5</t>
  </si>
  <si>
    <t>Peso de Ratón 6</t>
  </si>
  <si>
    <t>Peso de Ratón 7</t>
  </si>
  <si>
    <t>Vol. Ratón 1</t>
  </si>
  <si>
    <t>Vol. Ratón 2</t>
  </si>
  <si>
    <t>Vol. Ratón 3</t>
  </si>
  <si>
    <t>Vol. Ratón 4</t>
  </si>
  <si>
    <t>Vol. Ratón 5</t>
  </si>
  <si>
    <t>Vol. Ratón 6</t>
  </si>
  <si>
    <t>Vol. Ratón 7</t>
  </si>
  <si>
    <t>Fármaco X (100 mg/kg) PO</t>
  </si>
  <si>
    <t>Grupo</t>
  </si>
  <si>
    <t>Peso de Ratón 8</t>
  </si>
  <si>
    <t>Vol. Ratón 8</t>
  </si>
  <si>
    <t>Peso de Ratón 9</t>
  </si>
  <si>
    <t>Vol. Ratón 9</t>
  </si>
  <si>
    <t>Peso de Ratón 10</t>
  </si>
  <si>
    <t>Vol. Ratón 10</t>
  </si>
  <si>
    <t>Peso de Ratón 11</t>
  </si>
  <si>
    <t>Vol. Ratón 11</t>
  </si>
  <si>
    <t>Peso de Ratón 12</t>
  </si>
  <si>
    <t>Vol. Ratón 12</t>
  </si>
  <si>
    <t>Peso de Ratón 13</t>
  </si>
  <si>
    <t>Vol. Ratón 13</t>
  </si>
  <si>
    <t>Peso de Ratón 14</t>
  </si>
  <si>
    <t>Vol. Ratón 14</t>
  </si>
  <si>
    <t>Fármaco X (10 mg/kg) PO</t>
  </si>
  <si>
    <t>Peso de Ratón 15</t>
  </si>
  <si>
    <t>Vol. Ratón 15</t>
  </si>
  <si>
    <t>Peso de Ratón 16</t>
  </si>
  <si>
    <t>Vol. Ratón 16</t>
  </si>
  <si>
    <t>Peso de Ratón 17</t>
  </si>
  <si>
    <t>Vol. Ratón 17</t>
  </si>
  <si>
    <t>Peso de Ratón 18</t>
  </si>
  <si>
    <t>Vol. Ratón 18</t>
  </si>
  <si>
    <t>Peso de Ratón 20</t>
  </si>
  <si>
    <t>Vol. Ratón 20</t>
  </si>
  <si>
    <t>Peso de Ratón 21</t>
  </si>
  <si>
    <t>Vol. Ratón 21</t>
  </si>
  <si>
    <t>Peso de Ratón 22</t>
  </si>
  <si>
    <t>Vol. Ratón 22</t>
  </si>
  <si>
    <t>Fármaco X (10 mg/kg) IP</t>
  </si>
  <si>
    <t>Peso de Ratón 19</t>
  </si>
  <si>
    <t>Vol. Ratón 19</t>
  </si>
  <si>
    <t>Peso de Ratón 23</t>
  </si>
  <si>
    <t>Vol. Ratón 23</t>
  </si>
  <si>
    <t>Peso de Ratón 24</t>
  </si>
  <si>
    <t>Vol. Ratón 24</t>
  </si>
  <si>
    <t>Peso de Ratón 25</t>
  </si>
  <si>
    <t>Vol. Ratón 25</t>
  </si>
  <si>
    <t>Peso de Ratón 26</t>
  </si>
  <si>
    <t>Vol. Ratón 26</t>
  </si>
  <si>
    <t>Peso de Ratón 27</t>
  </si>
  <si>
    <t>Vol. Ratón 27</t>
  </si>
  <si>
    <t>Peso de Ratón 28</t>
  </si>
  <si>
    <t>Vol. Ratón 28</t>
  </si>
  <si>
    <t>Nota: Peso en gramos; volúmen en milimetros cúbicos</t>
  </si>
  <si>
    <t>Promedio</t>
  </si>
  <si>
    <t>Desvest.M</t>
  </si>
  <si>
    <t>Ln Media</t>
  </si>
  <si>
    <t>Ln SD</t>
  </si>
  <si>
    <t>Placebo</t>
  </si>
  <si>
    <r>
      <t>θ</t>
    </r>
    <r>
      <rPr>
        <vertAlign val="subscript"/>
        <sz val="9"/>
        <color theme="1"/>
        <rFont val="Calibri"/>
        <family val="2"/>
      </rPr>
      <t>0</t>
    </r>
    <r>
      <rPr>
        <sz val="9"/>
        <color theme="1"/>
        <rFont val="Calibri"/>
        <family val="2"/>
      </rPr>
      <t xml:space="preserve"> y θ</t>
    </r>
    <r>
      <rPr>
        <vertAlign val="subscript"/>
        <sz val="9"/>
        <color theme="1"/>
        <rFont val="Calibri"/>
        <family val="2"/>
      </rPr>
      <t>1</t>
    </r>
  </si>
  <si>
    <r>
      <t>θ</t>
    </r>
    <r>
      <rPr>
        <vertAlign val="subscript"/>
        <sz val="9"/>
        <color theme="1"/>
        <rFont val="Calibri"/>
        <family val="2"/>
      </rPr>
      <t>0</t>
    </r>
  </si>
  <si>
    <t>Fármaco 100mg/kg PO</t>
  </si>
  <si>
    <t>Fármaco 10mg/kg PO</t>
  </si>
  <si>
    <t>Fármaco 10mg/kg IP</t>
  </si>
  <si>
    <t>REML</t>
  </si>
  <si>
    <t>Modelo</t>
  </si>
  <si>
    <t>Pendiente</t>
  </si>
  <si>
    <t>Intercepto</t>
  </si>
  <si>
    <t>Residuales</t>
  </si>
  <si>
    <t>Corr.</t>
  </si>
  <si>
    <t>-</t>
  </si>
  <si>
    <t>Resultados REML de R</t>
  </si>
  <si>
    <t>Efectos Fijo</t>
  </si>
  <si>
    <t>Efectos Aleatorios (SD)</t>
  </si>
  <si>
    <t>Resultados ML de R</t>
  </si>
  <si>
    <t>AIC</t>
  </si>
  <si>
    <t>BIC</t>
  </si>
  <si>
    <t>Valor-p</t>
  </si>
  <si>
    <r>
      <t>χ</t>
    </r>
    <r>
      <rPr>
        <b/>
        <vertAlign val="superscript"/>
        <sz val="9"/>
        <color theme="1"/>
        <rFont val="Calibri"/>
        <family val="2"/>
      </rPr>
      <t>2</t>
    </r>
  </si>
  <si>
    <t>**</t>
  </si>
  <si>
    <t>***</t>
  </si>
  <si>
    <t xml:space="preserve"> </t>
  </si>
  <si>
    <t>Sujeto</t>
  </si>
  <si>
    <t>Peso</t>
  </si>
  <si>
    <t>Volumen</t>
  </si>
  <si>
    <t>Ln.Vol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</si>
</sst>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0"/>
    <numFmt numFmtId="166" formatCode="0.0000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vertAlign val="subscript"/>
      <sz val="9"/>
      <color theme="1"/>
      <name val="Calibri"/>
      <family val="2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vertAlign val="superscript"/>
      <sz val="9"/>
      <color theme="1"/>
      <name val="Calibri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65" fontId="5" fillId="2" borderId="5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right" vertical="center"/>
    </xf>
    <xf numFmtId="2" fontId="5" fillId="2" borderId="4" xfId="0" applyNumberFormat="1" applyFont="1" applyFill="1" applyBorder="1" applyAlignment="1">
      <alignment horizontal="right" vertical="center"/>
    </xf>
    <xf numFmtId="2" fontId="5" fillId="2" borderId="3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4" xfId="0" applyNumberFormat="1" applyFont="1" applyFill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8" fillId="2" borderId="10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2" fontId="5" fillId="2" borderId="2" xfId="0" applyNumberFormat="1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2" fontId="5" fillId="2" borderId="3" xfId="0" applyNumberFormat="1" applyFont="1" applyFill="1" applyBorder="1" applyAlignment="1">
      <alignment horizontal="center" vertical="center"/>
    </xf>
    <xf numFmtId="11" fontId="5" fillId="2" borderId="2" xfId="0" applyNumberFormat="1" applyFont="1" applyFill="1" applyBorder="1" applyAlignment="1">
      <alignment horizontal="center" vertical="center"/>
    </xf>
    <xf numFmtId="11" fontId="5" fillId="2" borderId="4" xfId="0" applyNumberFormat="1" applyFont="1" applyFill="1" applyBorder="1" applyAlignment="1">
      <alignment horizontal="center" vertical="center"/>
    </xf>
    <xf numFmtId="11" fontId="5" fillId="2" borderId="3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Placebo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'Vol1'!$B$3:$B$12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'Vol1'!$J$3:$J$12</c:f>
              <c:numCache>
                <c:formatCode>0.0</c:formatCode>
                <c:ptCount val="10"/>
                <c:pt idx="0">
                  <c:v>113.78749999999999</c:v>
                </c:pt>
                <c:pt idx="1">
                  <c:v>162.88750000000002</c:v>
                </c:pt>
                <c:pt idx="2">
                  <c:v>241.37500000000003</c:v>
                </c:pt>
                <c:pt idx="3">
                  <c:v>298.39999999999998</c:v>
                </c:pt>
                <c:pt idx="4">
                  <c:v>344.27500000000003</c:v>
                </c:pt>
                <c:pt idx="5">
                  <c:v>388.06249999999994</c:v>
                </c:pt>
                <c:pt idx="6">
                  <c:v>402.96249999999998</c:v>
                </c:pt>
                <c:pt idx="7">
                  <c:v>505.4375</c:v>
                </c:pt>
                <c:pt idx="8">
                  <c:v>539</c:v>
                </c:pt>
                <c:pt idx="9">
                  <c:v>598.10000000000014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767-448A-97DF-77E79F1225A9}"/>
            </c:ext>
          </c:extLst>
        </c:ser>
        <c:ser>
          <c:idx val="1"/>
          <c:order val="1"/>
          <c:tx>
            <c:v>Fármaco 100 mg/kg PO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'Vol1'!$B$15:$B$24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'Vol1'!$J$15:$J$24</c:f>
              <c:numCache>
                <c:formatCode>0.0</c:formatCode>
                <c:ptCount val="10"/>
                <c:pt idx="0">
                  <c:v>113.63749999999999</c:v>
                </c:pt>
                <c:pt idx="1">
                  <c:v>130.69999999999999</c:v>
                </c:pt>
                <c:pt idx="2">
                  <c:v>179.66249999999999</c:v>
                </c:pt>
                <c:pt idx="3">
                  <c:v>206.47499999999999</c:v>
                </c:pt>
                <c:pt idx="4">
                  <c:v>252.33749999999998</c:v>
                </c:pt>
                <c:pt idx="5">
                  <c:v>302.88750000000005</c:v>
                </c:pt>
                <c:pt idx="6">
                  <c:v>322.17500000000001</c:v>
                </c:pt>
                <c:pt idx="7">
                  <c:v>415.92500000000001</c:v>
                </c:pt>
                <c:pt idx="8">
                  <c:v>471.66249999999997</c:v>
                </c:pt>
                <c:pt idx="9">
                  <c:v>604.31250000000011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9767-448A-97DF-77E79F1225A9}"/>
            </c:ext>
          </c:extLst>
        </c:ser>
        <c:ser>
          <c:idx val="2"/>
          <c:order val="2"/>
          <c:tx>
            <c:v>Fármaco 10 mg/kg PO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'Vol1'!$B$27:$B$36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'Vol1'!$J$27:$J$36</c:f>
              <c:numCache>
                <c:formatCode>0.0</c:formatCode>
                <c:ptCount val="10"/>
                <c:pt idx="0">
                  <c:v>113.35</c:v>
                </c:pt>
                <c:pt idx="1">
                  <c:v>164.21249999999998</c:v>
                </c:pt>
                <c:pt idx="2">
                  <c:v>188.66250000000002</c:v>
                </c:pt>
                <c:pt idx="3">
                  <c:v>216.39999999999998</c:v>
                </c:pt>
                <c:pt idx="4">
                  <c:v>322.76249999999999</c:v>
                </c:pt>
                <c:pt idx="5">
                  <c:v>364.04999999999995</c:v>
                </c:pt>
                <c:pt idx="6">
                  <c:v>395.52499999999998</c:v>
                </c:pt>
                <c:pt idx="7">
                  <c:v>532.01250000000005</c:v>
                </c:pt>
                <c:pt idx="8">
                  <c:v>552.0625</c:v>
                </c:pt>
                <c:pt idx="9">
                  <c:v>651.09999999999991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767-448A-97DF-77E79F122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745800"/>
        <c:axId val="485742848"/>
      </c:scatterChart>
      <c:scatterChart>
        <c:scatterStyle val="lineMarker"/>
        <c:varyColors val="0"/>
        <c:ser>
          <c:idx val="3"/>
          <c:order val="3"/>
          <c:tx>
            <c:v>Fármaco 10 mg/kg IP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'Vol1'!$B$39:$B$48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'Vol1'!$J$39:$J$48</c:f>
              <c:numCache>
                <c:formatCode>0.0</c:formatCode>
                <c:ptCount val="10"/>
                <c:pt idx="0">
                  <c:v>115</c:v>
                </c:pt>
                <c:pt idx="1">
                  <c:v>144.13750000000002</c:v>
                </c:pt>
                <c:pt idx="2">
                  <c:v>168.92499999999998</c:v>
                </c:pt>
                <c:pt idx="3">
                  <c:v>181.38749999999999</c:v>
                </c:pt>
                <c:pt idx="4">
                  <c:v>202.17499999999998</c:v>
                </c:pt>
                <c:pt idx="5">
                  <c:v>241.65</c:v>
                </c:pt>
                <c:pt idx="6">
                  <c:v>251.28750000000002</c:v>
                </c:pt>
                <c:pt idx="7">
                  <c:v>300.25</c:v>
                </c:pt>
                <c:pt idx="8">
                  <c:v>325.51250000000005</c:v>
                </c:pt>
                <c:pt idx="9">
                  <c:v>378.53750000000002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9767-448A-97DF-77E79F122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78568"/>
        <c:axId val="678677584"/>
      </c:scatterChart>
      <c:valAx>
        <c:axId val="48574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Días de Tratamiento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5742848"/>
        <c:crosses val="autoZero"/>
        <c:crossBetween val="midCat"/>
      </c:valAx>
      <c:valAx>
        <c:axId val="485742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Volúmen</a:t>
                </a:r>
                <a:r>
                  <a:rPr lang="es-CO" baseline="0"/>
                  <a:t> Tumoral (mm</a:t>
                </a:r>
                <a:r>
                  <a:rPr lang="es-CO" baseline="30000"/>
                  <a:t>3</a:t>
                </a:r>
                <a:r>
                  <a:rPr lang="es-CO" baseline="0"/>
                  <a:t>)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5745800"/>
        <c:crosses val="autoZero"/>
        <c:crossBetween val="midCat"/>
        <c:minorUnit val="50"/>
      </c:valAx>
      <c:valAx>
        <c:axId val="678677584"/>
        <c:scaling>
          <c:orientation val="minMax"/>
          <c:max val="700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8678568"/>
        <c:crosses val="max"/>
        <c:crossBetween val="midCat"/>
        <c:minorUnit val="50"/>
      </c:valAx>
      <c:valAx>
        <c:axId val="67867856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8677584"/>
        <c:crosses val="max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4"/>
          <c:y val="0.13827430631262927"/>
          <c:w val="0.34760797900262469"/>
          <c:h val="0.1462542752713531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Placebo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'Vol1'!$B$3:$B$12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'Vol1'!$K$3:$K$12</c:f>
              <c:numCache>
                <c:formatCode>0.0</c:formatCode>
                <c:ptCount val="10"/>
                <c:pt idx="0">
                  <c:v>72.843755247594373</c:v>
                </c:pt>
                <c:pt idx="1">
                  <c:v>86.368768123337588</c:v>
                </c:pt>
                <c:pt idx="2">
                  <c:v>122.10732691249233</c:v>
                </c:pt>
                <c:pt idx="3">
                  <c:v>165.65983218632095</c:v>
                </c:pt>
                <c:pt idx="4">
                  <c:v>186.69008505312433</c:v>
                </c:pt>
                <c:pt idx="5">
                  <c:v>209.74547798633071</c:v>
                </c:pt>
                <c:pt idx="6">
                  <c:v>223.22879958528137</c:v>
                </c:pt>
                <c:pt idx="7">
                  <c:v>321.66107245937349</c:v>
                </c:pt>
                <c:pt idx="8">
                  <c:v>333.63806309061499</c:v>
                </c:pt>
                <c:pt idx="9">
                  <c:v>368.43228492007648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80-4509-9D52-D0F173DB18B9}"/>
            </c:ext>
          </c:extLst>
        </c:ser>
        <c:ser>
          <c:idx val="1"/>
          <c:order val="1"/>
          <c:tx>
            <c:v>Fármaco 100 mg/kg PO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'Vol1'!$B$15:$B$24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'Vol1'!$K$15:$K$24</c:f>
              <c:numCache>
                <c:formatCode>0.0</c:formatCode>
                <c:ptCount val="10"/>
                <c:pt idx="0">
                  <c:v>62.943034052342036</c:v>
                </c:pt>
                <c:pt idx="1">
                  <c:v>77.363889693909726</c:v>
                </c:pt>
                <c:pt idx="2">
                  <c:v>112.45393898328835</c:v>
                </c:pt>
                <c:pt idx="3">
                  <c:v>102.98532142286803</c:v>
                </c:pt>
                <c:pt idx="4">
                  <c:v>140.76397608864889</c:v>
                </c:pt>
                <c:pt idx="5">
                  <c:v>161.1729190075942</c:v>
                </c:pt>
                <c:pt idx="6">
                  <c:v>169.91833122330934</c:v>
                </c:pt>
                <c:pt idx="7">
                  <c:v>216.43741919680022</c:v>
                </c:pt>
                <c:pt idx="8">
                  <c:v>276.20365125082196</c:v>
                </c:pt>
                <c:pt idx="9">
                  <c:v>363.335961955323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0-4509-9D52-D0F173DB18B9}"/>
            </c:ext>
          </c:extLst>
        </c:ser>
        <c:ser>
          <c:idx val="2"/>
          <c:order val="2"/>
          <c:tx>
            <c:v>Fármaco 10 mg/kg PO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'Vol1'!$B$27:$B$36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'Vol1'!$K$27:$K$36</c:f>
              <c:numCache>
                <c:formatCode>0.0</c:formatCode>
                <c:ptCount val="10"/>
                <c:pt idx="0">
                  <c:v>59.552353917732418</c:v>
                </c:pt>
                <c:pt idx="1">
                  <c:v>99.838776284567999</c:v>
                </c:pt>
                <c:pt idx="2">
                  <c:v>93.557147356193752</c:v>
                </c:pt>
                <c:pt idx="3">
                  <c:v>114.92922045452899</c:v>
                </c:pt>
                <c:pt idx="4">
                  <c:v>206.83614589814817</c:v>
                </c:pt>
                <c:pt idx="5">
                  <c:v>194.62062730201188</c:v>
                </c:pt>
                <c:pt idx="6">
                  <c:v>221.00977192358329</c:v>
                </c:pt>
                <c:pt idx="7">
                  <c:v>317.23129658927752</c:v>
                </c:pt>
                <c:pt idx="8">
                  <c:v>326.17193072497378</c:v>
                </c:pt>
                <c:pt idx="9">
                  <c:v>353.97005926651894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80-4509-9D52-D0F173DB1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745800"/>
        <c:axId val="485742848"/>
      </c:scatterChart>
      <c:scatterChart>
        <c:scatterStyle val="lineMarker"/>
        <c:varyColors val="0"/>
        <c:ser>
          <c:idx val="3"/>
          <c:order val="3"/>
          <c:tx>
            <c:v>Fármaco 10 mg/kg IP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'Vol1'!$B$39:$B$48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'Vol1'!$K$39:$K$48</c:f>
              <c:numCache>
                <c:formatCode>0.0</c:formatCode>
                <c:ptCount val="10"/>
                <c:pt idx="0">
                  <c:v>61.905642484579481</c:v>
                </c:pt>
                <c:pt idx="1">
                  <c:v>75.428754227321747</c:v>
                </c:pt>
                <c:pt idx="2">
                  <c:v>91.525652141899556</c:v>
                </c:pt>
                <c:pt idx="3">
                  <c:v>97.230571875017063</c:v>
                </c:pt>
                <c:pt idx="4">
                  <c:v>103.29295025038532</c:v>
                </c:pt>
                <c:pt idx="5">
                  <c:v>157.41676258536486</c:v>
                </c:pt>
                <c:pt idx="6">
                  <c:v>182.26845536578332</c:v>
                </c:pt>
                <c:pt idx="7">
                  <c:v>229.05526469765823</c:v>
                </c:pt>
                <c:pt idx="8">
                  <c:v>249.35076520264147</c:v>
                </c:pt>
                <c:pt idx="9">
                  <c:v>272.01985188847635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80-4509-9D52-D0F173DB1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78568"/>
        <c:axId val="678677584"/>
      </c:scatterChart>
      <c:valAx>
        <c:axId val="48574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Días de Tratamiento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5742848"/>
        <c:crosses val="autoZero"/>
        <c:crossBetween val="midCat"/>
      </c:valAx>
      <c:valAx>
        <c:axId val="485742848"/>
        <c:scaling>
          <c:orientation val="minMax"/>
          <c:max val="4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 - Volúmen</a:t>
                </a:r>
                <a:r>
                  <a:rPr lang="es-CO" baseline="0"/>
                  <a:t> Tumoral (mm</a:t>
                </a:r>
                <a:r>
                  <a:rPr lang="es-CO" baseline="30000"/>
                  <a:t>3</a:t>
                </a:r>
                <a:r>
                  <a:rPr lang="es-CO" baseline="0"/>
                  <a:t>)</a:t>
                </a:r>
                <a:endParaRPr lang="es-CO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5745800"/>
        <c:crosses val="autoZero"/>
        <c:crossBetween val="midCat"/>
        <c:minorUnit val="50"/>
      </c:valAx>
      <c:valAx>
        <c:axId val="678677584"/>
        <c:scaling>
          <c:orientation val="minMax"/>
          <c:max val="400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8678568"/>
        <c:crosses val="max"/>
        <c:crossBetween val="midCat"/>
        <c:minorUnit val="50"/>
      </c:valAx>
      <c:valAx>
        <c:axId val="67867856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8677584"/>
        <c:crosses val="max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4"/>
          <c:y val="0.13827430631262927"/>
          <c:w val="0.34760797900262469"/>
          <c:h val="0.1462542752713531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Placebo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'Vol1'!$B$3:$B$12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'Vol1'!$L$3:$L$12</c:f>
              <c:numCache>
                <c:formatCode>0.0</c:formatCode>
                <c:ptCount val="10"/>
                <c:pt idx="0" formatCode="0.00000">
                  <c:v>4.7719193123253021</c:v>
                </c:pt>
                <c:pt idx="1">
                  <c:v>5.1818544098769905</c:v>
                </c:pt>
                <c:pt idx="2">
                  <c:v>5.5801752168170458</c:v>
                </c:pt>
                <c:pt idx="3">
                  <c:v>5.773126963150685</c:v>
                </c:pt>
                <c:pt idx="4">
                  <c:v>5.9200963876971571</c:v>
                </c:pt>
                <c:pt idx="5">
                  <c:v>6.0411037187860428</c:v>
                </c:pt>
                <c:pt idx="6">
                  <c:v>6.0721873201338088</c:v>
                </c:pt>
                <c:pt idx="7">
                  <c:v>6.2599970802571763</c:v>
                </c:pt>
                <c:pt idx="8">
                  <c:v>6.3320745108530572</c:v>
                </c:pt>
                <c:pt idx="9">
                  <c:v>6.4278533307626242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4-40A4-B7D0-8A2260897320}"/>
            </c:ext>
          </c:extLst>
        </c:ser>
        <c:ser>
          <c:idx val="1"/>
          <c:order val="1"/>
          <c:tx>
            <c:v>Fármaco 100 mg/kg PO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'Vol1'!$B$15:$B$24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'Vol1'!$L$15:$L$24</c:f>
              <c:numCache>
                <c:formatCode>0.0</c:formatCode>
                <c:ptCount val="10"/>
                <c:pt idx="0">
                  <c:v>4.8032576502140341</c:v>
                </c:pt>
                <c:pt idx="1">
                  <c:v>4.9251652743613752</c:v>
                </c:pt>
                <c:pt idx="2">
                  <c:v>5.2407394364846072</c:v>
                </c:pt>
                <c:pt idx="3">
                  <c:v>5.4260097424322922</c:v>
                </c:pt>
                <c:pt idx="4">
                  <c:v>5.6048270685508692</c:v>
                </c:pt>
                <c:pt idx="5">
                  <c:v>5.7920468105444263</c:v>
                </c:pt>
                <c:pt idx="6">
                  <c:v>5.8584710106521856</c:v>
                </c:pt>
                <c:pt idx="7">
                  <c:v>6.1172041738613938</c:v>
                </c:pt>
                <c:pt idx="8">
                  <c:v>6.2135361590629214</c:v>
                </c:pt>
                <c:pt idx="9">
                  <c:v>6.4541950077356489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04-40A4-B7D0-8A2260897320}"/>
            </c:ext>
          </c:extLst>
        </c:ser>
        <c:ser>
          <c:idx val="2"/>
          <c:order val="2"/>
          <c:tx>
            <c:v>Fármaco 10 mg/kg PO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'Vol1'!$B$27:$B$36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'Vol1'!$L$27:$L$36</c:f>
              <c:numCache>
                <c:formatCode>0.0</c:formatCode>
                <c:ptCount val="10"/>
                <c:pt idx="0">
                  <c:v>4.815199275357716</c:v>
                </c:pt>
                <c:pt idx="1">
                  <c:v>5.1353327432676172</c:v>
                </c:pt>
                <c:pt idx="2">
                  <c:v>5.3387775129292789</c:v>
                </c:pt>
                <c:pt idx="3">
                  <c:v>5.4621197460701802</c:v>
                </c:pt>
                <c:pt idx="4">
                  <c:v>5.8381049497037951</c:v>
                </c:pt>
                <c:pt idx="5">
                  <c:v>5.983840044546743</c:v>
                </c:pt>
                <c:pt idx="6">
                  <c:v>6.0600769292247199</c:v>
                </c:pt>
                <c:pt idx="7">
                  <c:v>6.3492232604489516</c:v>
                </c:pt>
                <c:pt idx="8">
                  <c:v>6.3841818987986327</c:v>
                </c:pt>
                <c:pt idx="9">
                  <c:v>6.5538350435028594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04-40A4-B7D0-8A2260897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745800"/>
        <c:axId val="485742848"/>
      </c:scatterChart>
      <c:scatterChart>
        <c:scatterStyle val="lineMarker"/>
        <c:varyColors val="0"/>
        <c:ser>
          <c:idx val="3"/>
          <c:order val="3"/>
          <c:tx>
            <c:v>Fármaco 10 mg/kg IP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'Vol1'!$B$39:$B$48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'Vol1'!$L$39:$L$48</c:f>
              <c:numCache>
                <c:formatCode>0.0</c:formatCode>
                <c:ptCount val="10"/>
                <c:pt idx="0">
                  <c:v>4.8264896713018075</c:v>
                </c:pt>
                <c:pt idx="1">
                  <c:v>5.0590925473101036</c:v>
                </c:pt>
                <c:pt idx="2">
                  <c:v>5.2182719262671124</c:v>
                </c:pt>
                <c:pt idx="3">
                  <c:v>5.2921511641224637</c:v>
                </c:pt>
                <c:pt idx="4">
                  <c:v>5.4067753431487322</c:v>
                </c:pt>
                <c:pt idx="5">
                  <c:v>5.4655703951530983</c:v>
                </c:pt>
                <c:pt idx="6">
                  <c:v>5.4046988040398718</c:v>
                </c:pt>
                <c:pt idx="7">
                  <c:v>5.5125993271719249</c:v>
                </c:pt>
                <c:pt idx="8">
                  <c:v>5.5640370423084713</c:v>
                </c:pt>
                <c:pt idx="9">
                  <c:v>5.6893355255638038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04-40A4-B7D0-8A22608973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78568"/>
        <c:axId val="678677584"/>
      </c:scatterChart>
      <c:valAx>
        <c:axId val="48574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Días de Tratamiento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5742848"/>
        <c:crosses val="autoZero"/>
        <c:crossBetween val="midCat"/>
      </c:valAx>
      <c:valAx>
        <c:axId val="485742848"/>
        <c:scaling>
          <c:orientation val="minMax"/>
          <c:max val="6.8"/>
          <c:min val="4.400000000000000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Ln</a:t>
                </a:r>
                <a:r>
                  <a:rPr lang="es-CO" baseline="0"/>
                  <a:t> </a:t>
                </a:r>
                <a:r>
                  <a:rPr lang="es-CO"/>
                  <a:t>Volúmen</a:t>
                </a:r>
                <a:r>
                  <a:rPr lang="es-CO" baseline="0"/>
                  <a:t> Tumoral (mm</a:t>
                </a:r>
                <a:r>
                  <a:rPr lang="es-CO" baseline="30000"/>
                  <a:t>3</a:t>
                </a:r>
                <a:r>
                  <a:rPr lang="es-CO" baseline="0"/>
                  <a:t>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5745800"/>
        <c:crosses val="autoZero"/>
        <c:crossBetween val="midCat"/>
        <c:majorUnit val="0.4"/>
        <c:minorUnit val="0.2"/>
      </c:valAx>
      <c:valAx>
        <c:axId val="678677584"/>
        <c:scaling>
          <c:orientation val="minMax"/>
          <c:max val="6.8"/>
          <c:min val="4.4000000000000004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8678568"/>
        <c:crosses val="max"/>
        <c:crossBetween val="midCat"/>
        <c:majorUnit val="0.4"/>
        <c:minorUnit val="0.2"/>
      </c:valAx>
      <c:valAx>
        <c:axId val="67867856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8677584"/>
        <c:crosses val="max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4"/>
          <c:y val="0.13827430631262927"/>
          <c:w val="0.34760797900262469"/>
          <c:h val="0.1462542752713531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Placebo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'Vol1'!$B$3:$B$12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'Vol1'!$M$3:$M$12</c:f>
              <c:numCache>
                <c:formatCode>0.00</c:formatCode>
                <c:ptCount val="10"/>
                <c:pt idx="0">
                  <c:v>0.47540882136229151</c:v>
                </c:pt>
                <c:pt idx="1">
                  <c:v>0.32287832574604097</c:v>
                </c:pt>
                <c:pt idx="2">
                  <c:v>0.3136955799708121</c:v>
                </c:pt>
                <c:pt idx="3">
                  <c:v>0.37611153159054528</c:v>
                </c:pt>
                <c:pt idx="4">
                  <c:v>0.36766717210369831</c:v>
                </c:pt>
                <c:pt idx="5">
                  <c:v>0.36310341146566616</c:v>
                </c:pt>
                <c:pt idx="6">
                  <c:v>0.385580619615222</c:v>
                </c:pt>
                <c:pt idx="7">
                  <c:v>0.48953278594079297</c:v>
                </c:pt>
                <c:pt idx="8">
                  <c:v>0.47242381726866634</c:v>
                </c:pt>
                <c:pt idx="9">
                  <c:v>0.50538853706075504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FB-4C9A-ACCE-CBFEA7B46874}"/>
            </c:ext>
          </c:extLst>
        </c:ser>
        <c:ser>
          <c:idx val="1"/>
          <c:order val="1"/>
          <c:tx>
            <c:v>Fármaco 100 mg/kg PO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'Vol1'!$B$15:$B$24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'Vol1'!$M$15:$M$24</c:f>
              <c:numCache>
                <c:formatCode>0.00</c:formatCode>
                <c:ptCount val="10"/>
                <c:pt idx="0">
                  <c:v>0.40077415108963793</c:v>
                </c:pt>
                <c:pt idx="1">
                  <c:v>0.45397030068022509</c:v>
                </c:pt>
                <c:pt idx="2">
                  <c:v>0.44181763327220214</c:v>
                </c:pt>
                <c:pt idx="3">
                  <c:v>0.30746330872087529</c:v>
                </c:pt>
                <c:pt idx="4">
                  <c:v>0.37994315002925022</c:v>
                </c:pt>
                <c:pt idx="5">
                  <c:v>0.37888843533343869</c:v>
                </c:pt>
                <c:pt idx="6">
                  <c:v>0.35557922714713736</c:v>
                </c:pt>
                <c:pt idx="7">
                  <c:v>0.34388829842174884</c:v>
                </c:pt>
                <c:pt idx="8">
                  <c:v>0.43295388681768399</c:v>
                </c:pt>
                <c:pt idx="9">
                  <c:v>0.45461171545337281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FB-4C9A-ACCE-CBFEA7B46874}"/>
            </c:ext>
          </c:extLst>
        </c:ser>
        <c:ser>
          <c:idx val="2"/>
          <c:order val="2"/>
          <c:tx>
            <c:v>Fármaco 10 mg/kg PO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'Vol1'!$B$27:$B$36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'Vol1'!$M$27:$M$36</c:f>
              <c:numCache>
                <c:formatCode>0.00</c:formatCode>
                <c:ptCount val="10"/>
                <c:pt idx="0">
                  <c:v>0.35030325781666288</c:v>
                </c:pt>
                <c:pt idx="1">
                  <c:v>0.52269529599421172</c:v>
                </c:pt>
                <c:pt idx="2">
                  <c:v>0.29277908168783989</c:v>
                </c:pt>
                <c:pt idx="3">
                  <c:v>0.34141536376865533</c:v>
                </c:pt>
                <c:pt idx="4">
                  <c:v>0.38514028999358718</c:v>
                </c:pt>
                <c:pt idx="5">
                  <c:v>0.33327169730904871</c:v>
                </c:pt>
                <c:pt idx="6">
                  <c:v>0.35244166391182513</c:v>
                </c:pt>
                <c:pt idx="7">
                  <c:v>0.36123185953911441</c:v>
                </c:pt>
                <c:pt idx="8">
                  <c:v>0.37385745250465485</c:v>
                </c:pt>
                <c:pt idx="9">
                  <c:v>0.38490787436977975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FB-4C9A-ACCE-CBFEA7B46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745800"/>
        <c:axId val="485742848"/>
      </c:scatterChart>
      <c:scatterChart>
        <c:scatterStyle val="lineMarker"/>
        <c:varyColors val="0"/>
        <c:ser>
          <c:idx val="3"/>
          <c:order val="3"/>
          <c:tx>
            <c:v>Fármaco 10 mg/kg IP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'Vol1'!$B$39:$B$48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'Vol1'!$M$39:$M$48</c:f>
              <c:numCache>
                <c:formatCode>0.00</c:formatCode>
                <c:ptCount val="10"/>
                <c:pt idx="0">
                  <c:v>0.35543313432912155</c:v>
                </c:pt>
                <c:pt idx="1">
                  <c:v>0.32997140427016586</c:v>
                </c:pt>
                <c:pt idx="2">
                  <c:v>0.31553400041319912</c:v>
                </c:pt>
                <c:pt idx="3">
                  <c:v>0.30456117398810789</c:v>
                </c:pt>
                <c:pt idx="4">
                  <c:v>0.28872236985473765</c:v>
                </c:pt>
                <c:pt idx="5">
                  <c:v>0.70206254626887454</c:v>
                </c:pt>
                <c:pt idx="6">
                  <c:v>0.9646502704224903</c:v>
                </c:pt>
                <c:pt idx="7">
                  <c:v>1.1358486544839004</c:v>
                </c:pt>
                <c:pt idx="8">
                  <c:v>1.2127276100647524</c:v>
                </c:pt>
                <c:pt idx="9">
                  <c:v>1.320348041943852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BFB-4C9A-ACCE-CBFEA7B46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78568"/>
        <c:axId val="678677584"/>
      </c:scatterChart>
      <c:valAx>
        <c:axId val="48574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Días de Tratamiento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5742848"/>
        <c:crosses val="autoZero"/>
        <c:crossBetween val="midCat"/>
      </c:valAx>
      <c:valAx>
        <c:axId val="485742848"/>
        <c:scaling>
          <c:orientation val="minMax"/>
          <c:max val="1.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DE - Volúmen</a:t>
                </a:r>
                <a:r>
                  <a:rPr lang="es-CO" baseline="0"/>
                  <a:t> Tumoral (mm</a:t>
                </a:r>
                <a:r>
                  <a:rPr lang="es-CO" baseline="30000"/>
                  <a:t>3</a:t>
                </a:r>
                <a:r>
                  <a:rPr lang="es-CO" baseline="0"/>
                  <a:t>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5745800"/>
        <c:crosses val="autoZero"/>
        <c:crossBetween val="midCat"/>
        <c:majorUnit val="0.2"/>
      </c:valAx>
      <c:valAx>
        <c:axId val="678677584"/>
        <c:scaling>
          <c:orientation val="minMax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8678568"/>
        <c:crosses val="max"/>
        <c:crossBetween val="midCat"/>
      </c:valAx>
      <c:valAx>
        <c:axId val="67867856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8677584"/>
        <c:crosses val="max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54"/>
          <c:y val="0.13827430631262927"/>
          <c:w val="0.34760797900262469"/>
          <c:h val="0.1462542752713531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Placebo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bg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Peso1!$B$3:$B$12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Peso1!$J$3:$J$12</c:f>
              <c:numCache>
                <c:formatCode>0.00</c:formatCode>
                <c:ptCount val="10"/>
                <c:pt idx="0">
                  <c:v>26.042857142857141</c:v>
                </c:pt>
                <c:pt idx="1">
                  <c:v>26.714285714285715</c:v>
                </c:pt>
                <c:pt idx="2">
                  <c:v>26.285714285714285</c:v>
                </c:pt>
                <c:pt idx="3">
                  <c:v>26.771428571428572</c:v>
                </c:pt>
                <c:pt idx="4">
                  <c:v>26.785714285714285</c:v>
                </c:pt>
                <c:pt idx="5">
                  <c:v>25.814285714285717</c:v>
                </c:pt>
                <c:pt idx="6">
                  <c:v>27.185714285714283</c:v>
                </c:pt>
                <c:pt idx="7">
                  <c:v>28.2</c:v>
                </c:pt>
                <c:pt idx="8">
                  <c:v>27.942857142857147</c:v>
                </c:pt>
                <c:pt idx="9">
                  <c:v>27.8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13-498E-8468-AF81DB906213}"/>
            </c:ext>
          </c:extLst>
        </c:ser>
        <c:ser>
          <c:idx val="1"/>
          <c:order val="1"/>
          <c:tx>
            <c:v>Fármaco 100 mg/kg PO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Peso1!$B$15:$B$24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Peso1!$J$15:$J$24</c:f>
              <c:numCache>
                <c:formatCode>0.00</c:formatCode>
                <c:ptCount val="10"/>
                <c:pt idx="0">
                  <c:v>26.428571428571423</c:v>
                </c:pt>
                <c:pt idx="1">
                  <c:v>26.614285714285717</c:v>
                </c:pt>
                <c:pt idx="2">
                  <c:v>26.571428571428573</c:v>
                </c:pt>
                <c:pt idx="3">
                  <c:v>26.771428571428572</c:v>
                </c:pt>
                <c:pt idx="4">
                  <c:v>26.342857142857145</c:v>
                </c:pt>
                <c:pt idx="5">
                  <c:v>26.342857142857145</c:v>
                </c:pt>
                <c:pt idx="6">
                  <c:v>26.671428571428574</c:v>
                </c:pt>
                <c:pt idx="7">
                  <c:v>27.685714285714287</c:v>
                </c:pt>
                <c:pt idx="8">
                  <c:v>27.514285714285712</c:v>
                </c:pt>
                <c:pt idx="9">
                  <c:v>27.38571428571429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13-498E-8468-AF81DB906213}"/>
            </c:ext>
          </c:extLst>
        </c:ser>
        <c:ser>
          <c:idx val="2"/>
          <c:order val="2"/>
          <c:tx>
            <c:v>Fármaco 10 mg/kg PO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Peso1!$B$27:$B$36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Peso1!$J$27:$J$36</c:f>
              <c:numCache>
                <c:formatCode>0.00</c:formatCode>
                <c:ptCount val="10"/>
                <c:pt idx="0">
                  <c:v>27.157142857142901</c:v>
                </c:pt>
                <c:pt idx="1">
                  <c:v>26.87142857142857</c:v>
                </c:pt>
                <c:pt idx="2">
                  <c:v>26.128571428571426</c:v>
                </c:pt>
                <c:pt idx="3">
                  <c:v>27.142857142857142</c:v>
                </c:pt>
                <c:pt idx="4">
                  <c:v>26.900000000000002</c:v>
                </c:pt>
                <c:pt idx="5">
                  <c:v>27.442857142857143</c:v>
                </c:pt>
                <c:pt idx="6">
                  <c:v>22.971428571428572</c:v>
                </c:pt>
                <c:pt idx="7">
                  <c:v>28.37142857142857</c:v>
                </c:pt>
                <c:pt idx="8">
                  <c:v>28.128571428571426</c:v>
                </c:pt>
                <c:pt idx="9">
                  <c:v>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513-498E-8468-AF81DB906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745800"/>
        <c:axId val="485742848"/>
      </c:scatterChart>
      <c:scatterChart>
        <c:scatterStyle val="lineMarker"/>
        <c:varyColors val="0"/>
        <c:ser>
          <c:idx val="3"/>
          <c:order val="3"/>
          <c:tx>
            <c:v>Fármaco 10 mg/kg IP</c:v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tx1"/>
              </a:solidFill>
              <a:ln w="3175">
                <a:solidFill>
                  <a:schemeClr val="tx1"/>
                </a:solidFill>
              </a:ln>
              <a:effectLst/>
            </c:spPr>
          </c:marker>
          <c:xVal>
            <c:numRef>
              <c:f>Peso1!$B$39:$B$48</c:f>
              <c:numCache>
                <c:formatCode>General</c:formatCode>
                <c:ptCount val="10"/>
                <c:pt idx="0">
                  <c:v>1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22</c:v>
                </c:pt>
                <c:pt idx="7">
                  <c:v>26</c:v>
                </c:pt>
                <c:pt idx="8">
                  <c:v>29</c:v>
                </c:pt>
                <c:pt idx="9">
                  <c:v>33</c:v>
                </c:pt>
              </c:numCache>
            </c:numRef>
          </c:xVal>
          <c:yVal>
            <c:numRef>
              <c:f>Peso1!$J$39:$J$48</c:f>
              <c:numCache>
                <c:formatCode>0.00</c:formatCode>
                <c:ptCount val="10"/>
                <c:pt idx="0">
                  <c:v>27.06</c:v>
                </c:pt>
                <c:pt idx="1">
                  <c:v>27</c:v>
                </c:pt>
                <c:pt idx="2">
                  <c:v>26.971428571428572</c:v>
                </c:pt>
                <c:pt idx="3">
                  <c:v>27.628571428571426</c:v>
                </c:pt>
                <c:pt idx="4">
                  <c:v>26.900000000000002</c:v>
                </c:pt>
                <c:pt idx="5">
                  <c:v>27.985714285714284</c:v>
                </c:pt>
                <c:pt idx="6">
                  <c:v>28.614285714285717</c:v>
                </c:pt>
                <c:pt idx="7">
                  <c:v>29.457142857142859</c:v>
                </c:pt>
                <c:pt idx="8">
                  <c:v>29.028571428571428</c:v>
                </c:pt>
                <c:pt idx="9">
                  <c:v>28.500000000000004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513-498E-8468-AF81DB9062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8678568"/>
        <c:axId val="678677584"/>
      </c:scatterChart>
      <c:valAx>
        <c:axId val="4857458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Días de Tratamiento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5742848"/>
        <c:crosses val="autoZero"/>
        <c:crossBetween val="midCat"/>
      </c:valAx>
      <c:valAx>
        <c:axId val="485742848"/>
        <c:scaling>
          <c:orientation val="minMax"/>
          <c:min val="2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Peso (gramos)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5745800"/>
        <c:crosses val="autoZero"/>
        <c:crossBetween val="midCat"/>
      </c:valAx>
      <c:valAx>
        <c:axId val="678677584"/>
        <c:scaling>
          <c:orientation val="minMax"/>
          <c:max val="30"/>
          <c:min val="20"/>
        </c:scaling>
        <c:delete val="0"/>
        <c:axPos val="r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8678568"/>
        <c:crosses val="max"/>
        <c:crossBetween val="midCat"/>
      </c:valAx>
      <c:valAx>
        <c:axId val="678678568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8677584"/>
        <c:crosses val="max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21974627545000455"/>
          <c:y val="0.52261607868411464"/>
          <c:w val="0.34760797900262469"/>
          <c:h val="0.18895881787018615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161924</xdr:rowOff>
    </xdr:from>
    <xdr:to>
      <xdr:col>9</xdr:col>
      <xdr:colOff>495300</xdr:colOff>
      <xdr:row>18</xdr:row>
      <xdr:rowOff>114299</xdr:rowOff>
    </xdr:to>
    <xdr:sp macro="" textlink="">
      <xdr:nvSpPr>
        <xdr:cNvPr id="2" name="CuadroTexto 1"/>
        <xdr:cNvSpPr txBox="1"/>
      </xdr:nvSpPr>
      <xdr:spPr>
        <a:xfrm>
          <a:off x="123825" y="161924"/>
          <a:ext cx="7229475" cy="286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1100" b="1">
              <a:solidFill>
                <a:srgbClr val="FF0000"/>
              </a:solidFill>
            </a:rPr>
            <a:t>Ejemplo</a:t>
          </a:r>
          <a:r>
            <a:rPr lang="es-CO" sz="1100" b="1" baseline="0">
              <a:solidFill>
                <a:srgbClr val="FF0000"/>
              </a:solidFill>
            </a:rPr>
            <a:t> 1. Efectos Mixtos Lineales</a:t>
          </a:r>
          <a:endParaRPr lang="es-CO" sz="1100" b="1">
            <a:solidFill>
              <a:srgbClr val="FF0000"/>
            </a:solidFill>
          </a:endParaRPr>
        </a:p>
        <a:p>
          <a:r>
            <a:rPr lang="es-CO" sz="1000"/>
            <a:t>En el desarrollo de un nuevo oncolítico, un experimento</a:t>
          </a:r>
          <a:r>
            <a:rPr lang="es-CO" sz="1000" baseline="0"/>
            <a:t> fue conducido en el cual ratones que tenían implantadas células de tumor pulmonar A549 fueron aleatorizados a cuatro grupos de tratamiento: </a:t>
          </a:r>
        </a:p>
        <a:p>
          <a:endParaRPr lang="es-CO" sz="1000" baseline="0"/>
        </a:p>
        <a:p>
          <a:r>
            <a:rPr lang="es-CO" sz="1000" baseline="0"/>
            <a:t>1. Suero salino normal por administración intraperitoneal (IP) una vez al día (Grupo de Control) </a:t>
          </a:r>
          <a:r>
            <a:rPr lang="es-CO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28 días</a:t>
          </a:r>
          <a:r>
            <a:rPr lang="es-CO" sz="1000" baseline="0"/>
            <a:t>.</a:t>
          </a:r>
        </a:p>
        <a:p>
          <a:r>
            <a:rPr lang="es-CO" sz="1000" baseline="0"/>
            <a:t>2. </a:t>
          </a:r>
          <a:r>
            <a:rPr lang="es-CO" sz="1000"/>
            <a:t>Fármaco 100 mg/kg una vez al día por vía oral (PO) por 28 días.</a:t>
          </a:r>
        </a:p>
        <a:p>
          <a:r>
            <a:rPr lang="es-CO" sz="1000"/>
            <a:t>3. Fármaco 10 mg/kg </a:t>
          </a:r>
          <a:r>
            <a:rPr lang="es-CO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vez al día por vía oral (</a:t>
          </a:r>
          <a:r>
            <a:rPr lang="es-CO" sz="1000"/>
            <a:t>PO) </a:t>
          </a:r>
          <a:r>
            <a:rPr lang="es-CO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28 días</a:t>
          </a:r>
          <a:r>
            <a:rPr lang="es-CO" sz="1000"/>
            <a:t>.</a:t>
          </a:r>
        </a:p>
        <a:p>
          <a:r>
            <a:rPr lang="es-CO" sz="1000"/>
            <a:t>4. Fármaco 10 mg/kg</a:t>
          </a:r>
          <a:r>
            <a:rPr lang="es-CO" sz="1000" baseline="0"/>
            <a:t> </a:t>
          </a:r>
          <a:r>
            <a:rPr lang="es-CO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una vez al día por vía intraperitoneal</a:t>
          </a:r>
          <a:r>
            <a:rPr lang="es-CO" sz="1000"/>
            <a:t> (IP) </a:t>
          </a:r>
          <a:r>
            <a:rPr lang="es-CO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por 28 días</a:t>
          </a:r>
          <a:r>
            <a:rPr lang="es-CO" sz="1000"/>
            <a:t>.</a:t>
          </a:r>
        </a:p>
        <a:p>
          <a:endParaRPr lang="es-CO" sz="1000"/>
        </a:p>
        <a:p>
          <a:r>
            <a:rPr lang="es-CO" sz="1000"/>
            <a:t>En los días 1,</a:t>
          </a:r>
          <a:r>
            <a:rPr lang="es-CO" sz="1000" baseline="0"/>
            <a:t> 5, 8, 12, 15, 20, 22, 26, 29 y 33 se midieron el peso del ratón, longitud </a:t>
          </a:r>
          <a:r>
            <a:rPr lang="es-CO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 amplitud </a:t>
          </a:r>
          <a:r>
            <a:rPr lang="es-CO" sz="1000" baseline="0"/>
            <a:t>tumoral. La longitud y amplitud se utilizaron para calcular el volumen tutoral el cual fue usado como subrrogado de crecimiento tumoral. Entonces 7 ratones fueron aleatorizados a cada grupo de tratamiento. Los investigadores tenían las siguientes preguntas de interés:</a:t>
          </a:r>
        </a:p>
        <a:p>
          <a:endParaRPr lang="es-CO" sz="1000" baseline="0"/>
        </a:p>
        <a:p>
          <a:r>
            <a:rPr lang="es-CO" sz="1000" baseline="0"/>
            <a:t>1. ¿Tuvo el fármaco  un efecto diferencial en el volumen tumoral medio comparado a los controles?</a:t>
          </a:r>
        </a:p>
        <a:p>
          <a:r>
            <a:rPr lang="es-CO" sz="1000" baseline="0"/>
            <a:t>2. ¿Hubo alguna diferencia en el volumen tumoral tras administración intraperitoneal de 10mg/kg comparado a administración oral de 10 mg/kg?.</a:t>
          </a:r>
        </a:p>
        <a:p>
          <a:r>
            <a:rPr lang="es-CO" sz="1000" baseline="0"/>
            <a:t>3. ¿El fármaco detuvo el crecimiento del tumor comparado a los controles?</a:t>
          </a:r>
        </a:p>
        <a:p>
          <a:endParaRPr lang="es-CO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90487</xdr:rowOff>
    </xdr:from>
    <xdr:to>
      <xdr:col>20</xdr:col>
      <xdr:colOff>504825</xdr:colOff>
      <xdr:row>22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9525</xdr:rowOff>
    </xdr:from>
    <xdr:to>
      <xdr:col>20</xdr:col>
      <xdr:colOff>495300</xdr:colOff>
      <xdr:row>44</xdr:row>
      <xdr:rowOff>71438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161925</xdr:colOff>
      <xdr:row>0</xdr:row>
      <xdr:rowOff>123825</xdr:rowOff>
    </xdr:from>
    <xdr:to>
      <xdr:col>29</xdr:col>
      <xdr:colOff>47625</xdr:colOff>
      <xdr:row>22</xdr:row>
      <xdr:rowOff>42863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200025</xdr:colOff>
      <xdr:row>22</xdr:row>
      <xdr:rowOff>133350</xdr:rowOff>
    </xdr:from>
    <xdr:to>
      <xdr:col>29</xdr:col>
      <xdr:colOff>85725</xdr:colOff>
      <xdr:row>44</xdr:row>
      <xdr:rowOff>52388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590551</xdr:colOff>
      <xdr:row>18</xdr:row>
      <xdr:rowOff>38100</xdr:rowOff>
    </xdr:from>
    <xdr:to>
      <xdr:col>8</xdr:col>
      <xdr:colOff>504825</xdr:colOff>
      <xdr:row>36</xdr:row>
      <xdr:rowOff>123825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38</xdr:row>
      <xdr:rowOff>28576</xdr:rowOff>
    </xdr:from>
    <xdr:to>
      <xdr:col>7</xdr:col>
      <xdr:colOff>590550</xdr:colOff>
      <xdr:row>45</xdr:row>
      <xdr:rowOff>123826</xdr:rowOff>
    </xdr:to>
    <xdr:sp macro="" textlink="">
      <xdr:nvSpPr>
        <xdr:cNvPr id="2" name="CuadroTexto 1"/>
        <xdr:cNvSpPr txBox="1"/>
      </xdr:nvSpPr>
      <xdr:spPr>
        <a:xfrm>
          <a:off x="676275" y="5991226"/>
          <a:ext cx="44481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O" sz="800"/>
            <a:t>&gt; A = lmer(Valor_1 ~ Tiempo + (1 + Tiempo|Sujeto_1), data=datos_modelo_murino,REML=FALSE)</a:t>
          </a:r>
        </a:p>
        <a:p>
          <a:r>
            <a:rPr lang="es-CO" sz="800"/>
            <a:t>&gt; B = lmer(Valor_2 ~ Tiempo + (1 + Tiempo|Sujeto_2), data=datos_modelo_murino,REML=FALSE)</a:t>
          </a:r>
        </a:p>
        <a:p>
          <a:r>
            <a:rPr lang="es-CO" sz="800"/>
            <a:t>&gt; C = lmer(Valor_3 ~ Tiempo + (1 + Tiempo|Sujeto_3), data=datos_modelo_murino,REML=FALSE)</a:t>
          </a:r>
        </a:p>
        <a:p>
          <a:r>
            <a:rPr lang="es-CO" sz="800"/>
            <a:t>&gt; D = lmer(Valor_4 ~ Tiempo + (1 + Tiempo|Sujeto_4), data=datos_modelo_murino,REML=FALSE)</a:t>
          </a:r>
        </a:p>
        <a:p>
          <a:r>
            <a:rPr lang="es-CO" sz="800"/>
            <a:t>&gt; A1 = lmer(Valor_1 ~ Tiempo + (1|Sujeto_1), data=datos_modelo_murino,REML=FALSE)</a:t>
          </a:r>
        </a:p>
        <a:p>
          <a:r>
            <a:rPr lang="es-CO" sz="800"/>
            <a:t>&gt; B1 = lmer(Valor_2 ~ Tiempo + (1|Sujeto_2), data=datos_modelo_murino,REML=FALSE)</a:t>
          </a:r>
        </a:p>
        <a:p>
          <a:r>
            <a:rPr lang="es-CO" sz="800"/>
            <a:t>&gt; C1 = lmer(Valor_3 ~ Tiempo + (1|Sujeto_3), data=datos_modelo_murino,REML=FALSE)</a:t>
          </a:r>
        </a:p>
        <a:p>
          <a:r>
            <a:rPr lang="es-CO" sz="800"/>
            <a:t>&gt; D1 = lmer(Valor_4 ~ Tiempo + (1|Sujeto_4), data=datos_modelo_murino,REML=FALSE)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3" sqref="C23"/>
    </sheetView>
  </sheetViews>
  <sheetFormatPr baseColWidth="10" defaultRowHeight="12.75" x14ac:dyDescent="0.25"/>
  <cols>
    <col min="1" max="16384" width="11.42578125" style="5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workbookViewId="0">
      <selection activeCell="C13" sqref="C13"/>
    </sheetView>
  </sheetViews>
  <sheetFormatPr baseColWidth="10" defaultColWidth="9.140625" defaultRowHeight="11.25" x14ac:dyDescent="0.25"/>
  <cols>
    <col min="1" max="1" width="9.140625" style="3"/>
    <col min="2" max="2" width="3.140625" style="2" bestFit="1" customWidth="1"/>
    <col min="3" max="3" width="12.28515625" style="2" bestFit="1" customWidth="1"/>
    <col min="4" max="4" width="9.85546875" style="2" bestFit="1" customWidth="1"/>
    <col min="5" max="5" width="12.28515625" style="2" bestFit="1" customWidth="1"/>
    <col min="6" max="6" width="9.85546875" style="2" bestFit="1" customWidth="1"/>
    <col min="7" max="7" width="12.28515625" style="2" bestFit="1" customWidth="1"/>
    <col min="8" max="8" width="9.85546875" style="2" bestFit="1" customWidth="1"/>
    <col min="9" max="9" width="12.28515625" style="2" bestFit="1" customWidth="1"/>
    <col min="10" max="10" width="9.85546875" style="2" bestFit="1" customWidth="1"/>
    <col min="11" max="11" width="12.28515625" style="2" bestFit="1" customWidth="1"/>
    <col min="12" max="12" width="9.85546875" style="2" bestFit="1" customWidth="1"/>
    <col min="13" max="13" width="12.28515625" style="2" bestFit="1" customWidth="1"/>
    <col min="14" max="14" width="9.85546875" style="2" bestFit="1" customWidth="1"/>
    <col min="15" max="15" width="12.28515625" style="2" bestFit="1" customWidth="1"/>
    <col min="16" max="16" width="9.85546875" style="2" bestFit="1" customWidth="1"/>
    <col min="17" max="19" width="9.140625" style="2"/>
    <col min="20" max="16384" width="9.140625" style="3"/>
  </cols>
  <sheetData>
    <row r="1" spans="1:16" ht="12.75" x14ac:dyDescent="0.25">
      <c r="A1" s="1" t="s">
        <v>0</v>
      </c>
    </row>
    <row r="2" spans="1:16" x14ac:dyDescent="0.25">
      <c r="A2" s="4" t="s">
        <v>17</v>
      </c>
      <c r="B2" s="4" t="s">
        <v>1</v>
      </c>
      <c r="C2" s="4" t="s">
        <v>2</v>
      </c>
      <c r="D2" s="4" t="s">
        <v>9</v>
      </c>
      <c r="E2" s="4" t="s">
        <v>3</v>
      </c>
      <c r="F2" s="4" t="s">
        <v>10</v>
      </c>
      <c r="G2" s="4" t="s">
        <v>4</v>
      </c>
      <c r="H2" s="4" t="s">
        <v>11</v>
      </c>
      <c r="I2" s="4" t="s">
        <v>5</v>
      </c>
      <c r="J2" s="4" t="s">
        <v>12</v>
      </c>
      <c r="K2" s="4" t="s">
        <v>6</v>
      </c>
      <c r="L2" s="4" t="s">
        <v>13</v>
      </c>
      <c r="M2" s="4" t="s">
        <v>7</v>
      </c>
      <c r="N2" s="4" t="s">
        <v>14</v>
      </c>
      <c r="O2" s="4" t="s">
        <v>8</v>
      </c>
      <c r="P2" s="4" t="s">
        <v>15</v>
      </c>
    </row>
    <row r="3" spans="1:16" x14ac:dyDescent="0.25">
      <c r="A3" s="2">
        <v>1</v>
      </c>
      <c r="B3" s="2">
        <v>1</v>
      </c>
      <c r="C3" s="2">
        <v>25.7</v>
      </c>
      <c r="D3" s="2">
        <v>93.3</v>
      </c>
      <c r="E3" s="2">
        <v>28.4</v>
      </c>
      <c r="F3" s="2">
        <v>107.9</v>
      </c>
      <c r="G3" s="2">
        <v>25.5</v>
      </c>
      <c r="H3" s="2">
        <v>160.1</v>
      </c>
      <c r="I3" s="2">
        <v>23.6</v>
      </c>
      <c r="J3" s="2">
        <v>226.5</v>
      </c>
      <c r="K3" s="2">
        <v>25.5</v>
      </c>
      <c r="L3" s="2">
        <v>73.900000000000006</v>
      </c>
      <c r="M3" s="2">
        <v>24.6</v>
      </c>
      <c r="N3" s="2">
        <v>183.8</v>
      </c>
      <c r="O3" s="2">
        <v>29</v>
      </c>
      <c r="P3" s="2">
        <v>64.8</v>
      </c>
    </row>
    <row r="4" spans="1:16" x14ac:dyDescent="0.25">
      <c r="A4" s="2">
        <v>1</v>
      </c>
      <c r="B4" s="2">
        <v>5</v>
      </c>
      <c r="C4" s="2">
        <v>25.8</v>
      </c>
      <c r="D4" s="2">
        <v>124.5</v>
      </c>
      <c r="E4" s="2">
        <v>29.6</v>
      </c>
      <c r="F4" s="2">
        <v>193.6</v>
      </c>
      <c r="G4" s="2">
        <v>28.6</v>
      </c>
      <c r="H4" s="2">
        <v>209.1</v>
      </c>
      <c r="I4" s="2">
        <v>23.7</v>
      </c>
      <c r="J4" s="2">
        <v>287.60000000000002</v>
      </c>
      <c r="K4" s="2">
        <v>25.2</v>
      </c>
      <c r="L4" s="2">
        <v>123.9</v>
      </c>
      <c r="M4" s="2">
        <v>25.5</v>
      </c>
      <c r="N4" s="2">
        <v>222.9</v>
      </c>
      <c r="O4" s="2">
        <v>28.6</v>
      </c>
      <c r="P4" s="2">
        <v>141.5</v>
      </c>
    </row>
    <row r="5" spans="1:16" x14ac:dyDescent="0.25">
      <c r="A5" s="2">
        <v>1</v>
      </c>
      <c r="B5" s="2">
        <v>8</v>
      </c>
      <c r="C5" s="2">
        <v>24.2</v>
      </c>
      <c r="D5" s="2">
        <v>155.6</v>
      </c>
      <c r="E5" s="2">
        <v>28.6</v>
      </c>
      <c r="F5" s="2">
        <v>220.3</v>
      </c>
      <c r="G5" s="2">
        <v>28.7</v>
      </c>
      <c r="H5" s="2">
        <v>358.4</v>
      </c>
      <c r="I5" s="2">
        <v>23.8</v>
      </c>
      <c r="J5" s="2">
        <v>364.1</v>
      </c>
      <c r="K5" s="2">
        <v>25</v>
      </c>
      <c r="L5" s="2">
        <v>222</v>
      </c>
      <c r="M5" s="2">
        <v>25.1</v>
      </c>
      <c r="N5" s="2">
        <v>282.89999999999998</v>
      </c>
      <c r="O5" s="2">
        <v>28.6</v>
      </c>
      <c r="P5" s="2">
        <v>327.7</v>
      </c>
    </row>
    <row r="6" spans="1:16" x14ac:dyDescent="0.25">
      <c r="A6" s="2">
        <v>1</v>
      </c>
      <c r="B6" s="2">
        <v>12</v>
      </c>
      <c r="C6" s="2">
        <v>24.6</v>
      </c>
      <c r="D6" s="2">
        <v>188.1</v>
      </c>
      <c r="E6" s="2">
        <v>29</v>
      </c>
      <c r="F6" s="2">
        <v>277.2</v>
      </c>
      <c r="G6" s="2">
        <v>29.5</v>
      </c>
      <c r="H6" s="2">
        <v>491.8</v>
      </c>
      <c r="I6" s="2">
        <v>24.2</v>
      </c>
      <c r="J6" s="2">
        <v>479.2</v>
      </c>
      <c r="K6" s="2">
        <v>25.5</v>
      </c>
      <c r="L6" s="2">
        <v>226.6</v>
      </c>
      <c r="M6" s="2">
        <v>25</v>
      </c>
      <c r="N6" s="2">
        <v>302.7</v>
      </c>
      <c r="O6" s="2">
        <v>29.6</v>
      </c>
      <c r="P6" s="2">
        <v>421.6</v>
      </c>
    </row>
    <row r="7" spans="1:16" x14ac:dyDescent="0.25">
      <c r="A7" s="2">
        <v>1</v>
      </c>
      <c r="B7" s="2">
        <v>15</v>
      </c>
      <c r="C7" s="2">
        <v>26.7</v>
      </c>
      <c r="D7" s="2">
        <v>204.2</v>
      </c>
      <c r="E7" s="2">
        <v>28.3</v>
      </c>
      <c r="F7" s="2">
        <v>366.5</v>
      </c>
      <c r="G7" s="2">
        <v>28.5</v>
      </c>
      <c r="H7" s="2">
        <v>552.5</v>
      </c>
      <c r="I7" s="2">
        <v>24.4</v>
      </c>
      <c r="J7" s="2">
        <v>566.79999999999995</v>
      </c>
      <c r="K7" s="2">
        <v>25</v>
      </c>
      <c r="L7" s="2">
        <v>271.8</v>
      </c>
      <c r="M7" s="2">
        <v>25.5</v>
      </c>
      <c r="N7" s="2">
        <v>366.1</v>
      </c>
      <c r="O7" s="2">
        <v>29.1</v>
      </c>
      <c r="P7" s="2">
        <v>426.3</v>
      </c>
    </row>
    <row r="8" spans="1:16" x14ac:dyDescent="0.25">
      <c r="A8" s="2">
        <v>1</v>
      </c>
      <c r="B8" s="2">
        <v>20</v>
      </c>
      <c r="C8" s="2">
        <v>25.6</v>
      </c>
      <c r="D8" s="2">
        <v>230</v>
      </c>
      <c r="E8" s="2">
        <v>20</v>
      </c>
      <c r="F8" s="2">
        <v>435.2</v>
      </c>
      <c r="G8" s="2">
        <v>29.2</v>
      </c>
      <c r="H8" s="2">
        <v>670.3</v>
      </c>
      <c r="I8" s="2">
        <v>24.3</v>
      </c>
      <c r="J8" s="2">
        <v>585.79999999999995</v>
      </c>
      <c r="K8" s="2">
        <v>26.4</v>
      </c>
      <c r="L8" s="2">
        <v>310.3</v>
      </c>
      <c r="M8" s="2">
        <v>26.4</v>
      </c>
      <c r="N8" s="2">
        <v>418.2</v>
      </c>
      <c r="O8" s="2">
        <v>28.8</v>
      </c>
      <c r="P8" s="2">
        <v>454.7</v>
      </c>
    </row>
    <row r="9" spans="1:16" x14ac:dyDescent="0.25">
      <c r="A9" s="2">
        <v>1</v>
      </c>
      <c r="B9" s="2">
        <v>22</v>
      </c>
      <c r="C9" s="2">
        <v>25.4</v>
      </c>
      <c r="D9" s="2">
        <v>229.1</v>
      </c>
      <c r="E9" s="2">
        <v>29.2</v>
      </c>
      <c r="F9" s="2">
        <v>442.8</v>
      </c>
      <c r="G9" s="2">
        <v>29.7</v>
      </c>
      <c r="H9" s="2">
        <v>698.3</v>
      </c>
      <c r="I9" s="2">
        <v>24.8</v>
      </c>
      <c r="J9" s="2">
        <v>635.1</v>
      </c>
      <c r="K9" s="2">
        <v>26.1</v>
      </c>
      <c r="L9" s="2">
        <v>313.3</v>
      </c>
      <c r="M9" s="2">
        <v>26</v>
      </c>
      <c r="N9" s="2">
        <v>435.9</v>
      </c>
      <c r="O9" s="2">
        <v>29.1</v>
      </c>
      <c r="P9" s="2">
        <v>469.2</v>
      </c>
    </row>
    <row r="10" spans="1:16" x14ac:dyDescent="0.25">
      <c r="A10" s="2">
        <v>1</v>
      </c>
      <c r="B10" s="2">
        <v>26</v>
      </c>
      <c r="C10" s="2">
        <v>26.8</v>
      </c>
      <c r="D10" s="2">
        <v>264.7</v>
      </c>
      <c r="E10" s="2">
        <v>30.7</v>
      </c>
      <c r="F10" s="2">
        <v>579.5</v>
      </c>
      <c r="G10" s="2">
        <v>30.1</v>
      </c>
      <c r="H10" s="2">
        <v>973.2</v>
      </c>
      <c r="I10" s="2">
        <v>25.9</v>
      </c>
      <c r="J10" s="2">
        <v>855.4</v>
      </c>
      <c r="K10" s="2">
        <v>27.3</v>
      </c>
      <c r="L10" s="2">
        <v>337.7</v>
      </c>
      <c r="M10" s="2">
        <v>27.2</v>
      </c>
      <c r="N10" s="2">
        <v>382.9</v>
      </c>
      <c r="O10" s="2">
        <v>29.4</v>
      </c>
      <c r="P10" s="2">
        <v>650.1</v>
      </c>
    </row>
    <row r="11" spans="1:16" x14ac:dyDescent="0.25">
      <c r="A11" s="2">
        <v>1</v>
      </c>
      <c r="B11" s="2">
        <v>29</v>
      </c>
      <c r="C11" s="2">
        <v>26.5</v>
      </c>
      <c r="D11" s="2">
        <v>274.60000000000002</v>
      </c>
      <c r="E11" s="2">
        <v>30.1</v>
      </c>
      <c r="F11" s="2">
        <v>691.6</v>
      </c>
      <c r="G11" s="2">
        <v>29.9</v>
      </c>
      <c r="H11" s="2">
        <v>1026.4000000000001</v>
      </c>
      <c r="I11" s="2">
        <v>25.3</v>
      </c>
      <c r="J11" s="2">
        <v>878.4</v>
      </c>
      <c r="K11" s="2">
        <v>27</v>
      </c>
      <c r="L11" s="2">
        <v>404.6</v>
      </c>
      <c r="M11" s="2">
        <v>26.8</v>
      </c>
      <c r="N11" s="2">
        <v>409.1</v>
      </c>
      <c r="O11" s="2">
        <v>30</v>
      </c>
      <c r="P11" s="2">
        <v>627.29999999999995</v>
      </c>
    </row>
    <row r="12" spans="1:16" x14ac:dyDescent="0.25">
      <c r="A12" s="2">
        <v>1</v>
      </c>
      <c r="B12" s="2">
        <v>33</v>
      </c>
      <c r="C12" s="2">
        <v>26.4</v>
      </c>
      <c r="D12" s="2">
        <v>273.8</v>
      </c>
      <c r="E12" s="2">
        <v>29.1</v>
      </c>
      <c r="F12" s="2">
        <v>765.1</v>
      </c>
      <c r="G12" s="2">
        <v>30.6</v>
      </c>
      <c r="H12" s="2">
        <v>1078.7</v>
      </c>
      <c r="I12" s="2">
        <v>25.9</v>
      </c>
      <c r="J12" s="2">
        <v>925.9</v>
      </c>
      <c r="K12" s="2">
        <v>26.1</v>
      </c>
      <c r="L12" s="2">
        <v>463.4</v>
      </c>
      <c r="M12" s="2">
        <v>26.7</v>
      </c>
      <c r="N12" s="2">
        <v>415.9</v>
      </c>
      <c r="O12" s="2">
        <v>29.8</v>
      </c>
      <c r="P12" s="2">
        <v>862</v>
      </c>
    </row>
    <row r="13" spans="1:16" ht="12.75" x14ac:dyDescent="0.25">
      <c r="A13" s="1" t="s">
        <v>16</v>
      </c>
    </row>
    <row r="14" spans="1:16" x14ac:dyDescent="0.25">
      <c r="A14" s="4" t="s">
        <v>17</v>
      </c>
      <c r="B14" s="4" t="s">
        <v>1</v>
      </c>
      <c r="C14" s="4" t="s">
        <v>18</v>
      </c>
      <c r="D14" s="4" t="s">
        <v>19</v>
      </c>
      <c r="E14" s="4" t="s">
        <v>20</v>
      </c>
      <c r="F14" s="4" t="s">
        <v>21</v>
      </c>
      <c r="G14" s="4" t="s">
        <v>22</v>
      </c>
      <c r="H14" s="4" t="s">
        <v>23</v>
      </c>
      <c r="I14" s="4" t="s">
        <v>24</v>
      </c>
      <c r="J14" s="4" t="s">
        <v>25</v>
      </c>
      <c r="K14" s="4" t="s">
        <v>26</v>
      </c>
      <c r="L14" s="4" t="s">
        <v>27</v>
      </c>
      <c r="M14" s="4" t="s">
        <v>28</v>
      </c>
      <c r="N14" s="4" t="s">
        <v>29</v>
      </c>
      <c r="O14" s="4" t="s">
        <v>30</v>
      </c>
      <c r="P14" s="4" t="s">
        <v>31</v>
      </c>
    </row>
    <row r="15" spans="1:16" x14ac:dyDescent="0.25">
      <c r="A15" s="2">
        <v>2</v>
      </c>
      <c r="B15" s="2">
        <v>1</v>
      </c>
      <c r="C15" s="2">
        <v>28.3</v>
      </c>
      <c r="D15" s="2">
        <v>135.80000000000001</v>
      </c>
      <c r="E15" s="2">
        <v>27</v>
      </c>
      <c r="F15" s="2">
        <v>127.1</v>
      </c>
      <c r="G15" s="2">
        <v>24.9</v>
      </c>
      <c r="H15" s="2">
        <v>61.4</v>
      </c>
      <c r="I15" s="2">
        <v>23.9</v>
      </c>
      <c r="J15" s="2">
        <v>84.6</v>
      </c>
      <c r="K15" s="2">
        <v>28.7</v>
      </c>
      <c r="L15" s="2">
        <v>201.1</v>
      </c>
      <c r="M15" s="2">
        <v>27</v>
      </c>
      <c r="N15" s="2">
        <v>136.4</v>
      </c>
      <c r="O15" s="2">
        <v>25.2</v>
      </c>
      <c r="P15" s="2">
        <v>162.69999999999999</v>
      </c>
    </row>
    <row r="16" spans="1:16" x14ac:dyDescent="0.25">
      <c r="A16" s="2">
        <v>2</v>
      </c>
      <c r="B16" s="2">
        <v>5</v>
      </c>
      <c r="C16" s="2">
        <v>30.1</v>
      </c>
      <c r="D16" s="2">
        <v>149.5</v>
      </c>
      <c r="E16" s="2">
        <v>26</v>
      </c>
      <c r="F16" s="2">
        <v>116.5</v>
      </c>
      <c r="G16" s="2">
        <v>25.3</v>
      </c>
      <c r="H16" s="2">
        <v>62.2</v>
      </c>
      <c r="I16" s="2">
        <v>25.5</v>
      </c>
      <c r="J16" s="2">
        <v>106.4</v>
      </c>
      <c r="K16" s="2">
        <v>27.1</v>
      </c>
      <c r="L16" s="2">
        <v>244.5</v>
      </c>
      <c r="M16" s="2">
        <v>28</v>
      </c>
      <c r="N16" s="2">
        <v>167.4</v>
      </c>
      <c r="O16" s="2">
        <v>24.3</v>
      </c>
      <c r="P16" s="2">
        <v>199.1</v>
      </c>
    </row>
    <row r="17" spans="1:16" x14ac:dyDescent="0.25">
      <c r="A17" s="2">
        <v>2</v>
      </c>
      <c r="B17" s="2">
        <v>8</v>
      </c>
      <c r="C17" s="2">
        <v>30.4</v>
      </c>
      <c r="D17" s="2">
        <v>204.2</v>
      </c>
      <c r="E17" s="2">
        <v>26.1</v>
      </c>
      <c r="F17" s="2">
        <v>167.9</v>
      </c>
      <c r="G17" s="2">
        <v>25</v>
      </c>
      <c r="H17" s="2">
        <v>116.5</v>
      </c>
      <c r="I17" s="2">
        <v>25.8</v>
      </c>
      <c r="J17" s="2">
        <v>105.3</v>
      </c>
      <c r="K17" s="2">
        <v>27.2</v>
      </c>
      <c r="L17" s="2">
        <v>380.9</v>
      </c>
      <c r="M17" s="2">
        <v>27.8</v>
      </c>
      <c r="N17" s="2">
        <v>222.2</v>
      </c>
      <c r="O17" s="2">
        <v>23.7</v>
      </c>
      <c r="P17" s="2">
        <v>240.3</v>
      </c>
    </row>
    <row r="18" spans="1:16" x14ac:dyDescent="0.25">
      <c r="A18" s="2">
        <v>2</v>
      </c>
      <c r="B18" s="2">
        <v>12</v>
      </c>
      <c r="C18" s="2">
        <v>30.1</v>
      </c>
      <c r="D18" s="2">
        <v>258.5</v>
      </c>
      <c r="E18" s="2">
        <v>26.3</v>
      </c>
      <c r="F18" s="2">
        <v>237.7</v>
      </c>
      <c r="G18" s="2">
        <v>25.5</v>
      </c>
      <c r="H18" s="2">
        <v>155.69999999999999</v>
      </c>
      <c r="I18" s="2">
        <v>25.8</v>
      </c>
      <c r="J18" s="2">
        <v>141</v>
      </c>
      <c r="K18" s="2">
        <v>27.4</v>
      </c>
      <c r="L18" s="2">
        <v>320.60000000000002</v>
      </c>
      <c r="M18" s="2">
        <v>28.5</v>
      </c>
      <c r="N18" s="2">
        <v>259.60000000000002</v>
      </c>
      <c r="O18" s="2">
        <v>23.8</v>
      </c>
      <c r="P18" s="2">
        <v>278.7</v>
      </c>
    </row>
    <row r="19" spans="1:16" x14ac:dyDescent="0.25">
      <c r="A19" s="2">
        <v>2</v>
      </c>
      <c r="B19" s="2">
        <v>15</v>
      </c>
      <c r="C19" s="2">
        <v>29.4</v>
      </c>
      <c r="D19" s="2">
        <v>311.89999999999998</v>
      </c>
      <c r="E19" s="2">
        <v>25.9</v>
      </c>
      <c r="F19" s="2">
        <v>302.7</v>
      </c>
      <c r="G19" s="2">
        <v>24.8</v>
      </c>
      <c r="H19" s="2">
        <v>176.4</v>
      </c>
      <c r="I19" s="2">
        <v>25.3</v>
      </c>
      <c r="J19" s="2">
        <v>154.80000000000001</v>
      </c>
      <c r="K19" s="2">
        <v>27.1</v>
      </c>
      <c r="L19" s="2">
        <v>472.4</v>
      </c>
      <c r="M19" s="2">
        <v>28.4</v>
      </c>
      <c r="N19" s="2">
        <v>282.3</v>
      </c>
      <c r="O19" s="2">
        <v>23.5</v>
      </c>
      <c r="P19" s="2">
        <v>318.2</v>
      </c>
    </row>
    <row r="20" spans="1:16" x14ac:dyDescent="0.25">
      <c r="A20" s="2">
        <v>2</v>
      </c>
      <c r="B20" s="2">
        <v>20</v>
      </c>
      <c r="C20" s="2">
        <v>30</v>
      </c>
      <c r="D20" s="2">
        <v>317.7</v>
      </c>
      <c r="E20" s="2">
        <v>26.2</v>
      </c>
      <c r="F20" s="2">
        <v>404</v>
      </c>
      <c r="G20" s="2">
        <v>25.3</v>
      </c>
      <c r="H20" s="2">
        <v>303.10000000000002</v>
      </c>
      <c r="I20" s="2">
        <v>25.9</v>
      </c>
      <c r="J20" s="2">
        <v>154.80000000000001</v>
      </c>
      <c r="K20" s="2">
        <v>26.1</v>
      </c>
      <c r="L20" s="2">
        <v>530</v>
      </c>
      <c r="M20" s="2">
        <v>28.3</v>
      </c>
      <c r="N20" s="2">
        <v>343.7</v>
      </c>
      <c r="O20" s="2">
        <v>22.6</v>
      </c>
      <c r="P20" s="2">
        <v>369.8</v>
      </c>
    </row>
    <row r="21" spans="1:16" x14ac:dyDescent="0.25">
      <c r="A21" s="2">
        <v>2</v>
      </c>
      <c r="B21" s="2">
        <v>22</v>
      </c>
      <c r="C21" s="2">
        <v>30.2</v>
      </c>
      <c r="D21" s="2">
        <v>525.29999999999995</v>
      </c>
      <c r="E21" s="2">
        <v>26.3</v>
      </c>
      <c r="F21" s="2">
        <v>422.3</v>
      </c>
      <c r="G21" s="2">
        <v>25.2</v>
      </c>
      <c r="H21" s="2">
        <v>291.2</v>
      </c>
      <c r="I21" s="2">
        <v>26</v>
      </c>
      <c r="J21" s="2">
        <v>184.3</v>
      </c>
      <c r="K21" s="2">
        <v>26.8</v>
      </c>
      <c r="L21" s="2">
        <v>484.4</v>
      </c>
      <c r="M21" s="2">
        <v>29.4</v>
      </c>
      <c r="N21" s="2">
        <v>320.60000000000002</v>
      </c>
      <c r="O21" s="2">
        <v>22.8</v>
      </c>
      <c r="P21" s="2">
        <v>349.3</v>
      </c>
    </row>
    <row r="22" spans="1:16" x14ac:dyDescent="0.25">
      <c r="A22" s="2">
        <v>2</v>
      </c>
      <c r="B22" s="2">
        <v>26</v>
      </c>
      <c r="C22" s="2">
        <v>31.4</v>
      </c>
      <c r="D22" s="2">
        <v>682.3</v>
      </c>
      <c r="E22" s="2">
        <v>27.2</v>
      </c>
      <c r="F22" s="2">
        <v>455.5</v>
      </c>
      <c r="G22" s="2">
        <v>26.4</v>
      </c>
      <c r="H22" s="2">
        <v>622.4</v>
      </c>
      <c r="I22" s="2">
        <v>27</v>
      </c>
      <c r="J22" s="2">
        <v>240.1</v>
      </c>
      <c r="K22" s="2">
        <v>28.3</v>
      </c>
      <c r="L22" s="2">
        <v>499.5</v>
      </c>
      <c r="M22" s="2">
        <v>29.4</v>
      </c>
      <c r="N22" s="2">
        <v>444.3</v>
      </c>
      <c r="O22" s="2">
        <v>24.1</v>
      </c>
      <c r="P22" s="2">
        <v>383.3</v>
      </c>
    </row>
    <row r="23" spans="1:16" x14ac:dyDescent="0.25">
      <c r="A23" s="2">
        <v>2</v>
      </c>
      <c r="B23" s="2">
        <v>29</v>
      </c>
      <c r="C23" s="2">
        <v>31.2</v>
      </c>
      <c r="D23" s="2">
        <v>734.8</v>
      </c>
      <c r="E23" s="2">
        <v>27.8</v>
      </c>
      <c r="F23" s="2">
        <v>804.8</v>
      </c>
      <c r="G23" s="2">
        <v>26</v>
      </c>
      <c r="H23" s="2">
        <v>489.8</v>
      </c>
      <c r="I23" s="2">
        <v>25.1</v>
      </c>
      <c r="J23" s="2">
        <v>266.5</v>
      </c>
      <c r="K23" s="2">
        <v>27.9</v>
      </c>
      <c r="L23" s="2">
        <v>726.7</v>
      </c>
      <c r="M23" s="2">
        <v>29.9</v>
      </c>
      <c r="N23" s="2">
        <v>426.9</v>
      </c>
      <c r="O23" s="2">
        <v>24.7</v>
      </c>
      <c r="P23" s="2">
        <v>323.8</v>
      </c>
    </row>
    <row r="24" spans="1:16" x14ac:dyDescent="0.25">
      <c r="A24" s="2">
        <v>2</v>
      </c>
      <c r="B24" s="2">
        <v>33</v>
      </c>
      <c r="C24" s="2">
        <v>30.4</v>
      </c>
      <c r="D24" s="2">
        <v>1145.2</v>
      </c>
      <c r="E24" s="2">
        <v>27</v>
      </c>
      <c r="F24" s="2">
        <v>909.4</v>
      </c>
      <c r="G24" s="2">
        <v>26</v>
      </c>
      <c r="H24" s="2">
        <v>685.4</v>
      </c>
      <c r="I24" s="2">
        <v>25.9</v>
      </c>
      <c r="J24" s="2">
        <v>306.10000000000002</v>
      </c>
      <c r="K24" s="2">
        <v>27.5</v>
      </c>
      <c r="L24" s="2">
        <v>820.2</v>
      </c>
      <c r="M24" s="2">
        <v>29.9</v>
      </c>
      <c r="N24" s="2">
        <v>517.6</v>
      </c>
      <c r="O24" s="2">
        <v>25</v>
      </c>
      <c r="P24" s="2">
        <v>450.6</v>
      </c>
    </row>
    <row r="25" spans="1:16" ht="12.75" x14ac:dyDescent="0.25">
      <c r="A25" s="1" t="s">
        <v>32</v>
      </c>
    </row>
    <row r="26" spans="1:16" x14ac:dyDescent="0.25">
      <c r="A26" s="4" t="s">
        <v>17</v>
      </c>
      <c r="B26" s="4" t="s">
        <v>1</v>
      </c>
      <c r="C26" s="4" t="s">
        <v>33</v>
      </c>
      <c r="D26" s="4" t="s">
        <v>34</v>
      </c>
      <c r="E26" s="4" t="s">
        <v>35</v>
      </c>
      <c r="F26" s="4" t="s">
        <v>36</v>
      </c>
      <c r="G26" s="4" t="s">
        <v>37</v>
      </c>
      <c r="H26" s="4" t="s">
        <v>38</v>
      </c>
      <c r="I26" s="4" t="s">
        <v>39</v>
      </c>
      <c r="J26" s="4" t="s">
        <v>40</v>
      </c>
      <c r="K26" s="4" t="s">
        <v>48</v>
      </c>
      <c r="L26" s="4" t="s">
        <v>49</v>
      </c>
      <c r="M26" s="4" t="s">
        <v>41</v>
      </c>
      <c r="N26" s="4" t="s">
        <v>42</v>
      </c>
      <c r="O26" s="4" t="s">
        <v>43</v>
      </c>
      <c r="P26" s="4" t="s">
        <v>44</v>
      </c>
    </row>
    <row r="27" spans="1:16" x14ac:dyDescent="0.25">
      <c r="A27" s="2">
        <v>3</v>
      </c>
      <c r="B27" s="2">
        <v>1</v>
      </c>
      <c r="C27" s="2">
        <v>27.1</v>
      </c>
      <c r="D27" s="2">
        <v>99.1</v>
      </c>
      <c r="E27" s="2">
        <v>25.6</v>
      </c>
      <c r="F27" s="2">
        <v>129</v>
      </c>
      <c r="G27" s="2">
        <v>28.5</v>
      </c>
      <c r="H27" s="2">
        <v>162.69999999999999</v>
      </c>
      <c r="I27" s="2">
        <v>27.6</v>
      </c>
      <c r="J27" s="2">
        <v>117</v>
      </c>
      <c r="K27" s="2">
        <v>27.1</v>
      </c>
      <c r="L27" s="2">
        <v>65.7</v>
      </c>
      <c r="M27" s="2">
        <v>28.8</v>
      </c>
      <c r="N27" s="2">
        <v>142.9</v>
      </c>
      <c r="O27" s="2">
        <v>25.4</v>
      </c>
      <c r="P27" s="2">
        <v>190.4</v>
      </c>
    </row>
    <row r="28" spans="1:16" x14ac:dyDescent="0.25">
      <c r="A28" s="2">
        <v>3</v>
      </c>
      <c r="B28" s="2">
        <v>5</v>
      </c>
      <c r="C28" s="2">
        <v>23.4</v>
      </c>
      <c r="D28" s="2">
        <v>183.8</v>
      </c>
      <c r="E28" s="2">
        <v>25.1</v>
      </c>
      <c r="F28" s="2">
        <v>142.19999999999999</v>
      </c>
      <c r="G28" s="2">
        <v>29.2</v>
      </c>
      <c r="H28" s="2">
        <v>184</v>
      </c>
      <c r="I28" s="2">
        <v>28.3</v>
      </c>
      <c r="J28" s="2">
        <v>202.3</v>
      </c>
      <c r="K28" s="2">
        <v>27.1</v>
      </c>
      <c r="L28" s="2">
        <v>60.1</v>
      </c>
      <c r="M28" s="2">
        <v>29.8</v>
      </c>
      <c r="N28" s="2">
        <v>213.2</v>
      </c>
      <c r="O28" s="2">
        <v>25.2</v>
      </c>
      <c r="P28" s="2">
        <v>328.1</v>
      </c>
    </row>
    <row r="29" spans="1:16" x14ac:dyDescent="0.25">
      <c r="A29" s="2">
        <v>3</v>
      </c>
      <c r="B29" s="2">
        <v>8</v>
      </c>
      <c r="C29" s="2">
        <v>20.100000000000001</v>
      </c>
      <c r="D29" s="2">
        <v>237.1</v>
      </c>
      <c r="E29" s="2">
        <v>26</v>
      </c>
      <c r="F29" s="2">
        <v>165.3</v>
      </c>
      <c r="G29" s="2">
        <v>29.6</v>
      </c>
      <c r="H29" s="2">
        <v>240.3</v>
      </c>
      <c r="I29" s="2">
        <v>24.3</v>
      </c>
      <c r="J29" s="2">
        <v>210.7</v>
      </c>
      <c r="K29" s="2">
        <v>27.3</v>
      </c>
      <c r="L29" s="2">
        <v>124.5</v>
      </c>
      <c r="M29" s="2">
        <v>29.9</v>
      </c>
      <c r="N29" s="2">
        <v>223</v>
      </c>
      <c r="O29" s="2">
        <v>25.7</v>
      </c>
      <c r="P29" s="2">
        <v>308.39999999999998</v>
      </c>
    </row>
    <row r="30" spans="1:16" x14ac:dyDescent="0.25">
      <c r="A30" s="2">
        <v>3</v>
      </c>
      <c r="B30" s="2">
        <v>12</v>
      </c>
      <c r="C30" s="2">
        <v>24</v>
      </c>
      <c r="D30" s="2">
        <v>334.1</v>
      </c>
      <c r="E30" s="2">
        <v>26.2</v>
      </c>
      <c r="F30" s="2">
        <v>173.2</v>
      </c>
      <c r="G30" s="2">
        <v>30.1</v>
      </c>
      <c r="H30" s="2">
        <v>153.80000000000001</v>
      </c>
      <c r="I30" s="2">
        <v>28.4</v>
      </c>
      <c r="J30" s="2">
        <v>255.9</v>
      </c>
      <c r="K30" s="2">
        <v>27.2</v>
      </c>
      <c r="L30" s="2">
        <v>172.1</v>
      </c>
      <c r="M30" s="2">
        <v>28.5</v>
      </c>
      <c r="N30" s="2">
        <v>304.2</v>
      </c>
      <c r="O30" s="2">
        <v>25.6</v>
      </c>
      <c r="P30" s="2">
        <v>337.9</v>
      </c>
    </row>
    <row r="31" spans="1:16" x14ac:dyDescent="0.25">
      <c r="A31" s="2">
        <v>3</v>
      </c>
      <c r="B31" s="2">
        <v>15</v>
      </c>
      <c r="C31" s="2">
        <v>23.9</v>
      </c>
      <c r="D31" s="2">
        <v>399.4</v>
      </c>
      <c r="E31" s="2">
        <v>25.9</v>
      </c>
      <c r="F31" s="2">
        <v>304.2</v>
      </c>
      <c r="G31" s="2">
        <v>29.7</v>
      </c>
      <c r="H31" s="2">
        <v>230</v>
      </c>
      <c r="I31" s="2">
        <v>27.9</v>
      </c>
      <c r="J31" s="2">
        <v>290.5</v>
      </c>
      <c r="K31" s="2">
        <v>26.6</v>
      </c>
      <c r="L31" s="2">
        <v>262.8</v>
      </c>
      <c r="M31" s="2">
        <v>29</v>
      </c>
      <c r="N31" s="2">
        <v>354.3</v>
      </c>
      <c r="O31" s="2">
        <v>25.3</v>
      </c>
      <c r="P31" s="2">
        <v>740.9</v>
      </c>
    </row>
    <row r="32" spans="1:16" x14ac:dyDescent="0.25">
      <c r="A32" s="2">
        <v>3</v>
      </c>
      <c r="B32" s="2">
        <v>20</v>
      </c>
      <c r="C32" s="2">
        <v>25.1</v>
      </c>
      <c r="D32" s="2">
        <v>506.9</v>
      </c>
      <c r="E32" s="2">
        <v>27</v>
      </c>
      <c r="F32" s="2">
        <v>305.3</v>
      </c>
      <c r="G32" s="2">
        <v>30.1</v>
      </c>
      <c r="H32" s="2">
        <v>236.3</v>
      </c>
      <c r="I32" s="2">
        <v>28.4</v>
      </c>
      <c r="J32" s="2">
        <v>366.9</v>
      </c>
      <c r="K32" s="2">
        <v>27.5</v>
      </c>
      <c r="L32" s="2">
        <v>404.6</v>
      </c>
      <c r="M32" s="2">
        <v>30</v>
      </c>
      <c r="N32" s="2">
        <v>435.7</v>
      </c>
      <c r="O32" s="2">
        <v>24</v>
      </c>
      <c r="P32" s="2">
        <v>656.7</v>
      </c>
    </row>
    <row r="33" spans="1:17" x14ac:dyDescent="0.25">
      <c r="A33" s="2">
        <v>3</v>
      </c>
      <c r="B33" s="2">
        <v>22</v>
      </c>
      <c r="C33" s="2">
        <v>25.1</v>
      </c>
      <c r="D33" s="2">
        <v>500.9</v>
      </c>
      <c r="E33" s="2">
        <v>26.4</v>
      </c>
      <c r="F33" s="2">
        <v>398.7</v>
      </c>
      <c r="G33" s="2">
        <v>19.399999999999999</v>
      </c>
      <c r="H33" s="2">
        <v>241.9</v>
      </c>
      <c r="I33" s="2">
        <v>18.399999999999999</v>
      </c>
      <c r="J33" s="2">
        <v>373.2</v>
      </c>
      <c r="K33" s="2">
        <v>17.600000000000001</v>
      </c>
      <c r="L33" s="2">
        <v>393.8</v>
      </c>
      <c r="M33" s="2">
        <v>29.5</v>
      </c>
      <c r="N33" s="2">
        <v>482.4</v>
      </c>
      <c r="O33" s="2">
        <v>24.4</v>
      </c>
      <c r="P33" s="2">
        <v>773.3</v>
      </c>
    </row>
    <row r="34" spans="1:17" x14ac:dyDescent="0.25">
      <c r="A34" s="2">
        <v>3</v>
      </c>
      <c r="B34" s="2">
        <v>26</v>
      </c>
      <c r="C34" s="2">
        <v>25.9</v>
      </c>
      <c r="D34" s="2">
        <v>696.6</v>
      </c>
      <c r="E34" s="2">
        <v>27.6</v>
      </c>
      <c r="F34" s="2">
        <v>620</v>
      </c>
      <c r="G34" s="2">
        <v>30</v>
      </c>
      <c r="H34" s="2">
        <v>379.5</v>
      </c>
      <c r="I34" s="2">
        <v>29</v>
      </c>
      <c r="J34" s="2">
        <v>516.9</v>
      </c>
      <c r="K34" s="2">
        <v>29.1</v>
      </c>
      <c r="L34" s="2">
        <v>438.9</v>
      </c>
      <c r="M34" s="2">
        <v>30.1</v>
      </c>
      <c r="N34" s="2">
        <v>479.2</v>
      </c>
      <c r="O34" s="2">
        <v>26.9</v>
      </c>
      <c r="P34" s="2">
        <v>1125</v>
      </c>
    </row>
    <row r="35" spans="1:17" x14ac:dyDescent="0.25">
      <c r="A35" s="2">
        <v>3</v>
      </c>
      <c r="B35" s="2">
        <v>29</v>
      </c>
      <c r="C35" s="2">
        <v>25.4</v>
      </c>
      <c r="D35" s="2">
        <v>777.7</v>
      </c>
      <c r="E35" s="2">
        <v>27.4</v>
      </c>
      <c r="F35" s="2">
        <v>621</v>
      </c>
      <c r="G35" s="2">
        <v>30</v>
      </c>
      <c r="H35" s="2">
        <v>373.5</v>
      </c>
      <c r="I35" s="2">
        <v>28.4</v>
      </c>
      <c r="J35" s="2">
        <v>516.9</v>
      </c>
      <c r="K35" s="2">
        <v>29.1</v>
      </c>
      <c r="L35" s="2">
        <v>573.9</v>
      </c>
      <c r="M35" s="2">
        <v>29.7</v>
      </c>
      <c r="N35" s="2">
        <v>423.4</v>
      </c>
      <c r="O35" s="2">
        <v>26.9</v>
      </c>
      <c r="P35" s="2">
        <v>1130.0999999999999</v>
      </c>
    </row>
    <row r="36" spans="1:17" x14ac:dyDescent="0.25">
      <c r="A36" s="2">
        <v>3</v>
      </c>
      <c r="B36" s="2">
        <v>33</v>
      </c>
      <c r="C36" s="2">
        <v>25</v>
      </c>
      <c r="D36" s="2">
        <v>975.8</v>
      </c>
      <c r="E36" s="2">
        <v>26.7</v>
      </c>
      <c r="F36" s="2">
        <v>807.9</v>
      </c>
      <c r="G36" s="2">
        <v>30.1</v>
      </c>
      <c r="H36" s="2">
        <v>352</v>
      </c>
      <c r="I36" s="2">
        <v>27.8</v>
      </c>
      <c r="J36" s="2">
        <v>619</v>
      </c>
      <c r="K36" s="2">
        <v>29.3</v>
      </c>
      <c r="L36" s="2">
        <v>786.5</v>
      </c>
      <c r="M36" s="2">
        <v>29.7</v>
      </c>
      <c r="N36" s="2">
        <v>562.20000000000005</v>
      </c>
      <c r="O36" s="2">
        <v>27.4</v>
      </c>
      <c r="P36" s="2">
        <v>1105.4000000000001</v>
      </c>
    </row>
    <row r="37" spans="1:17" ht="12.75" x14ac:dyDescent="0.25">
      <c r="A37" s="1" t="s">
        <v>47</v>
      </c>
    </row>
    <row r="38" spans="1:17" x14ac:dyDescent="0.25">
      <c r="A38" s="4" t="s">
        <v>17</v>
      </c>
      <c r="B38" s="4" t="s">
        <v>1</v>
      </c>
      <c r="C38" s="4" t="s">
        <v>45</v>
      </c>
      <c r="D38" s="4" t="s">
        <v>46</v>
      </c>
      <c r="E38" s="4" t="s">
        <v>50</v>
      </c>
      <c r="F38" s="4" t="s">
        <v>51</v>
      </c>
      <c r="G38" s="4" t="s">
        <v>52</v>
      </c>
      <c r="H38" s="4" t="s">
        <v>53</v>
      </c>
      <c r="I38" s="4" t="s">
        <v>54</v>
      </c>
      <c r="J38" s="4" t="s">
        <v>55</v>
      </c>
      <c r="K38" s="4" t="s">
        <v>56</v>
      </c>
      <c r="L38" s="4" t="s">
        <v>57</v>
      </c>
      <c r="M38" s="4" t="s">
        <v>58</v>
      </c>
      <c r="N38" s="4" t="s">
        <v>59</v>
      </c>
      <c r="O38" s="4" t="s">
        <v>60</v>
      </c>
      <c r="P38" s="4" t="s">
        <v>61</v>
      </c>
    </row>
    <row r="39" spans="1:17" x14ac:dyDescent="0.25">
      <c r="A39" s="2">
        <v>4</v>
      </c>
      <c r="B39" s="2">
        <v>1</v>
      </c>
      <c r="C39" s="2">
        <v>26.5</v>
      </c>
      <c r="D39" s="2">
        <v>151.6</v>
      </c>
      <c r="E39" s="2">
        <v>30.1</v>
      </c>
      <c r="F39" s="2">
        <v>129.5</v>
      </c>
      <c r="G39" s="2">
        <v>24.1</v>
      </c>
      <c r="H39" s="2">
        <v>84.1</v>
      </c>
      <c r="I39" s="2">
        <v>26.8</v>
      </c>
      <c r="J39" s="2">
        <v>164.8</v>
      </c>
      <c r="K39" s="2">
        <v>28.6</v>
      </c>
      <c r="L39" s="2">
        <v>117</v>
      </c>
      <c r="M39" s="2">
        <v>26.6</v>
      </c>
      <c r="N39" s="2">
        <v>198.5</v>
      </c>
      <c r="O39" s="2">
        <v>26.7</v>
      </c>
      <c r="P39" s="2">
        <v>74.5</v>
      </c>
      <c r="Q39" s="2">
        <f>AVERAGE(P39,N39,L39,J39,H39,F39,D39,)</f>
        <v>115</v>
      </c>
    </row>
    <row r="40" spans="1:17" x14ac:dyDescent="0.25">
      <c r="A40" s="2">
        <v>4</v>
      </c>
      <c r="B40" s="2">
        <v>5</v>
      </c>
      <c r="C40" s="2">
        <v>25.6</v>
      </c>
      <c r="D40" s="2">
        <v>216.6</v>
      </c>
      <c r="E40" s="2">
        <v>28.5</v>
      </c>
      <c r="F40" s="2">
        <v>139.19999999999999</v>
      </c>
      <c r="G40" s="2">
        <v>27.2</v>
      </c>
      <c r="H40" s="2">
        <v>102.8</v>
      </c>
      <c r="I40" s="2">
        <v>27.8</v>
      </c>
      <c r="J40" s="2">
        <v>206.7</v>
      </c>
      <c r="K40" s="2">
        <v>26.4</v>
      </c>
      <c r="L40" s="2">
        <v>155.6</v>
      </c>
      <c r="M40" s="2">
        <v>27.5</v>
      </c>
      <c r="N40" s="2">
        <v>225.5</v>
      </c>
      <c r="O40" s="2">
        <v>26</v>
      </c>
      <c r="P40" s="2">
        <v>106.7</v>
      </c>
    </row>
    <row r="41" spans="1:17" x14ac:dyDescent="0.25">
      <c r="A41" s="2">
        <v>4</v>
      </c>
      <c r="B41" s="2">
        <v>8</v>
      </c>
      <c r="C41" s="2">
        <v>26.3</v>
      </c>
      <c r="D41" s="2">
        <v>202.2</v>
      </c>
      <c r="E41" s="2">
        <v>28.7</v>
      </c>
      <c r="F41" s="2">
        <v>157.6</v>
      </c>
      <c r="G41" s="2">
        <v>26.7</v>
      </c>
      <c r="H41" s="2">
        <v>125.4</v>
      </c>
      <c r="I41" s="2">
        <v>27.2</v>
      </c>
      <c r="J41" s="2">
        <v>222.9</v>
      </c>
      <c r="K41" s="2">
        <v>25.9</v>
      </c>
      <c r="L41" s="2">
        <v>181.3</v>
      </c>
      <c r="M41" s="2">
        <v>27.7</v>
      </c>
      <c r="N41" s="2">
        <v>321</v>
      </c>
      <c r="O41" s="2">
        <v>26.3</v>
      </c>
      <c r="P41" s="2">
        <v>141</v>
      </c>
    </row>
    <row r="42" spans="1:17" x14ac:dyDescent="0.25">
      <c r="A42" s="2">
        <v>4</v>
      </c>
      <c r="B42" s="2">
        <v>12</v>
      </c>
      <c r="C42" s="2">
        <v>26.7</v>
      </c>
      <c r="D42" s="2">
        <v>218.5</v>
      </c>
      <c r="E42" s="2">
        <v>29.5</v>
      </c>
      <c r="F42" s="2">
        <v>184.5</v>
      </c>
      <c r="G42" s="2">
        <v>27.3</v>
      </c>
      <c r="H42" s="2">
        <v>174.6</v>
      </c>
      <c r="I42" s="2">
        <v>27.8</v>
      </c>
      <c r="J42" s="2">
        <v>239.7</v>
      </c>
      <c r="K42" s="2">
        <v>26.2</v>
      </c>
      <c r="L42" s="2">
        <v>140.9</v>
      </c>
      <c r="M42" s="2">
        <v>28.2</v>
      </c>
      <c r="N42" s="2">
        <v>342.2</v>
      </c>
      <c r="O42" s="2">
        <v>27.7</v>
      </c>
      <c r="P42" s="2">
        <v>150.69999999999999</v>
      </c>
    </row>
    <row r="43" spans="1:17" x14ac:dyDescent="0.25">
      <c r="A43" s="2">
        <v>4</v>
      </c>
      <c r="B43" s="2">
        <v>15</v>
      </c>
      <c r="C43" s="2">
        <v>25.4</v>
      </c>
      <c r="D43" s="2">
        <v>240.9</v>
      </c>
      <c r="E43" s="2">
        <v>28.3</v>
      </c>
      <c r="F43" s="2">
        <v>234.5</v>
      </c>
      <c r="G43" s="2">
        <v>26.6</v>
      </c>
      <c r="H43" s="2">
        <v>189.8</v>
      </c>
      <c r="I43" s="2">
        <v>26.8</v>
      </c>
      <c r="J43" s="2">
        <v>239.8</v>
      </c>
      <c r="K43" s="2">
        <v>25.8</v>
      </c>
      <c r="L43" s="2">
        <v>139.30000000000001</v>
      </c>
      <c r="M43" s="2">
        <v>28.5</v>
      </c>
      <c r="N43" s="2">
        <v>362.4</v>
      </c>
      <c r="O43" s="2">
        <v>26.9</v>
      </c>
      <c r="P43" s="2">
        <v>210.7</v>
      </c>
    </row>
    <row r="44" spans="1:17" x14ac:dyDescent="0.25">
      <c r="A44" s="2">
        <v>4</v>
      </c>
      <c r="B44" s="2">
        <v>20</v>
      </c>
      <c r="C44" s="2">
        <v>27.2</v>
      </c>
      <c r="D44" s="2">
        <v>275.2</v>
      </c>
      <c r="E44" s="2">
        <v>28.7</v>
      </c>
      <c r="F44" s="2">
        <v>289.89999999999998</v>
      </c>
      <c r="G44" s="2">
        <v>28.2</v>
      </c>
      <c r="H44" s="2">
        <v>249.9</v>
      </c>
      <c r="I44" s="2">
        <v>28</v>
      </c>
      <c r="J44" s="2">
        <v>276.8</v>
      </c>
      <c r="K44" s="2">
        <v>26.9</v>
      </c>
      <c r="L44" s="2">
        <v>52.9</v>
      </c>
      <c r="M44" s="2">
        <v>29.2</v>
      </c>
      <c r="N44" s="2">
        <v>512.79999999999995</v>
      </c>
      <c r="O44" s="2">
        <v>27.7</v>
      </c>
      <c r="P44" s="2">
        <v>275.7</v>
      </c>
    </row>
    <row r="45" spans="1:17" x14ac:dyDescent="0.25">
      <c r="A45" s="2">
        <v>4</v>
      </c>
      <c r="B45" s="2">
        <v>22</v>
      </c>
      <c r="C45" s="2">
        <v>27.6</v>
      </c>
      <c r="D45" s="2">
        <v>288</v>
      </c>
      <c r="E45" s="2">
        <v>29.8</v>
      </c>
      <c r="F45" s="2">
        <v>265.89999999999998</v>
      </c>
      <c r="G45" s="2">
        <v>29.1</v>
      </c>
      <c r="H45" s="2">
        <v>245.1</v>
      </c>
      <c r="I45" s="2">
        <v>28.9</v>
      </c>
      <c r="J45" s="2">
        <v>277.7</v>
      </c>
      <c r="K45" s="2">
        <v>26.9</v>
      </c>
      <c r="L45" s="2">
        <v>27.6</v>
      </c>
      <c r="M45" s="2">
        <v>30</v>
      </c>
      <c r="N45" s="2">
        <v>586.6</v>
      </c>
      <c r="O45" s="2">
        <v>28</v>
      </c>
      <c r="P45" s="2">
        <v>319.39999999999998</v>
      </c>
    </row>
    <row r="46" spans="1:17" x14ac:dyDescent="0.25">
      <c r="A46" s="2">
        <v>4</v>
      </c>
      <c r="B46" s="2">
        <v>26</v>
      </c>
      <c r="C46" s="2">
        <v>29.1</v>
      </c>
      <c r="D46" s="2">
        <v>387.2</v>
      </c>
      <c r="E46" s="2">
        <v>31</v>
      </c>
      <c r="F46" s="2">
        <v>317.60000000000002</v>
      </c>
      <c r="G46" s="2">
        <v>29.8</v>
      </c>
      <c r="H46" s="2">
        <v>296.5</v>
      </c>
      <c r="I46" s="2">
        <v>28.9</v>
      </c>
      <c r="J46" s="2">
        <v>269.8</v>
      </c>
      <c r="K46" s="2">
        <v>27.9</v>
      </c>
      <c r="L46" s="2">
        <v>21</v>
      </c>
      <c r="M46" s="2">
        <v>30.8</v>
      </c>
      <c r="N46" s="2">
        <v>729</v>
      </c>
      <c r="O46" s="2">
        <v>28.7</v>
      </c>
      <c r="P46" s="2">
        <v>380.9</v>
      </c>
    </row>
    <row r="47" spans="1:17" x14ac:dyDescent="0.25">
      <c r="A47" s="2">
        <v>4</v>
      </c>
      <c r="B47" s="2">
        <v>29</v>
      </c>
      <c r="C47" s="2">
        <v>29.1</v>
      </c>
      <c r="D47" s="2">
        <v>487.4</v>
      </c>
      <c r="E47" s="2">
        <v>30.2</v>
      </c>
      <c r="F47" s="2">
        <v>358.7</v>
      </c>
      <c r="G47" s="2">
        <v>28.7</v>
      </c>
      <c r="H47" s="2">
        <v>315</v>
      </c>
      <c r="I47" s="2">
        <v>28.6</v>
      </c>
      <c r="J47" s="2">
        <v>338.7</v>
      </c>
      <c r="K47" s="2">
        <v>27.8</v>
      </c>
      <c r="L47" s="2">
        <v>18.5</v>
      </c>
      <c r="M47" s="2">
        <v>30.1</v>
      </c>
      <c r="N47" s="2">
        <v>780.5</v>
      </c>
      <c r="O47" s="2">
        <v>28.7</v>
      </c>
      <c r="P47" s="2">
        <v>305.3</v>
      </c>
    </row>
    <row r="48" spans="1:17" x14ac:dyDescent="0.25">
      <c r="A48" s="2">
        <v>4</v>
      </c>
      <c r="B48" s="2">
        <v>33</v>
      </c>
      <c r="C48" s="2">
        <v>28.3</v>
      </c>
      <c r="D48" s="2">
        <v>488.4</v>
      </c>
      <c r="E48" s="2">
        <v>29.4</v>
      </c>
      <c r="F48" s="2">
        <v>516.6</v>
      </c>
      <c r="G48" s="2">
        <v>28.2</v>
      </c>
      <c r="H48" s="2">
        <v>386.9</v>
      </c>
      <c r="I48" s="2">
        <v>28.5</v>
      </c>
      <c r="J48" s="2">
        <v>379.3</v>
      </c>
      <c r="K48" s="2">
        <v>27.3</v>
      </c>
      <c r="L48" s="2">
        <v>15.8</v>
      </c>
      <c r="M48" s="2">
        <v>29.5</v>
      </c>
      <c r="N48" s="2">
        <v>838.2</v>
      </c>
      <c r="O48" s="2">
        <v>28.3</v>
      </c>
      <c r="P48" s="2">
        <v>403.1</v>
      </c>
    </row>
    <row r="50" spans="1:1" x14ac:dyDescent="0.25">
      <c r="A50" s="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L3" sqref="L3"/>
    </sheetView>
  </sheetViews>
  <sheetFormatPr baseColWidth="10" defaultColWidth="9.140625" defaultRowHeight="11.25" x14ac:dyDescent="0.25"/>
  <cols>
    <col min="1" max="1" width="9.140625" style="3"/>
    <col min="2" max="2" width="3.140625" style="2" bestFit="1" customWidth="1"/>
    <col min="3" max="9" width="9.85546875" style="2" bestFit="1" customWidth="1"/>
    <col min="10" max="11" width="9.140625" style="2"/>
    <col min="12" max="12" width="9.140625" style="7"/>
    <col min="13" max="13" width="9.140625" style="6"/>
    <col min="14" max="16384" width="9.140625" style="3"/>
  </cols>
  <sheetData>
    <row r="1" spans="1:13" ht="12.75" x14ac:dyDescent="0.25">
      <c r="A1" s="1" t="s">
        <v>0</v>
      </c>
    </row>
    <row r="2" spans="1:13" x14ac:dyDescent="0.25">
      <c r="A2" s="4" t="s">
        <v>17</v>
      </c>
      <c r="B2" s="4" t="s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63</v>
      </c>
      <c r="K2" s="4" t="s">
        <v>64</v>
      </c>
      <c r="L2" s="8" t="s">
        <v>65</v>
      </c>
      <c r="M2" s="10" t="s">
        <v>66</v>
      </c>
    </row>
    <row r="3" spans="1:13" x14ac:dyDescent="0.25">
      <c r="A3" s="2">
        <v>1</v>
      </c>
      <c r="B3" s="2">
        <v>1</v>
      </c>
      <c r="C3" s="9">
        <v>93.3</v>
      </c>
      <c r="D3" s="9">
        <v>107.9</v>
      </c>
      <c r="E3" s="9">
        <v>160.1</v>
      </c>
      <c r="F3" s="9">
        <v>226.5</v>
      </c>
      <c r="G3" s="9">
        <v>73.900000000000006</v>
      </c>
      <c r="H3" s="9">
        <v>183.8</v>
      </c>
      <c r="I3" s="9">
        <v>64.8</v>
      </c>
      <c r="J3" s="7">
        <v>113.78749999999999</v>
      </c>
      <c r="K3" s="7">
        <f>_xlfn.STDEV.S(C3,D3,E3,F3,G3,H3,I3,)</f>
        <v>72.843755247594373</v>
      </c>
      <c r="L3" s="43">
        <f t="array" ref="L3">AVERAGE(LN(C3:I3))</f>
        <v>4.7719193123253021</v>
      </c>
      <c r="M3" s="6">
        <f t="array" ref="M3">_xlfn.STDEV.S(LN(C3:I3))</f>
        <v>0.47540882136229151</v>
      </c>
    </row>
    <row r="4" spans="1:13" x14ac:dyDescent="0.25">
      <c r="A4" s="2">
        <v>1</v>
      </c>
      <c r="B4" s="2">
        <v>5</v>
      </c>
      <c r="C4" s="9">
        <v>124.5</v>
      </c>
      <c r="D4" s="9">
        <v>193.6</v>
      </c>
      <c r="E4" s="9">
        <v>209.1</v>
      </c>
      <c r="F4" s="9">
        <v>287.60000000000002</v>
      </c>
      <c r="G4" s="9">
        <v>123.9</v>
      </c>
      <c r="H4" s="9">
        <v>222.9</v>
      </c>
      <c r="I4" s="9">
        <v>141.5</v>
      </c>
      <c r="J4" s="7">
        <v>162.88750000000002</v>
      </c>
      <c r="K4" s="7">
        <f t="shared" ref="K4:K47" si="0">_xlfn.STDEV.S(C4,D4,E4,F4,G4,H4,I4,)</f>
        <v>86.368768123337588</v>
      </c>
      <c r="L4" s="7">
        <f t="array" ref="L4">AVERAGE(LN(C4:I4))</f>
        <v>5.1818544098769905</v>
      </c>
      <c r="M4" s="6">
        <f t="array" ref="M4">_xlfn.STDEV.S(LN(C4:I4))</f>
        <v>0.32287832574604097</v>
      </c>
    </row>
    <row r="5" spans="1:13" x14ac:dyDescent="0.25">
      <c r="A5" s="2">
        <v>1</v>
      </c>
      <c r="B5" s="2">
        <v>8</v>
      </c>
      <c r="C5" s="9">
        <v>155.6</v>
      </c>
      <c r="D5" s="9">
        <v>220.3</v>
      </c>
      <c r="E5" s="9">
        <v>358.4</v>
      </c>
      <c r="F5" s="9">
        <v>364.1</v>
      </c>
      <c r="G5" s="9">
        <v>222</v>
      </c>
      <c r="H5" s="9">
        <v>282.89999999999998</v>
      </c>
      <c r="I5" s="9">
        <v>327.7</v>
      </c>
      <c r="J5" s="7">
        <v>241.37500000000003</v>
      </c>
      <c r="K5" s="7">
        <f t="shared" si="0"/>
        <v>122.10732691249233</v>
      </c>
      <c r="L5" s="7">
        <f t="array" ref="L5">AVERAGE(LN(C5:I5))</f>
        <v>5.5801752168170458</v>
      </c>
      <c r="M5" s="6">
        <f t="array" ref="M5">_xlfn.STDEV.S(LN(C5:I5))</f>
        <v>0.3136955799708121</v>
      </c>
    </row>
    <row r="6" spans="1:13" x14ac:dyDescent="0.25">
      <c r="A6" s="2">
        <v>1</v>
      </c>
      <c r="B6" s="2">
        <v>12</v>
      </c>
      <c r="C6" s="9">
        <v>188.1</v>
      </c>
      <c r="D6" s="9">
        <v>277.2</v>
      </c>
      <c r="E6" s="9">
        <v>491.8</v>
      </c>
      <c r="F6" s="9">
        <v>479.2</v>
      </c>
      <c r="G6" s="9">
        <v>226.6</v>
      </c>
      <c r="H6" s="9">
        <v>302.7</v>
      </c>
      <c r="I6" s="9">
        <v>421.6</v>
      </c>
      <c r="J6" s="7">
        <v>298.39999999999998</v>
      </c>
      <c r="K6" s="7">
        <f t="shared" si="0"/>
        <v>165.65983218632095</v>
      </c>
      <c r="L6" s="7">
        <f t="array" ref="L6">AVERAGE(LN(C6:I6))</f>
        <v>5.773126963150685</v>
      </c>
      <c r="M6" s="6">
        <f t="array" ref="M6">_xlfn.STDEV.S(LN(C6:I6))</f>
        <v>0.37611153159054528</v>
      </c>
    </row>
    <row r="7" spans="1:13" x14ac:dyDescent="0.25">
      <c r="A7" s="2">
        <v>1</v>
      </c>
      <c r="B7" s="2">
        <v>15</v>
      </c>
      <c r="C7" s="9">
        <v>204.2</v>
      </c>
      <c r="D7" s="9">
        <v>366.5</v>
      </c>
      <c r="E7" s="9">
        <v>552.5</v>
      </c>
      <c r="F7" s="9">
        <v>566.79999999999995</v>
      </c>
      <c r="G7" s="9">
        <v>271.8</v>
      </c>
      <c r="H7" s="9">
        <v>366.1</v>
      </c>
      <c r="I7" s="9">
        <v>426.3</v>
      </c>
      <c r="J7" s="7">
        <v>344.27500000000003</v>
      </c>
      <c r="K7" s="7">
        <f t="shared" si="0"/>
        <v>186.69008505312433</v>
      </c>
      <c r="L7" s="7">
        <f t="array" ref="L7">AVERAGE(LN(C7:I7))</f>
        <v>5.9200963876971571</v>
      </c>
      <c r="M7" s="6">
        <f t="array" ref="M7">_xlfn.STDEV.S(LN(C7:I7))</f>
        <v>0.36766717210369831</v>
      </c>
    </row>
    <row r="8" spans="1:13" x14ac:dyDescent="0.25">
      <c r="A8" s="2">
        <v>1</v>
      </c>
      <c r="B8" s="2">
        <v>20</v>
      </c>
      <c r="C8" s="9">
        <v>230</v>
      </c>
      <c r="D8" s="9">
        <v>435.2</v>
      </c>
      <c r="E8" s="9">
        <v>670.3</v>
      </c>
      <c r="F8" s="9">
        <v>585.79999999999995</v>
      </c>
      <c r="G8" s="9">
        <v>310.3</v>
      </c>
      <c r="H8" s="9">
        <v>418.2</v>
      </c>
      <c r="I8" s="9">
        <v>454.7</v>
      </c>
      <c r="J8" s="7">
        <v>388.06249999999994</v>
      </c>
      <c r="K8" s="7">
        <f t="shared" si="0"/>
        <v>209.74547798633071</v>
      </c>
      <c r="L8" s="7">
        <f t="array" ref="L8">AVERAGE(LN(C8:I8))</f>
        <v>6.0411037187860428</v>
      </c>
      <c r="M8" s="6">
        <f t="array" ref="M8">_xlfn.STDEV.S(LN(C8:I8))</f>
        <v>0.36310341146566616</v>
      </c>
    </row>
    <row r="9" spans="1:13" x14ac:dyDescent="0.25">
      <c r="A9" s="2">
        <v>1</v>
      </c>
      <c r="B9" s="2">
        <v>22</v>
      </c>
      <c r="C9" s="9">
        <v>229.1</v>
      </c>
      <c r="D9" s="9">
        <v>442.8</v>
      </c>
      <c r="E9" s="9">
        <v>698.3</v>
      </c>
      <c r="F9" s="9">
        <v>635.1</v>
      </c>
      <c r="G9" s="9">
        <v>313.3</v>
      </c>
      <c r="H9" s="9">
        <v>435.9</v>
      </c>
      <c r="I9" s="9">
        <v>469.2</v>
      </c>
      <c r="J9" s="7">
        <v>402.96249999999998</v>
      </c>
      <c r="K9" s="7">
        <f t="shared" si="0"/>
        <v>223.22879958528137</v>
      </c>
      <c r="L9" s="7">
        <f t="array" ref="L9">AVERAGE(LN(C9:I9))</f>
        <v>6.0721873201338088</v>
      </c>
      <c r="M9" s="6">
        <f t="array" ref="M9">_xlfn.STDEV.S(LN(C9:I9))</f>
        <v>0.385580619615222</v>
      </c>
    </row>
    <row r="10" spans="1:13" x14ac:dyDescent="0.25">
      <c r="A10" s="2">
        <v>1</v>
      </c>
      <c r="B10" s="2">
        <v>26</v>
      </c>
      <c r="C10" s="9">
        <v>264.7</v>
      </c>
      <c r="D10" s="9">
        <v>579.5</v>
      </c>
      <c r="E10" s="9">
        <v>973.2</v>
      </c>
      <c r="F10" s="9">
        <v>855.4</v>
      </c>
      <c r="G10" s="9">
        <v>337.7</v>
      </c>
      <c r="H10" s="9">
        <v>382.9</v>
      </c>
      <c r="I10" s="9">
        <v>650.1</v>
      </c>
      <c r="J10" s="7">
        <v>505.4375</v>
      </c>
      <c r="K10" s="7">
        <f t="shared" si="0"/>
        <v>321.66107245937349</v>
      </c>
      <c r="L10" s="7">
        <f t="array" ref="L10">AVERAGE(LN(C10:I10))</f>
        <v>6.2599970802571763</v>
      </c>
      <c r="M10" s="6">
        <f t="array" ref="M10">_xlfn.STDEV.S(LN(C10:I10))</f>
        <v>0.48953278594079297</v>
      </c>
    </row>
    <row r="11" spans="1:13" x14ac:dyDescent="0.25">
      <c r="A11" s="2">
        <v>1</v>
      </c>
      <c r="B11" s="2">
        <v>29</v>
      </c>
      <c r="C11" s="9">
        <v>274.60000000000002</v>
      </c>
      <c r="D11" s="9">
        <v>691.6</v>
      </c>
      <c r="E11" s="9">
        <v>1026.4000000000001</v>
      </c>
      <c r="F11" s="9">
        <v>878.4</v>
      </c>
      <c r="G11" s="9">
        <v>404.6</v>
      </c>
      <c r="H11" s="9">
        <v>409.1</v>
      </c>
      <c r="I11" s="9">
        <v>627.29999999999995</v>
      </c>
      <c r="J11" s="7">
        <v>539</v>
      </c>
      <c r="K11" s="7">
        <f t="shared" si="0"/>
        <v>333.63806309061499</v>
      </c>
      <c r="L11" s="7">
        <f t="array" ref="L11">AVERAGE(LN(C11:I11))</f>
        <v>6.3320745108530572</v>
      </c>
      <c r="M11" s="6">
        <f t="array" ref="M11">_xlfn.STDEV.S(LN(C11:I11))</f>
        <v>0.47242381726866634</v>
      </c>
    </row>
    <row r="12" spans="1:13" x14ac:dyDescent="0.25">
      <c r="A12" s="2">
        <v>1</v>
      </c>
      <c r="B12" s="2">
        <v>33</v>
      </c>
      <c r="C12" s="9">
        <v>273.8</v>
      </c>
      <c r="D12" s="9">
        <v>765.1</v>
      </c>
      <c r="E12" s="9">
        <v>1078.7</v>
      </c>
      <c r="F12" s="9">
        <v>925.9</v>
      </c>
      <c r="G12" s="9">
        <v>463.4</v>
      </c>
      <c r="H12" s="9">
        <v>415.9</v>
      </c>
      <c r="I12" s="9">
        <v>862</v>
      </c>
      <c r="J12" s="7">
        <v>598.10000000000014</v>
      </c>
      <c r="K12" s="7">
        <f t="shared" si="0"/>
        <v>368.43228492007648</v>
      </c>
      <c r="L12" s="7">
        <f t="array" ref="L12">AVERAGE(LN(C12:I12))</f>
        <v>6.4278533307626242</v>
      </c>
      <c r="M12" s="6">
        <f t="array" ref="M12">_xlfn.STDEV.S(LN(C12:I12))</f>
        <v>0.50538853706075504</v>
      </c>
    </row>
    <row r="13" spans="1:13" ht="12.75" x14ac:dyDescent="0.25">
      <c r="A13" s="1" t="s">
        <v>16</v>
      </c>
      <c r="J13" s="7"/>
      <c r="K13" s="9"/>
    </row>
    <row r="14" spans="1:13" x14ac:dyDescent="0.25">
      <c r="A14" s="4" t="s">
        <v>17</v>
      </c>
      <c r="B14" s="4" t="s">
        <v>1</v>
      </c>
      <c r="C14" s="4" t="s">
        <v>19</v>
      </c>
      <c r="D14" s="4" t="s">
        <v>21</v>
      </c>
      <c r="E14" s="4" t="s">
        <v>23</v>
      </c>
      <c r="F14" s="4" t="s">
        <v>25</v>
      </c>
      <c r="G14" s="4" t="s">
        <v>27</v>
      </c>
      <c r="H14" s="4" t="s">
        <v>29</v>
      </c>
      <c r="I14" s="4" t="s">
        <v>31</v>
      </c>
      <c r="J14" s="8" t="s">
        <v>63</v>
      </c>
      <c r="K14" s="4" t="s">
        <v>64</v>
      </c>
      <c r="L14" s="8" t="s">
        <v>65</v>
      </c>
      <c r="M14" s="10" t="s">
        <v>66</v>
      </c>
    </row>
    <row r="15" spans="1:13" x14ac:dyDescent="0.25">
      <c r="A15" s="2">
        <v>2</v>
      </c>
      <c r="B15" s="2">
        <v>1</v>
      </c>
      <c r="C15" s="2">
        <v>135.80000000000001</v>
      </c>
      <c r="D15" s="2">
        <v>127.1</v>
      </c>
      <c r="E15" s="2">
        <v>61.4</v>
      </c>
      <c r="F15" s="2">
        <v>84.6</v>
      </c>
      <c r="G15" s="2">
        <v>201.1</v>
      </c>
      <c r="H15" s="2">
        <v>136.4</v>
      </c>
      <c r="I15" s="2">
        <v>162.69999999999999</v>
      </c>
      <c r="J15" s="7">
        <v>113.63749999999999</v>
      </c>
      <c r="K15" s="7">
        <f t="shared" si="0"/>
        <v>62.943034052342036</v>
      </c>
      <c r="L15" s="7">
        <f t="array" ref="L15">AVERAGE(LN(C15:I15))</f>
        <v>4.8032576502140341</v>
      </c>
      <c r="M15" s="6">
        <f t="array" ref="M15">_xlfn.STDEV.S(LN(C15:I15))</f>
        <v>0.40077415108963793</v>
      </c>
    </row>
    <row r="16" spans="1:13" x14ac:dyDescent="0.25">
      <c r="A16" s="2">
        <v>2</v>
      </c>
      <c r="B16" s="2">
        <v>5</v>
      </c>
      <c r="C16" s="2">
        <v>149.5</v>
      </c>
      <c r="D16" s="2">
        <v>116.5</v>
      </c>
      <c r="E16" s="2">
        <v>62.2</v>
      </c>
      <c r="F16" s="2">
        <v>106.4</v>
      </c>
      <c r="G16" s="2">
        <v>244.5</v>
      </c>
      <c r="H16" s="2">
        <v>167.4</v>
      </c>
      <c r="I16" s="2">
        <v>199.1</v>
      </c>
      <c r="J16" s="7">
        <v>130.69999999999999</v>
      </c>
      <c r="K16" s="7">
        <f t="shared" si="0"/>
        <v>77.363889693909726</v>
      </c>
      <c r="L16" s="7">
        <f t="array" ref="L16">AVERAGE(LN(C16:I16))</f>
        <v>4.9251652743613752</v>
      </c>
      <c r="M16" s="6">
        <f t="array" ref="M16">_xlfn.STDEV.S(LN(C16:I16))</f>
        <v>0.45397030068022509</v>
      </c>
    </row>
    <row r="17" spans="1:13" x14ac:dyDescent="0.25">
      <c r="A17" s="2">
        <v>2</v>
      </c>
      <c r="B17" s="2">
        <v>8</v>
      </c>
      <c r="C17" s="2">
        <v>204.2</v>
      </c>
      <c r="D17" s="2">
        <v>167.9</v>
      </c>
      <c r="E17" s="2">
        <v>116.5</v>
      </c>
      <c r="F17" s="2">
        <v>105.3</v>
      </c>
      <c r="G17" s="2">
        <v>380.9</v>
      </c>
      <c r="H17" s="2">
        <v>222.2</v>
      </c>
      <c r="I17" s="2">
        <v>240.3</v>
      </c>
      <c r="J17" s="7">
        <v>179.66249999999999</v>
      </c>
      <c r="K17" s="7">
        <f t="shared" si="0"/>
        <v>112.45393898328835</v>
      </c>
      <c r="L17" s="7">
        <f t="array" ref="L17">AVERAGE(LN(C17:I17))</f>
        <v>5.2407394364846072</v>
      </c>
      <c r="M17" s="6">
        <f t="array" ref="M17">_xlfn.STDEV.S(LN(C17:I17))</f>
        <v>0.44181763327220214</v>
      </c>
    </row>
    <row r="18" spans="1:13" x14ac:dyDescent="0.25">
      <c r="A18" s="2">
        <v>2</v>
      </c>
      <c r="B18" s="2">
        <v>12</v>
      </c>
      <c r="C18" s="2">
        <v>258.5</v>
      </c>
      <c r="D18" s="2">
        <v>237.7</v>
      </c>
      <c r="E18" s="2">
        <v>155.69999999999999</v>
      </c>
      <c r="F18" s="2">
        <v>141</v>
      </c>
      <c r="G18" s="2">
        <v>320.60000000000002</v>
      </c>
      <c r="H18" s="2">
        <v>259.60000000000002</v>
      </c>
      <c r="I18" s="2">
        <v>278.7</v>
      </c>
      <c r="J18" s="7">
        <v>206.47499999999999</v>
      </c>
      <c r="K18" s="7">
        <f t="shared" si="0"/>
        <v>102.98532142286803</v>
      </c>
      <c r="L18" s="7">
        <f t="array" ref="L18">AVERAGE(LN(C18:I18))</f>
        <v>5.4260097424322922</v>
      </c>
      <c r="M18" s="6">
        <f t="array" ref="M18">_xlfn.STDEV.S(LN(C18:I18))</f>
        <v>0.30746330872087529</v>
      </c>
    </row>
    <row r="19" spans="1:13" x14ac:dyDescent="0.25">
      <c r="A19" s="2">
        <v>2</v>
      </c>
      <c r="B19" s="2">
        <v>15</v>
      </c>
      <c r="C19" s="2">
        <v>311.89999999999998</v>
      </c>
      <c r="D19" s="2">
        <v>302.7</v>
      </c>
      <c r="E19" s="2">
        <v>176.4</v>
      </c>
      <c r="F19" s="2">
        <v>154.80000000000001</v>
      </c>
      <c r="G19" s="2">
        <v>472.4</v>
      </c>
      <c r="H19" s="2">
        <v>282.3</v>
      </c>
      <c r="I19" s="2">
        <v>318.2</v>
      </c>
      <c r="J19" s="7">
        <v>252.33749999999998</v>
      </c>
      <c r="K19" s="7">
        <f t="shared" si="0"/>
        <v>140.76397608864889</v>
      </c>
      <c r="L19" s="7">
        <f t="array" ref="L19">AVERAGE(LN(C19:I19))</f>
        <v>5.6048270685508692</v>
      </c>
      <c r="M19" s="6">
        <f t="array" ref="M19">_xlfn.STDEV.S(LN(C19:I19))</f>
        <v>0.37994315002925022</v>
      </c>
    </row>
    <row r="20" spans="1:13" x14ac:dyDescent="0.25">
      <c r="A20" s="2">
        <v>2</v>
      </c>
      <c r="B20" s="2">
        <v>20</v>
      </c>
      <c r="C20" s="2">
        <v>317.7</v>
      </c>
      <c r="D20" s="2">
        <v>404</v>
      </c>
      <c r="E20" s="2">
        <v>303.10000000000002</v>
      </c>
      <c r="F20" s="2">
        <v>154.80000000000001</v>
      </c>
      <c r="G20" s="2">
        <v>530</v>
      </c>
      <c r="H20" s="2">
        <v>343.7</v>
      </c>
      <c r="I20" s="2">
        <v>369.8</v>
      </c>
      <c r="J20" s="7">
        <v>302.88750000000005</v>
      </c>
      <c r="K20" s="7">
        <f t="shared" si="0"/>
        <v>161.1729190075942</v>
      </c>
      <c r="L20" s="7">
        <f t="array" ref="L20">AVERAGE(LN(C20:I20))</f>
        <v>5.7920468105444263</v>
      </c>
      <c r="M20" s="6">
        <f t="array" ref="M20">_xlfn.STDEV.S(LN(C20:I20))</f>
        <v>0.37888843533343869</v>
      </c>
    </row>
    <row r="21" spans="1:13" x14ac:dyDescent="0.25">
      <c r="A21" s="2">
        <v>2</v>
      </c>
      <c r="B21" s="2">
        <v>22</v>
      </c>
      <c r="C21" s="2">
        <v>525.29999999999995</v>
      </c>
      <c r="D21" s="2">
        <v>422.3</v>
      </c>
      <c r="E21" s="2">
        <v>291.2</v>
      </c>
      <c r="F21" s="2">
        <v>184.3</v>
      </c>
      <c r="G21" s="2">
        <v>484.4</v>
      </c>
      <c r="H21" s="2">
        <v>320.60000000000002</v>
      </c>
      <c r="I21" s="2">
        <v>349.3</v>
      </c>
      <c r="J21" s="7">
        <v>322.17500000000001</v>
      </c>
      <c r="K21" s="7">
        <f t="shared" si="0"/>
        <v>169.91833122330934</v>
      </c>
      <c r="L21" s="7">
        <f t="array" ref="L21">AVERAGE(LN(C21:I21))</f>
        <v>5.8584710106521856</v>
      </c>
      <c r="M21" s="6">
        <f t="array" ref="M21">_xlfn.STDEV.S(LN(C21:I21))</f>
        <v>0.35557922714713736</v>
      </c>
    </row>
    <row r="22" spans="1:13" x14ac:dyDescent="0.25">
      <c r="A22" s="2">
        <v>2</v>
      </c>
      <c r="B22" s="2">
        <v>26</v>
      </c>
      <c r="C22" s="2">
        <v>682.3</v>
      </c>
      <c r="D22" s="2">
        <v>455.5</v>
      </c>
      <c r="E22" s="2">
        <v>622.4</v>
      </c>
      <c r="F22" s="2">
        <v>240.1</v>
      </c>
      <c r="G22" s="2">
        <v>499.5</v>
      </c>
      <c r="H22" s="2">
        <v>444.3</v>
      </c>
      <c r="I22" s="2">
        <v>383.3</v>
      </c>
      <c r="J22" s="7">
        <v>415.92500000000001</v>
      </c>
      <c r="K22" s="7">
        <f t="shared" si="0"/>
        <v>216.43741919680022</v>
      </c>
      <c r="L22" s="7">
        <f t="array" ref="L22">AVERAGE(LN(C22:I22))</f>
        <v>6.1172041738613938</v>
      </c>
      <c r="M22" s="6">
        <f t="array" ref="M22">_xlfn.STDEV.S(LN(C22:I22))</f>
        <v>0.34388829842174884</v>
      </c>
    </row>
    <row r="23" spans="1:13" x14ac:dyDescent="0.25">
      <c r="A23" s="2">
        <v>2</v>
      </c>
      <c r="B23" s="2">
        <v>29</v>
      </c>
      <c r="C23" s="2">
        <v>734.8</v>
      </c>
      <c r="D23" s="2">
        <v>804.8</v>
      </c>
      <c r="E23" s="2">
        <v>489.8</v>
      </c>
      <c r="F23" s="2">
        <v>266.5</v>
      </c>
      <c r="G23" s="2">
        <v>726.7</v>
      </c>
      <c r="H23" s="2">
        <v>426.9</v>
      </c>
      <c r="I23" s="2">
        <v>323.8</v>
      </c>
      <c r="J23" s="7">
        <v>471.66249999999997</v>
      </c>
      <c r="K23" s="7">
        <f t="shared" si="0"/>
        <v>276.20365125082196</v>
      </c>
      <c r="L23" s="7">
        <f t="array" ref="L23">AVERAGE(LN(C23:I23))</f>
        <v>6.2135361590629214</v>
      </c>
      <c r="M23" s="6">
        <f t="array" ref="M23">_xlfn.STDEV.S(LN(C23:I23))</f>
        <v>0.43295388681768399</v>
      </c>
    </row>
    <row r="24" spans="1:13" x14ac:dyDescent="0.25">
      <c r="A24" s="2">
        <v>2</v>
      </c>
      <c r="B24" s="2">
        <v>33</v>
      </c>
      <c r="C24" s="2">
        <v>1145.2</v>
      </c>
      <c r="D24" s="2">
        <v>909.4</v>
      </c>
      <c r="E24" s="2">
        <v>685.4</v>
      </c>
      <c r="F24" s="2">
        <v>306.10000000000002</v>
      </c>
      <c r="G24" s="2">
        <v>820.2</v>
      </c>
      <c r="H24" s="2">
        <v>517.6</v>
      </c>
      <c r="I24" s="2">
        <v>450.6</v>
      </c>
      <c r="J24" s="7">
        <v>604.31250000000011</v>
      </c>
      <c r="K24" s="7">
        <f t="shared" si="0"/>
        <v>363.335961955323</v>
      </c>
      <c r="L24" s="7">
        <f t="array" ref="L24">AVERAGE(LN(C24:I24))</f>
        <v>6.4541950077356489</v>
      </c>
      <c r="M24" s="6">
        <f t="array" ref="M24">_xlfn.STDEV.S(LN(C24:I24))</f>
        <v>0.45461171545337281</v>
      </c>
    </row>
    <row r="25" spans="1:13" ht="12.75" x14ac:dyDescent="0.25">
      <c r="A25" s="1" t="s">
        <v>32</v>
      </c>
      <c r="J25" s="7"/>
      <c r="K25" s="9"/>
    </row>
    <row r="26" spans="1:13" x14ac:dyDescent="0.25">
      <c r="A26" s="4" t="s">
        <v>17</v>
      </c>
      <c r="B26" s="4" t="s">
        <v>1</v>
      </c>
      <c r="C26" s="4" t="s">
        <v>34</v>
      </c>
      <c r="D26" s="4" t="s">
        <v>36</v>
      </c>
      <c r="E26" s="4" t="s">
        <v>38</v>
      </c>
      <c r="F26" s="4" t="s">
        <v>40</v>
      </c>
      <c r="G26" s="4" t="s">
        <v>49</v>
      </c>
      <c r="H26" s="4" t="s">
        <v>42</v>
      </c>
      <c r="I26" s="4" t="s">
        <v>44</v>
      </c>
      <c r="J26" s="8" t="s">
        <v>63</v>
      </c>
      <c r="K26" s="8" t="s">
        <v>64</v>
      </c>
      <c r="L26" s="8" t="s">
        <v>65</v>
      </c>
      <c r="M26" s="10" t="s">
        <v>66</v>
      </c>
    </row>
    <row r="27" spans="1:13" x14ac:dyDescent="0.25">
      <c r="A27" s="2">
        <v>3</v>
      </c>
      <c r="B27" s="2">
        <v>1</v>
      </c>
      <c r="C27" s="2">
        <v>99.1</v>
      </c>
      <c r="D27" s="2">
        <v>129</v>
      </c>
      <c r="E27" s="2">
        <v>162.69999999999999</v>
      </c>
      <c r="F27" s="2">
        <v>117</v>
      </c>
      <c r="G27" s="2">
        <v>65.7</v>
      </c>
      <c r="H27" s="2">
        <v>142.9</v>
      </c>
      <c r="I27" s="2">
        <v>190.4</v>
      </c>
      <c r="J27" s="7">
        <v>113.35</v>
      </c>
      <c r="K27" s="7">
        <f t="shared" si="0"/>
        <v>59.552353917732418</v>
      </c>
      <c r="L27" s="7">
        <f t="array" ref="L27">AVERAGE(LN(C27:I27))</f>
        <v>4.815199275357716</v>
      </c>
      <c r="M27" s="6">
        <f t="array" ref="M27">_xlfn.STDEV.S(LN(C27:I27))</f>
        <v>0.35030325781666288</v>
      </c>
    </row>
    <row r="28" spans="1:13" x14ac:dyDescent="0.25">
      <c r="A28" s="2">
        <v>3</v>
      </c>
      <c r="B28" s="2">
        <v>5</v>
      </c>
      <c r="C28" s="2">
        <v>183.8</v>
      </c>
      <c r="D28" s="2">
        <v>142.19999999999999</v>
      </c>
      <c r="E28" s="2">
        <v>184</v>
      </c>
      <c r="F28" s="2">
        <v>202.3</v>
      </c>
      <c r="G28" s="2">
        <v>60.1</v>
      </c>
      <c r="H28" s="2">
        <v>213.2</v>
      </c>
      <c r="I28" s="2">
        <v>328.1</v>
      </c>
      <c r="J28" s="7">
        <v>164.21249999999998</v>
      </c>
      <c r="K28" s="7">
        <f t="shared" si="0"/>
        <v>99.838776284567999</v>
      </c>
      <c r="L28" s="7">
        <f t="array" ref="L28">AVERAGE(LN(C28:I28))</f>
        <v>5.1353327432676172</v>
      </c>
      <c r="M28" s="6">
        <f t="array" ref="M28">_xlfn.STDEV.S(LN(C28:I28))</f>
        <v>0.52269529599421172</v>
      </c>
    </row>
    <row r="29" spans="1:13" x14ac:dyDescent="0.25">
      <c r="A29" s="2">
        <v>3</v>
      </c>
      <c r="B29" s="2">
        <v>8</v>
      </c>
      <c r="C29" s="2">
        <v>237.1</v>
      </c>
      <c r="D29" s="2">
        <v>165.3</v>
      </c>
      <c r="E29" s="2">
        <v>240.3</v>
      </c>
      <c r="F29" s="2">
        <v>210.7</v>
      </c>
      <c r="G29" s="2">
        <v>124.5</v>
      </c>
      <c r="H29" s="2">
        <v>223</v>
      </c>
      <c r="I29" s="2">
        <v>308.39999999999998</v>
      </c>
      <c r="J29" s="7">
        <v>188.66250000000002</v>
      </c>
      <c r="K29" s="7">
        <f t="shared" si="0"/>
        <v>93.557147356193752</v>
      </c>
      <c r="L29" s="7">
        <f t="array" ref="L29">AVERAGE(LN(C29:I29))</f>
        <v>5.3387775129292789</v>
      </c>
      <c r="M29" s="6">
        <f t="array" ref="M29">_xlfn.STDEV.S(LN(C29:I29))</f>
        <v>0.29277908168783989</v>
      </c>
    </row>
    <row r="30" spans="1:13" x14ac:dyDescent="0.25">
      <c r="A30" s="2">
        <v>3</v>
      </c>
      <c r="B30" s="2">
        <v>12</v>
      </c>
      <c r="C30" s="2">
        <v>334.1</v>
      </c>
      <c r="D30" s="2">
        <v>173.2</v>
      </c>
      <c r="E30" s="2">
        <v>153.80000000000001</v>
      </c>
      <c r="F30" s="2">
        <v>255.9</v>
      </c>
      <c r="G30" s="2">
        <v>172.1</v>
      </c>
      <c r="H30" s="2">
        <v>304.2</v>
      </c>
      <c r="I30" s="2">
        <v>337.9</v>
      </c>
      <c r="J30" s="7">
        <v>216.39999999999998</v>
      </c>
      <c r="K30" s="7">
        <f t="shared" si="0"/>
        <v>114.92922045452899</v>
      </c>
      <c r="L30" s="7">
        <f t="array" ref="L30">AVERAGE(LN(C30:I30))</f>
        <v>5.4621197460701802</v>
      </c>
      <c r="M30" s="6">
        <f t="array" ref="M30">_xlfn.STDEV.S(LN(C30:I30))</f>
        <v>0.34141536376865533</v>
      </c>
    </row>
    <row r="31" spans="1:13" x14ac:dyDescent="0.25">
      <c r="A31" s="2">
        <v>3</v>
      </c>
      <c r="B31" s="2">
        <v>15</v>
      </c>
      <c r="C31" s="2">
        <v>399.4</v>
      </c>
      <c r="D31" s="2">
        <v>304.2</v>
      </c>
      <c r="E31" s="2">
        <v>230</v>
      </c>
      <c r="F31" s="2">
        <v>290.5</v>
      </c>
      <c r="G31" s="2">
        <v>262.8</v>
      </c>
      <c r="H31" s="2">
        <v>354.3</v>
      </c>
      <c r="I31" s="2">
        <v>740.9</v>
      </c>
      <c r="J31" s="7">
        <v>322.76249999999999</v>
      </c>
      <c r="K31" s="7">
        <f t="shared" si="0"/>
        <v>206.83614589814817</v>
      </c>
      <c r="L31" s="7">
        <f t="array" ref="L31">AVERAGE(LN(C31:I31))</f>
        <v>5.8381049497037951</v>
      </c>
      <c r="M31" s="6">
        <f t="array" ref="M31">_xlfn.STDEV.S(LN(C31:I31))</f>
        <v>0.38514028999358718</v>
      </c>
    </row>
    <row r="32" spans="1:13" x14ac:dyDescent="0.25">
      <c r="A32" s="2">
        <v>3</v>
      </c>
      <c r="B32" s="2">
        <v>20</v>
      </c>
      <c r="C32" s="2">
        <v>506.9</v>
      </c>
      <c r="D32" s="2">
        <v>305.3</v>
      </c>
      <c r="E32" s="2">
        <v>236.3</v>
      </c>
      <c r="F32" s="2">
        <v>366.9</v>
      </c>
      <c r="G32" s="2">
        <v>404.6</v>
      </c>
      <c r="H32" s="2">
        <v>435.7</v>
      </c>
      <c r="I32" s="2">
        <v>656.7</v>
      </c>
      <c r="J32" s="7">
        <v>364.04999999999995</v>
      </c>
      <c r="K32" s="7">
        <f t="shared" si="0"/>
        <v>194.62062730201188</v>
      </c>
      <c r="L32" s="7">
        <f t="array" ref="L32">AVERAGE(LN(C32:I32))</f>
        <v>5.983840044546743</v>
      </c>
      <c r="M32" s="6">
        <f t="array" ref="M32">_xlfn.STDEV.S(LN(C32:I32))</f>
        <v>0.33327169730904871</v>
      </c>
    </row>
    <row r="33" spans="1:13" x14ac:dyDescent="0.25">
      <c r="A33" s="2">
        <v>3</v>
      </c>
      <c r="B33" s="2">
        <v>22</v>
      </c>
      <c r="C33" s="2">
        <v>500.9</v>
      </c>
      <c r="D33" s="2">
        <v>398.7</v>
      </c>
      <c r="E33" s="2">
        <v>241.9</v>
      </c>
      <c r="F33" s="2">
        <v>373.2</v>
      </c>
      <c r="G33" s="2">
        <v>393.8</v>
      </c>
      <c r="H33" s="2">
        <v>482.4</v>
      </c>
      <c r="I33" s="2">
        <v>773.3</v>
      </c>
      <c r="J33" s="7">
        <v>395.52499999999998</v>
      </c>
      <c r="K33" s="7">
        <f t="shared" si="0"/>
        <v>221.00977192358329</v>
      </c>
      <c r="L33" s="7">
        <f t="array" ref="L33">AVERAGE(LN(C33:I33))</f>
        <v>6.0600769292247199</v>
      </c>
      <c r="M33" s="6">
        <f t="array" ref="M33">_xlfn.STDEV.S(LN(C33:I33))</f>
        <v>0.35244166391182513</v>
      </c>
    </row>
    <row r="34" spans="1:13" x14ac:dyDescent="0.25">
      <c r="A34" s="2">
        <v>3</v>
      </c>
      <c r="B34" s="2">
        <v>26</v>
      </c>
      <c r="C34" s="2">
        <v>696.6</v>
      </c>
      <c r="D34" s="2">
        <v>620</v>
      </c>
      <c r="E34" s="2">
        <v>379.5</v>
      </c>
      <c r="F34" s="2">
        <v>516.9</v>
      </c>
      <c r="G34" s="2">
        <v>438.9</v>
      </c>
      <c r="H34" s="2">
        <v>479.2</v>
      </c>
      <c r="I34" s="2">
        <v>1125</v>
      </c>
      <c r="J34" s="7">
        <v>532.01250000000005</v>
      </c>
      <c r="K34" s="7">
        <f t="shared" si="0"/>
        <v>317.23129658927752</v>
      </c>
      <c r="L34" s="7">
        <f t="array" ref="L34">AVERAGE(LN(C34:I34))</f>
        <v>6.3492232604489516</v>
      </c>
      <c r="M34" s="6">
        <f t="array" ref="M34">_xlfn.STDEV.S(LN(C34:I34))</f>
        <v>0.36123185953911441</v>
      </c>
    </row>
    <row r="35" spans="1:13" x14ac:dyDescent="0.25">
      <c r="A35" s="2">
        <v>3</v>
      </c>
      <c r="B35" s="2">
        <v>29</v>
      </c>
      <c r="C35" s="2">
        <v>777.7</v>
      </c>
      <c r="D35" s="2">
        <v>621</v>
      </c>
      <c r="E35" s="2">
        <v>373.5</v>
      </c>
      <c r="F35" s="2">
        <v>516.9</v>
      </c>
      <c r="G35" s="2">
        <v>573.9</v>
      </c>
      <c r="H35" s="2">
        <v>423.4</v>
      </c>
      <c r="I35" s="2">
        <v>1130.0999999999999</v>
      </c>
      <c r="J35" s="7">
        <v>552.0625</v>
      </c>
      <c r="K35" s="7">
        <f t="shared" si="0"/>
        <v>326.17193072497378</v>
      </c>
      <c r="L35" s="7">
        <f t="array" ref="L35">AVERAGE(LN(C35:I35))</f>
        <v>6.3841818987986327</v>
      </c>
      <c r="M35" s="6">
        <f t="array" ref="M35">_xlfn.STDEV.S(LN(C35:I35))</f>
        <v>0.37385745250465485</v>
      </c>
    </row>
    <row r="36" spans="1:13" x14ac:dyDescent="0.25">
      <c r="A36" s="2">
        <v>3</v>
      </c>
      <c r="B36" s="2">
        <v>33</v>
      </c>
      <c r="C36" s="2">
        <v>975.8</v>
      </c>
      <c r="D36" s="2">
        <v>807.9</v>
      </c>
      <c r="E36" s="2">
        <v>352</v>
      </c>
      <c r="F36" s="2">
        <v>619</v>
      </c>
      <c r="G36" s="2">
        <v>786.5</v>
      </c>
      <c r="H36" s="2">
        <v>562.20000000000005</v>
      </c>
      <c r="I36" s="2">
        <v>1105.4000000000001</v>
      </c>
      <c r="J36" s="7">
        <v>651.09999999999991</v>
      </c>
      <c r="K36" s="7">
        <f t="shared" si="0"/>
        <v>353.97005926651894</v>
      </c>
      <c r="L36" s="7">
        <f t="array" ref="L36">AVERAGE(LN(C36:I36))</f>
        <v>6.5538350435028594</v>
      </c>
      <c r="M36" s="6">
        <f t="array" ref="M36">_xlfn.STDEV.S(LN(C36:I36))</f>
        <v>0.38490787436977975</v>
      </c>
    </row>
    <row r="37" spans="1:13" ht="12.75" x14ac:dyDescent="0.25">
      <c r="A37" s="1" t="s">
        <v>47</v>
      </c>
      <c r="J37" s="7"/>
      <c r="K37" s="9"/>
    </row>
    <row r="38" spans="1:13" x14ac:dyDescent="0.25">
      <c r="A38" s="4" t="s">
        <v>17</v>
      </c>
      <c r="B38" s="4" t="s">
        <v>1</v>
      </c>
      <c r="C38" s="4" t="s">
        <v>46</v>
      </c>
      <c r="D38" s="4" t="s">
        <v>51</v>
      </c>
      <c r="E38" s="4" t="s">
        <v>53</v>
      </c>
      <c r="F38" s="4" t="s">
        <v>55</v>
      </c>
      <c r="G38" s="4" t="s">
        <v>57</v>
      </c>
      <c r="H38" s="4" t="s">
        <v>59</v>
      </c>
      <c r="I38" s="4" t="s">
        <v>61</v>
      </c>
      <c r="J38" s="8" t="s">
        <v>63</v>
      </c>
      <c r="K38" s="8" t="s">
        <v>64</v>
      </c>
      <c r="L38" s="8" t="s">
        <v>65</v>
      </c>
      <c r="M38" s="10" t="s">
        <v>66</v>
      </c>
    </row>
    <row r="39" spans="1:13" x14ac:dyDescent="0.25">
      <c r="A39" s="2">
        <v>4</v>
      </c>
      <c r="B39" s="2">
        <v>1</v>
      </c>
      <c r="C39" s="2">
        <v>151.6</v>
      </c>
      <c r="D39" s="2">
        <v>129.5</v>
      </c>
      <c r="E39" s="2">
        <v>84.1</v>
      </c>
      <c r="F39" s="2">
        <v>164.8</v>
      </c>
      <c r="G39" s="2">
        <v>117</v>
      </c>
      <c r="H39" s="2">
        <v>198.5</v>
      </c>
      <c r="I39" s="2">
        <v>74.5</v>
      </c>
      <c r="J39" s="7">
        <v>115</v>
      </c>
      <c r="K39" s="7">
        <f t="shared" si="0"/>
        <v>61.905642484579481</v>
      </c>
      <c r="L39" s="7">
        <f t="array" ref="L39">AVERAGE(LN(C39:I39))</f>
        <v>4.8264896713018075</v>
      </c>
      <c r="M39" s="6">
        <f t="array" ref="M39">_xlfn.STDEV.S(LN(C39:I39))</f>
        <v>0.35543313432912155</v>
      </c>
    </row>
    <row r="40" spans="1:13" x14ac:dyDescent="0.25">
      <c r="A40" s="2">
        <v>4</v>
      </c>
      <c r="B40" s="2">
        <v>5</v>
      </c>
      <c r="C40" s="2">
        <v>216.6</v>
      </c>
      <c r="D40" s="2">
        <v>139.19999999999999</v>
      </c>
      <c r="E40" s="2">
        <v>102.8</v>
      </c>
      <c r="F40" s="2">
        <v>206.7</v>
      </c>
      <c r="G40" s="2">
        <v>155.6</v>
      </c>
      <c r="H40" s="2">
        <v>225.5</v>
      </c>
      <c r="I40" s="2">
        <v>106.7</v>
      </c>
      <c r="J40" s="7">
        <v>144.13750000000002</v>
      </c>
      <c r="K40" s="7">
        <f t="shared" si="0"/>
        <v>75.428754227321747</v>
      </c>
      <c r="L40" s="7">
        <f t="array" ref="L40">AVERAGE(LN(C40:I40))</f>
        <v>5.0590925473101036</v>
      </c>
      <c r="M40" s="6">
        <f t="array" ref="M40">_xlfn.STDEV.S(LN(C40:I40))</f>
        <v>0.32997140427016586</v>
      </c>
    </row>
    <row r="41" spans="1:13" x14ac:dyDescent="0.25">
      <c r="A41" s="2">
        <v>4</v>
      </c>
      <c r="B41" s="2">
        <v>8</v>
      </c>
      <c r="C41" s="2">
        <v>202.2</v>
      </c>
      <c r="D41" s="2">
        <v>157.6</v>
      </c>
      <c r="E41" s="2">
        <v>125.4</v>
      </c>
      <c r="F41" s="2">
        <v>222.9</v>
      </c>
      <c r="G41" s="2">
        <v>181.3</v>
      </c>
      <c r="H41" s="2">
        <v>321</v>
      </c>
      <c r="I41" s="2">
        <v>141</v>
      </c>
      <c r="J41" s="7">
        <v>168.92499999999998</v>
      </c>
      <c r="K41" s="7">
        <f t="shared" si="0"/>
        <v>91.525652141899556</v>
      </c>
      <c r="L41" s="7">
        <f t="array" ref="L41">AVERAGE(LN(C41:I41))</f>
        <v>5.2182719262671124</v>
      </c>
      <c r="M41" s="6">
        <f t="array" ref="M41">_xlfn.STDEV.S(LN(C41:I41))</f>
        <v>0.31553400041319912</v>
      </c>
    </row>
    <row r="42" spans="1:13" x14ac:dyDescent="0.25">
      <c r="A42" s="2">
        <v>4</v>
      </c>
      <c r="B42" s="2">
        <v>12</v>
      </c>
      <c r="C42" s="2">
        <v>218.5</v>
      </c>
      <c r="D42" s="2">
        <v>184.5</v>
      </c>
      <c r="E42" s="2">
        <v>174.6</v>
      </c>
      <c r="F42" s="2">
        <v>239.7</v>
      </c>
      <c r="G42" s="2">
        <v>140.9</v>
      </c>
      <c r="H42" s="2">
        <v>342.2</v>
      </c>
      <c r="I42" s="2">
        <v>150.69999999999999</v>
      </c>
      <c r="J42" s="7">
        <v>181.38749999999999</v>
      </c>
      <c r="K42" s="7">
        <f t="shared" si="0"/>
        <v>97.230571875017063</v>
      </c>
      <c r="L42" s="7">
        <f t="array" ref="L42">AVERAGE(LN(C42:I42))</f>
        <v>5.2921511641224637</v>
      </c>
      <c r="M42" s="6">
        <f t="array" ref="M42">_xlfn.STDEV.S(LN(C42:I42))</f>
        <v>0.30456117398810789</v>
      </c>
    </row>
    <row r="43" spans="1:13" x14ac:dyDescent="0.25">
      <c r="A43" s="2">
        <v>4</v>
      </c>
      <c r="B43" s="2">
        <v>15</v>
      </c>
      <c r="C43" s="2">
        <v>240.9</v>
      </c>
      <c r="D43" s="2">
        <v>234.5</v>
      </c>
      <c r="E43" s="2">
        <v>189.8</v>
      </c>
      <c r="F43" s="2">
        <v>239.8</v>
      </c>
      <c r="G43" s="2">
        <v>139.30000000000001</v>
      </c>
      <c r="H43" s="2">
        <v>362.4</v>
      </c>
      <c r="I43" s="2">
        <v>210.7</v>
      </c>
      <c r="J43" s="7">
        <v>202.17499999999998</v>
      </c>
      <c r="K43" s="7">
        <f t="shared" si="0"/>
        <v>103.29295025038532</v>
      </c>
      <c r="L43" s="7">
        <f t="array" ref="L43">AVERAGE(LN(C43:I43))</f>
        <v>5.4067753431487322</v>
      </c>
      <c r="M43" s="6">
        <f t="array" ref="M43">_xlfn.STDEV.S(LN(C43:I43))</f>
        <v>0.28872236985473765</v>
      </c>
    </row>
    <row r="44" spans="1:13" x14ac:dyDescent="0.25">
      <c r="A44" s="2">
        <v>4</v>
      </c>
      <c r="B44" s="2">
        <v>20</v>
      </c>
      <c r="C44" s="2">
        <v>275.2</v>
      </c>
      <c r="D44" s="2">
        <v>289.89999999999998</v>
      </c>
      <c r="E44" s="2">
        <v>249.9</v>
      </c>
      <c r="F44" s="2">
        <v>276.8</v>
      </c>
      <c r="G44" s="2">
        <v>52.9</v>
      </c>
      <c r="H44" s="2">
        <v>512.79999999999995</v>
      </c>
      <c r="I44" s="2">
        <v>275.7</v>
      </c>
      <c r="J44" s="7">
        <v>241.65</v>
      </c>
      <c r="K44" s="7">
        <f t="shared" si="0"/>
        <v>157.41676258536486</v>
      </c>
      <c r="L44" s="7">
        <f t="array" ref="L44">AVERAGE(LN(C44:I44))</f>
        <v>5.4655703951530983</v>
      </c>
      <c r="M44" s="6">
        <f t="array" ref="M44">_xlfn.STDEV.S(LN(C44:I44))</f>
        <v>0.70206254626887454</v>
      </c>
    </row>
    <row r="45" spans="1:13" x14ac:dyDescent="0.25">
      <c r="A45" s="2">
        <v>4</v>
      </c>
      <c r="B45" s="2">
        <v>22</v>
      </c>
      <c r="C45" s="2">
        <v>288</v>
      </c>
      <c r="D45" s="2">
        <v>265.89999999999998</v>
      </c>
      <c r="E45" s="2">
        <v>245.1</v>
      </c>
      <c r="F45" s="2">
        <v>277.7</v>
      </c>
      <c r="G45" s="2">
        <v>27.6</v>
      </c>
      <c r="H45" s="2">
        <v>586.6</v>
      </c>
      <c r="I45" s="2">
        <v>319.39999999999998</v>
      </c>
      <c r="J45" s="7">
        <v>251.28750000000002</v>
      </c>
      <c r="K45" s="7">
        <f t="shared" si="0"/>
        <v>182.26845536578332</v>
      </c>
      <c r="L45" s="7">
        <f t="array" ref="L45">AVERAGE(LN(C45:I45))</f>
        <v>5.4046988040398718</v>
      </c>
      <c r="M45" s="6">
        <f t="array" ref="M45">_xlfn.STDEV.S(LN(C45:I45))</f>
        <v>0.9646502704224903</v>
      </c>
    </row>
    <row r="46" spans="1:13" x14ac:dyDescent="0.25">
      <c r="A46" s="2">
        <v>4</v>
      </c>
      <c r="B46" s="2">
        <v>26</v>
      </c>
      <c r="C46" s="2">
        <v>387.2</v>
      </c>
      <c r="D46" s="2">
        <v>317.60000000000002</v>
      </c>
      <c r="E46" s="2">
        <v>296.5</v>
      </c>
      <c r="F46" s="2">
        <v>269.8</v>
      </c>
      <c r="G46" s="7">
        <v>21</v>
      </c>
      <c r="H46" s="2">
        <v>729</v>
      </c>
      <c r="I46" s="2">
        <v>380.9</v>
      </c>
      <c r="J46" s="7">
        <v>300.25</v>
      </c>
      <c r="K46" s="7">
        <f t="shared" si="0"/>
        <v>229.05526469765823</v>
      </c>
      <c r="L46" s="7">
        <f t="array" ref="L46">AVERAGE(LN(C46:I46))</f>
        <v>5.5125993271719249</v>
      </c>
      <c r="M46" s="6">
        <f t="array" ref="M46">_xlfn.STDEV.S(LN(C46:I46))</f>
        <v>1.1358486544839004</v>
      </c>
    </row>
    <row r="47" spans="1:13" x14ac:dyDescent="0.25">
      <c r="A47" s="2">
        <v>4</v>
      </c>
      <c r="B47" s="2">
        <v>29</v>
      </c>
      <c r="C47" s="2">
        <v>487.4</v>
      </c>
      <c r="D47" s="2">
        <v>358.7</v>
      </c>
      <c r="E47" s="2">
        <v>315</v>
      </c>
      <c r="F47" s="2">
        <v>338.7</v>
      </c>
      <c r="G47" s="2">
        <v>18.5</v>
      </c>
      <c r="H47" s="2">
        <v>780.5</v>
      </c>
      <c r="I47" s="2">
        <v>305.3</v>
      </c>
      <c r="J47" s="7">
        <v>325.51250000000005</v>
      </c>
      <c r="K47" s="7">
        <f t="shared" si="0"/>
        <v>249.35076520264147</v>
      </c>
      <c r="L47" s="7">
        <f t="array" ref="L47">AVERAGE(LN(C47:I47))</f>
        <v>5.5640370423084713</v>
      </c>
      <c r="M47" s="6">
        <f t="array" ref="M47">_xlfn.STDEV.S(LN(C47:I47))</f>
        <v>1.2127276100647524</v>
      </c>
    </row>
    <row r="48" spans="1:13" x14ac:dyDescent="0.25">
      <c r="A48" s="2">
        <v>4</v>
      </c>
      <c r="B48" s="2">
        <v>33</v>
      </c>
      <c r="C48" s="2">
        <v>488.4</v>
      </c>
      <c r="D48" s="2">
        <v>516.6</v>
      </c>
      <c r="E48" s="2">
        <v>386.9</v>
      </c>
      <c r="F48" s="2">
        <v>379.3</v>
      </c>
      <c r="G48" s="2">
        <v>15.8</v>
      </c>
      <c r="H48" s="2">
        <v>838.2</v>
      </c>
      <c r="I48" s="2">
        <v>403.1</v>
      </c>
      <c r="J48" s="7">
        <v>378.53750000000002</v>
      </c>
      <c r="K48" s="7">
        <f>_xlfn.STDEV.S(C48,D48,E48,F48,G48,H48,I48,)</f>
        <v>272.01985188847635</v>
      </c>
      <c r="L48" s="7">
        <f t="array" ref="L48">AVERAGE(LN(C48:I48))</f>
        <v>5.6893355255638038</v>
      </c>
      <c r="M48" s="6">
        <f t="array" ref="M48">_xlfn.STDEV.S(LN(C48:I48))</f>
        <v>1.320348041943852</v>
      </c>
    </row>
    <row r="50" spans="1:1" x14ac:dyDescent="0.25">
      <c r="A50" s="3" t="s">
        <v>62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workbookViewId="0">
      <selection activeCell="F17" sqref="F17"/>
    </sheetView>
  </sheetViews>
  <sheetFormatPr baseColWidth="10" defaultColWidth="9.140625" defaultRowHeight="11.25" x14ac:dyDescent="0.25"/>
  <cols>
    <col min="1" max="1" width="9.140625" style="3"/>
    <col min="2" max="2" width="3.140625" style="2" bestFit="1" customWidth="1"/>
    <col min="3" max="9" width="12.28515625" style="2" bestFit="1" customWidth="1"/>
    <col min="10" max="12" width="9.140625" style="2"/>
    <col min="13" max="16384" width="9.140625" style="3"/>
  </cols>
  <sheetData>
    <row r="1" spans="1:10" ht="12.75" x14ac:dyDescent="0.25">
      <c r="A1" s="1" t="s">
        <v>0</v>
      </c>
    </row>
    <row r="2" spans="1:10" x14ac:dyDescent="0.25">
      <c r="A2" s="4" t="s">
        <v>17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63</v>
      </c>
    </row>
    <row r="3" spans="1:10" x14ac:dyDescent="0.25">
      <c r="A3" s="2">
        <v>1</v>
      </c>
      <c r="B3" s="2">
        <v>1</v>
      </c>
      <c r="C3" s="2">
        <v>25.7</v>
      </c>
      <c r="D3" s="2">
        <v>28.4</v>
      </c>
      <c r="E3" s="2">
        <v>25.5</v>
      </c>
      <c r="F3" s="2">
        <v>23.6</v>
      </c>
      <c r="G3" s="2">
        <v>25.5</v>
      </c>
      <c r="H3" s="2">
        <v>24.6</v>
      </c>
      <c r="I3" s="2">
        <v>29</v>
      </c>
      <c r="J3" s="6">
        <v>26.042857142857141</v>
      </c>
    </row>
    <row r="4" spans="1:10" x14ac:dyDescent="0.25">
      <c r="A4" s="2">
        <v>1</v>
      </c>
      <c r="B4" s="2">
        <v>5</v>
      </c>
      <c r="C4" s="2">
        <v>25.8</v>
      </c>
      <c r="D4" s="2">
        <v>29.6</v>
      </c>
      <c r="E4" s="2">
        <v>28.6</v>
      </c>
      <c r="F4" s="2">
        <v>23.7</v>
      </c>
      <c r="G4" s="2">
        <v>25.2</v>
      </c>
      <c r="H4" s="2">
        <v>25.5</v>
      </c>
      <c r="I4" s="2">
        <v>28.6</v>
      </c>
      <c r="J4" s="6">
        <v>26.714285714285715</v>
      </c>
    </row>
    <row r="5" spans="1:10" x14ac:dyDescent="0.25">
      <c r="A5" s="2">
        <v>1</v>
      </c>
      <c r="B5" s="2">
        <v>8</v>
      </c>
      <c r="C5" s="2">
        <v>24.2</v>
      </c>
      <c r="D5" s="2">
        <v>28.6</v>
      </c>
      <c r="E5" s="2">
        <v>28.7</v>
      </c>
      <c r="F5" s="2">
        <v>23.8</v>
      </c>
      <c r="G5" s="2">
        <v>25</v>
      </c>
      <c r="H5" s="2">
        <v>25.1</v>
      </c>
      <c r="I5" s="2">
        <v>28.6</v>
      </c>
      <c r="J5" s="6">
        <v>26.285714285714285</v>
      </c>
    </row>
    <row r="6" spans="1:10" x14ac:dyDescent="0.25">
      <c r="A6" s="2">
        <v>1</v>
      </c>
      <c r="B6" s="2">
        <v>12</v>
      </c>
      <c r="C6" s="2">
        <v>24.6</v>
      </c>
      <c r="D6" s="2">
        <v>29</v>
      </c>
      <c r="E6" s="2">
        <v>29.5</v>
      </c>
      <c r="F6" s="2">
        <v>24.2</v>
      </c>
      <c r="G6" s="2">
        <v>25.5</v>
      </c>
      <c r="H6" s="2">
        <v>25</v>
      </c>
      <c r="I6" s="2">
        <v>29.6</v>
      </c>
      <c r="J6" s="6">
        <v>26.771428571428572</v>
      </c>
    </row>
    <row r="7" spans="1:10" x14ac:dyDescent="0.25">
      <c r="A7" s="2">
        <v>1</v>
      </c>
      <c r="B7" s="2">
        <v>15</v>
      </c>
      <c r="C7" s="2">
        <v>26.7</v>
      </c>
      <c r="D7" s="2">
        <v>28.3</v>
      </c>
      <c r="E7" s="2">
        <v>28.5</v>
      </c>
      <c r="F7" s="2">
        <v>24.4</v>
      </c>
      <c r="G7" s="2">
        <v>25</v>
      </c>
      <c r="H7" s="2">
        <v>25.5</v>
      </c>
      <c r="I7" s="2">
        <v>29.1</v>
      </c>
      <c r="J7" s="6">
        <v>26.785714285714285</v>
      </c>
    </row>
    <row r="8" spans="1:10" x14ac:dyDescent="0.25">
      <c r="A8" s="2">
        <v>1</v>
      </c>
      <c r="B8" s="2">
        <v>20</v>
      </c>
      <c r="C8" s="2">
        <v>25.6</v>
      </c>
      <c r="D8" s="2">
        <v>20</v>
      </c>
      <c r="E8" s="2">
        <v>29.2</v>
      </c>
      <c r="F8" s="2">
        <v>24.3</v>
      </c>
      <c r="G8" s="2">
        <v>26.4</v>
      </c>
      <c r="H8" s="2">
        <v>26.4</v>
      </c>
      <c r="I8" s="2">
        <v>28.8</v>
      </c>
      <c r="J8" s="6">
        <v>25.814285714285717</v>
      </c>
    </row>
    <row r="9" spans="1:10" x14ac:dyDescent="0.25">
      <c r="A9" s="2">
        <v>1</v>
      </c>
      <c r="B9" s="2">
        <v>22</v>
      </c>
      <c r="C9" s="2">
        <v>25.4</v>
      </c>
      <c r="D9" s="2">
        <v>29.2</v>
      </c>
      <c r="E9" s="2">
        <v>29.7</v>
      </c>
      <c r="F9" s="2">
        <v>24.8</v>
      </c>
      <c r="G9" s="2">
        <v>26.1</v>
      </c>
      <c r="H9" s="2">
        <v>26</v>
      </c>
      <c r="I9" s="2">
        <v>29.1</v>
      </c>
      <c r="J9" s="6">
        <v>27.185714285714283</v>
      </c>
    </row>
    <row r="10" spans="1:10" x14ac:dyDescent="0.25">
      <c r="A10" s="2">
        <v>1</v>
      </c>
      <c r="B10" s="2">
        <v>26</v>
      </c>
      <c r="C10" s="2">
        <v>26.8</v>
      </c>
      <c r="D10" s="2">
        <v>30.7</v>
      </c>
      <c r="E10" s="2">
        <v>30.1</v>
      </c>
      <c r="F10" s="2">
        <v>25.9</v>
      </c>
      <c r="G10" s="2">
        <v>27.3</v>
      </c>
      <c r="H10" s="2">
        <v>27.2</v>
      </c>
      <c r="I10" s="2">
        <v>29.4</v>
      </c>
      <c r="J10" s="6">
        <v>28.2</v>
      </c>
    </row>
    <row r="11" spans="1:10" x14ac:dyDescent="0.25">
      <c r="A11" s="2">
        <v>1</v>
      </c>
      <c r="B11" s="2">
        <v>29</v>
      </c>
      <c r="C11" s="2">
        <v>26.5</v>
      </c>
      <c r="D11" s="2">
        <v>30.1</v>
      </c>
      <c r="E11" s="2">
        <v>29.9</v>
      </c>
      <c r="F11" s="2">
        <v>25.3</v>
      </c>
      <c r="G11" s="2">
        <v>27</v>
      </c>
      <c r="H11" s="2">
        <v>26.8</v>
      </c>
      <c r="I11" s="2">
        <v>30</v>
      </c>
      <c r="J11" s="6">
        <v>27.942857142857147</v>
      </c>
    </row>
    <row r="12" spans="1:10" x14ac:dyDescent="0.25">
      <c r="A12" s="2">
        <v>1</v>
      </c>
      <c r="B12" s="2">
        <v>33</v>
      </c>
      <c r="C12" s="2">
        <v>26.4</v>
      </c>
      <c r="D12" s="2">
        <v>29.1</v>
      </c>
      <c r="E12" s="2">
        <v>30.6</v>
      </c>
      <c r="F12" s="2">
        <v>25.9</v>
      </c>
      <c r="G12" s="2">
        <v>26.1</v>
      </c>
      <c r="H12" s="2">
        <v>26.7</v>
      </c>
      <c r="I12" s="2">
        <v>29.8</v>
      </c>
      <c r="J12" s="6">
        <v>27.8</v>
      </c>
    </row>
    <row r="13" spans="1:10" ht="12.75" x14ac:dyDescent="0.25">
      <c r="A13" s="1" t="s">
        <v>16</v>
      </c>
      <c r="J13" s="6"/>
    </row>
    <row r="14" spans="1:10" x14ac:dyDescent="0.25">
      <c r="A14" s="4" t="s">
        <v>17</v>
      </c>
      <c r="B14" s="4" t="s">
        <v>1</v>
      </c>
      <c r="C14" s="4" t="s">
        <v>18</v>
      </c>
      <c r="D14" s="4" t="s">
        <v>20</v>
      </c>
      <c r="E14" s="4" t="s">
        <v>22</v>
      </c>
      <c r="F14" s="4" t="s">
        <v>24</v>
      </c>
      <c r="G14" s="4" t="s">
        <v>26</v>
      </c>
      <c r="H14" s="4" t="s">
        <v>28</v>
      </c>
      <c r="I14" s="4" t="s">
        <v>30</v>
      </c>
      <c r="J14" s="10" t="s">
        <v>63</v>
      </c>
    </row>
    <row r="15" spans="1:10" x14ac:dyDescent="0.25">
      <c r="A15" s="2">
        <v>2</v>
      </c>
      <c r="B15" s="2">
        <v>1</v>
      </c>
      <c r="C15" s="2">
        <v>28.3</v>
      </c>
      <c r="D15" s="2">
        <v>27</v>
      </c>
      <c r="E15" s="2">
        <v>24.9</v>
      </c>
      <c r="F15" s="2">
        <v>23.9</v>
      </c>
      <c r="G15" s="2">
        <v>28.7</v>
      </c>
      <c r="H15" s="2">
        <v>27</v>
      </c>
      <c r="I15" s="2">
        <v>25.2</v>
      </c>
      <c r="J15" s="6">
        <v>26.428571428571423</v>
      </c>
    </row>
    <row r="16" spans="1:10" x14ac:dyDescent="0.25">
      <c r="A16" s="2">
        <v>2</v>
      </c>
      <c r="B16" s="2">
        <v>5</v>
      </c>
      <c r="C16" s="2">
        <v>30.1</v>
      </c>
      <c r="D16" s="2">
        <v>26</v>
      </c>
      <c r="E16" s="2">
        <v>25.3</v>
      </c>
      <c r="F16" s="2">
        <v>25.5</v>
      </c>
      <c r="G16" s="2">
        <v>27.1</v>
      </c>
      <c r="H16" s="2">
        <v>28</v>
      </c>
      <c r="I16" s="2">
        <v>24.3</v>
      </c>
      <c r="J16" s="6">
        <v>26.614285714285717</v>
      </c>
    </row>
    <row r="17" spans="1:10" x14ac:dyDescent="0.25">
      <c r="A17" s="2">
        <v>2</v>
      </c>
      <c r="B17" s="2">
        <v>8</v>
      </c>
      <c r="C17" s="2">
        <v>30.4</v>
      </c>
      <c r="D17" s="2">
        <v>26.1</v>
      </c>
      <c r="E17" s="2">
        <v>25</v>
      </c>
      <c r="F17" s="2">
        <v>25.8</v>
      </c>
      <c r="G17" s="2">
        <v>27.2</v>
      </c>
      <c r="H17" s="2">
        <v>27.8</v>
      </c>
      <c r="I17" s="2">
        <v>23.7</v>
      </c>
      <c r="J17" s="6">
        <v>26.571428571428573</v>
      </c>
    </row>
    <row r="18" spans="1:10" x14ac:dyDescent="0.25">
      <c r="A18" s="2">
        <v>2</v>
      </c>
      <c r="B18" s="2">
        <v>12</v>
      </c>
      <c r="C18" s="2">
        <v>30.1</v>
      </c>
      <c r="D18" s="2">
        <v>26.3</v>
      </c>
      <c r="E18" s="2">
        <v>25.5</v>
      </c>
      <c r="F18" s="2">
        <v>25.8</v>
      </c>
      <c r="G18" s="2">
        <v>27.4</v>
      </c>
      <c r="H18" s="2">
        <v>28.5</v>
      </c>
      <c r="I18" s="2">
        <v>23.8</v>
      </c>
      <c r="J18" s="6">
        <v>26.771428571428572</v>
      </c>
    </row>
    <row r="19" spans="1:10" x14ac:dyDescent="0.25">
      <c r="A19" s="2">
        <v>2</v>
      </c>
      <c r="B19" s="2">
        <v>15</v>
      </c>
      <c r="C19" s="2">
        <v>29.4</v>
      </c>
      <c r="D19" s="2">
        <v>25.9</v>
      </c>
      <c r="E19" s="2">
        <v>24.8</v>
      </c>
      <c r="F19" s="2">
        <v>25.3</v>
      </c>
      <c r="G19" s="2">
        <v>27.1</v>
      </c>
      <c r="H19" s="2">
        <v>28.4</v>
      </c>
      <c r="I19" s="2">
        <v>23.5</v>
      </c>
      <c r="J19" s="6">
        <v>26.342857142857145</v>
      </c>
    </row>
    <row r="20" spans="1:10" x14ac:dyDescent="0.25">
      <c r="A20" s="2">
        <v>2</v>
      </c>
      <c r="B20" s="2">
        <v>20</v>
      </c>
      <c r="C20" s="2">
        <v>30</v>
      </c>
      <c r="D20" s="2">
        <v>26.2</v>
      </c>
      <c r="E20" s="2">
        <v>25.3</v>
      </c>
      <c r="F20" s="2">
        <v>25.9</v>
      </c>
      <c r="G20" s="2">
        <v>26.1</v>
      </c>
      <c r="H20" s="2">
        <v>28.3</v>
      </c>
      <c r="I20" s="2">
        <v>22.6</v>
      </c>
      <c r="J20" s="6">
        <v>26.342857142857145</v>
      </c>
    </row>
    <row r="21" spans="1:10" x14ac:dyDescent="0.25">
      <c r="A21" s="2">
        <v>2</v>
      </c>
      <c r="B21" s="2">
        <v>22</v>
      </c>
      <c r="C21" s="2">
        <v>30.2</v>
      </c>
      <c r="D21" s="2">
        <v>26.3</v>
      </c>
      <c r="E21" s="2">
        <v>25.2</v>
      </c>
      <c r="F21" s="2">
        <v>26</v>
      </c>
      <c r="G21" s="2">
        <v>26.8</v>
      </c>
      <c r="H21" s="2">
        <v>29.4</v>
      </c>
      <c r="I21" s="2">
        <v>22.8</v>
      </c>
      <c r="J21" s="6">
        <v>26.671428571428574</v>
      </c>
    </row>
    <row r="22" spans="1:10" x14ac:dyDescent="0.25">
      <c r="A22" s="2">
        <v>2</v>
      </c>
      <c r="B22" s="2">
        <v>26</v>
      </c>
      <c r="C22" s="2">
        <v>31.4</v>
      </c>
      <c r="D22" s="2">
        <v>27.2</v>
      </c>
      <c r="E22" s="2">
        <v>26.4</v>
      </c>
      <c r="F22" s="2">
        <v>27</v>
      </c>
      <c r="G22" s="2">
        <v>28.3</v>
      </c>
      <c r="H22" s="2">
        <v>29.4</v>
      </c>
      <c r="I22" s="2">
        <v>24.1</v>
      </c>
      <c r="J22" s="6">
        <v>27.685714285714287</v>
      </c>
    </row>
    <row r="23" spans="1:10" x14ac:dyDescent="0.25">
      <c r="A23" s="2">
        <v>2</v>
      </c>
      <c r="B23" s="2">
        <v>29</v>
      </c>
      <c r="C23" s="2">
        <v>31.2</v>
      </c>
      <c r="D23" s="2">
        <v>27.8</v>
      </c>
      <c r="E23" s="2">
        <v>26</v>
      </c>
      <c r="F23" s="2">
        <v>25.1</v>
      </c>
      <c r="G23" s="2">
        <v>27.9</v>
      </c>
      <c r="H23" s="2">
        <v>29.9</v>
      </c>
      <c r="I23" s="2">
        <v>24.7</v>
      </c>
      <c r="J23" s="6">
        <v>27.514285714285712</v>
      </c>
    </row>
    <row r="24" spans="1:10" x14ac:dyDescent="0.25">
      <c r="A24" s="2">
        <v>2</v>
      </c>
      <c r="B24" s="2">
        <v>33</v>
      </c>
      <c r="C24" s="2">
        <v>30.4</v>
      </c>
      <c r="D24" s="2">
        <v>27</v>
      </c>
      <c r="E24" s="2">
        <v>26</v>
      </c>
      <c r="F24" s="2">
        <v>25.9</v>
      </c>
      <c r="G24" s="2">
        <v>27.5</v>
      </c>
      <c r="H24" s="2">
        <v>29.9</v>
      </c>
      <c r="I24" s="2">
        <v>25</v>
      </c>
      <c r="J24" s="6">
        <v>27.38571428571429</v>
      </c>
    </row>
    <row r="25" spans="1:10" ht="12.75" x14ac:dyDescent="0.25">
      <c r="A25" s="1" t="s">
        <v>32</v>
      </c>
      <c r="J25" s="6"/>
    </row>
    <row r="26" spans="1:10" x14ac:dyDescent="0.25">
      <c r="A26" s="4" t="s">
        <v>17</v>
      </c>
      <c r="B26" s="4" t="s">
        <v>1</v>
      </c>
      <c r="C26" s="4" t="s">
        <v>33</v>
      </c>
      <c r="D26" s="4" t="s">
        <v>35</v>
      </c>
      <c r="E26" s="4" t="s">
        <v>37</v>
      </c>
      <c r="F26" s="4" t="s">
        <v>39</v>
      </c>
      <c r="G26" s="4" t="s">
        <v>48</v>
      </c>
      <c r="H26" s="4" t="s">
        <v>41</v>
      </c>
      <c r="I26" s="4" t="s">
        <v>43</v>
      </c>
      <c r="J26" s="10" t="s">
        <v>63</v>
      </c>
    </row>
    <row r="27" spans="1:10" x14ac:dyDescent="0.25">
      <c r="A27" s="2">
        <v>3</v>
      </c>
      <c r="B27" s="2">
        <v>1</v>
      </c>
      <c r="C27" s="2">
        <v>27.1</v>
      </c>
      <c r="D27" s="2">
        <v>25.6</v>
      </c>
      <c r="E27" s="2">
        <v>28.5</v>
      </c>
      <c r="F27" s="2">
        <v>27.6</v>
      </c>
      <c r="G27" s="2">
        <v>27.1</v>
      </c>
      <c r="H27" s="2">
        <v>28.8</v>
      </c>
      <c r="I27" s="2">
        <v>25.4</v>
      </c>
      <c r="J27" s="6">
        <v>27.157142857142901</v>
      </c>
    </row>
    <row r="28" spans="1:10" x14ac:dyDescent="0.25">
      <c r="A28" s="2">
        <v>3</v>
      </c>
      <c r="B28" s="2">
        <v>5</v>
      </c>
      <c r="C28" s="2">
        <v>23.4</v>
      </c>
      <c r="D28" s="2">
        <v>25.1</v>
      </c>
      <c r="E28" s="2">
        <v>29.2</v>
      </c>
      <c r="F28" s="2">
        <v>28.3</v>
      </c>
      <c r="G28" s="2">
        <v>27.1</v>
      </c>
      <c r="H28" s="2">
        <v>29.8</v>
      </c>
      <c r="I28" s="2">
        <v>25.2</v>
      </c>
      <c r="J28" s="6">
        <v>26.87142857142857</v>
      </c>
    </row>
    <row r="29" spans="1:10" x14ac:dyDescent="0.25">
      <c r="A29" s="2">
        <v>3</v>
      </c>
      <c r="B29" s="2">
        <v>8</v>
      </c>
      <c r="C29" s="2">
        <v>20.100000000000001</v>
      </c>
      <c r="D29" s="2">
        <v>26</v>
      </c>
      <c r="E29" s="2">
        <v>29.6</v>
      </c>
      <c r="F29" s="2">
        <v>24.3</v>
      </c>
      <c r="G29" s="2">
        <v>27.3</v>
      </c>
      <c r="H29" s="2">
        <v>29.9</v>
      </c>
      <c r="I29" s="2">
        <v>25.7</v>
      </c>
      <c r="J29" s="6">
        <v>26.128571428571426</v>
      </c>
    </row>
    <row r="30" spans="1:10" x14ac:dyDescent="0.25">
      <c r="A30" s="2">
        <v>3</v>
      </c>
      <c r="B30" s="2">
        <v>12</v>
      </c>
      <c r="C30" s="2">
        <v>24</v>
      </c>
      <c r="D30" s="2">
        <v>26.2</v>
      </c>
      <c r="E30" s="2">
        <v>30.1</v>
      </c>
      <c r="F30" s="2">
        <v>28.4</v>
      </c>
      <c r="G30" s="2">
        <v>27.2</v>
      </c>
      <c r="H30" s="2">
        <v>28.5</v>
      </c>
      <c r="I30" s="2">
        <v>25.6</v>
      </c>
      <c r="J30" s="6">
        <v>27.142857142857142</v>
      </c>
    </row>
    <row r="31" spans="1:10" x14ac:dyDescent="0.25">
      <c r="A31" s="2">
        <v>3</v>
      </c>
      <c r="B31" s="2">
        <v>15</v>
      </c>
      <c r="C31" s="2">
        <v>23.9</v>
      </c>
      <c r="D31" s="2">
        <v>25.9</v>
      </c>
      <c r="E31" s="2">
        <v>29.7</v>
      </c>
      <c r="F31" s="2">
        <v>27.9</v>
      </c>
      <c r="G31" s="2">
        <v>26.6</v>
      </c>
      <c r="H31" s="2">
        <v>29</v>
      </c>
      <c r="I31" s="2">
        <v>25.3</v>
      </c>
      <c r="J31" s="6">
        <v>26.900000000000002</v>
      </c>
    </row>
    <row r="32" spans="1:10" x14ac:dyDescent="0.25">
      <c r="A32" s="2">
        <v>3</v>
      </c>
      <c r="B32" s="2">
        <v>20</v>
      </c>
      <c r="C32" s="2">
        <v>25.1</v>
      </c>
      <c r="D32" s="2">
        <v>27</v>
      </c>
      <c r="E32" s="2">
        <v>30.1</v>
      </c>
      <c r="F32" s="2">
        <v>28.4</v>
      </c>
      <c r="G32" s="2">
        <v>27.5</v>
      </c>
      <c r="H32" s="2">
        <v>30</v>
      </c>
      <c r="I32" s="2">
        <v>24</v>
      </c>
      <c r="J32" s="6">
        <v>27.442857142857143</v>
      </c>
    </row>
    <row r="33" spans="1:10" x14ac:dyDescent="0.25">
      <c r="A33" s="2">
        <v>3</v>
      </c>
      <c r="B33" s="2">
        <v>22</v>
      </c>
      <c r="C33" s="2">
        <v>25.1</v>
      </c>
      <c r="D33" s="2">
        <v>26.4</v>
      </c>
      <c r="E33" s="2">
        <v>19.399999999999999</v>
      </c>
      <c r="F33" s="2">
        <v>18.399999999999999</v>
      </c>
      <c r="G33" s="2">
        <v>17.600000000000001</v>
      </c>
      <c r="H33" s="2">
        <v>29.5</v>
      </c>
      <c r="I33" s="2">
        <v>24.4</v>
      </c>
      <c r="J33" s="6">
        <v>22.971428571428572</v>
      </c>
    </row>
    <row r="34" spans="1:10" x14ac:dyDescent="0.25">
      <c r="A34" s="2">
        <v>3</v>
      </c>
      <c r="B34" s="2">
        <v>26</v>
      </c>
      <c r="C34" s="2">
        <v>25.9</v>
      </c>
      <c r="D34" s="2">
        <v>27.6</v>
      </c>
      <c r="E34" s="2">
        <v>30</v>
      </c>
      <c r="F34" s="2">
        <v>29</v>
      </c>
      <c r="G34" s="2">
        <v>29.1</v>
      </c>
      <c r="H34" s="2">
        <v>30.1</v>
      </c>
      <c r="I34" s="2">
        <v>26.9</v>
      </c>
      <c r="J34" s="6">
        <v>28.37142857142857</v>
      </c>
    </row>
    <row r="35" spans="1:10" x14ac:dyDescent="0.25">
      <c r="A35" s="2">
        <v>3</v>
      </c>
      <c r="B35" s="2">
        <v>29</v>
      </c>
      <c r="C35" s="2">
        <v>25.4</v>
      </c>
      <c r="D35" s="2">
        <v>27.4</v>
      </c>
      <c r="E35" s="2">
        <v>30</v>
      </c>
      <c r="F35" s="2">
        <v>28.4</v>
      </c>
      <c r="G35" s="2">
        <v>29.1</v>
      </c>
      <c r="H35" s="2">
        <v>29.7</v>
      </c>
      <c r="I35" s="2">
        <v>26.9</v>
      </c>
      <c r="J35" s="6">
        <v>28.128571428571426</v>
      </c>
    </row>
    <row r="36" spans="1:10" x14ac:dyDescent="0.25">
      <c r="A36" s="2">
        <v>3</v>
      </c>
      <c r="B36" s="2">
        <v>33</v>
      </c>
      <c r="C36" s="2">
        <v>25</v>
      </c>
      <c r="D36" s="2">
        <v>26.7</v>
      </c>
      <c r="E36" s="2">
        <v>30.1</v>
      </c>
      <c r="F36" s="2">
        <v>27.8</v>
      </c>
      <c r="G36" s="2">
        <v>29.3</v>
      </c>
      <c r="H36" s="2">
        <v>29.7</v>
      </c>
      <c r="I36" s="2">
        <v>27.4</v>
      </c>
      <c r="J36" s="6">
        <v>28</v>
      </c>
    </row>
    <row r="37" spans="1:10" ht="12.75" x14ac:dyDescent="0.25">
      <c r="A37" s="1" t="s">
        <v>47</v>
      </c>
      <c r="J37" s="6"/>
    </row>
    <row r="38" spans="1:10" x14ac:dyDescent="0.25">
      <c r="A38" s="4" t="s">
        <v>17</v>
      </c>
      <c r="B38" s="4" t="s">
        <v>1</v>
      </c>
      <c r="C38" s="4" t="s">
        <v>45</v>
      </c>
      <c r="D38" s="4" t="s">
        <v>50</v>
      </c>
      <c r="E38" s="4" t="s">
        <v>52</v>
      </c>
      <c r="F38" s="4" t="s">
        <v>54</v>
      </c>
      <c r="G38" s="4" t="s">
        <v>56</v>
      </c>
      <c r="H38" s="4" t="s">
        <v>58</v>
      </c>
      <c r="I38" s="4" t="s">
        <v>60</v>
      </c>
      <c r="J38" s="10" t="s">
        <v>63</v>
      </c>
    </row>
    <row r="39" spans="1:10" x14ac:dyDescent="0.25">
      <c r="A39" s="2">
        <v>4</v>
      </c>
      <c r="B39" s="2">
        <v>1</v>
      </c>
      <c r="C39" s="2">
        <v>26.5</v>
      </c>
      <c r="D39" s="2">
        <v>30.1</v>
      </c>
      <c r="E39" s="2">
        <v>24.1</v>
      </c>
      <c r="F39" s="2">
        <v>26.8</v>
      </c>
      <c r="G39" s="2">
        <v>28.6</v>
      </c>
      <c r="H39" s="2">
        <v>26.6</v>
      </c>
      <c r="I39" s="2">
        <v>26.7</v>
      </c>
      <c r="J39" s="6">
        <v>27.06</v>
      </c>
    </row>
    <row r="40" spans="1:10" x14ac:dyDescent="0.25">
      <c r="A40" s="2">
        <v>4</v>
      </c>
      <c r="B40" s="2">
        <v>5</v>
      </c>
      <c r="C40" s="2">
        <v>25.6</v>
      </c>
      <c r="D40" s="2">
        <v>28.5</v>
      </c>
      <c r="E40" s="2">
        <v>27.2</v>
      </c>
      <c r="F40" s="2">
        <v>27.8</v>
      </c>
      <c r="G40" s="2">
        <v>26.4</v>
      </c>
      <c r="H40" s="2">
        <v>27.5</v>
      </c>
      <c r="I40" s="2">
        <v>26</v>
      </c>
      <c r="J40" s="6">
        <v>27</v>
      </c>
    </row>
    <row r="41" spans="1:10" x14ac:dyDescent="0.25">
      <c r="A41" s="2">
        <v>4</v>
      </c>
      <c r="B41" s="2">
        <v>8</v>
      </c>
      <c r="C41" s="2">
        <v>26.3</v>
      </c>
      <c r="D41" s="2">
        <v>28.7</v>
      </c>
      <c r="E41" s="2">
        <v>26.7</v>
      </c>
      <c r="F41" s="2">
        <v>27.2</v>
      </c>
      <c r="G41" s="2">
        <v>25.9</v>
      </c>
      <c r="H41" s="2">
        <v>27.7</v>
      </c>
      <c r="I41" s="2">
        <v>26.3</v>
      </c>
      <c r="J41" s="6">
        <v>26.971428571428572</v>
      </c>
    </row>
    <row r="42" spans="1:10" x14ac:dyDescent="0.25">
      <c r="A42" s="2">
        <v>4</v>
      </c>
      <c r="B42" s="2">
        <v>12</v>
      </c>
      <c r="C42" s="2">
        <v>26.7</v>
      </c>
      <c r="D42" s="2">
        <v>29.5</v>
      </c>
      <c r="E42" s="2">
        <v>27.3</v>
      </c>
      <c r="F42" s="2">
        <v>27.8</v>
      </c>
      <c r="G42" s="2">
        <v>26.2</v>
      </c>
      <c r="H42" s="2">
        <v>28.2</v>
      </c>
      <c r="I42" s="2">
        <v>27.7</v>
      </c>
      <c r="J42" s="6">
        <v>27.628571428571426</v>
      </c>
    </row>
    <row r="43" spans="1:10" x14ac:dyDescent="0.25">
      <c r="A43" s="2">
        <v>4</v>
      </c>
      <c r="B43" s="2">
        <v>15</v>
      </c>
      <c r="C43" s="2">
        <v>25.4</v>
      </c>
      <c r="D43" s="2">
        <v>28.3</v>
      </c>
      <c r="E43" s="2">
        <v>26.6</v>
      </c>
      <c r="F43" s="2">
        <v>26.8</v>
      </c>
      <c r="G43" s="2">
        <v>25.8</v>
      </c>
      <c r="H43" s="2">
        <v>28.5</v>
      </c>
      <c r="I43" s="2">
        <v>26.9</v>
      </c>
      <c r="J43" s="6">
        <v>26.900000000000002</v>
      </c>
    </row>
    <row r="44" spans="1:10" x14ac:dyDescent="0.25">
      <c r="A44" s="2">
        <v>4</v>
      </c>
      <c r="B44" s="2">
        <v>20</v>
      </c>
      <c r="C44" s="2">
        <v>27.2</v>
      </c>
      <c r="D44" s="2">
        <v>28.7</v>
      </c>
      <c r="E44" s="2">
        <v>28.2</v>
      </c>
      <c r="F44" s="2">
        <v>28</v>
      </c>
      <c r="G44" s="2">
        <v>26.9</v>
      </c>
      <c r="H44" s="2">
        <v>29.2</v>
      </c>
      <c r="I44" s="2">
        <v>27.7</v>
      </c>
      <c r="J44" s="6">
        <v>27.985714285714284</v>
      </c>
    </row>
    <row r="45" spans="1:10" x14ac:dyDescent="0.25">
      <c r="A45" s="2">
        <v>4</v>
      </c>
      <c r="B45" s="2">
        <v>22</v>
      </c>
      <c r="C45" s="2">
        <v>27.6</v>
      </c>
      <c r="D45" s="2">
        <v>29.8</v>
      </c>
      <c r="E45" s="2">
        <v>29.1</v>
      </c>
      <c r="F45" s="2">
        <v>28.9</v>
      </c>
      <c r="G45" s="2">
        <v>26.9</v>
      </c>
      <c r="H45" s="2">
        <v>30</v>
      </c>
      <c r="I45" s="2">
        <v>28</v>
      </c>
      <c r="J45" s="6">
        <v>28.614285714285717</v>
      </c>
    </row>
    <row r="46" spans="1:10" x14ac:dyDescent="0.25">
      <c r="A46" s="2">
        <v>4</v>
      </c>
      <c r="B46" s="2">
        <v>26</v>
      </c>
      <c r="C46" s="2">
        <v>29.1</v>
      </c>
      <c r="D46" s="2">
        <v>31</v>
      </c>
      <c r="E46" s="2">
        <v>29.8</v>
      </c>
      <c r="F46" s="2">
        <v>28.9</v>
      </c>
      <c r="G46" s="2">
        <v>27.9</v>
      </c>
      <c r="H46" s="2">
        <v>30.8</v>
      </c>
      <c r="I46" s="2">
        <v>28.7</v>
      </c>
      <c r="J46" s="6">
        <v>29.457142857142859</v>
      </c>
    </row>
    <row r="47" spans="1:10" x14ac:dyDescent="0.25">
      <c r="A47" s="2">
        <v>4</v>
      </c>
      <c r="B47" s="2">
        <v>29</v>
      </c>
      <c r="C47" s="2">
        <v>29.1</v>
      </c>
      <c r="D47" s="2">
        <v>30.2</v>
      </c>
      <c r="E47" s="2">
        <v>28.7</v>
      </c>
      <c r="F47" s="2">
        <v>28.6</v>
      </c>
      <c r="G47" s="2">
        <v>27.8</v>
      </c>
      <c r="H47" s="2">
        <v>30.1</v>
      </c>
      <c r="I47" s="2">
        <v>28.7</v>
      </c>
      <c r="J47" s="6">
        <v>29.028571428571428</v>
      </c>
    </row>
    <row r="48" spans="1:10" x14ac:dyDescent="0.25">
      <c r="A48" s="2">
        <v>4</v>
      </c>
      <c r="B48" s="2">
        <v>33</v>
      </c>
      <c r="C48" s="2">
        <v>28.3</v>
      </c>
      <c r="D48" s="2">
        <v>29.4</v>
      </c>
      <c r="E48" s="2">
        <v>28.2</v>
      </c>
      <c r="F48" s="2">
        <v>28.5</v>
      </c>
      <c r="G48" s="2">
        <v>27.3</v>
      </c>
      <c r="H48" s="2">
        <v>29.5</v>
      </c>
      <c r="I48" s="2">
        <v>28.3</v>
      </c>
      <c r="J48" s="6">
        <v>28.500000000000004</v>
      </c>
    </row>
    <row r="50" spans="1:1" x14ac:dyDescent="0.25">
      <c r="A50" s="3" t="s">
        <v>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4"/>
  <sheetViews>
    <sheetView workbookViewId="0">
      <selection activeCell="G27" sqref="G27"/>
    </sheetView>
  </sheetViews>
  <sheetFormatPr baseColWidth="10" defaultRowHeight="12" x14ac:dyDescent="0.25"/>
  <cols>
    <col min="1" max="1" width="17.85546875" style="28" bestFit="1" customWidth="1"/>
    <col min="2" max="2" width="6.28515625" style="28" bestFit="1" customWidth="1"/>
    <col min="3" max="3" width="7.85546875" style="11" bestFit="1" customWidth="1"/>
    <col min="4" max="7" width="9" style="11" bestFit="1" customWidth="1"/>
    <col min="8" max="8" width="5" style="11" bestFit="1" customWidth="1"/>
    <col min="9" max="9" width="5.7109375" style="11" bestFit="1" customWidth="1"/>
    <col min="10" max="10" width="5.7109375" style="28" bestFit="1" customWidth="1"/>
    <col min="11" max="11" width="5.7109375" style="11" bestFit="1" customWidth="1"/>
    <col min="12" max="12" width="7.140625" style="11" bestFit="1" customWidth="1"/>
    <col min="13" max="16384" width="11.42578125" style="28"/>
  </cols>
  <sheetData>
    <row r="1" spans="1:13" ht="12.75" x14ac:dyDescent="0.25">
      <c r="A1" s="27" t="s">
        <v>83</v>
      </c>
      <c r="B1" s="36"/>
    </row>
    <row r="2" spans="1:13" x14ac:dyDescent="0.25">
      <c r="C2" s="44" t="s">
        <v>81</v>
      </c>
      <c r="D2" s="45"/>
      <c r="E2" s="44" t="s">
        <v>82</v>
      </c>
      <c r="F2" s="45"/>
      <c r="I2" s="28"/>
    </row>
    <row r="3" spans="1:13" ht="14.25" x14ac:dyDescent="0.25">
      <c r="B3" s="29" t="s">
        <v>74</v>
      </c>
      <c r="C3" s="23" t="s">
        <v>76</v>
      </c>
      <c r="D3" s="18" t="s">
        <v>75</v>
      </c>
      <c r="E3" s="23" t="s">
        <v>76</v>
      </c>
      <c r="F3" s="18" t="s">
        <v>75</v>
      </c>
      <c r="G3" s="23" t="s">
        <v>77</v>
      </c>
      <c r="H3" s="19" t="s">
        <v>78</v>
      </c>
      <c r="I3" s="23" t="s">
        <v>84</v>
      </c>
      <c r="J3" s="23" t="s">
        <v>85</v>
      </c>
      <c r="K3" s="23" t="s">
        <v>87</v>
      </c>
      <c r="L3" s="23" t="s">
        <v>86</v>
      </c>
    </row>
    <row r="4" spans="1:13" ht="13.5" x14ac:dyDescent="0.25">
      <c r="A4" s="30" t="s">
        <v>67</v>
      </c>
      <c r="B4" s="31" t="s">
        <v>68</v>
      </c>
      <c r="C4" s="24">
        <v>5.0287800000000002</v>
      </c>
      <c r="D4" s="12">
        <v>4.7190000000000003E-2</v>
      </c>
      <c r="E4" s="24">
        <v>0.29108000000000001</v>
      </c>
      <c r="F4" s="12">
        <v>1.201E-2</v>
      </c>
      <c r="G4" s="24">
        <v>0.20422000000000001</v>
      </c>
      <c r="H4" s="13">
        <v>-0.12</v>
      </c>
      <c r="I4" s="20">
        <v>20.6571</v>
      </c>
      <c r="J4" s="20">
        <v>34.148000000000003</v>
      </c>
      <c r="K4" s="37">
        <v>11.829000000000001</v>
      </c>
      <c r="L4" s="40">
        <v>2.7009999999999998E-3</v>
      </c>
      <c r="M4" s="28" t="s">
        <v>88</v>
      </c>
    </row>
    <row r="5" spans="1:13" ht="13.5" x14ac:dyDescent="0.25">
      <c r="A5" s="32"/>
      <c r="B5" s="33" t="s">
        <v>69</v>
      </c>
      <c r="C5" s="25">
        <v>5.0287800000000002</v>
      </c>
      <c r="D5" s="16">
        <v>4.7190000000000003E-2</v>
      </c>
      <c r="E5" s="25">
        <v>0.33260000000000001</v>
      </c>
      <c r="F5" s="16" t="s">
        <v>79</v>
      </c>
      <c r="G5" s="25">
        <v>0.24110000000000001</v>
      </c>
      <c r="H5" s="17" t="s">
        <v>79</v>
      </c>
      <c r="I5" s="21">
        <v>28.485600000000002</v>
      </c>
      <c r="J5" s="21">
        <v>37.479500000000002</v>
      </c>
      <c r="K5" s="38"/>
      <c r="L5" s="41"/>
    </row>
    <row r="6" spans="1:13" ht="13.5" x14ac:dyDescent="0.25">
      <c r="A6" s="30" t="s">
        <v>70</v>
      </c>
      <c r="B6" s="31" t="s">
        <v>68</v>
      </c>
      <c r="C6" s="24">
        <v>4.7680199999999999</v>
      </c>
      <c r="D6" s="12">
        <v>5.117E-2</v>
      </c>
      <c r="E6" s="24">
        <v>0.43634000000000001</v>
      </c>
      <c r="F6" s="12">
        <v>1.7590000000000001E-2</v>
      </c>
      <c r="G6" s="24">
        <v>0.13181999999999999</v>
      </c>
      <c r="H6" s="13">
        <v>-0.73</v>
      </c>
      <c r="I6" s="20">
        <v>-24.711500000000001</v>
      </c>
      <c r="J6" s="20">
        <v>-11.220599999999999</v>
      </c>
      <c r="K6" s="37">
        <v>49.137999999999998</v>
      </c>
      <c r="L6" s="40">
        <v>2.137E-11</v>
      </c>
      <c r="M6" s="28" t="s">
        <v>89</v>
      </c>
    </row>
    <row r="7" spans="1:13" ht="13.5" x14ac:dyDescent="0.25">
      <c r="A7" s="32"/>
      <c r="B7" s="33" t="s">
        <v>69</v>
      </c>
      <c r="C7" s="25">
        <v>4.7680199999999999</v>
      </c>
      <c r="D7" s="16">
        <v>5.117E-2</v>
      </c>
      <c r="E7" s="25">
        <v>0.29139999999999999</v>
      </c>
      <c r="F7" s="16"/>
      <c r="G7" s="25">
        <v>0.22939999999999999</v>
      </c>
      <c r="H7" s="17" t="s">
        <v>79</v>
      </c>
      <c r="I7" s="21">
        <v>20.426400000000001</v>
      </c>
      <c r="J7" s="21">
        <v>29.420400000000001</v>
      </c>
      <c r="K7" s="38"/>
      <c r="L7" s="41"/>
    </row>
    <row r="8" spans="1:13" ht="13.5" x14ac:dyDescent="0.25">
      <c r="A8" s="30" t="s">
        <v>71</v>
      </c>
      <c r="B8" s="31" t="s">
        <v>68</v>
      </c>
      <c r="C8" s="24">
        <v>4.8682100000000004</v>
      </c>
      <c r="D8" s="12">
        <v>5.4039999999999998E-2</v>
      </c>
      <c r="E8" s="24">
        <v>0.36135</v>
      </c>
      <c r="F8" s="12">
        <v>1.5859999999999999E-2</v>
      </c>
      <c r="G8" s="24">
        <v>0.16952</v>
      </c>
      <c r="H8" s="13">
        <v>-0.68</v>
      </c>
      <c r="I8" s="20">
        <v>0.9899</v>
      </c>
      <c r="J8" s="20">
        <v>14.4809</v>
      </c>
      <c r="K8" s="37">
        <v>27.529</v>
      </c>
      <c r="L8" s="40">
        <v>1.052E-6</v>
      </c>
      <c r="M8" s="28" t="s">
        <v>89</v>
      </c>
    </row>
    <row r="9" spans="1:13" ht="13.5" x14ac:dyDescent="0.25">
      <c r="A9" s="32"/>
      <c r="B9" s="33" t="s">
        <v>69</v>
      </c>
      <c r="C9" s="25">
        <v>4.8682100000000004</v>
      </c>
      <c r="D9" s="16">
        <v>5.4039999999999998E-2</v>
      </c>
      <c r="E9" s="25">
        <v>0.26190000000000002</v>
      </c>
      <c r="F9" s="16" t="s">
        <v>79</v>
      </c>
      <c r="G9" s="25">
        <v>0.23949999999999999</v>
      </c>
      <c r="H9" s="17" t="s">
        <v>79</v>
      </c>
      <c r="I9" s="21">
        <v>24.518899999999999</v>
      </c>
      <c r="J9" s="21">
        <v>33.512900000000002</v>
      </c>
      <c r="K9" s="38"/>
      <c r="L9" s="41"/>
    </row>
    <row r="10" spans="1:13" ht="13.5" x14ac:dyDescent="0.25">
      <c r="A10" s="34" t="s">
        <v>72</v>
      </c>
      <c r="B10" s="35" t="s">
        <v>68</v>
      </c>
      <c r="C10" s="26">
        <v>4.95479</v>
      </c>
      <c r="D10" s="14">
        <v>2.2759999999999999E-2</v>
      </c>
      <c r="E10" s="26">
        <v>0.36443999999999999</v>
      </c>
      <c r="F10" s="14">
        <v>4.4609999999999997E-2</v>
      </c>
      <c r="G10" s="26">
        <v>0.18929000000000001</v>
      </c>
      <c r="H10" s="15">
        <v>-0.71</v>
      </c>
      <c r="I10" s="22">
        <v>27.138300000000001</v>
      </c>
      <c r="J10" s="22">
        <v>40.629199999999997</v>
      </c>
      <c r="K10" s="39">
        <v>107.4</v>
      </c>
      <c r="L10" s="42">
        <v>2.2E-16</v>
      </c>
      <c r="M10" s="28" t="s">
        <v>89</v>
      </c>
    </row>
    <row r="11" spans="1:13" ht="13.5" x14ac:dyDescent="0.25">
      <c r="A11" s="32"/>
      <c r="B11" s="33" t="s">
        <v>69</v>
      </c>
      <c r="C11" s="25">
        <v>4.95479</v>
      </c>
      <c r="D11" s="16">
        <v>2.2759999999999999E-2</v>
      </c>
      <c r="E11" s="25">
        <v>0.54300000000000004</v>
      </c>
      <c r="F11" s="16" t="s">
        <v>79</v>
      </c>
      <c r="G11" s="25">
        <v>0.51229999999999998</v>
      </c>
      <c r="H11" s="17" t="s">
        <v>79</v>
      </c>
      <c r="I11" s="21">
        <v>130.542</v>
      </c>
      <c r="J11" s="21">
        <v>139.5369</v>
      </c>
      <c r="K11" s="38"/>
      <c r="L11" s="38"/>
    </row>
    <row r="13" spans="1:13" ht="12.75" x14ac:dyDescent="0.25">
      <c r="A13" s="27" t="s">
        <v>80</v>
      </c>
    </row>
    <row r="14" spans="1:13" x14ac:dyDescent="0.25">
      <c r="A14" s="28" t="s">
        <v>90</v>
      </c>
      <c r="C14" s="44" t="s">
        <v>81</v>
      </c>
      <c r="D14" s="45"/>
      <c r="E14" s="44" t="s">
        <v>82</v>
      </c>
      <c r="F14" s="45"/>
      <c r="I14" s="28"/>
    </row>
    <row r="15" spans="1:13" x14ac:dyDescent="0.25">
      <c r="B15" s="29" t="s">
        <v>74</v>
      </c>
      <c r="C15" s="23" t="s">
        <v>76</v>
      </c>
      <c r="D15" s="18" t="s">
        <v>75</v>
      </c>
      <c r="E15" s="23" t="s">
        <v>76</v>
      </c>
      <c r="F15" s="18" t="s">
        <v>75</v>
      </c>
      <c r="G15" s="23" t="s">
        <v>77</v>
      </c>
      <c r="H15" s="19" t="s">
        <v>78</v>
      </c>
      <c r="I15" s="23" t="s">
        <v>73</v>
      </c>
    </row>
    <row r="16" spans="1:13" ht="13.5" x14ac:dyDescent="0.25">
      <c r="A16" s="30" t="s">
        <v>67</v>
      </c>
      <c r="B16" s="31" t="s">
        <v>68</v>
      </c>
      <c r="C16" s="24">
        <v>5.0287800000000002</v>
      </c>
      <c r="D16" s="12">
        <v>4.7190000000000003E-2</v>
      </c>
      <c r="E16" s="24">
        <v>0.31863000000000002</v>
      </c>
      <c r="F16" s="12">
        <v>1.323E-2</v>
      </c>
      <c r="G16" s="24">
        <v>0.20422000000000001</v>
      </c>
      <c r="H16" s="13">
        <v>-0.15</v>
      </c>
      <c r="I16" s="20">
        <v>19.683</v>
      </c>
    </row>
    <row r="17" spans="1:9" ht="13.5" x14ac:dyDescent="0.25">
      <c r="A17" s="32"/>
      <c r="B17" s="33" t="s">
        <v>69</v>
      </c>
      <c r="C17" s="25">
        <v>5.0287800000000002</v>
      </c>
      <c r="D17" s="16">
        <v>4.7190000000000003E-2</v>
      </c>
      <c r="E17" s="25">
        <v>0.36049999999999999</v>
      </c>
      <c r="F17" s="16" t="s">
        <v>79</v>
      </c>
      <c r="G17" s="25">
        <v>0.24310000000000001</v>
      </c>
      <c r="H17" s="17" t="s">
        <v>79</v>
      </c>
      <c r="I17" s="21">
        <v>32.546300000000002</v>
      </c>
    </row>
    <row r="18" spans="1:9" ht="13.5" x14ac:dyDescent="0.25">
      <c r="A18" s="30" t="s">
        <v>70</v>
      </c>
      <c r="B18" s="31" t="s">
        <v>68</v>
      </c>
      <c r="C18" s="24">
        <v>4.7680199999999999</v>
      </c>
      <c r="D18" s="12">
        <v>5.117E-2</v>
      </c>
      <c r="E18" s="24">
        <v>0.47248000000000001</v>
      </c>
      <c r="F18" s="12">
        <v>1.908E-2</v>
      </c>
      <c r="G18" s="24">
        <v>0.13181999999999999</v>
      </c>
      <c r="H18" s="13">
        <v>-0.73</v>
      </c>
      <c r="I18" s="20">
        <v>-26.209099999999999</v>
      </c>
    </row>
    <row r="19" spans="1:9" ht="13.5" x14ac:dyDescent="0.25">
      <c r="A19" s="32"/>
      <c r="B19" s="33" t="s">
        <v>69</v>
      </c>
      <c r="C19" s="25">
        <v>4.7680199999999999</v>
      </c>
      <c r="D19" s="16">
        <v>5.117E-2</v>
      </c>
      <c r="E19" s="25">
        <v>0.316</v>
      </c>
      <c r="F19" s="16" t="s">
        <v>79</v>
      </c>
      <c r="G19" s="25">
        <v>0.23130000000000001</v>
      </c>
      <c r="H19" s="17" t="s">
        <v>79</v>
      </c>
      <c r="I19" s="21">
        <v>24.841999999999999</v>
      </c>
    </row>
    <row r="20" spans="1:9" ht="13.5" x14ac:dyDescent="0.25">
      <c r="A20" s="30" t="s">
        <v>71</v>
      </c>
      <c r="B20" s="31" t="s">
        <v>68</v>
      </c>
      <c r="C20" s="24">
        <v>4.8682100000000004</v>
      </c>
      <c r="D20" s="12">
        <v>5.4039999999999998E-2</v>
      </c>
      <c r="E20" s="24">
        <v>0.39265</v>
      </c>
      <c r="F20" s="12">
        <v>1.7270000000000001E-2</v>
      </c>
      <c r="G20" s="24">
        <v>0.16952</v>
      </c>
      <c r="H20" s="13">
        <v>-0.68</v>
      </c>
      <c r="I20" s="20">
        <v>-0.1542</v>
      </c>
    </row>
    <row r="21" spans="1:9" ht="13.5" x14ac:dyDescent="0.25">
      <c r="A21" s="32"/>
      <c r="B21" s="33" t="s">
        <v>69</v>
      </c>
      <c r="C21" s="25">
        <v>4.8682100000000004</v>
      </c>
      <c r="D21" s="16">
        <v>5.4039999999999998E-2</v>
      </c>
      <c r="E21" s="25">
        <v>0.28439999999999999</v>
      </c>
      <c r="F21" s="16" t="s">
        <v>79</v>
      </c>
      <c r="G21" s="25">
        <v>0.24149999999999999</v>
      </c>
      <c r="H21" s="17" t="s">
        <v>79</v>
      </c>
      <c r="I21" s="21">
        <v>29.041499999999999</v>
      </c>
    </row>
    <row r="22" spans="1:9" ht="13.5" x14ac:dyDescent="0.25">
      <c r="A22" s="34" t="s">
        <v>72</v>
      </c>
      <c r="B22" s="35" t="s">
        <v>68</v>
      </c>
      <c r="C22" s="26">
        <v>4.95479</v>
      </c>
      <c r="D22" s="14">
        <v>2.2759999999999999E-2</v>
      </c>
      <c r="E22" s="26">
        <v>0.39656000000000002</v>
      </c>
      <c r="F22" s="14">
        <v>4.8239999999999998E-2</v>
      </c>
      <c r="G22" s="26">
        <v>0.18929000000000001</v>
      </c>
      <c r="H22" s="15">
        <v>-0.71</v>
      </c>
      <c r="I22" s="22">
        <v>24.023900000000001</v>
      </c>
    </row>
    <row r="23" spans="1:9" ht="13.5" x14ac:dyDescent="0.25">
      <c r="A23" s="32"/>
      <c r="B23" s="33" t="s">
        <v>69</v>
      </c>
      <c r="C23" s="25">
        <v>4.95479</v>
      </c>
      <c r="D23" s="16">
        <v>2.2759999999999999E-2</v>
      </c>
      <c r="E23" s="25">
        <v>0.58989999999999998</v>
      </c>
      <c r="F23" s="16" t="s">
        <v>79</v>
      </c>
      <c r="G23" s="25">
        <v>0.51639999999999997</v>
      </c>
      <c r="H23" s="17" t="s">
        <v>79</v>
      </c>
      <c r="I23" s="21">
        <v>132.08189999999999</v>
      </c>
    </row>
    <row r="24" spans="1:9" x14ac:dyDescent="0.25">
      <c r="B24" s="36"/>
    </row>
  </sheetData>
  <mergeCells count="4">
    <mergeCell ref="C2:D2"/>
    <mergeCell ref="E2:F2"/>
    <mergeCell ref="C14:D14"/>
    <mergeCell ref="E14:F14"/>
  </mergeCells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>
      <selection activeCell="B2" sqref="B2"/>
    </sheetView>
  </sheetViews>
  <sheetFormatPr baseColWidth="10" defaultRowHeight="15" x14ac:dyDescent="0.25"/>
  <sheetData>
    <row r="1" spans="1:6" x14ac:dyDescent="0.25">
      <c r="A1" t="s">
        <v>17</v>
      </c>
      <c r="B1" t="s">
        <v>1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25">
      <c r="A2">
        <v>1</v>
      </c>
      <c r="B2">
        <v>1</v>
      </c>
      <c r="C2">
        <v>1</v>
      </c>
      <c r="D2">
        <v>25.7</v>
      </c>
      <c r="E2">
        <v>93.3</v>
      </c>
      <c r="F2">
        <f>LN(E2)</f>
        <v>4.535820107853298</v>
      </c>
    </row>
    <row r="3" spans="1:6" x14ac:dyDescent="0.25">
      <c r="A3">
        <v>1</v>
      </c>
      <c r="B3">
        <v>5</v>
      </c>
      <c r="C3">
        <v>1</v>
      </c>
      <c r="D3">
        <v>25.8</v>
      </c>
      <c r="E3">
        <v>124.5</v>
      </c>
      <c r="F3">
        <f t="shared" ref="F3:F66" si="0">LN(E3)</f>
        <v>4.824305715904762</v>
      </c>
    </row>
    <row r="4" spans="1:6" x14ac:dyDescent="0.25">
      <c r="A4">
        <v>1</v>
      </c>
      <c r="B4">
        <v>8</v>
      </c>
      <c r="C4">
        <v>1</v>
      </c>
      <c r="D4">
        <v>24.2</v>
      </c>
      <c r="E4">
        <v>155.6</v>
      </c>
      <c r="F4">
        <f t="shared" si="0"/>
        <v>5.0472886117442908</v>
      </c>
    </row>
    <row r="5" spans="1:6" x14ac:dyDescent="0.25">
      <c r="A5">
        <v>1</v>
      </c>
      <c r="B5">
        <v>12</v>
      </c>
      <c r="C5">
        <v>1</v>
      </c>
      <c r="D5">
        <v>24.6</v>
      </c>
      <c r="E5">
        <v>188.1</v>
      </c>
      <c r="F5">
        <f t="shared" si="0"/>
        <v>5.236973736306985</v>
      </c>
    </row>
    <row r="6" spans="1:6" x14ac:dyDescent="0.25">
      <c r="A6">
        <v>1</v>
      </c>
      <c r="B6">
        <v>15</v>
      </c>
      <c r="C6">
        <v>1</v>
      </c>
      <c r="D6">
        <v>26.7</v>
      </c>
      <c r="E6">
        <v>204.2</v>
      </c>
      <c r="F6">
        <f t="shared" si="0"/>
        <v>5.3190999057305648</v>
      </c>
    </row>
    <row r="7" spans="1:6" x14ac:dyDescent="0.25">
      <c r="A7">
        <v>1</v>
      </c>
      <c r="B7">
        <v>20</v>
      </c>
      <c r="C7">
        <v>1</v>
      </c>
      <c r="D7">
        <v>25.6</v>
      </c>
      <c r="E7">
        <v>230</v>
      </c>
      <c r="F7">
        <f t="shared" si="0"/>
        <v>5.4380793089231956</v>
      </c>
    </row>
    <row r="8" spans="1:6" x14ac:dyDescent="0.25">
      <c r="A8">
        <v>1</v>
      </c>
      <c r="B8">
        <v>22</v>
      </c>
      <c r="C8">
        <v>1</v>
      </c>
      <c r="D8">
        <v>25.4</v>
      </c>
      <c r="E8">
        <v>229.1</v>
      </c>
      <c r="F8">
        <f t="shared" si="0"/>
        <v>5.4341585894594502</v>
      </c>
    </row>
    <row r="9" spans="1:6" x14ac:dyDescent="0.25">
      <c r="A9">
        <v>1</v>
      </c>
      <c r="B9">
        <v>26</v>
      </c>
      <c r="C9">
        <v>1</v>
      </c>
      <c r="D9">
        <v>26.8</v>
      </c>
      <c r="E9">
        <v>264.7</v>
      </c>
      <c r="F9">
        <f t="shared" si="0"/>
        <v>5.5785971092330557</v>
      </c>
    </row>
    <row r="10" spans="1:6" x14ac:dyDescent="0.25">
      <c r="A10">
        <v>1</v>
      </c>
      <c r="B10">
        <v>29</v>
      </c>
      <c r="C10">
        <v>1</v>
      </c>
      <c r="D10">
        <v>26.5</v>
      </c>
      <c r="E10">
        <v>274.60000000000002</v>
      </c>
      <c r="F10">
        <f t="shared" si="0"/>
        <v>5.6153154933338705</v>
      </c>
    </row>
    <row r="11" spans="1:6" x14ac:dyDescent="0.25">
      <c r="A11">
        <v>1</v>
      </c>
      <c r="B11">
        <v>33</v>
      </c>
      <c r="C11">
        <v>1</v>
      </c>
      <c r="D11">
        <v>26.4</v>
      </c>
      <c r="E11">
        <v>273.8</v>
      </c>
      <c r="F11">
        <f t="shared" si="0"/>
        <v>5.6123979128543482</v>
      </c>
    </row>
    <row r="12" spans="1:6" x14ac:dyDescent="0.25">
      <c r="A12">
        <v>1</v>
      </c>
      <c r="B12">
        <v>1</v>
      </c>
      <c r="C12">
        <v>2</v>
      </c>
      <c r="D12">
        <v>28.4</v>
      </c>
      <c r="E12">
        <v>107.9</v>
      </c>
      <c r="F12">
        <f t="shared" si="0"/>
        <v>4.6812048722640887</v>
      </c>
    </row>
    <row r="13" spans="1:6" x14ac:dyDescent="0.25">
      <c r="A13">
        <v>1</v>
      </c>
      <c r="B13">
        <v>5</v>
      </c>
      <c r="C13">
        <v>2</v>
      </c>
      <c r="D13">
        <v>29.6</v>
      </c>
      <c r="E13">
        <v>193.6</v>
      </c>
      <c r="F13">
        <f t="shared" si="0"/>
        <v>5.265794174842477</v>
      </c>
    </row>
    <row r="14" spans="1:6" x14ac:dyDescent="0.25">
      <c r="A14">
        <v>1</v>
      </c>
      <c r="B14">
        <v>8</v>
      </c>
      <c r="C14">
        <v>2</v>
      </c>
      <c r="D14">
        <v>28.6</v>
      </c>
      <c r="E14">
        <v>220.3</v>
      </c>
      <c r="F14">
        <f t="shared" si="0"/>
        <v>5.3949902538082979</v>
      </c>
    </row>
    <row r="15" spans="1:6" x14ac:dyDescent="0.25">
      <c r="A15">
        <v>1</v>
      </c>
      <c r="B15">
        <v>12</v>
      </c>
      <c r="C15">
        <v>2</v>
      </c>
      <c r="D15">
        <v>29</v>
      </c>
      <c r="E15">
        <v>277.2</v>
      </c>
      <c r="F15">
        <f t="shared" si="0"/>
        <v>5.6247392673157481</v>
      </c>
    </row>
    <row r="16" spans="1:6" x14ac:dyDescent="0.25">
      <c r="A16">
        <v>1</v>
      </c>
      <c r="B16">
        <v>15</v>
      </c>
      <c r="C16">
        <v>2</v>
      </c>
      <c r="D16">
        <v>28.3</v>
      </c>
      <c r="E16">
        <v>366.5</v>
      </c>
      <c r="F16">
        <f t="shared" si="0"/>
        <v>5.9039985213267059</v>
      </c>
    </row>
    <row r="17" spans="1:6" x14ac:dyDescent="0.25">
      <c r="A17">
        <v>1</v>
      </c>
      <c r="B17">
        <v>20</v>
      </c>
      <c r="C17">
        <v>2</v>
      </c>
      <c r="D17">
        <v>20</v>
      </c>
      <c r="E17">
        <v>435.2</v>
      </c>
      <c r="F17">
        <f t="shared" si="0"/>
        <v>6.0758056955417326</v>
      </c>
    </row>
    <row r="18" spans="1:6" x14ac:dyDescent="0.25">
      <c r="A18">
        <v>1</v>
      </c>
      <c r="B18">
        <v>22</v>
      </c>
      <c r="C18">
        <v>2</v>
      </c>
      <c r="D18">
        <v>29.2</v>
      </c>
      <c r="E18">
        <v>442.8</v>
      </c>
      <c r="F18">
        <f t="shared" si="0"/>
        <v>6.093118200834482</v>
      </c>
    </row>
    <row r="19" spans="1:6" x14ac:dyDescent="0.25">
      <c r="A19">
        <v>1</v>
      </c>
      <c r="B19">
        <v>26</v>
      </c>
      <c r="C19">
        <v>2</v>
      </c>
      <c r="D19">
        <v>30.7</v>
      </c>
      <c r="E19">
        <v>579.5</v>
      </c>
      <c r="F19">
        <f t="shared" si="0"/>
        <v>6.3621656627798062</v>
      </c>
    </row>
    <row r="20" spans="1:6" x14ac:dyDescent="0.25">
      <c r="A20">
        <v>1</v>
      </c>
      <c r="B20">
        <v>29</v>
      </c>
      <c r="C20">
        <v>2</v>
      </c>
      <c r="D20">
        <v>30.1</v>
      </c>
      <c r="E20">
        <v>691.6</v>
      </c>
      <c r="F20">
        <f t="shared" si="0"/>
        <v>6.5390077538091358</v>
      </c>
    </row>
    <row r="21" spans="1:6" x14ac:dyDescent="0.25">
      <c r="A21">
        <v>1</v>
      </c>
      <c r="B21">
        <v>33</v>
      </c>
      <c r="C21">
        <v>2</v>
      </c>
      <c r="D21">
        <v>29.1</v>
      </c>
      <c r="E21">
        <v>765.1</v>
      </c>
      <c r="F21">
        <f t="shared" si="0"/>
        <v>6.6400065442378065</v>
      </c>
    </row>
    <row r="22" spans="1:6" x14ac:dyDescent="0.25">
      <c r="A22">
        <v>1</v>
      </c>
      <c r="B22">
        <v>1</v>
      </c>
      <c r="C22">
        <v>3</v>
      </c>
      <c r="D22">
        <v>25.5</v>
      </c>
      <c r="E22">
        <v>160.1</v>
      </c>
      <c r="F22">
        <f t="shared" si="0"/>
        <v>5.0757986200026686</v>
      </c>
    </row>
    <row r="23" spans="1:6" x14ac:dyDescent="0.25">
      <c r="A23">
        <v>1</v>
      </c>
      <c r="B23">
        <v>5</v>
      </c>
      <c r="C23">
        <v>3</v>
      </c>
      <c r="D23">
        <v>28.6</v>
      </c>
      <c r="E23">
        <v>209.1</v>
      </c>
      <c r="F23">
        <f t="shared" si="0"/>
        <v>5.3428126064345882</v>
      </c>
    </row>
    <row r="24" spans="1:6" x14ac:dyDescent="0.25">
      <c r="A24">
        <v>1</v>
      </c>
      <c r="B24">
        <v>8</v>
      </c>
      <c r="C24">
        <v>3</v>
      </c>
      <c r="D24">
        <v>28.7</v>
      </c>
      <c r="E24">
        <v>358.4</v>
      </c>
      <c r="F24">
        <f t="shared" si="0"/>
        <v>5.8816496811007752</v>
      </c>
    </row>
    <row r="25" spans="1:6" x14ac:dyDescent="0.25">
      <c r="A25">
        <v>1</v>
      </c>
      <c r="B25">
        <v>12</v>
      </c>
      <c r="C25">
        <v>3</v>
      </c>
      <c r="D25">
        <v>29.5</v>
      </c>
      <c r="E25">
        <v>491.8</v>
      </c>
      <c r="F25">
        <f t="shared" si="0"/>
        <v>6.1980721297820924</v>
      </c>
    </row>
    <row r="26" spans="1:6" x14ac:dyDescent="0.25">
      <c r="A26">
        <v>1</v>
      </c>
      <c r="B26">
        <v>15</v>
      </c>
      <c r="C26">
        <v>3</v>
      </c>
      <c r="D26">
        <v>28.5</v>
      </c>
      <c r="E26">
        <v>552.5</v>
      </c>
      <c r="F26">
        <f t="shared" si="0"/>
        <v>6.3144534333919076</v>
      </c>
    </row>
    <row r="27" spans="1:6" x14ac:dyDescent="0.25">
      <c r="A27">
        <v>1</v>
      </c>
      <c r="B27">
        <v>20</v>
      </c>
      <c r="C27">
        <v>3</v>
      </c>
      <c r="D27">
        <v>29.2</v>
      </c>
      <c r="E27">
        <v>670.3</v>
      </c>
      <c r="F27">
        <f t="shared" si="0"/>
        <v>6.507725373363912</v>
      </c>
    </row>
    <row r="28" spans="1:6" x14ac:dyDescent="0.25">
      <c r="A28">
        <v>1</v>
      </c>
      <c r="B28">
        <v>22</v>
      </c>
      <c r="C28">
        <v>3</v>
      </c>
      <c r="D28">
        <v>29.7</v>
      </c>
      <c r="E28">
        <v>698.3</v>
      </c>
      <c r="F28">
        <f t="shared" si="0"/>
        <v>6.5486488098519899</v>
      </c>
    </row>
    <row r="29" spans="1:6" x14ac:dyDescent="0.25">
      <c r="A29">
        <v>1</v>
      </c>
      <c r="B29">
        <v>26</v>
      </c>
      <c r="C29">
        <v>3</v>
      </c>
      <c r="D29">
        <v>30.1</v>
      </c>
      <c r="E29">
        <v>973.2</v>
      </c>
      <c r="F29">
        <f t="shared" si="0"/>
        <v>6.8805896109093672</v>
      </c>
    </row>
    <row r="30" spans="1:6" x14ac:dyDescent="0.25">
      <c r="A30">
        <v>1</v>
      </c>
      <c r="B30">
        <v>29</v>
      </c>
      <c r="C30">
        <v>3</v>
      </c>
      <c r="D30">
        <v>29.9</v>
      </c>
      <c r="E30">
        <v>1026.4000000000001</v>
      </c>
      <c r="F30">
        <f t="shared" si="0"/>
        <v>6.9338128133014267</v>
      </c>
    </row>
    <row r="31" spans="1:6" x14ac:dyDescent="0.25">
      <c r="A31">
        <v>1</v>
      </c>
      <c r="B31">
        <v>33</v>
      </c>
      <c r="C31">
        <v>3</v>
      </c>
      <c r="D31">
        <v>30.6</v>
      </c>
      <c r="E31">
        <v>1078.7</v>
      </c>
      <c r="F31">
        <f t="shared" si="0"/>
        <v>6.9835118913813838</v>
      </c>
    </row>
    <row r="32" spans="1:6" x14ac:dyDescent="0.25">
      <c r="A32">
        <v>1</v>
      </c>
      <c r="B32">
        <v>1</v>
      </c>
      <c r="C32">
        <v>4</v>
      </c>
      <c r="D32">
        <v>23.6</v>
      </c>
      <c r="E32">
        <v>226.5</v>
      </c>
      <c r="F32">
        <f t="shared" si="0"/>
        <v>5.4227449449230889</v>
      </c>
    </row>
    <row r="33" spans="1:6" x14ac:dyDescent="0.25">
      <c r="A33">
        <v>1</v>
      </c>
      <c r="B33">
        <v>5</v>
      </c>
      <c r="C33">
        <v>4</v>
      </c>
      <c r="D33">
        <v>23.7</v>
      </c>
      <c r="E33">
        <v>287.60000000000002</v>
      </c>
      <c r="F33">
        <f t="shared" si="0"/>
        <v>5.6615706258468919</v>
      </c>
    </row>
    <row r="34" spans="1:6" x14ac:dyDescent="0.25">
      <c r="A34">
        <v>1</v>
      </c>
      <c r="B34">
        <v>8</v>
      </c>
      <c r="C34">
        <v>4</v>
      </c>
      <c r="D34">
        <v>23.8</v>
      </c>
      <c r="E34">
        <v>364.1</v>
      </c>
      <c r="F34">
        <f t="shared" si="0"/>
        <v>5.8974285551813876</v>
      </c>
    </row>
    <row r="35" spans="1:6" x14ac:dyDescent="0.25">
      <c r="A35">
        <v>1</v>
      </c>
      <c r="B35">
        <v>12</v>
      </c>
      <c r="C35">
        <v>4</v>
      </c>
      <c r="D35">
        <v>24.2</v>
      </c>
      <c r="E35">
        <v>479.2</v>
      </c>
      <c r="F35">
        <f t="shared" si="0"/>
        <v>6.1721180468012395</v>
      </c>
    </row>
    <row r="36" spans="1:6" x14ac:dyDescent="0.25">
      <c r="A36">
        <v>1</v>
      </c>
      <c r="B36">
        <v>15</v>
      </c>
      <c r="C36">
        <v>4</v>
      </c>
      <c r="D36">
        <v>24.4</v>
      </c>
      <c r="E36">
        <v>566.79999999999995</v>
      </c>
      <c r="F36">
        <f t="shared" si="0"/>
        <v>6.3400065078165255</v>
      </c>
    </row>
    <row r="37" spans="1:6" x14ac:dyDescent="0.25">
      <c r="A37">
        <v>1</v>
      </c>
      <c r="B37">
        <v>20</v>
      </c>
      <c r="C37">
        <v>4</v>
      </c>
      <c r="D37">
        <v>24.3</v>
      </c>
      <c r="E37">
        <v>585.79999999999995</v>
      </c>
      <c r="F37">
        <f t="shared" si="0"/>
        <v>6.3729784343936329</v>
      </c>
    </row>
    <row r="38" spans="1:6" x14ac:dyDescent="0.25">
      <c r="A38">
        <v>1</v>
      </c>
      <c r="B38">
        <v>22</v>
      </c>
      <c r="C38">
        <v>4</v>
      </c>
      <c r="D38">
        <v>24.8</v>
      </c>
      <c r="E38">
        <v>635.1</v>
      </c>
      <c r="F38">
        <f t="shared" si="0"/>
        <v>6.4537824668089296</v>
      </c>
    </row>
    <row r="39" spans="1:6" x14ac:dyDescent="0.25">
      <c r="A39">
        <v>1</v>
      </c>
      <c r="B39">
        <v>26</v>
      </c>
      <c r="C39">
        <v>4</v>
      </c>
      <c r="D39">
        <v>25.9</v>
      </c>
      <c r="E39">
        <v>855.4</v>
      </c>
      <c r="F39">
        <f t="shared" si="0"/>
        <v>6.7515691957928086</v>
      </c>
    </row>
    <row r="40" spans="1:6" x14ac:dyDescent="0.25">
      <c r="A40">
        <v>1</v>
      </c>
      <c r="B40">
        <v>29</v>
      </c>
      <c r="C40">
        <v>4</v>
      </c>
      <c r="D40">
        <v>25.3</v>
      </c>
      <c r="E40">
        <v>878.4</v>
      </c>
      <c r="F40">
        <f t="shared" si="0"/>
        <v>6.7781020707552662</v>
      </c>
    </row>
    <row r="41" spans="1:6" x14ac:dyDescent="0.25">
      <c r="A41">
        <v>1</v>
      </c>
      <c r="B41">
        <v>33</v>
      </c>
      <c r="C41">
        <v>4</v>
      </c>
      <c r="D41">
        <v>25.9</v>
      </c>
      <c r="E41">
        <v>925.9</v>
      </c>
      <c r="F41">
        <f t="shared" si="0"/>
        <v>6.830766237454001</v>
      </c>
    </row>
    <row r="42" spans="1:6" x14ac:dyDescent="0.25">
      <c r="A42">
        <v>1</v>
      </c>
      <c r="B42">
        <v>1</v>
      </c>
      <c r="C42">
        <v>5</v>
      </c>
      <c r="D42">
        <v>25.5</v>
      </c>
      <c r="E42">
        <v>73.900000000000006</v>
      </c>
      <c r="F42">
        <f t="shared" si="0"/>
        <v>4.3027128279541564</v>
      </c>
    </row>
    <row r="43" spans="1:6" x14ac:dyDescent="0.25">
      <c r="A43">
        <v>1</v>
      </c>
      <c r="B43">
        <v>5</v>
      </c>
      <c r="C43">
        <v>5</v>
      </c>
      <c r="D43">
        <v>25.2</v>
      </c>
      <c r="E43">
        <v>123.9</v>
      </c>
      <c r="F43">
        <f t="shared" si="0"/>
        <v>4.8194747886350964</v>
      </c>
    </row>
    <row r="44" spans="1:6" x14ac:dyDescent="0.25">
      <c r="A44">
        <v>1</v>
      </c>
      <c r="B44">
        <v>8</v>
      </c>
      <c r="C44">
        <v>5</v>
      </c>
      <c r="D44">
        <v>25</v>
      </c>
      <c r="E44">
        <v>222</v>
      </c>
      <c r="F44">
        <f t="shared" si="0"/>
        <v>5.4026773818722793</v>
      </c>
    </row>
    <row r="45" spans="1:6" x14ac:dyDescent="0.25">
      <c r="A45">
        <v>1</v>
      </c>
      <c r="B45">
        <v>12</v>
      </c>
      <c r="C45">
        <v>5</v>
      </c>
      <c r="D45">
        <v>25.5</v>
      </c>
      <c r="E45">
        <v>226.6</v>
      </c>
      <c r="F45">
        <f t="shared" si="0"/>
        <v>5.423186348593906</v>
      </c>
    </row>
    <row r="46" spans="1:6" x14ac:dyDescent="0.25">
      <c r="A46">
        <v>1</v>
      </c>
      <c r="B46">
        <v>15</v>
      </c>
      <c r="C46">
        <v>5</v>
      </c>
      <c r="D46">
        <v>25</v>
      </c>
      <c r="E46">
        <v>271.8</v>
      </c>
      <c r="F46">
        <f t="shared" si="0"/>
        <v>5.6050665017170438</v>
      </c>
    </row>
    <row r="47" spans="1:6" x14ac:dyDescent="0.25">
      <c r="A47">
        <v>1</v>
      </c>
      <c r="B47">
        <v>20</v>
      </c>
      <c r="C47">
        <v>5</v>
      </c>
      <c r="D47">
        <v>26.4</v>
      </c>
      <c r="E47">
        <v>310.3</v>
      </c>
      <c r="F47">
        <f t="shared" si="0"/>
        <v>5.7375395714543345</v>
      </c>
    </row>
    <row r="48" spans="1:6" x14ac:dyDescent="0.25">
      <c r="A48">
        <v>1</v>
      </c>
      <c r="B48">
        <v>22</v>
      </c>
      <c r="C48">
        <v>5</v>
      </c>
      <c r="D48">
        <v>26.1</v>
      </c>
      <c r="E48">
        <v>313.3</v>
      </c>
      <c r="F48">
        <f t="shared" si="0"/>
        <v>5.7471611979581461</v>
      </c>
    </row>
    <row r="49" spans="1:6" x14ac:dyDescent="0.25">
      <c r="A49">
        <v>1</v>
      </c>
      <c r="B49">
        <v>26</v>
      </c>
      <c r="C49">
        <v>5</v>
      </c>
      <c r="D49">
        <v>27.3</v>
      </c>
      <c r="E49">
        <v>337.7</v>
      </c>
      <c r="F49">
        <f t="shared" si="0"/>
        <v>5.8221579273915216</v>
      </c>
    </row>
    <row r="50" spans="1:6" x14ac:dyDescent="0.25">
      <c r="A50">
        <v>1</v>
      </c>
      <c r="B50">
        <v>29</v>
      </c>
      <c r="C50">
        <v>5</v>
      </c>
      <c r="D50">
        <v>27</v>
      </c>
      <c r="E50">
        <v>404.6</v>
      </c>
      <c r="F50">
        <f t="shared" si="0"/>
        <v>6.0028989247336453</v>
      </c>
    </row>
    <row r="51" spans="1:6" x14ac:dyDescent="0.25">
      <c r="A51">
        <v>1</v>
      </c>
      <c r="B51">
        <v>33</v>
      </c>
      <c r="C51">
        <v>5</v>
      </c>
      <c r="D51">
        <v>26.1</v>
      </c>
      <c r="E51">
        <v>463.4</v>
      </c>
      <c r="F51">
        <f t="shared" si="0"/>
        <v>6.1385906119982758</v>
      </c>
    </row>
    <row r="52" spans="1:6" x14ac:dyDescent="0.25">
      <c r="A52">
        <v>1</v>
      </c>
      <c r="B52">
        <v>1</v>
      </c>
      <c r="C52">
        <v>6</v>
      </c>
      <c r="D52">
        <v>24.6</v>
      </c>
      <c r="E52">
        <v>183.8</v>
      </c>
      <c r="F52">
        <f t="shared" si="0"/>
        <v>5.2138482099215864</v>
      </c>
    </row>
    <row r="53" spans="1:6" x14ac:dyDescent="0.25">
      <c r="A53">
        <v>1</v>
      </c>
      <c r="B53">
        <v>5</v>
      </c>
      <c r="C53">
        <v>6</v>
      </c>
      <c r="D53">
        <v>25.5</v>
      </c>
      <c r="E53">
        <v>222.9</v>
      </c>
      <c r="F53">
        <f t="shared" si="0"/>
        <v>5.4067232403918233</v>
      </c>
    </row>
    <row r="54" spans="1:6" x14ac:dyDescent="0.25">
      <c r="A54">
        <v>1</v>
      </c>
      <c r="B54">
        <v>8</v>
      </c>
      <c r="C54">
        <v>6</v>
      </c>
      <c r="D54">
        <v>25.1</v>
      </c>
      <c r="E54">
        <v>282.89999999999998</v>
      </c>
      <c r="F54">
        <f t="shared" si="0"/>
        <v>5.6450934783075217</v>
      </c>
    </row>
    <row r="55" spans="1:6" x14ac:dyDescent="0.25">
      <c r="A55">
        <v>1</v>
      </c>
      <c r="B55">
        <v>12</v>
      </c>
      <c r="C55">
        <v>6</v>
      </c>
      <c r="D55">
        <v>25</v>
      </c>
      <c r="E55">
        <v>302.7</v>
      </c>
      <c r="F55">
        <f t="shared" si="0"/>
        <v>5.7127422160276726</v>
      </c>
    </row>
    <row r="56" spans="1:6" x14ac:dyDescent="0.25">
      <c r="A56">
        <v>1</v>
      </c>
      <c r="B56">
        <v>15</v>
      </c>
      <c r="C56">
        <v>6</v>
      </c>
      <c r="D56">
        <v>25.5</v>
      </c>
      <c r="E56">
        <v>366.1</v>
      </c>
      <c r="F56">
        <f t="shared" si="0"/>
        <v>5.9029065201261908</v>
      </c>
    </row>
    <row r="57" spans="1:6" x14ac:dyDescent="0.25">
      <c r="A57">
        <v>1</v>
      </c>
      <c r="B57">
        <v>20</v>
      </c>
      <c r="C57">
        <v>6</v>
      </c>
      <c r="D57">
        <v>26.4</v>
      </c>
      <c r="E57">
        <v>418.2</v>
      </c>
      <c r="F57">
        <f t="shared" si="0"/>
        <v>6.0359597869945336</v>
      </c>
    </row>
    <row r="58" spans="1:6" x14ac:dyDescent="0.25">
      <c r="A58">
        <v>1</v>
      </c>
      <c r="B58">
        <v>22</v>
      </c>
      <c r="C58">
        <v>6</v>
      </c>
      <c r="D58">
        <v>26</v>
      </c>
      <c r="E58">
        <v>435.9</v>
      </c>
      <c r="F58">
        <f t="shared" si="0"/>
        <v>6.0774128592443466</v>
      </c>
    </row>
    <row r="59" spans="1:6" x14ac:dyDescent="0.25">
      <c r="A59">
        <v>1</v>
      </c>
      <c r="B59">
        <v>26</v>
      </c>
      <c r="C59">
        <v>6</v>
      </c>
      <c r="D59">
        <v>27.2</v>
      </c>
      <c r="E59">
        <v>382.9</v>
      </c>
      <c r="F59">
        <f t="shared" si="0"/>
        <v>5.9477738584832487</v>
      </c>
    </row>
    <row r="60" spans="1:6" x14ac:dyDescent="0.25">
      <c r="A60">
        <v>1</v>
      </c>
      <c r="B60">
        <v>29</v>
      </c>
      <c r="C60">
        <v>6</v>
      </c>
      <c r="D60">
        <v>26.8</v>
      </c>
      <c r="E60">
        <v>409.1</v>
      </c>
      <c r="F60">
        <f t="shared" si="0"/>
        <v>6.0139596249353531</v>
      </c>
    </row>
    <row r="61" spans="1:6" x14ac:dyDescent="0.25">
      <c r="A61">
        <v>1</v>
      </c>
      <c r="B61">
        <v>33</v>
      </c>
      <c r="C61">
        <v>6</v>
      </c>
      <c r="D61">
        <v>26.7</v>
      </c>
      <c r="E61">
        <v>415.9</v>
      </c>
      <c r="F61">
        <f t="shared" si="0"/>
        <v>6.0304448467488658</v>
      </c>
    </row>
    <row r="62" spans="1:6" x14ac:dyDescent="0.25">
      <c r="A62">
        <v>1</v>
      </c>
      <c r="B62">
        <v>1</v>
      </c>
      <c r="C62">
        <v>7</v>
      </c>
      <c r="D62">
        <v>29</v>
      </c>
      <c r="E62">
        <v>64.8</v>
      </c>
      <c r="F62">
        <f t="shared" si="0"/>
        <v>4.1713056033582285</v>
      </c>
    </row>
    <row r="63" spans="1:6" x14ac:dyDescent="0.25">
      <c r="A63">
        <v>1</v>
      </c>
      <c r="B63">
        <v>5</v>
      </c>
      <c r="C63">
        <v>7</v>
      </c>
      <c r="D63">
        <v>28.6</v>
      </c>
      <c r="E63">
        <v>141.5</v>
      </c>
      <c r="F63">
        <f t="shared" si="0"/>
        <v>4.9522997170832923</v>
      </c>
    </row>
    <row r="64" spans="1:6" x14ac:dyDescent="0.25">
      <c r="A64">
        <v>1</v>
      </c>
      <c r="B64">
        <v>8</v>
      </c>
      <c r="C64">
        <v>7</v>
      </c>
      <c r="D64">
        <v>28.6</v>
      </c>
      <c r="E64">
        <v>327.7</v>
      </c>
      <c r="F64">
        <f t="shared" si="0"/>
        <v>5.7920985557047686</v>
      </c>
    </row>
    <row r="65" spans="1:6" x14ac:dyDescent="0.25">
      <c r="A65">
        <v>1</v>
      </c>
      <c r="B65">
        <v>12</v>
      </c>
      <c r="C65">
        <v>7</v>
      </c>
      <c r="D65">
        <v>29.6</v>
      </c>
      <c r="E65">
        <v>421.6</v>
      </c>
      <c r="F65">
        <f t="shared" si="0"/>
        <v>6.0440569972271527</v>
      </c>
    </row>
    <row r="66" spans="1:6" x14ac:dyDescent="0.25">
      <c r="A66">
        <v>1</v>
      </c>
      <c r="B66">
        <v>15</v>
      </c>
      <c r="C66">
        <v>7</v>
      </c>
      <c r="D66">
        <v>29.1</v>
      </c>
      <c r="E66">
        <v>426.3</v>
      </c>
      <c r="F66">
        <f t="shared" si="0"/>
        <v>6.0551433237711647</v>
      </c>
    </row>
    <row r="67" spans="1:6" x14ac:dyDescent="0.25">
      <c r="A67">
        <v>1</v>
      </c>
      <c r="B67">
        <v>20</v>
      </c>
      <c r="C67">
        <v>7</v>
      </c>
      <c r="D67">
        <v>28.8</v>
      </c>
      <c r="E67">
        <v>454.7</v>
      </c>
      <c r="F67">
        <f t="shared" ref="F67:F130" si="1">LN(E67)</f>
        <v>6.1196378608309647</v>
      </c>
    </row>
    <row r="68" spans="1:6" x14ac:dyDescent="0.25">
      <c r="A68">
        <v>1</v>
      </c>
      <c r="B68">
        <v>22</v>
      </c>
      <c r="C68">
        <v>7</v>
      </c>
      <c r="D68">
        <v>29.1</v>
      </c>
      <c r="E68">
        <v>469.2</v>
      </c>
      <c r="F68">
        <f t="shared" si="1"/>
        <v>6.1510291167793207</v>
      </c>
    </row>
    <row r="69" spans="1:6" x14ac:dyDescent="0.25">
      <c r="A69">
        <v>1</v>
      </c>
      <c r="B69">
        <v>26</v>
      </c>
      <c r="C69">
        <v>7</v>
      </c>
      <c r="D69">
        <v>29.4</v>
      </c>
      <c r="E69">
        <v>650.1</v>
      </c>
      <c r="F69">
        <f t="shared" si="1"/>
        <v>6.4771261972104233</v>
      </c>
    </row>
    <row r="70" spans="1:6" x14ac:dyDescent="0.25">
      <c r="A70">
        <v>1</v>
      </c>
      <c r="B70">
        <v>29</v>
      </c>
      <c r="C70">
        <v>7</v>
      </c>
      <c r="D70">
        <v>30</v>
      </c>
      <c r="E70">
        <v>627.29999999999995</v>
      </c>
      <c r="F70">
        <f t="shared" si="1"/>
        <v>6.4414248951026973</v>
      </c>
    </row>
    <row r="71" spans="1:6" x14ac:dyDescent="0.25">
      <c r="A71">
        <v>1</v>
      </c>
      <c r="B71">
        <v>33</v>
      </c>
      <c r="C71">
        <v>7</v>
      </c>
      <c r="D71">
        <v>29.8</v>
      </c>
      <c r="E71">
        <v>862</v>
      </c>
      <c r="F71">
        <f t="shared" si="1"/>
        <v>6.7592552706636928</v>
      </c>
    </row>
    <row r="72" spans="1:6" x14ac:dyDescent="0.25">
      <c r="A72">
        <v>2</v>
      </c>
      <c r="B72">
        <v>1</v>
      </c>
      <c r="C72">
        <v>8</v>
      </c>
      <c r="D72">
        <v>28.3</v>
      </c>
      <c r="E72">
        <v>135.80000000000001</v>
      </c>
      <c r="F72">
        <f t="shared" si="1"/>
        <v>4.9111832151245958</v>
      </c>
    </row>
    <row r="73" spans="1:6" x14ac:dyDescent="0.25">
      <c r="A73">
        <v>2</v>
      </c>
      <c r="B73">
        <v>5</v>
      </c>
      <c r="C73">
        <v>8</v>
      </c>
      <c r="D73">
        <v>30.1</v>
      </c>
      <c r="E73">
        <v>149.5</v>
      </c>
      <c r="F73">
        <f t="shared" si="1"/>
        <v>5.0072963928307415</v>
      </c>
    </row>
    <row r="74" spans="1:6" x14ac:dyDescent="0.25">
      <c r="A74">
        <v>2</v>
      </c>
      <c r="B74">
        <v>8</v>
      </c>
      <c r="C74">
        <v>8</v>
      </c>
      <c r="D74">
        <v>30.4</v>
      </c>
      <c r="E74">
        <v>204.2</v>
      </c>
      <c r="F74">
        <f t="shared" si="1"/>
        <v>5.3190999057305648</v>
      </c>
    </row>
    <row r="75" spans="1:6" x14ac:dyDescent="0.25">
      <c r="A75">
        <v>2</v>
      </c>
      <c r="B75">
        <v>12</v>
      </c>
      <c r="C75">
        <v>8</v>
      </c>
      <c r="D75">
        <v>30.1</v>
      </c>
      <c r="E75">
        <v>258.5</v>
      </c>
      <c r="F75">
        <f t="shared" si="1"/>
        <v>5.5548956939484837</v>
      </c>
    </row>
    <row r="76" spans="1:6" x14ac:dyDescent="0.25">
      <c r="A76">
        <v>2</v>
      </c>
      <c r="B76">
        <v>15</v>
      </c>
      <c r="C76">
        <v>8</v>
      </c>
      <c r="D76">
        <v>29.4</v>
      </c>
      <c r="E76">
        <v>311.89999999999998</v>
      </c>
      <c r="F76">
        <f t="shared" si="1"/>
        <v>5.7426826236137574</v>
      </c>
    </row>
    <row r="77" spans="1:6" x14ac:dyDescent="0.25">
      <c r="A77">
        <v>2</v>
      </c>
      <c r="B77">
        <v>20</v>
      </c>
      <c r="C77">
        <v>8</v>
      </c>
      <c r="D77">
        <v>30</v>
      </c>
      <c r="E77">
        <v>317.7</v>
      </c>
      <c r="F77">
        <f t="shared" si="1"/>
        <v>5.7611075412754706</v>
      </c>
    </row>
    <row r="78" spans="1:6" x14ac:dyDescent="0.25">
      <c r="A78">
        <v>2</v>
      </c>
      <c r="B78">
        <v>22</v>
      </c>
      <c r="C78">
        <v>8</v>
      </c>
      <c r="D78">
        <v>30.2</v>
      </c>
      <c r="E78">
        <v>525.29999999999995</v>
      </c>
      <c r="F78">
        <f t="shared" si="1"/>
        <v>6.2639695279599161</v>
      </c>
    </row>
    <row r="79" spans="1:6" x14ac:dyDescent="0.25">
      <c r="A79">
        <v>2</v>
      </c>
      <c r="B79">
        <v>26</v>
      </c>
      <c r="C79">
        <v>8</v>
      </c>
      <c r="D79">
        <v>31.4</v>
      </c>
      <c r="E79">
        <v>682.3</v>
      </c>
      <c r="F79">
        <f t="shared" si="1"/>
        <v>6.5254694438213781</v>
      </c>
    </row>
    <row r="80" spans="1:6" x14ac:dyDescent="0.25">
      <c r="A80">
        <v>2</v>
      </c>
      <c r="B80">
        <v>29</v>
      </c>
      <c r="C80">
        <v>8</v>
      </c>
      <c r="D80">
        <v>31.2</v>
      </c>
      <c r="E80">
        <v>734.8</v>
      </c>
      <c r="F80">
        <f t="shared" si="1"/>
        <v>6.5995983533409701</v>
      </c>
    </row>
    <row r="81" spans="1:6" x14ac:dyDescent="0.25">
      <c r="A81">
        <v>2</v>
      </c>
      <c r="B81">
        <v>33</v>
      </c>
      <c r="C81">
        <v>8</v>
      </c>
      <c r="D81">
        <v>30.4</v>
      </c>
      <c r="E81">
        <v>1145.2</v>
      </c>
      <c r="F81">
        <f t="shared" si="1"/>
        <v>7.0433345732239596</v>
      </c>
    </row>
    <row r="82" spans="1:6" x14ac:dyDescent="0.25">
      <c r="A82">
        <v>2</v>
      </c>
      <c r="B82">
        <v>1</v>
      </c>
      <c r="C82">
        <v>9</v>
      </c>
      <c r="D82">
        <v>27</v>
      </c>
      <c r="E82">
        <v>127.1</v>
      </c>
      <c r="F82">
        <f t="shared" si="1"/>
        <v>4.8449741781954083</v>
      </c>
    </row>
    <row r="83" spans="1:6" x14ac:dyDescent="0.25">
      <c r="A83">
        <v>2</v>
      </c>
      <c r="B83">
        <v>5</v>
      </c>
      <c r="C83">
        <v>9</v>
      </c>
      <c r="D83">
        <v>26</v>
      </c>
      <c r="E83">
        <v>116.5</v>
      </c>
      <c r="F83">
        <f t="shared" si="1"/>
        <v>4.7578912730057557</v>
      </c>
    </row>
    <row r="84" spans="1:6" x14ac:dyDescent="0.25">
      <c r="A84">
        <v>2</v>
      </c>
      <c r="B84">
        <v>8</v>
      </c>
      <c r="C84">
        <v>9</v>
      </c>
      <c r="D84">
        <v>26.1</v>
      </c>
      <c r="E84">
        <v>167.9</v>
      </c>
      <c r="F84">
        <f t="shared" si="1"/>
        <v>5.1233685640834956</v>
      </c>
    </row>
    <row r="85" spans="1:6" x14ac:dyDescent="0.25">
      <c r="A85">
        <v>2</v>
      </c>
      <c r="B85">
        <v>12</v>
      </c>
      <c r="C85">
        <v>9</v>
      </c>
      <c r="D85">
        <v>26.3</v>
      </c>
      <c r="E85">
        <v>237.7</v>
      </c>
      <c r="F85">
        <f t="shared" si="1"/>
        <v>5.4710093743661483</v>
      </c>
    </row>
    <row r="86" spans="1:6" x14ac:dyDescent="0.25">
      <c r="A86">
        <v>2</v>
      </c>
      <c r="B86">
        <v>15</v>
      </c>
      <c r="C86">
        <v>9</v>
      </c>
      <c r="D86">
        <v>25.9</v>
      </c>
      <c r="E86">
        <v>302.7</v>
      </c>
      <c r="F86">
        <f t="shared" si="1"/>
        <v>5.7127422160276726</v>
      </c>
    </row>
    <row r="87" spans="1:6" x14ac:dyDescent="0.25">
      <c r="A87">
        <v>2</v>
      </c>
      <c r="B87">
        <v>20</v>
      </c>
      <c r="C87">
        <v>9</v>
      </c>
      <c r="D87">
        <v>26.2</v>
      </c>
      <c r="E87">
        <v>404</v>
      </c>
      <c r="F87">
        <f t="shared" si="1"/>
        <v>6.0014148779611505</v>
      </c>
    </row>
    <row r="88" spans="1:6" x14ac:dyDescent="0.25">
      <c r="A88">
        <v>2</v>
      </c>
      <c r="B88">
        <v>22</v>
      </c>
      <c r="C88">
        <v>9</v>
      </c>
      <c r="D88">
        <v>26.3</v>
      </c>
      <c r="E88">
        <v>422.3</v>
      </c>
      <c r="F88">
        <f t="shared" si="1"/>
        <v>6.0457159619398979</v>
      </c>
    </row>
    <row r="89" spans="1:6" x14ac:dyDescent="0.25">
      <c r="A89">
        <v>2</v>
      </c>
      <c r="B89">
        <v>26</v>
      </c>
      <c r="C89">
        <v>9</v>
      </c>
      <c r="D89">
        <v>27.2</v>
      </c>
      <c r="E89">
        <v>455.5</v>
      </c>
      <c r="F89">
        <f t="shared" si="1"/>
        <v>6.1213957167000128</v>
      </c>
    </row>
    <row r="90" spans="1:6" x14ac:dyDescent="0.25">
      <c r="A90">
        <v>2</v>
      </c>
      <c r="B90">
        <v>29</v>
      </c>
      <c r="C90">
        <v>9</v>
      </c>
      <c r="D90">
        <v>27.8</v>
      </c>
      <c r="E90">
        <v>804.8</v>
      </c>
      <c r="F90">
        <f t="shared" si="1"/>
        <v>6.6905937993454749</v>
      </c>
    </row>
    <row r="91" spans="1:6" x14ac:dyDescent="0.25">
      <c r="A91">
        <v>2</v>
      </c>
      <c r="B91">
        <v>33</v>
      </c>
      <c r="C91">
        <v>9</v>
      </c>
      <c r="D91">
        <v>27</v>
      </c>
      <c r="E91">
        <v>909.4</v>
      </c>
      <c r="F91">
        <f t="shared" si="1"/>
        <v>6.8127850413909101</v>
      </c>
    </row>
    <row r="92" spans="1:6" x14ac:dyDescent="0.25">
      <c r="A92">
        <v>2</v>
      </c>
      <c r="B92">
        <v>1</v>
      </c>
      <c r="C92">
        <v>10</v>
      </c>
      <c r="D92">
        <v>24.9</v>
      </c>
      <c r="E92">
        <v>61.4</v>
      </c>
      <c r="F92">
        <f t="shared" si="1"/>
        <v>4.1174098351530963</v>
      </c>
    </row>
    <row r="93" spans="1:6" x14ac:dyDescent="0.25">
      <c r="A93">
        <v>2</v>
      </c>
      <c r="B93">
        <v>5</v>
      </c>
      <c r="C93">
        <v>10</v>
      </c>
      <c r="D93">
        <v>25.3</v>
      </c>
      <c r="E93">
        <v>62.2</v>
      </c>
      <c r="F93">
        <f t="shared" si="1"/>
        <v>4.1303549997451334</v>
      </c>
    </row>
    <row r="94" spans="1:6" x14ac:dyDescent="0.25">
      <c r="A94">
        <v>2</v>
      </c>
      <c r="B94">
        <v>8</v>
      </c>
      <c r="C94">
        <v>10</v>
      </c>
      <c r="D94">
        <v>25</v>
      </c>
      <c r="E94">
        <v>116.5</v>
      </c>
      <c r="F94">
        <f t="shared" si="1"/>
        <v>4.7578912730057557</v>
      </c>
    </row>
    <row r="95" spans="1:6" x14ac:dyDescent="0.25">
      <c r="A95">
        <v>2</v>
      </c>
      <c r="B95">
        <v>12</v>
      </c>
      <c r="C95">
        <v>10</v>
      </c>
      <c r="D95">
        <v>25.5</v>
      </c>
      <c r="E95">
        <v>155.69999999999999</v>
      </c>
      <c r="F95">
        <f t="shared" si="1"/>
        <v>5.0479310788399525</v>
      </c>
    </row>
    <row r="96" spans="1:6" x14ac:dyDescent="0.25">
      <c r="A96">
        <v>2</v>
      </c>
      <c r="B96">
        <v>15</v>
      </c>
      <c r="C96">
        <v>10</v>
      </c>
      <c r="D96">
        <v>24.8</v>
      </c>
      <c r="E96">
        <v>176.4</v>
      </c>
      <c r="F96">
        <f t="shared" si="1"/>
        <v>5.1727541435726909</v>
      </c>
    </row>
    <row r="97" spans="1:6" x14ac:dyDescent="0.25">
      <c r="A97">
        <v>2</v>
      </c>
      <c r="B97">
        <v>20</v>
      </c>
      <c r="C97">
        <v>10</v>
      </c>
      <c r="D97">
        <v>25.3</v>
      </c>
      <c r="E97">
        <v>303.10000000000002</v>
      </c>
      <c r="F97">
        <f t="shared" si="1"/>
        <v>5.7140627840637572</v>
      </c>
    </row>
    <row r="98" spans="1:6" x14ac:dyDescent="0.25">
      <c r="A98">
        <v>2</v>
      </c>
      <c r="B98">
        <v>22</v>
      </c>
      <c r="C98">
        <v>10</v>
      </c>
      <c r="D98">
        <v>25.2</v>
      </c>
      <c r="E98">
        <v>291.2</v>
      </c>
      <c r="F98">
        <f t="shared" si="1"/>
        <v>5.6740103163225308</v>
      </c>
    </row>
    <row r="99" spans="1:6" x14ac:dyDescent="0.25">
      <c r="A99">
        <v>2</v>
      </c>
      <c r="B99">
        <v>26</v>
      </c>
      <c r="C99">
        <v>10</v>
      </c>
      <c r="D99">
        <v>26.4</v>
      </c>
      <c r="E99">
        <v>622.4</v>
      </c>
      <c r="F99">
        <f t="shared" si="1"/>
        <v>6.4335829728641816</v>
      </c>
    </row>
    <row r="100" spans="1:6" x14ac:dyDescent="0.25">
      <c r="A100">
        <v>2</v>
      </c>
      <c r="B100">
        <v>29</v>
      </c>
      <c r="C100">
        <v>10</v>
      </c>
      <c r="D100">
        <v>26</v>
      </c>
      <c r="E100">
        <v>489.8</v>
      </c>
      <c r="F100">
        <f t="shared" si="1"/>
        <v>6.1939971445180673</v>
      </c>
    </row>
    <row r="101" spans="1:6" x14ac:dyDescent="0.25">
      <c r="A101">
        <v>2</v>
      </c>
      <c r="B101">
        <v>33</v>
      </c>
      <c r="C101">
        <v>10</v>
      </c>
      <c r="D101">
        <v>26</v>
      </c>
      <c r="E101">
        <v>685.4</v>
      </c>
      <c r="F101">
        <f t="shared" si="1"/>
        <v>6.5300026094405084</v>
      </c>
    </row>
    <row r="102" spans="1:6" x14ac:dyDescent="0.25">
      <c r="A102">
        <v>2</v>
      </c>
      <c r="B102">
        <v>1</v>
      </c>
      <c r="C102">
        <v>11</v>
      </c>
      <c r="D102">
        <v>23.9</v>
      </c>
      <c r="E102">
        <v>84.6</v>
      </c>
      <c r="F102">
        <f t="shared" si="1"/>
        <v>4.4379342666121779</v>
      </c>
    </row>
    <row r="103" spans="1:6" x14ac:dyDescent="0.25">
      <c r="A103">
        <v>2</v>
      </c>
      <c r="B103">
        <v>5</v>
      </c>
      <c r="C103">
        <v>11</v>
      </c>
      <c r="D103">
        <v>25.5</v>
      </c>
      <c r="E103">
        <v>106.4</v>
      </c>
      <c r="F103">
        <f t="shared" si="1"/>
        <v>4.667205576907544</v>
      </c>
    </row>
    <row r="104" spans="1:6" x14ac:dyDescent="0.25">
      <c r="A104">
        <v>2</v>
      </c>
      <c r="B104">
        <v>8</v>
      </c>
      <c r="C104">
        <v>11</v>
      </c>
      <c r="D104">
        <v>25.8</v>
      </c>
      <c r="E104">
        <v>105.3</v>
      </c>
      <c r="F104">
        <f t="shared" si="1"/>
        <v>4.6568134191399295</v>
      </c>
    </row>
    <row r="105" spans="1:6" x14ac:dyDescent="0.25">
      <c r="A105">
        <v>2</v>
      </c>
      <c r="B105">
        <v>12</v>
      </c>
      <c r="C105">
        <v>11</v>
      </c>
      <c r="D105">
        <v>25.8</v>
      </c>
      <c r="E105">
        <v>141</v>
      </c>
      <c r="F105">
        <f t="shared" si="1"/>
        <v>4.9487598903781684</v>
      </c>
    </row>
    <row r="106" spans="1:6" x14ac:dyDescent="0.25">
      <c r="A106">
        <v>2</v>
      </c>
      <c r="B106">
        <v>15</v>
      </c>
      <c r="C106">
        <v>11</v>
      </c>
      <c r="D106">
        <v>25.3</v>
      </c>
      <c r="E106">
        <v>154.80000000000001</v>
      </c>
      <c r="F106">
        <f t="shared" si="1"/>
        <v>5.0421339611556268</v>
      </c>
    </row>
    <row r="107" spans="1:6" x14ac:dyDescent="0.25">
      <c r="A107">
        <v>2</v>
      </c>
      <c r="B107">
        <v>20</v>
      </c>
      <c r="C107">
        <v>11</v>
      </c>
      <c r="D107">
        <v>25.9</v>
      </c>
      <c r="E107">
        <v>154.80000000000001</v>
      </c>
      <c r="F107">
        <f t="shared" si="1"/>
        <v>5.0421339611556268</v>
      </c>
    </row>
    <row r="108" spans="1:6" x14ac:dyDescent="0.25">
      <c r="A108">
        <v>2</v>
      </c>
      <c r="B108">
        <v>22</v>
      </c>
      <c r="C108">
        <v>11</v>
      </c>
      <c r="D108">
        <v>26</v>
      </c>
      <c r="E108">
        <v>184.3</v>
      </c>
      <c r="F108">
        <f t="shared" si="1"/>
        <v>5.2165648646757781</v>
      </c>
    </row>
    <row r="109" spans="1:6" x14ac:dyDescent="0.25">
      <c r="A109">
        <v>2</v>
      </c>
      <c r="B109">
        <v>26</v>
      </c>
      <c r="C109">
        <v>11</v>
      </c>
      <c r="D109">
        <v>27</v>
      </c>
      <c r="E109">
        <v>240.1</v>
      </c>
      <c r="F109">
        <f t="shared" si="1"/>
        <v>5.4810555032272079</v>
      </c>
    </row>
    <row r="110" spans="1:6" x14ac:dyDescent="0.25">
      <c r="A110">
        <v>2</v>
      </c>
      <c r="B110">
        <v>29</v>
      </c>
      <c r="C110">
        <v>11</v>
      </c>
      <c r="D110">
        <v>25.1</v>
      </c>
      <c r="E110">
        <v>266.5</v>
      </c>
      <c r="F110">
        <f t="shared" si="1"/>
        <v>5.5853742436058988</v>
      </c>
    </row>
    <row r="111" spans="1:6" x14ac:dyDescent="0.25">
      <c r="A111">
        <v>2</v>
      </c>
      <c r="B111">
        <v>33</v>
      </c>
      <c r="C111">
        <v>11</v>
      </c>
      <c r="D111">
        <v>25.9</v>
      </c>
      <c r="E111">
        <v>306.10000000000002</v>
      </c>
      <c r="F111">
        <f t="shared" si="1"/>
        <v>5.7239118459513669</v>
      </c>
    </row>
    <row r="112" spans="1:6" x14ac:dyDescent="0.25">
      <c r="A112">
        <v>2</v>
      </c>
      <c r="B112">
        <v>1</v>
      </c>
      <c r="C112">
        <v>12</v>
      </c>
      <c r="D112">
        <v>28.7</v>
      </c>
      <c r="E112">
        <v>201.1</v>
      </c>
      <c r="F112">
        <f t="shared" si="1"/>
        <v>5.3038022967786063</v>
      </c>
    </row>
    <row r="113" spans="1:6" x14ac:dyDescent="0.25">
      <c r="A113">
        <v>2</v>
      </c>
      <c r="B113">
        <v>5</v>
      </c>
      <c r="C113">
        <v>12</v>
      </c>
      <c r="D113">
        <v>27.1</v>
      </c>
      <c r="E113">
        <v>244.5</v>
      </c>
      <c r="F113">
        <f t="shared" si="1"/>
        <v>5.4992153089149269</v>
      </c>
    </row>
    <row r="114" spans="1:6" x14ac:dyDescent="0.25">
      <c r="A114">
        <v>2</v>
      </c>
      <c r="B114">
        <v>8</v>
      </c>
      <c r="C114">
        <v>12</v>
      </c>
      <c r="D114">
        <v>27.2</v>
      </c>
      <c r="E114">
        <v>380.9</v>
      </c>
      <c r="F114">
        <f t="shared" si="1"/>
        <v>5.9425368734845581</v>
      </c>
    </row>
    <row r="115" spans="1:6" x14ac:dyDescent="0.25">
      <c r="A115">
        <v>2</v>
      </c>
      <c r="B115">
        <v>12</v>
      </c>
      <c r="C115">
        <v>12</v>
      </c>
      <c r="D115">
        <v>27.4</v>
      </c>
      <c r="E115">
        <v>320.60000000000002</v>
      </c>
      <c r="F115">
        <f t="shared" si="1"/>
        <v>5.7701942401754529</v>
      </c>
    </row>
    <row r="116" spans="1:6" x14ac:dyDescent="0.25">
      <c r="A116">
        <v>2</v>
      </c>
      <c r="B116">
        <v>15</v>
      </c>
      <c r="C116">
        <v>12</v>
      </c>
      <c r="D116">
        <v>27.1</v>
      </c>
      <c r="E116">
        <v>472.4</v>
      </c>
      <c r="F116">
        <f t="shared" si="1"/>
        <v>6.1578260843232071</v>
      </c>
    </row>
    <row r="117" spans="1:6" x14ac:dyDescent="0.25">
      <c r="A117">
        <v>2</v>
      </c>
      <c r="B117">
        <v>20</v>
      </c>
      <c r="C117">
        <v>12</v>
      </c>
      <c r="D117">
        <v>26.1</v>
      </c>
      <c r="E117">
        <v>530</v>
      </c>
      <c r="F117">
        <f t="shared" si="1"/>
        <v>6.2728770065461674</v>
      </c>
    </row>
    <row r="118" spans="1:6" x14ac:dyDescent="0.25">
      <c r="A118">
        <v>2</v>
      </c>
      <c r="B118">
        <v>22</v>
      </c>
      <c r="C118">
        <v>12</v>
      </c>
      <c r="D118">
        <v>26.8</v>
      </c>
      <c r="E118">
        <v>484.4</v>
      </c>
      <c r="F118">
        <f t="shared" si="1"/>
        <v>6.1829110116789368</v>
      </c>
    </row>
    <row r="119" spans="1:6" x14ac:dyDescent="0.25">
      <c r="A119">
        <v>2</v>
      </c>
      <c r="B119">
        <v>26</v>
      </c>
      <c r="C119">
        <v>12</v>
      </c>
      <c r="D119">
        <v>28.3</v>
      </c>
      <c r="E119">
        <v>499.5</v>
      </c>
      <c r="F119">
        <f t="shared" si="1"/>
        <v>6.2136075980886085</v>
      </c>
    </row>
    <row r="120" spans="1:6" x14ac:dyDescent="0.25">
      <c r="A120">
        <v>2</v>
      </c>
      <c r="B120">
        <v>29</v>
      </c>
      <c r="C120">
        <v>12</v>
      </c>
      <c r="D120">
        <v>27.9</v>
      </c>
      <c r="E120">
        <v>726.7</v>
      </c>
      <c r="F120">
        <f t="shared" si="1"/>
        <v>6.5885137376225904</v>
      </c>
    </row>
    <row r="121" spans="1:6" x14ac:dyDescent="0.25">
      <c r="A121">
        <v>2</v>
      </c>
      <c r="B121">
        <v>33</v>
      </c>
      <c r="C121">
        <v>12</v>
      </c>
      <c r="D121">
        <v>27.5</v>
      </c>
      <c r="E121">
        <v>820.2</v>
      </c>
      <c r="F121">
        <f t="shared" si="1"/>
        <v>6.7095482129579587</v>
      </c>
    </row>
    <row r="122" spans="1:6" x14ac:dyDescent="0.25">
      <c r="A122">
        <v>2</v>
      </c>
      <c r="B122">
        <v>1</v>
      </c>
      <c r="C122">
        <v>13</v>
      </c>
      <c r="D122">
        <v>27</v>
      </c>
      <c r="E122">
        <v>136.4</v>
      </c>
      <c r="F122">
        <f t="shared" si="1"/>
        <v>4.9155917454093618</v>
      </c>
    </row>
    <row r="123" spans="1:6" x14ac:dyDescent="0.25">
      <c r="A123">
        <v>2</v>
      </c>
      <c r="B123">
        <v>5</v>
      </c>
      <c r="C123">
        <v>13</v>
      </c>
      <c r="D123">
        <v>28</v>
      </c>
      <c r="E123">
        <v>167.4</v>
      </c>
      <c r="F123">
        <f t="shared" si="1"/>
        <v>5.1203861580553749</v>
      </c>
    </row>
    <row r="124" spans="1:6" x14ac:dyDescent="0.25">
      <c r="A124">
        <v>2</v>
      </c>
      <c r="B124">
        <v>8</v>
      </c>
      <c r="C124">
        <v>13</v>
      </c>
      <c r="D124">
        <v>27.8</v>
      </c>
      <c r="E124">
        <v>222.2</v>
      </c>
      <c r="F124">
        <f t="shared" si="1"/>
        <v>5.4035778772055298</v>
      </c>
    </row>
    <row r="125" spans="1:6" x14ac:dyDescent="0.25">
      <c r="A125">
        <v>2</v>
      </c>
      <c r="B125">
        <v>12</v>
      </c>
      <c r="C125">
        <v>13</v>
      </c>
      <c r="D125">
        <v>28.5</v>
      </c>
      <c r="E125">
        <v>259.60000000000002</v>
      </c>
      <c r="F125">
        <f t="shared" si="1"/>
        <v>5.5591419848299353</v>
      </c>
    </row>
    <row r="126" spans="1:6" x14ac:dyDescent="0.25">
      <c r="A126">
        <v>2</v>
      </c>
      <c r="B126">
        <v>15</v>
      </c>
      <c r="C126">
        <v>13</v>
      </c>
      <c r="D126">
        <v>28.4</v>
      </c>
      <c r="E126">
        <v>282.3</v>
      </c>
      <c r="F126">
        <f t="shared" si="1"/>
        <v>5.6429703352594434</v>
      </c>
    </row>
    <row r="127" spans="1:6" x14ac:dyDescent="0.25">
      <c r="A127">
        <v>2</v>
      </c>
      <c r="B127">
        <v>20</v>
      </c>
      <c r="C127">
        <v>13</v>
      </c>
      <c r="D127">
        <v>28.3</v>
      </c>
      <c r="E127">
        <v>343.7</v>
      </c>
      <c r="F127">
        <f t="shared" si="1"/>
        <v>5.8397691838557879</v>
      </c>
    </row>
    <row r="128" spans="1:6" x14ac:dyDescent="0.25">
      <c r="A128">
        <v>2</v>
      </c>
      <c r="B128">
        <v>22</v>
      </c>
      <c r="C128">
        <v>13</v>
      </c>
      <c r="D128">
        <v>29.4</v>
      </c>
      <c r="E128">
        <v>320.60000000000002</v>
      </c>
      <c r="F128">
        <f t="shared" si="1"/>
        <v>5.7701942401754529</v>
      </c>
    </row>
    <row r="129" spans="1:6" x14ac:dyDescent="0.25">
      <c r="A129">
        <v>2</v>
      </c>
      <c r="B129">
        <v>26</v>
      </c>
      <c r="C129">
        <v>13</v>
      </c>
      <c r="D129">
        <v>29.4</v>
      </c>
      <c r="E129">
        <v>444.3</v>
      </c>
      <c r="F129">
        <f t="shared" si="1"/>
        <v>6.0965000099418631</v>
      </c>
    </row>
    <row r="130" spans="1:6" x14ac:dyDescent="0.25">
      <c r="A130">
        <v>2</v>
      </c>
      <c r="B130">
        <v>29</v>
      </c>
      <c r="C130">
        <v>13</v>
      </c>
      <c r="D130">
        <v>29.9</v>
      </c>
      <c r="E130">
        <v>426.9</v>
      </c>
      <c r="F130">
        <f t="shared" si="1"/>
        <v>6.0565497937639163</v>
      </c>
    </row>
    <row r="131" spans="1:6" x14ac:dyDescent="0.25">
      <c r="A131">
        <v>2</v>
      </c>
      <c r="B131">
        <v>33</v>
      </c>
      <c r="C131">
        <v>13</v>
      </c>
      <c r="D131">
        <v>29.9</v>
      </c>
      <c r="E131">
        <v>517.6</v>
      </c>
      <c r="F131">
        <f t="shared" ref="F131:F194" si="2">LN(E131)</f>
        <v>6.2492027431866912</v>
      </c>
    </row>
    <row r="132" spans="1:6" x14ac:dyDescent="0.25">
      <c r="A132">
        <v>2</v>
      </c>
      <c r="B132">
        <v>1</v>
      </c>
      <c r="C132">
        <v>14</v>
      </c>
      <c r="D132">
        <v>25.2</v>
      </c>
      <c r="E132">
        <v>162.69999999999999</v>
      </c>
      <c r="F132">
        <f t="shared" si="2"/>
        <v>5.091908014224992</v>
      </c>
    </row>
    <row r="133" spans="1:6" x14ac:dyDescent="0.25">
      <c r="A133">
        <v>2</v>
      </c>
      <c r="B133">
        <v>5</v>
      </c>
      <c r="C133">
        <v>14</v>
      </c>
      <c r="D133">
        <v>24.3</v>
      </c>
      <c r="E133">
        <v>199.1</v>
      </c>
      <c r="F133">
        <f t="shared" si="2"/>
        <v>5.2938072110701508</v>
      </c>
    </row>
    <row r="134" spans="1:6" x14ac:dyDescent="0.25">
      <c r="A134">
        <v>2</v>
      </c>
      <c r="B134">
        <v>8</v>
      </c>
      <c r="C134">
        <v>14</v>
      </c>
      <c r="D134">
        <v>23.7</v>
      </c>
      <c r="E134">
        <v>240.3</v>
      </c>
      <c r="F134">
        <f t="shared" si="2"/>
        <v>5.4818881427424229</v>
      </c>
    </row>
    <row r="135" spans="1:6" x14ac:dyDescent="0.25">
      <c r="A135">
        <v>2</v>
      </c>
      <c r="B135">
        <v>12</v>
      </c>
      <c r="C135">
        <v>14</v>
      </c>
      <c r="D135">
        <v>23.8</v>
      </c>
      <c r="E135">
        <v>278.7</v>
      </c>
      <c r="F135">
        <f t="shared" si="2"/>
        <v>5.6301359344879023</v>
      </c>
    </row>
    <row r="136" spans="1:6" x14ac:dyDescent="0.25">
      <c r="A136">
        <v>2</v>
      </c>
      <c r="B136">
        <v>15</v>
      </c>
      <c r="C136">
        <v>14</v>
      </c>
      <c r="D136">
        <v>23.5</v>
      </c>
      <c r="E136">
        <v>318.2</v>
      </c>
      <c r="F136">
        <f t="shared" si="2"/>
        <v>5.7626801159036862</v>
      </c>
    </row>
    <row r="137" spans="1:6" x14ac:dyDescent="0.25">
      <c r="A137">
        <v>2</v>
      </c>
      <c r="B137">
        <v>20</v>
      </c>
      <c r="C137">
        <v>14</v>
      </c>
      <c r="D137">
        <v>22.6</v>
      </c>
      <c r="E137">
        <v>369.8</v>
      </c>
      <c r="F137">
        <f t="shared" si="2"/>
        <v>5.9129623189530243</v>
      </c>
    </row>
    <row r="138" spans="1:6" x14ac:dyDescent="0.25">
      <c r="A138">
        <v>2</v>
      </c>
      <c r="B138">
        <v>22</v>
      </c>
      <c r="C138">
        <v>14</v>
      </c>
      <c r="D138">
        <v>22.8</v>
      </c>
      <c r="E138">
        <v>349.3</v>
      </c>
      <c r="F138">
        <f t="shared" si="2"/>
        <v>5.8559311518127863</v>
      </c>
    </row>
    <row r="139" spans="1:6" x14ac:dyDescent="0.25">
      <c r="A139">
        <v>2</v>
      </c>
      <c r="B139">
        <v>26</v>
      </c>
      <c r="C139">
        <v>14</v>
      </c>
      <c r="D139">
        <v>24.1</v>
      </c>
      <c r="E139">
        <v>383.3</v>
      </c>
      <c r="F139">
        <f t="shared" si="2"/>
        <v>5.9488179723865091</v>
      </c>
    </row>
    <row r="140" spans="1:6" x14ac:dyDescent="0.25">
      <c r="A140">
        <v>2</v>
      </c>
      <c r="B140">
        <v>29</v>
      </c>
      <c r="C140">
        <v>14</v>
      </c>
      <c r="D140">
        <v>24.7</v>
      </c>
      <c r="E140">
        <v>323.8</v>
      </c>
      <c r="F140">
        <f t="shared" si="2"/>
        <v>5.7801260412435349</v>
      </c>
    </row>
    <row r="141" spans="1:6" x14ac:dyDescent="0.25">
      <c r="A141">
        <v>2</v>
      </c>
      <c r="B141">
        <v>33</v>
      </c>
      <c r="C141">
        <v>14</v>
      </c>
      <c r="D141">
        <v>25</v>
      </c>
      <c r="E141">
        <v>450.6</v>
      </c>
      <c r="F141">
        <f t="shared" si="2"/>
        <v>6.1105800279981439</v>
      </c>
    </row>
    <row r="142" spans="1:6" x14ac:dyDescent="0.25">
      <c r="A142">
        <v>3</v>
      </c>
      <c r="B142">
        <v>1</v>
      </c>
      <c r="C142">
        <v>15</v>
      </c>
      <c r="D142">
        <v>27.1</v>
      </c>
      <c r="E142">
        <v>99.1</v>
      </c>
      <c r="F142">
        <f t="shared" si="2"/>
        <v>4.5961294413359424</v>
      </c>
    </row>
    <row r="143" spans="1:6" x14ac:dyDescent="0.25">
      <c r="A143">
        <v>3</v>
      </c>
      <c r="B143">
        <v>5</v>
      </c>
      <c r="C143">
        <v>15</v>
      </c>
      <c r="D143">
        <v>23.4</v>
      </c>
      <c r="E143">
        <v>183.8</v>
      </c>
      <c r="F143">
        <f t="shared" si="2"/>
        <v>5.2138482099215864</v>
      </c>
    </row>
    <row r="144" spans="1:6" x14ac:dyDescent="0.25">
      <c r="A144">
        <v>3</v>
      </c>
      <c r="B144">
        <v>8</v>
      </c>
      <c r="C144">
        <v>15</v>
      </c>
      <c r="D144">
        <v>20.100000000000001</v>
      </c>
      <c r="E144">
        <v>237.1</v>
      </c>
      <c r="F144">
        <f t="shared" si="2"/>
        <v>5.46848199307136</v>
      </c>
    </row>
    <row r="145" spans="1:6" x14ac:dyDescent="0.25">
      <c r="A145">
        <v>3</v>
      </c>
      <c r="B145">
        <v>12</v>
      </c>
      <c r="C145">
        <v>15</v>
      </c>
      <c r="D145">
        <v>24</v>
      </c>
      <c r="E145">
        <v>334.1</v>
      </c>
      <c r="F145">
        <f t="shared" si="2"/>
        <v>5.8114403493627105</v>
      </c>
    </row>
    <row r="146" spans="1:6" x14ac:dyDescent="0.25">
      <c r="A146">
        <v>3</v>
      </c>
      <c r="B146">
        <v>15</v>
      </c>
      <c r="C146">
        <v>15</v>
      </c>
      <c r="D146">
        <v>23.9</v>
      </c>
      <c r="E146">
        <v>399.4</v>
      </c>
      <c r="F146">
        <f t="shared" si="2"/>
        <v>5.9899634209817147</v>
      </c>
    </row>
    <row r="147" spans="1:6" x14ac:dyDescent="0.25">
      <c r="A147">
        <v>3</v>
      </c>
      <c r="B147">
        <v>20</v>
      </c>
      <c r="C147">
        <v>15</v>
      </c>
      <c r="D147">
        <v>25.1</v>
      </c>
      <c r="E147">
        <v>506.9</v>
      </c>
      <c r="F147">
        <f t="shared" si="2"/>
        <v>6.228313745478304</v>
      </c>
    </row>
    <row r="148" spans="1:6" x14ac:dyDescent="0.25">
      <c r="A148">
        <v>3</v>
      </c>
      <c r="B148">
        <v>22</v>
      </c>
      <c r="C148">
        <v>15</v>
      </c>
      <c r="D148">
        <v>25.1</v>
      </c>
      <c r="E148">
        <v>500.9</v>
      </c>
      <c r="F148">
        <f t="shared" si="2"/>
        <v>6.2164064803635712</v>
      </c>
    </row>
    <row r="149" spans="1:6" x14ac:dyDescent="0.25">
      <c r="A149">
        <v>3</v>
      </c>
      <c r="B149">
        <v>26</v>
      </c>
      <c r="C149">
        <v>15</v>
      </c>
      <c r="D149">
        <v>25.9</v>
      </c>
      <c r="E149">
        <v>696.6</v>
      </c>
      <c r="F149">
        <f t="shared" si="2"/>
        <v>6.5462113579319006</v>
      </c>
    </row>
    <row r="150" spans="1:6" x14ac:dyDescent="0.25">
      <c r="A150">
        <v>3</v>
      </c>
      <c r="B150">
        <v>29</v>
      </c>
      <c r="C150">
        <v>15</v>
      </c>
      <c r="D150">
        <v>25.4</v>
      </c>
      <c r="E150">
        <v>777.7</v>
      </c>
      <c r="F150">
        <f t="shared" si="2"/>
        <v>6.6563408457008979</v>
      </c>
    </row>
    <row r="151" spans="1:6" x14ac:dyDescent="0.25">
      <c r="A151">
        <v>3</v>
      </c>
      <c r="B151">
        <v>33</v>
      </c>
      <c r="C151">
        <v>15</v>
      </c>
      <c r="D151">
        <v>25</v>
      </c>
      <c r="E151">
        <v>975.8</v>
      </c>
      <c r="F151">
        <f t="shared" si="2"/>
        <v>6.8832576473817371</v>
      </c>
    </row>
    <row r="152" spans="1:6" x14ac:dyDescent="0.25">
      <c r="A152">
        <v>3</v>
      </c>
      <c r="B152">
        <v>1</v>
      </c>
      <c r="C152">
        <v>16</v>
      </c>
      <c r="D152">
        <v>25.6</v>
      </c>
      <c r="E152">
        <v>129</v>
      </c>
      <c r="F152">
        <f t="shared" si="2"/>
        <v>4.8598124043616719</v>
      </c>
    </row>
    <row r="153" spans="1:6" x14ac:dyDescent="0.25">
      <c r="A153">
        <v>3</v>
      </c>
      <c r="B153">
        <v>5</v>
      </c>
      <c r="C153">
        <v>16</v>
      </c>
      <c r="D153">
        <v>25.1</v>
      </c>
      <c r="E153">
        <v>142.19999999999999</v>
      </c>
      <c r="F153">
        <f t="shared" si="2"/>
        <v>4.9572345173691401</v>
      </c>
    </row>
    <row r="154" spans="1:6" x14ac:dyDescent="0.25">
      <c r="A154">
        <v>3</v>
      </c>
      <c r="B154">
        <v>8</v>
      </c>
      <c r="C154">
        <v>16</v>
      </c>
      <c r="D154">
        <v>26</v>
      </c>
      <c r="E154">
        <v>165.3</v>
      </c>
      <c r="F154">
        <f t="shared" si="2"/>
        <v>5.107762004826979</v>
      </c>
    </row>
    <row r="155" spans="1:6" x14ac:dyDescent="0.25">
      <c r="A155">
        <v>3</v>
      </c>
      <c r="B155">
        <v>12</v>
      </c>
      <c r="C155">
        <v>16</v>
      </c>
      <c r="D155">
        <v>26.2</v>
      </c>
      <c r="E155">
        <v>173.2</v>
      </c>
      <c r="F155">
        <f t="shared" si="2"/>
        <v>5.1544469961283346</v>
      </c>
    </row>
    <row r="156" spans="1:6" x14ac:dyDescent="0.25">
      <c r="A156">
        <v>3</v>
      </c>
      <c r="B156">
        <v>15</v>
      </c>
      <c r="C156">
        <v>16</v>
      </c>
      <c r="D156">
        <v>25.9</v>
      </c>
      <c r="E156">
        <v>304.2</v>
      </c>
      <c r="F156">
        <f t="shared" si="2"/>
        <v>5.7176853798251921</v>
      </c>
    </row>
    <row r="157" spans="1:6" x14ac:dyDescent="0.25">
      <c r="A157">
        <v>3</v>
      </c>
      <c r="B157">
        <v>20</v>
      </c>
      <c r="C157">
        <v>16</v>
      </c>
      <c r="D157">
        <v>27</v>
      </c>
      <c r="E157">
        <v>305.3</v>
      </c>
      <c r="F157">
        <f t="shared" si="2"/>
        <v>5.7212948997408324</v>
      </c>
    </row>
    <row r="158" spans="1:6" x14ac:dyDescent="0.25">
      <c r="A158">
        <v>3</v>
      </c>
      <c r="B158">
        <v>22</v>
      </c>
      <c r="C158">
        <v>16</v>
      </c>
      <c r="D158">
        <v>26.4</v>
      </c>
      <c r="E158">
        <v>398.7</v>
      </c>
      <c r="F158">
        <f t="shared" si="2"/>
        <v>5.9882092543873089</v>
      </c>
    </row>
    <row r="159" spans="1:6" x14ac:dyDescent="0.25">
      <c r="A159">
        <v>3</v>
      </c>
      <c r="B159">
        <v>26</v>
      </c>
      <c r="C159">
        <v>16</v>
      </c>
      <c r="D159">
        <v>27.6</v>
      </c>
      <c r="E159">
        <v>620</v>
      </c>
      <c r="F159">
        <f t="shared" si="2"/>
        <v>6.4297194780391376</v>
      </c>
    </row>
    <row r="160" spans="1:6" x14ac:dyDescent="0.25">
      <c r="A160">
        <v>3</v>
      </c>
      <c r="B160">
        <v>29</v>
      </c>
      <c r="C160">
        <v>16</v>
      </c>
      <c r="D160">
        <v>27.4</v>
      </c>
      <c r="E160">
        <v>621</v>
      </c>
      <c r="F160">
        <f t="shared" si="2"/>
        <v>6.4313310819334788</v>
      </c>
    </row>
    <row r="161" spans="1:6" x14ac:dyDescent="0.25">
      <c r="A161">
        <v>3</v>
      </c>
      <c r="B161">
        <v>33</v>
      </c>
      <c r="C161">
        <v>16</v>
      </c>
      <c r="D161">
        <v>26.7</v>
      </c>
      <c r="E161">
        <v>807.9</v>
      </c>
      <c r="F161">
        <f t="shared" si="2"/>
        <v>6.6944382884856628</v>
      </c>
    </row>
    <row r="162" spans="1:6" x14ac:dyDescent="0.25">
      <c r="A162">
        <v>3</v>
      </c>
      <c r="B162">
        <v>1</v>
      </c>
      <c r="C162">
        <v>17</v>
      </c>
      <c r="D162">
        <v>28.5</v>
      </c>
      <c r="E162">
        <v>162.69999999999999</v>
      </c>
      <c r="F162">
        <f t="shared" si="2"/>
        <v>5.091908014224992</v>
      </c>
    </row>
    <row r="163" spans="1:6" x14ac:dyDescent="0.25">
      <c r="A163">
        <v>3</v>
      </c>
      <c r="B163">
        <v>5</v>
      </c>
      <c r="C163">
        <v>17</v>
      </c>
      <c r="D163">
        <v>29.2</v>
      </c>
      <c r="E163">
        <v>184</v>
      </c>
      <c r="F163">
        <f t="shared" si="2"/>
        <v>5.2149357576089859</v>
      </c>
    </row>
    <row r="164" spans="1:6" x14ac:dyDescent="0.25">
      <c r="A164">
        <v>3</v>
      </c>
      <c r="B164">
        <v>8</v>
      </c>
      <c r="C164">
        <v>17</v>
      </c>
      <c r="D164">
        <v>29.6</v>
      </c>
      <c r="E164">
        <v>240.3</v>
      </c>
      <c r="F164">
        <f t="shared" si="2"/>
        <v>5.4818881427424229</v>
      </c>
    </row>
    <row r="165" spans="1:6" x14ac:dyDescent="0.25">
      <c r="A165">
        <v>3</v>
      </c>
      <c r="B165">
        <v>12</v>
      </c>
      <c r="C165">
        <v>17</v>
      </c>
      <c r="D165">
        <v>30.1</v>
      </c>
      <c r="E165">
        <v>153.80000000000001</v>
      </c>
      <c r="F165">
        <f t="shared" si="2"/>
        <v>5.0356530570715439</v>
      </c>
    </row>
    <row r="166" spans="1:6" x14ac:dyDescent="0.25">
      <c r="A166">
        <v>3</v>
      </c>
      <c r="B166">
        <v>15</v>
      </c>
      <c r="C166">
        <v>17</v>
      </c>
      <c r="D166">
        <v>29.7</v>
      </c>
      <c r="E166">
        <v>230</v>
      </c>
      <c r="F166">
        <f t="shared" si="2"/>
        <v>5.4380793089231956</v>
      </c>
    </row>
    <row r="167" spans="1:6" x14ac:dyDescent="0.25">
      <c r="A167">
        <v>3</v>
      </c>
      <c r="B167">
        <v>20</v>
      </c>
      <c r="C167">
        <v>17</v>
      </c>
      <c r="D167">
        <v>30.1</v>
      </c>
      <c r="E167">
        <v>236.3</v>
      </c>
      <c r="F167">
        <f t="shared" si="2"/>
        <v>5.4651021841928626</v>
      </c>
    </row>
    <row r="168" spans="1:6" x14ac:dyDescent="0.25">
      <c r="A168">
        <v>3</v>
      </c>
      <c r="B168">
        <v>22</v>
      </c>
      <c r="C168">
        <v>17</v>
      </c>
      <c r="D168">
        <v>19.399999999999999</v>
      </c>
      <c r="E168">
        <v>241.9</v>
      </c>
      <c r="F168">
        <f t="shared" si="2"/>
        <v>5.4885244176159818</v>
      </c>
    </row>
    <row r="169" spans="1:6" x14ac:dyDescent="0.25">
      <c r="A169">
        <v>3</v>
      </c>
      <c r="B169">
        <v>26</v>
      </c>
      <c r="C169">
        <v>17</v>
      </c>
      <c r="D169">
        <v>30</v>
      </c>
      <c r="E169">
        <v>379.5</v>
      </c>
      <c r="F169">
        <f t="shared" si="2"/>
        <v>5.938854596835685</v>
      </c>
    </row>
    <row r="170" spans="1:6" x14ac:dyDescent="0.25">
      <c r="A170">
        <v>3</v>
      </c>
      <c r="B170">
        <v>29</v>
      </c>
      <c r="C170">
        <v>17</v>
      </c>
      <c r="D170">
        <v>30</v>
      </c>
      <c r="E170">
        <v>373.5</v>
      </c>
      <c r="F170">
        <f t="shared" si="2"/>
        <v>5.922918004572872</v>
      </c>
    </row>
    <row r="171" spans="1:6" x14ac:dyDescent="0.25">
      <c r="A171">
        <v>3</v>
      </c>
      <c r="B171">
        <v>33</v>
      </c>
      <c r="C171">
        <v>17</v>
      </c>
      <c r="D171">
        <v>30.1</v>
      </c>
      <c r="E171">
        <v>352</v>
      </c>
      <c r="F171">
        <f t="shared" si="2"/>
        <v>5.8636311755980968</v>
      </c>
    </row>
    <row r="172" spans="1:6" x14ac:dyDescent="0.25">
      <c r="A172">
        <v>3</v>
      </c>
      <c r="B172">
        <v>1</v>
      </c>
      <c r="C172">
        <v>18</v>
      </c>
      <c r="D172">
        <v>27.6</v>
      </c>
      <c r="E172">
        <v>117</v>
      </c>
      <c r="F172">
        <f t="shared" si="2"/>
        <v>4.7621739347977563</v>
      </c>
    </row>
    <row r="173" spans="1:6" x14ac:dyDescent="0.25">
      <c r="A173">
        <v>3</v>
      </c>
      <c r="B173">
        <v>5</v>
      </c>
      <c r="C173">
        <v>18</v>
      </c>
      <c r="D173">
        <v>28.3</v>
      </c>
      <c r="E173">
        <v>202.3</v>
      </c>
      <c r="F173">
        <f t="shared" si="2"/>
        <v>5.3097517441736999</v>
      </c>
    </row>
    <row r="174" spans="1:6" x14ac:dyDescent="0.25">
      <c r="A174">
        <v>3</v>
      </c>
      <c r="B174">
        <v>8</v>
      </c>
      <c r="C174">
        <v>18</v>
      </c>
      <c r="D174">
        <v>24.3</v>
      </c>
      <c r="E174">
        <v>210.7</v>
      </c>
      <c r="F174">
        <f t="shared" si="2"/>
        <v>5.3504353208101429</v>
      </c>
    </row>
    <row r="175" spans="1:6" x14ac:dyDescent="0.25">
      <c r="A175">
        <v>3</v>
      </c>
      <c r="B175">
        <v>12</v>
      </c>
      <c r="C175">
        <v>18</v>
      </c>
      <c r="D175">
        <v>28.4</v>
      </c>
      <c r="E175">
        <v>255.9</v>
      </c>
      <c r="F175">
        <f t="shared" si="2"/>
        <v>5.5447867431657434</v>
      </c>
    </row>
    <row r="176" spans="1:6" x14ac:dyDescent="0.25">
      <c r="A176">
        <v>3</v>
      </c>
      <c r="B176">
        <v>15</v>
      </c>
      <c r="C176">
        <v>18</v>
      </c>
      <c r="D176">
        <v>27.9</v>
      </c>
      <c r="E176">
        <v>290.5</v>
      </c>
      <c r="F176">
        <f t="shared" si="2"/>
        <v>5.6716035762919663</v>
      </c>
    </row>
    <row r="177" spans="1:6" x14ac:dyDescent="0.25">
      <c r="A177">
        <v>3</v>
      </c>
      <c r="B177">
        <v>20</v>
      </c>
      <c r="C177">
        <v>18</v>
      </c>
      <c r="D177">
        <v>28.4</v>
      </c>
      <c r="E177">
        <v>366.9</v>
      </c>
      <c r="F177">
        <f t="shared" si="2"/>
        <v>5.9050893313612365</v>
      </c>
    </row>
    <row r="178" spans="1:6" x14ac:dyDescent="0.25">
      <c r="A178">
        <v>3</v>
      </c>
      <c r="B178">
        <v>22</v>
      </c>
      <c r="C178">
        <v>18</v>
      </c>
      <c r="D178">
        <v>18.399999999999999</v>
      </c>
      <c r="E178">
        <v>373.2</v>
      </c>
      <c r="F178">
        <f t="shared" si="2"/>
        <v>5.9221144689731888</v>
      </c>
    </row>
    <row r="179" spans="1:6" x14ac:dyDescent="0.25">
      <c r="A179">
        <v>3</v>
      </c>
      <c r="B179">
        <v>26</v>
      </c>
      <c r="C179">
        <v>18</v>
      </c>
      <c r="D179">
        <v>29</v>
      </c>
      <c r="E179">
        <v>516.9</v>
      </c>
      <c r="F179">
        <f t="shared" si="2"/>
        <v>6.2478494322019937</v>
      </c>
    </row>
    <row r="180" spans="1:6" x14ac:dyDescent="0.25">
      <c r="A180">
        <v>3</v>
      </c>
      <c r="B180">
        <v>29</v>
      </c>
      <c r="C180">
        <v>18</v>
      </c>
      <c r="D180">
        <v>28.4</v>
      </c>
      <c r="E180">
        <v>516.9</v>
      </c>
      <c r="F180">
        <f t="shared" si="2"/>
        <v>6.2478494322019937</v>
      </c>
    </row>
    <row r="181" spans="1:6" x14ac:dyDescent="0.25">
      <c r="A181">
        <v>3</v>
      </c>
      <c r="B181">
        <v>33</v>
      </c>
      <c r="C181">
        <v>18</v>
      </c>
      <c r="D181">
        <v>27.8</v>
      </c>
      <c r="E181">
        <v>619</v>
      </c>
      <c r="F181">
        <f t="shared" si="2"/>
        <v>6.4281052726845962</v>
      </c>
    </row>
    <row r="182" spans="1:6" x14ac:dyDescent="0.25">
      <c r="A182">
        <v>3</v>
      </c>
      <c r="B182">
        <v>1</v>
      </c>
      <c r="C182">
        <v>19</v>
      </c>
      <c r="D182">
        <v>27.1</v>
      </c>
      <c r="E182">
        <v>65.7</v>
      </c>
      <c r="F182">
        <f t="shared" si="2"/>
        <v>4.1850989254905651</v>
      </c>
    </row>
    <row r="183" spans="1:6" x14ac:dyDescent="0.25">
      <c r="A183">
        <v>3</v>
      </c>
      <c r="B183">
        <v>5</v>
      </c>
      <c r="C183">
        <v>19</v>
      </c>
      <c r="D183">
        <v>27.1</v>
      </c>
      <c r="E183">
        <v>60.1</v>
      </c>
      <c r="F183">
        <f t="shared" si="2"/>
        <v>4.0960098415411617</v>
      </c>
    </row>
    <row r="184" spans="1:6" x14ac:dyDescent="0.25">
      <c r="A184">
        <v>3</v>
      </c>
      <c r="B184">
        <v>8</v>
      </c>
      <c r="C184">
        <v>19</v>
      </c>
      <c r="D184">
        <v>27.3</v>
      </c>
      <c r="E184">
        <v>124.5</v>
      </c>
      <c r="F184">
        <f t="shared" si="2"/>
        <v>4.824305715904762</v>
      </c>
    </row>
    <row r="185" spans="1:6" x14ac:dyDescent="0.25">
      <c r="A185">
        <v>3</v>
      </c>
      <c r="B185">
        <v>12</v>
      </c>
      <c r="C185">
        <v>19</v>
      </c>
      <c r="D185">
        <v>27.2</v>
      </c>
      <c r="E185">
        <v>172.1</v>
      </c>
      <c r="F185">
        <f t="shared" si="2"/>
        <v>5.1480757032174935</v>
      </c>
    </row>
    <row r="186" spans="1:6" x14ac:dyDescent="0.25">
      <c r="A186">
        <v>3</v>
      </c>
      <c r="B186">
        <v>15</v>
      </c>
      <c r="C186">
        <v>19</v>
      </c>
      <c r="D186">
        <v>26.6</v>
      </c>
      <c r="E186">
        <v>262.8</v>
      </c>
      <c r="F186">
        <f t="shared" si="2"/>
        <v>5.5713932866104559</v>
      </c>
    </row>
    <row r="187" spans="1:6" x14ac:dyDescent="0.25">
      <c r="A187">
        <v>3</v>
      </c>
      <c r="B187">
        <v>20</v>
      </c>
      <c r="C187">
        <v>19</v>
      </c>
      <c r="D187">
        <v>27.5</v>
      </c>
      <c r="E187">
        <v>404.6</v>
      </c>
      <c r="F187">
        <f t="shared" si="2"/>
        <v>6.0028989247336453</v>
      </c>
    </row>
    <row r="188" spans="1:6" x14ac:dyDescent="0.25">
      <c r="A188">
        <v>3</v>
      </c>
      <c r="B188">
        <v>22</v>
      </c>
      <c r="C188">
        <v>19</v>
      </c>
      <c r="D188">
        <v>17.600000000000001</v>
      </c>
      <c r="E188">
        <v>393.8</v>
      </c>
      <c r="F188">
        <f t="shared" si="2"/>
        <v>5.9758431662050251</v>
      </c>
    </row>
    <row r="189" spans="1:6" x14ac:dyDescent="0.25">
      <c r="A189">
        <v>3</v>
      </c>
      <c r="B189">
        <v>26</v>
      </c>
      <c r="C189">
        <v>19</v>
      </c>
      <c r="D189">
        <v>29.1</v>
      </c>
      <c r="E189">
        <v>438.9</v>
      </c>
      <c r="F189">
        <f t="shared" si="2"/>
        <v>6.0842715966941885</v>
      </c>
    </row>
    <row r="190" spans="1:6" x14ac:dyDescent="0.25">
      <c r="A190">
        <v>3</v>
      </c>
      <c r="B190">
        <v>29</v>
      </c>
      <c r="C190">
        <v>19</v>
      </c>
      <c r="D190">
        <v>29.1</v>
      </c>
      <c r="E190">
        <v>573.9</v>
      </c>
      <c r="F190">
        <f t="shared" si="2"/>
        <v>6.3524551651143168</v>
      </c>
    </row>
    <row r="191" spans="1:6" x14ac:dyDescent="0.25">
      <c r="A191">
        <v>3</v>
      </c>
      <c r="B191">
        <v>33</v>
      </c>
      <c r="C191">
        <v>19</v>
      </c>
      <c r="D191">
        <v>29.3</v>
      </c>
      <c r="E191">
        <v>786.5</v>
      </c>
      <c r="F191">
        <f t="shared" si="2"/>
        <v>6.6675927224983322</v>
      </c>
    </row>
    <row r="192" spans="1:6" x14ac:dyDescent="0.25">
      <c r="A192">
        <v>3</v>
      </c>
      <c r="B192">
        <v>1</v>
      </c>
      <c r="C192">
        <v>20</v>
      </c>
      <c r="D192">
        <v>28.8</v>
      </c>
      <c r="E192">
        <v>142.9</v>
      </c>
      <c r="F192">
        <f t="shared" si="2"/>
        <v>4.9621450849358215</v>
      </c>
    </row>
    <row r="193" spans="1:6" x14ac:dyDescent="0.25">
      <c r="A193">
        <v>3</v>
      </c>
      <c r="B193">
        <v>5</v>
      </c>
      <c r="C193">
        <v>20</v>
      </c>
      <c r="D193">
        <v>29.8</v>
      </c>
      <c r="E193">
        <v>213.2</v>
      </c>
      <c r="F193">
        <f t="shared" si="2"/>
        <v>5.3622306922916891</v>
      </c>
    </row>
    <row r="194" spans="1:6" x14ac:dyDescent="0.25">
      <c r="A194">
        <v>3</v>
      </c>
      <c r="B194">
        <v>8</v>
      </c>
      <c r="C194">
        <v>20</v>
      </c>
      <c r="D194">
        <v>29.9</v>
      </c>
      <c r="E194">
        <v>223</v>
      </c>
      <c r="F194">
        <f t="shared" si="2"/>
        <v>5.4071717714601188</v>
      </c>
    </row>
    <row r="195" spans="1:6" x14ac:dyDescent="0.25">
      <c r="A195">
        <v>3</v>
      </c>
      <c r="B195">
        <v>12</v>
      </c>
      <c r="C195">
        <v>20</v>
      </c>
      <c r="D195">
        <v>28.5</v>
      </c>
      <c r="E195">
        <v>304.2</v>
      </c>
      <c r="F195">
        <f t="shared" ref="F195:F258" si="3">LN(E195)</f>
        <v>5.7176853798251921</v>
      </c>
    </row>
    <row r="196" spans="1:6" x14ac:dyDescent="0.25">
      <c r="A196">
        <v>3</v>
      </c>
      <c r="B196">
        <v>15</v>
      </c>
      <c r="C196">
        <v>20</v>
      </c>
      <c r="D196">
        <v>29</v>
      </c>
      <c r="E196">
        <v>354.3</v>
      </c>
      <c r="F196">
        <f t="shared" si="3"/>
        <v>5.8701440118714263</v>
      </c>
    </row>
    <row r="197" spans="1:6" x14ac:dyDescent="0.25">
      <c r="A197">
        <v>3</v>
      </c>
      <c r="B197">
        <v>20</v>
      </c>
      <c r="C197">
        <v>20</v>
      </c>
      <c r="D197">
        <v>30</v>
      </c>
      <c r="E197">
        <v>435.7</v>
      </c>
      <c r="F197">
        <f t="shared" si="3"/>
        <v>6.0769539331233968</v>
      </c>
    </row>
    <row r="198" spans="1:6" x14ac:dyDescent="0.25">
      <c r="A198">
        <v>3</v>
      </c>
      <c r="B198">
        <v>22</v>
      </c>
      <c r="C198">
        <v>20</v>
      </c>
      <c r="D198">
        <v>29.5</v>
      </c>
      <c r="E198">
        <v>482.4</v>
      </c>
      <c r="F198">
        <f t="shared" si="3"/>
        <v>6.178773645412976</v>
      </c>
    </row>
    <row r="199" spans="1:6" x14ac:dyDescent="0.25">
      <c r="A199">
        <v>3</v>
      </c>
      <c r="B199">
        <v>26</v>
      </c>
      <c r="C199">
        <v>20</v>
      </c>
      <c r="D199">
        <v>30.1</v>
      </c>
      <c r="E199">
        <v>479.2</v>
      </c>
      <c r="F199">
        <f t="shared" si="3"/>
        <v>6.1721180468012395</v>
      </c>
    </row>
    <row r="200" spans="1:6" x14ac:dyDescent="0.25">
      <c r="A200">
        <v>3</v>
      </c>
      <c r="B200">
        <v>29</v>
      </c>
      <c r="C200">
        <v>20</v>
      </c>
      <c r="D200">
        <v>29.7</v>
      </c>
      <c r="E200">
        <v>423.4</v>
      </c>
      <c r="F200">
        <f t="shared" si="3"/>
        <v>6.048317358700765</v>
      </c>
    </row>
    <row r="201" spans="1:6" x14ac:dyDescent="0.25">
      <c r="A201">
        <v>3</v>
      </c>
      <c r="B201">
        <v>33</v>
      </c>
      <c r="C201">
        <v>20</v>
      </c>
      <c r="D201">
        <v>29.7</v>
      </c>
      <c r="E201">
        <v>562.20000000000005</v>
      </c>
      <c r="F201">
        <f t="shared" si="3"/>
        <v>6.3318576584724315</v>
      </c>
    </row>
    <row r="202" spans="1:6" x14ac:dyDescent="0.25">
      <c r="A202">
        <v>3</v>
      </c>
      <c r="B202">
        <v>1</v>
      </c>
      <c r="C202">
        <v>21</v>
      </c>
      <c r="D202">
        <v>25.4</v>
      </c>
      <c r="E202">
        <v>190.4</v>
      </c>
      <c r="F202">
        <f t="shared" si="3"/>
        <v>5.2491271223572653</v>
      </c>
    </row>
    <row r="203" spans="1:6" x14ac:dyDescent="0.25">
      <c r="A203">
        <v>3</v>
      </c>
      <c r="B203">
        <v>5</v>
      </c>
      <c r="C203">
        <v>21</v>
      </c>
      <c r="D203">
        <v>25.2</v>
      </c>
      <c r="E203">
        <v>328.1</v>
      </c>
      <c r="F203">
        <f t="shared" si="3"/>
        <v>5.7933184399670559</v>
      </c>
    </row>
    <row r="204" spans="1:6" x14ac:dyDescent="0.25">
      <c r="A204">
        <v>3</v>
      </c>
      <c r="B204">
        <v>8</v>
      </c>
      <c r="C204">
        <v>21</v>
      </c>
      <c r="D204">
        <v>25.7</v>
      </c>
      <c r="E204">
        <v>308.39999999999998</v>
      </c>
      <c r="F204">
        <f t="shared" si="3"/>
        <v>5.7313976416891741</v>
      </c>
    </row>
    <row r="205" spans="1:6" x14ac:dyDescent="0.25">
      <c r="A205">
        <v>3</v>
      </c>
      <c r="B205">
        <v>12</v>
      </c>
      <c r="C205">
        <v>21</v>
      </c>
      <c r="D205">
        <v>25.6</v>
      </c>
      <c r="E205">
        <v>337.9</v>
      </c>
      <c r="F205">
        <f t="shared" si="3"/>
        <v>5.8227499937202438</v>
      </c>
    </row>
    <row r="206" spans="1:6" x14ac:dyDescent="0.25">
      <c r="A206">
        <v>3</v>
      </c>
      <c r="B206">
        <v>15</v>
      </c>
      <c r="C206">
        <v>21</v>
      </c>
      <c r="D206">
        <v>25.3</v>
      </c>
      <c r="E206">
        <v>740.9</v>
      </c>
      <c r="F206">
        <f t="shared" si="3"/>
        <v>6.6078656634226114</v>
      </c>
    </row>
    <row r="207" spans="1:6" x14ac:dyDescent="0.25">
      <c r="A207">
        <v>3</v>
      </c>
      <c r="B207">
        <v>20</v>
      </c>
      <c r="C207">
        <v>21</v>
      </c>
      <c r="D207">
        <v>24</v>
      </c>
      <c r="E207">
        <v>656.7</v>
      </c>
      <c r="F207">
        <f t="shared" si="3"/>
        <v>6.487227293196927</v>
      </c>
    </row>
    <row r="208" spans="1:6" x14ac:dyDescent="0.25">
      <c r="A208">
        <v>3</v>
      </c>
      <c r="B208">
        <v>22</v>
      </c>
      <c r="C208">
        <v>21</v>
      </c>
      <c r="D208">
        <v>24.4</v>
      </c>
      <c r="E208">
        <v>773.3</v>
      </c>
      <c r="F208">
        <f t="shared" si="3"/>
        <v>6.6506670716149898</v>
      </c>
    </row>
    <row r="209" spans="1:6" x14ac:dyDescent="0.25">
      <c r="A209">
        <v>3</v>
      </c>
      <c r="B209">
        <v>26</v>
      </c>
      <c r="C209">
        <v>21</v>
      </c>
      <c r="D209">
        <v>26.9</v>
      </c>
      <c r="E209">
        <v>1125</v>
      </c>
      <c r="F209">
        <f t="shared" si="3"/>
        <v>7.0255383146385206</v>
      </c>
    </row>
    <row r="210" spans="1:6" x14ac:dyDescent="0.25">
      <c r="A210">
        <v>3</v>
      </c>
      <c r="B210">
        <v>29</v>
      </c>
      <c r="C210">
        <v>21</v>
      </c>
      <c r="D210">
        <v>26.9</v>
      </c>
      <c r="E210">
        <v>1130.0999999999999</v>
      </c>
      <c r="F210">
        <f t="shared" si="3"/>
        <v>7.0300614033661049</v>
      </c>
    </row>
    <row r="211" spans="1:6" x14ac:dyDescent="0.25">
      <c r="A211">
        <v>3</v>
      </c>
      <c r="B211">
        <v>33</v>
      </c>
      <c r="C211">
        <v>21</v>
      </c>
      <c r="D211">
        <v>27.4</v>
      </c>
      <c r="E211">
        <v>1105.4000000000001</v>
      </c>
      <c r="F211">
        <f t="shared" si="3"/>
        <v>7.0079625393991627</v>
      </c>
    </row>
    <row r="212" spans="1:6" x14ac:dyDescent="0.25">
      <c r="A212">
        <v>4</v>
      </c>
      <c r="B212">
        <v>1</v>
      </c>
      <c r="C212">
        <v>22</v>
      </c>
      <c r="D212">
        <v>26.5</v>
      </c>
      <c r="E212">
        <v>151.6</v>
      </c>
      <c r="F212">
        <f t="shared" si="3"/>
        <v>5.0212454732082712</v>
      </c>
    </row>
    <row r="213" spans="1:6" x14ac:dyDescent="0.25">
      <c r="A213">
        <v>4</v>
      </c>
      <c r="B213">
        <v>5</v>
      </c>
      <c r="C213">
        <v>22</v>
      </c>
      <c r="D213">
        <v>25.6</v>
      </c>
      <c r="E213">
        <v>216.6</v>
      </c>
      <c r="F213">
        <f t="shared" si="3"/>
        <v>5.37805233456689</v>
      </c>
    </row>
    <row r="214" spans="1:6" x14ac:dyDescent="0.25">
      <c r="A214">
        <v>4</v>
      </c>
      <c r="B214">
        <v>8</v>
      </c>
      <c r="C214">
        <v>22</v>
      </c>
      <c r="D214">
        <v>26.3</v>
      </c>
      <c r="E214">
        <v>202.2</v>
      </c>
      <c r="F214">
        <f t="shared" si="3"/>
        <v>5.3092573065863711</v>
      </c>
    </row>
    <row r="215" spans="1:6" x14ac:dyDescent="0.25">
      <c r="A215">
        <v>4</v>
      </c>
      <c r="B215">
        <v>12</v>
      </c>
      <c r="C215">
        <v>22</v>
      </c>
      <c r="D215">
        <v>26.7</v>
      </c>
      <c r="E215">
        <v>218.5</v>
      </c>
      <c r="F215">
        <f t="shared" si="3"/>
        <v>5.3867860145356445</v>
      </c>
    </row>
    <row r="216" spans="1:6" x14ac:dyDescent="0.25">
      <c r="A216">
        <v>4</v>
      </c>
      <c r="B216">
        <v>15</v>
      </c>
      <c r="C216">
        <v>22</v>
      </c>
      <c r="D216">
        <v>25.4</v>
      </c>
      <c r="E216">
        <v>240.9</v>
      </c>
      <c r="F216">
        <f t="shared" si="3"/>
        <v>5.4843819096208257</v>
      </c>
    </row>
    <row r="217" spans="1:6" x14ac:dyDescent="0.25">
      <c r="A217">
        <v>4</v>
      </c>
      <c r="B217">
        <v>20</v>
      </c>
      <c r="C217">
        <v>22</v>
      </c>
      <c r="D217">
        <v>27.2</v>
      </c>
      <c r="E217">
        <v>275.2</v>
      </c>
      <c r="F217">
        <f t="shared" si="3"/>
        <v>5.6174981060591884</v>
      </c>
    </row>
    <row r="218" spans="1:6" x14ac:dyDescent="0.25">
      <c r="A218">
        <v>4</v>
      </c>
      <c r="B218">
        <v>22</v>
      </c>
      <c r="C218">
        <v>22</v>
      </c>
      <c r="D218">
        <v>27.6</v>
      </c>
      <c r="E218">
        <v>288</v>
      </c>
      <c r="F218">
        <f t="shared" si="3"/>
        <v>5.6629604801359461</v>
      </c>
    </row>
    <row r="219" spans="1:6" x14ac:dyDescent="0.25">
      <c r="A219">
        <v>4</v>
      </c>
      <c r="B219">
        <v>26</v>
      </c>
      <c r="C219">
        <v>22</v>
      </c>
      <c r="D219">
        <v>29.1</v>
      </c>
      <c r="E219">
        <v>387.2</v>
      </c>
      <c r="F219">
        <f t="shared" si="3"/>
        <v>5.9589413554024215</v>
      </c>
    </row>
    <row r="220" spans="1:6" x14ac:dyDescent="0.25">
      <c r="A220">
        <v>4</v>
      </c>
      <c r="B220">
        <v>29</v>
      </c>
      <c r="C220">
        <v>22</v>
      </c>
      <c r="D220">
        <v>29.1</v>
      </c>
      <c r="E220">
        <v>487.4</v>
      </c>
      <c r="F220">
        <f t="shared" si="3"/>
        <v>6.1890851411911054</v>
      </c>
    </row>
    <row r="221" spans="1:6" x14ac:dyDescent="0.25">
      <c r="A221">
        <v>4</v>
      </c>
      <c r="B221">
        <v>33</v>
      </c>
      <c r="C221">
        <v>22</v>
      </c>
      <c r="D221">
        <v>28.3</v>
      </c>
      <c r="E221">
        <v>488.4</v>
      </c>
      <c r="F221">
        <f t="shared" si="3"/>
        <v>6.1911347422365495</v>
      </c>
    </row>
    <row r="222" spans="1:6" x14ac:dyDescent="0.25">
      <c r="A222">
        <v>4</v>
      </c>
      <c r="B222">
        <v>1</v>
      </c>
      <c r="C222">
        <v>23</v>
      </c>
      <c r="D222">
        <v>30.1</v>
      </c>
      <c r="E222">
        <v>129.5</v>
      </c>
      <c r="F222">
        <f t="shared" si="3"/>
        <v>4.8636808811395928</v>
      </c>
    </row>
    <row r="223" spans="1:6" x14ac:dyDescent="0.25">
      <c r="A223">
        <v>4</v>
      </c>
      <c r="B223">
        <v>5</v>
      </c>
      <c r="C223">
        <v>23</v>
      </c>
      <c r="D223">
        <v>28.5</v>
      </c>
      <c r="E223">
        <v>139.19999999999999</v>
      </c>
      <c r="F223">
        <f t="shared" si="3"/>
        <v>4.9359117479003194</v>
      </c>
    </row>
    <row r="224" spans="1:6" x14ac:dyDescent="0.25">
      <c r="A224">
        <v>4</v>
      </c>
      <c r="B224">
        <v>8</v>
      </c>
      <c r="C224">
        <v>23</v>
      </c>
      <c r="D224">
        <v>28.7</v>
      </c>
      <c r="E224">
        <v>157.6</v>
      </c>
      <c r="F224">
        <f t="shared" si="3"/>
        <v>5.0600601774237788</v>
      </c>
    </row>
    <row r="225" spans="1:6" x14ac:dyDescent="0.25">
      <c r="A225">
        <v>4</v>
      </c>
      <c r="B225">
        <v>12</v>
      </c>
      <c r="C225">
        <v>23</v>
      </c>
      <c r="D225">
        <v>29.5</v>
      </c>
      <c r="E225">
        <v>184.5</v>
      </c>
      <c r="F225">
        <f t="shared" si="3"/>
        <v>5.2176494634805817</v>
      </c>
    </row>
    <row r="226" spans="1:6" x14ac:dyDescent="0.25">
      <c r="A226">
        <v>4</v>
      </c>
      <c r="B226">
        <v>15</v>
      </c>
      <c r="C226">
        <v>23</v>
      </c>
      <c r="D226">
        <v>28.3</v>
      </c>
      <c r="E226">
        <v>234.5</v>
      </c>
      <c r="F226">
        <f t="shared" si="3"/>
        <v>5.4574555878863338</v>
      </c>
    </row>
    <row r="227" spans="1:6" x14ac:dyDescent="0.25">
      <c r="A227">
        <v>4</v>
      </c>
      <c r="B227">
        <v>20</v>
      </c>
      <c r="C227">
        <v>23</v>
      </c>
      <c r="D227">
        <v>28.7</v>
      </c>
      <c r="E227">
        <v>289.89999999999998</v>
      </c>
      <c r="F227">
        <f t="shared" si="3"/>
        <v>5.6695360359276101</v>
      </c>
    </row>
    <row r="228" spans="1:6" x14ac:dyDescent="0.25">
      <c r="A228">
        <v>4</v>
      </c>
      <c r="B228">
        <v>22</v>
      </c>
      <c r="C228">
        <v>23</v>
      </c>
      <c r="D228">
        <v>29.8</v>
      </c>
      <c r="E228">
        <v>265.89999999999998</v>
      </c>
      <c r="F228">
        <f t="shared" si="3"/>
        <v>5.583120298248974</v>
      </c>
    </row>
    <row r="229" spans="1:6" x14ac:dyDescent="0.25">
      <c r="A229">
        <v>4</v>
      </c>
      <c r="B229">
        <v>26</v>
      </c>
      <c r="C229">
        <v>23</v>
      </c>
      <c r="D229">
        <v>31</v>
      </c>
      <c r="E229">
        <v>317.60000000000002</v>
      </c>
      <c r="F229">
        <f t="shared" si="3"/>
        <v>5.760792729372981</v>
      </c>
    </row>
    <row r="230" spans="1:6" x14ac:dyDescent="0.25">
      <c r="A230">
        <v>4</v>
      </c>
      <c r="B230">
        <v>29</v>
      </c>
      <c r="C230">
        <v>23</v>
      </c>
      <c r="D230">
        <v>30.2</v>
      </c>
      <c r="E230">
        <v>358.7</v>
      </c>
      <c r="F230">
        <f t="shared" si="3"/>
        <v>5.8824863845382369</v>
      </c>
    </row>
    <row r="231" spans="1:6" x14ac:dyDescent="0.25">
      <c r="A231">
        <v>4</v>
      </c>
      <c r="B231">
        <v>33</v>
      </c>
      <c r="C231">
        <v>23</v>
      </c>
      <c r="D231">
        <v>29.4</v>
      </c>
      <c r="E231">
        <v>516.6</v>
      </c>
      <c r="F231">
        <f t="shared" si="3"/>
        <v>6.24726888066174</v>
      </c>
    </row>
    <row r="232" spans="1:6" x14ac:dyDescent="0.25">
      <c r="A232">
        <v>4</v>
      </c>
      <c r="B232">
        <v>1</v>
      </c>
      <c r="C232">
        <v>24</v>
      </c>
      <c r="D232">
        <v>24.1</v>
      </c>
      <c r="E232">
        <v>84.1</v>
      </c>
      <c r="F232">
        <f t="shared" si="3"/>
        <v>4.4320065669789024</v>
      </c>
    </row>
    <row r="233" spans="1:6" x14ac:dyDescent="0.25">
      <c r="A233">
        <v>4</v>
      </c>
      <c r="B233">
        <v>5</v>
      </c>
      <c r="C233">
        <v>24</v>
      </c>
      <c r="D233">
        <v>27.2</v>
      </c>
      <c r="E233">
        <v>102.8</v>
      </c>
      <c r="F233">
        <f t="shared" si="3"/>
        <v>4.632785353021065</v>
      </c>
    </row>
    <row r="234" spans="1:6" x14ac:dyDescent="0.25">
      <c r="A234">
        <v>4</v>
      </c>
      <c r="B234">
        <v>8</v>
      </c>
      <c r="C234">
        <v>24</v>
      </c>
      <c r="D234">
        <v>26.7</v>
      </c>
      <c r="E234">
        <v>125.4</v>
      </c>
      <c r="F234">
        <f t="shared" si="3"/>
        <v>4.8315086281988204</v>
      </c>
    </row>
    <row r="235" spans="1:6" x14ac:dyDescent="0.25">
      <c r="A235">
        <v>4</v>
      </c>
      <c r="B235">
        <v>12</v>
      </c>
      <c r="C235">
        <v>24</v>
      </c>
      <c r="D235">
        <v>27.3</v>
      </c>
      <c r="E235">
        <v>174.6</v>
      </c>
      <c r="F235">
        <f t="shared" si="3"/>
        <v>5.1624976434055014</v>
      </c>
    </row>
    <row r="236" spans="1:6" x14ac:dyDescent="0.25">
      <c r="A236">
        <v>4</v>
      </c>
      <c r="B236">
        <v>15</v>
      </c>
      <c r="C236">
        <v>24</v>
      </c>
      <c r="D236">
        <v>26.6</v>
      </c>
      <c r="E236">
        <v>189.8</v>
      </c>
      <c r="F236">
        <f t="shared" si="3"/>
        <v>5.2459708861758276</v>
      </c>
    </row>
    <row r="237" spans="1:6" x14ac:dyDescent="0.25">
      <c r="A237">
        <v>4</v>
      </c>
      <c r="B237">
        <v>20</v>
      </c>
      <c r="C237">
        <v>24</v>
      </c>
      <c r="D237">
        <v>28.2</v>
      </c>
      <c r="E237">
        <v>249.9</v>
      </c>
      <c r="F237">
        <f t="shared" si="3"/>
        <v>5.5210608378409063</v>
      </c>
    </row>
    <row r="238" spans="1:6" x14ac:dyDescent="0.25">
      <c r="A238">
        <v>4</v>
      </c>
      <c r="B238">
        <v>22</v>
      </c>
      <c r="C238">
        <v>24</v>
      </c>
      <c r="D238">
        <v>29.1</v>
      </c>
      <c r="E238">
        <v>245.1</v>
      </c>
      <c r="F238">
        <f t="shared" si="3"/>
        <v>5.5016662905340672</v>
      </c>
    </row>
    <row r="239" spans="1:6" x14ac:dyDescent="0.25">
      <c r="A239">
        <v>4</v>
      </c>
      <c r="B239">
        <v>26</v>
      </c>
      <c r="C239">
        <v>24</v>
      </c>
      <c r="D239">
        <v>29.8</v>
      </c>
      <c r="E239">
        <v>296.5</v>
      </c>
      <c r="F239">
        <f t="shared" si="3"/>
        <v>5.6920472184377804</v>
      </c>
    </row>
    <row r="240" spans="1:6" x14ac:dyDescent="0.25">
      <c r="A240">
        <v>4</v>
      </c>
      <c r="B240">
        <v>29</v>
      </c>
      <c r="C240">
        <v>24</v>
      </c>
      <c r="D240">
        <v>28.7</v>
      </c>
      <c r="E240">
        <v>315</v>
      </c>
      <c r="F240">
        <f t="shared" si="3"/>
        <v>5.7525726388256331</v>
      </c>
    </row>
    <row r="241" spans="1:6" x14ac:dyDescent="0.25">
      <c r="A241">
        <v>4</v>
      </c>
      <c r="B241">
        <v>33</v>
      </c>
      <c r="C241">
        <v>24</v>
      </c>
      <c r="D241">
        <v>28.2</v>
      </c>
      <c r="E241">
        <v>386.9</v>
      </c>
      <c r="F241">
        <f t="shared" si="3"/>
        <v>5.9581662617064675</v>
      </c>
    </row>
    <row r="242" spans="1:6" x14ac:dyDescent="0.25">
      <c r="A242">
        <v>4</v>
      </c>
      <c r="B242">
        <v>1</v>
      </c>
      <c r="C242">
        <v>25</v>
      </c>
      <c r="D242">
        <v>26.8</v>
      </c>
      <c r="E242">
        <v>164.8</v>
      </c>
      <c r="F242">
        <f t="shared" si="3"/>
        <v>5.1047326174753715</v>
      </c>
    </row>
    <row r="243" spans="1:6" x14ac:dyDescent="0.25">
      <c r="A243">
        <v>4</v>
      </c>
      <c r="B243">
        <v>5</v>
      </c>
      <c r="C243">
        <v>25</v>
      </c>
      <c r="D243">
        <v>27.8</v>
      </c>
      <c r="E243">
        <v>206.7</v>
      </c>
      <c r="F243">
        <f t="shared" si="3"/>
        <v>5.3312684666877228</v>
      </c>
    </row>
    <row r="244" spans="1:6" x14ac:dyDescent="0.25">
      <c r="A244">
        <v>4</v>
      </c>
      <c r="B244">
        <v>8</v>
      </c>
      <c r="C244">
        <v>25</v>
      </c>
      <c r="D244">
        <v>27.2</v>
      </c>
      <c r="E244">
        <v>222.9</v>
      </c>
      <c r="F244">
        <f t="shared" si="3"/>
        <v>5.4067232403918233</v>
      </c>
    </row>
    <row r="245" spans="1:6" x14ac:dyDescent="0.25">
      <c r="A245">
        <v>4</v>
      </c>
      <c r="B245">
        <v>12</v>
      </c>
      <c r="C245">
        <v>25</v>
      </c>
      <c r="D245">
        <v>27.8</v>
      </c>
      <c r="E245">
        <v>239.7</v>
      </c>
      <c r="F245">
        <f t="shared" si="3"/>
        <v>5.4793881414403387</v>
      </c>
    </row>
    <row r="246" spans="1:6" x14ac:dyDescent="0.25">
      <c r="A246">
        <v>4</v>
      </c>
      <c r="B246">
        <v>15</v>
      </c>
      <c r="C246">
        <v>25</v>
      </c>
      <c r="D246">
        <v>26.8</v>
      </c>
      <c r="E246">
        <v>239.8</v>
      </c>
      <c r="F246">
        <f t="shared" si="3"/>
        <v>5.4798052425934136</v>
      </c>
    </row>
    <row r="247" spans="1:6" x14ac:dyDescent="0.25">
      <c r="A247">
        <v>4</v>
      </c>
      <c r="B247">
        <v>20</v>
      </c>
      <c r="C247">
        <v>25</v>
      </c>
      <c r="D247">
        <v>28</v>
      </c>
      <c r="E247">
        <v>276.8</v>
      </c>
      <c r="F247">
        <f t="shared" si="3"/>
        <v>5.623295223743515</v>
      </c>
    </row>
    <row r="248" spans="1:6" x14ac:dyDescent="0.25">
      <c r="A248">
        <v>4</v>
      </c>
      <c r="B248">
        <v>22</v>
      </c>
      <c r="C248">
        <v>25</v>
      </c>
      <c r="D248">
        <v>28.9</v>
      </c>
      <c r="E248">
        <v>277.7</v>
      </c>
      <c r="F248">
        <f t="shared" si="3"/>
        <v>5.6265413943127536</v>
      </c>
    </row>
    <row r="249" spans="1:6" x14ac:dyDescent="0.25">
      <c r="A249">
        <v>4</v>
      </c>
      <c r="B249">
        <v>26</v>
      </c>
      <c r="C249">
        <v>25</v>
      </c>
      <c r="D249">
        <v>28.9</v>
      </c>
      <c r="E249">
        <v>269.8</v>
      </c>
      <c r="F249">
        <f t="shared" si="3"/>
        <v>5.5976809437736552</v>
      </c>
    </row>
    <row r="250" spans="1:6" x14ac:dyDescent="0.25">
      <c r="A250">
        <v>4</v>
      </c>
      <c r="B250">
        <v>29</v>
      </c>
      <c r="C250">
        <v>25</v>
      </c>
      <c r="D250">
        <v>28.6</v>
      </c>
      <c r="E250">
        <v>338.7</v>
      </c>
      <c r="F250">
        <f t="shared" si="3"/>
        <v>5.8251147598237258</v>
      </c>
    </row>
    <row r="251" spans="1:6" x14ac:dyDescent="0.25">
      <c r="A251">
        <v>4</v>
      </c>
      <c r="B251">
        <v>33</v>
      </c>
      <c r="C251">
        <v>25</v>
      </c>
      <c r="D251">
        <v>28.5</v>
      </c>
      <c r="E251">
        <v>379.3</v>
      </c>
      <c r="F251">
        <f t="shared" si="3"/>
        <v>5.938327448694853</v>
      </c>
    </row>
    <row r="252" spans="1:6" x14ac:dyDescent="0.25">
      <c r="A252">
        <v>4</v>
      </c>
      <c r="B252">
        <v>1</v>
      </c>
      <c r="C252">
        <v>26</v>
      </c>
      <c r="D252">
        <v>28.6</v>
      </c>
      <c r="E252">
        <v>117</v>
      </c>
      <c r="F252">
        <f t="shared" si="3"/>
        <v>4.7621739347977563</v>
      </c>
    </row>
    <row r="253" spans="1:6" x14ac:dyDescent="0.25">
      <c r="A253">
        <v>4</v>
      </c>
      <c r="B253">
        <v>5</v>
      </c>
      <c r="C253">
        <v>26</v>
      </c>
      <c r="D253">
        <v>26.4</v>
      </c>
      <c r="E253">
        <v>155.6</v>
      </c>
      <c r="F253">
        <f t="shared" si="3"/>
        <v>5.0472886117442908</v>
      </c>
    </row>
    <row r="254" spans="1:6" x14ac:dyDescent="0.25">
      <c r="A254">
        <v>4</v>
      </c>
      <c r="B254">
        <v>8</v>
      </c>
      <c r="C254">
        <v>26</v>
      </c>
      <c r="D254">
        <v>25.9</v>
      </c>
      <c r="E254">
        <v>181.3</v>
      </c>
      <c r="F254">
        <f t="shared" si="3"/>
        <v>5.2001531177608058</v>
      </c>
    </row>
    <row r="255" spans="1:6" x14ac:dyDescent="0.25">
      <c r="A255">
        <v>4</v>
      </c>
      <c r="B255">
        <v>12</v>
      </c>
      <c r="C255">
        <v>26</v>
      </c>
      <c r="D255">
        <v>26.2</v>
      </c>
      <c r="E255">
        <v>140.9</v>
      </c>
      <c r="F255">
        <f t="shared" si="3"/>
        <v>4.9480504189046348</v>
      </c>
    </row>
    <row r="256" spans="1:6" x14ac:dyDescent="0.25">
      <c r="A256">
        <v>4</v>
      </c>
      <c r="B256">
        <v>15</v>
      </c>
      <c r="C256">
        <v>26</v>
      </c>
      <c r="D256">
        <v>25.8</v>
      </c>
      <c r="E256">
        <v>139.30000000000001</v>
      </c>
      <c r="F256">
        <f t="shared" si="3"/>
        <v>4.9366298807857598</v>
      </c>
    </row>
    <row r="257" spans="1:6" x14ac:dyDescent="0.25">
      <c r="A257">
        <v>4</v>
      </c>
      <c r="B257">
        <v>20</v>
      </c>
      <c r="C257">
        <v>26</v>
      </c>
      <c r="D257">
        <v>26.9</v>
      </c>
      <c r="E257">
        <v>52.9</v>
      </c>
      <c r="F257">
        <f t="shared" si="3"/>
        <v>3.9684033388642534</v>
      </c>
    </row>
    <row r="258" spans="1:6" x14ac:dyDescent="0.25">
      <c r="A258">
        <v>4</v>
      </c>
      <c r="B258">
        <v>22</v>
      </c>
      <c r="C258">
        <v>26</v>
      </c>
      <c r="D258">
        <v>26.9</v>
      </c>
      <c r="E258">
        <v>27.6</v>
      </c>
      <c r="F258">
        <f t="shared" si="3"/>
        <v>3.3178157727231046</v>
      </c>
    </row>
    <row r="259" spans="1:6" x14ac:dyDescent="0.25">
      <c r="A259">
        <v>4</v>
      </c>
      <c r="B259">
        <v>26</v>
      </c>
      <c r="C259">
        <v>26</v>
      </c>
      <c r="D259">
        <v>27.9</v>
      </c>
      <c r="E259">
        <v>21</v>
      </c>
      <c r="F259">
        <f t="shared" ref="F259:F280" si="4">LN(E259)</f>
        <v>3.044522437723423</v>
      </c>
    </row>
    <row r="260" spans="1:6" x14ac:dyDescent="0.25">
      <c r="A260">
        <v>4</v>
      </c>
      <c r="B260">
        <v>29</v>
      </c>
      <c r="C260">
        <v>26</v>
      </c>
      <c r="D260">
        <v>27.8</v>
      </c>
      <c r="E260">
        <v>18.5</v>
      </c>
      <c r="F260">
        <f t="shared" si="4"/>
        <v>2.917770732084279</v>
      </c>
    </row>
    <row r="261" spans="1:6" x14ac:dyDescent="0.25">
      <c r="A261">
        <v>4</v>
      </c>
      <c r="B261">
        <v>33</v>
      </c>
      <c r="C261">
        <v>26</v>
      </c>
      <c r="D261">
        <v>27.3</v>
      </c>
      <c r="E261">
        <v>15.8</v>
      </c>
      <c r="F261">
        <f t="shared" si="4"/>
        <v>2.760009940032921</v>
      </c>
    </row>
    <row r="262" spans="1:6" x14ac:dyDescent="0.25">
      <c r="A262">
        <v>4</v>
      </c>
      <c r="B262">
        <v>1</v>
      </c>
      <c r="C262">
        <v>27</v>
      </c>
      <c r="D262">
        <v>26.6</v>
      </c>
      <c r="E262">
        <v>198.5</v>
      </c>
      <c r="F262">
        <f t="shared" si="4"/>
        <v>5.2907891001272453</v>
      </c>
    </row>
    <row r="263" spans="1:6" x14ac:dyDescent="0.25">
      <c r="A263">
        <v>4</v>
      </c>
      <c r="B263">
        <v>5</v>
      </c>
      <c r="C263">
        <v>27</v>
      </c>
      <c r="D263">
        <v>27.5</v>
      </c>
      <c r="E263">
        <v>225.5</v>
      </c>
      <c r="F263">
        <f t="shared" si="4"/>
        <v>5.4183201589427332</v>
      </c>
    </row>
    <row r="264" spans="1:6" x14ac:dyDescent="0.25">
      <c r="A264">
        <v>4</v>
      </c>
      <c r="B264">
        <v>8</v>
      </c>
      <c r="C264">
        <v>27</v>
      </c>
      <c r="D264">
        <v>27.7</v>
      </c>
      <c r="E264">
        <v>321</v>
      </c>
      <c r="F264">
        <f t="shared" si="4"/>
        <v>5.7714411231300158</v>
      </c>
    </row>
    <row r="265" spans="1:6" x14ac:dyDescent="0.25">
      <c r="A265">
        <v>4</v>
      </c>
      <c r="B265">
        <v>12</v>
      </c>
      <c r="C265">
        <v>27</v>
      </c>
      <c r="D265">
        <v>28.2</v>
      </c>
      <c r="E265">
        <v>342.2</v>
      </c>
      <c r="F265">
        <f t="shared" si="4"/>
        <v>5.8353953614580929</v>
      </c>
    </row>
    <row r="266" spans="1:6" x14ac:dyDescent="0.25">
      <c r="A266">
        <v>4</v>
      </c>
      <c r="B266">
        <v>15</v>
      </c>
      <c r="C266">
        <v>27</v>
      </c>
      <c r="D266">
        <v>28.5</v>
      </c>
      <c r="E266">
        <v>362.4</v>
      </c>
      <c r="F266">
        <f t="shared" si="4"/>
        <v>5.8927485741688246</v>
      </c>
    </row>
    <row r="267" spans="1:6" x14ac:dyDescent="0.25">
      <c r="A267">
        <v>4</v>
      </c>
      <c r="B267">
        <v>20</v>
      </c>
      <c r="C267">
        <v>27</v>
      </c>
      <c r="D267">
        <v>29.2</v>
      </c>
      <c r="E267">
        <v>512.79999999999995</v>
      </c>
      <c r="F267">
        <f t="shared" si="4"/>
        <v>6.2398859056064602</v>
      </c>
    </row>
    <row r="268" spans="1:6" x14ac:dyDescent="0.25">
      <c r="A268">
        <v>4</v>
      </c>
      <c r="B268">
        <v>22</v>
      </c>
      <c r="C268">
        <v>27</v>
      </c>
      <c r="D268">
        <v>30</v>
      </c>
      <c r="E268">
        <v>586.6</v>
      </c>
      <c r="F268">
        <f t="shared" si="4"/>
        <v>6.3743431565433504</v>
      </c>
    </row>
    <row r="269" spans="1:6" x14ac:dyDescent="0.25">
      <c r="A269">
        <v>4</v>
      </c>
      <c r="B269">
        <v>26</v>
      </c>
      <c r="C269">
        <v>27</v>
      </c>
      <c r="D269">
        <v>30.8</v>
      </c>
      <c r="E269">
        <v>729</v>
      </c>
      <c r="F269">
        <f t="shared" si="4"/>
        <v>6.5916737320086582</v>
      </c>
    </row>
    <row r="270" spans="1:6" x14ac:dyDescent="0.25">
      <c r="A270">
        <v>4</v>
      </c>
      <c r="B270">
        <v>29</v>
      </c>
      <c r="C270">
        <v>27</v>
      </c>
      <c r="D270">
        <v>30.1</v>
      </c>
      <c r="E270">
        <v>780.5</v>
      </c>
      <c r="F270">
        <f t="shared" si="4"/>
        <v>6.6599347399554869</v>
      </c>
    </row>
    <row r="271" spans="1:6" x14ac:dyDescent="0.25">
      <c r="A271">
        <v>4</v>
      </c>
      <c r="B271">
        <v>33</v>
      </c>
      <c r="C271">
        <v>27</v>
      </c>
      <c r="D271">
        <v>29.5</v>
      </c>
      <c r="E271">
        <v>838.2</v>
      </c>
      <c r="F271">
        <f t="shared" si="4"/>
        <v>6.7312567354909714</v>
      </c>
    </row>
    <row r="272" spans="1:6" x14ac:dyDescent="0.25">
      <c r="A272">
        <v>4</v>
      </c>
      <c r="B272">
        <v>1</v>
      </c>
      <c r="C272">
        <v>28</v>
      </c>
      <c r="D272">
        <v>26.7</v>
      </c>
      <c r="E272">
        <v>74.5</v>
      </c>
      <c r="F272">
        <f t="shared" si="4"/>
        <v>4.3107991253855138</v>
      </c>
    </row>
    <row r="273" spans="1:6" x14ac:dyDescent="0.25">
      <c r="A273">
        <v>4</v>
      </c>
      <c r="B273">
        <v>5</v>
      </c>
      <c r="C273">
        <v>28</v>
      </c>
      <c r="D273">
        <v>26</v>
      </c>
      <c r="E273">
        <v>106.7</v>
      </c>
      <c r="F273">
        <f t="shared" si="4"/>
        <v>4.6700211583077076</v>
      </c>
    </row>
    <row r="274" spans="1:6" x14ac:dyDescent="0.25">
      <c r="A274">
        <v>4</v>
      </c>
      <c r="B274">
        <v>8</v>
      </c>
      <c r="C274">
        <v>28</v>
      </c>
      <c r="D274">
        <v>26.3</v>
      </c>
      <c r="E274">
        <v>141</v>
      </c>
      <c r="F274">
        <f t="shared" si="4"/>
        <v>4.9487598903781684</v>
      </c>
    </row>
    <row r="275" spans="1:6" x14ac:dyDescent="0.25">
      <c r="A275">
        <v>4</v>
      </c>
      <c r="B275">
        <v>12</v>
      </c>
      <c r="C275">
        <v>28</v>
      </c>
      <c r="D275">
        <v>27.7</v>
      </c>
      <c r="E275">
        <v>150.69999999999999</v>
      </c>
      <c r="F275">
        <f t="shared" si="4"/>
        <v>5.0152911056324498</v>
      </c>
    </row>
    <row r="276" spans="1:6" x14ac:dyDescent="0.25">
      <c r="A276">
        <v>4</v>
      </c>
      <c r="B276">
        <v>15</v>
      </c>
      <c r="C276">
        <v>28</v>
      </c>
      <c r="D276">
        <v>26.9</v>
      </c>
      <c r="E276">
        <v>210.7</v>
      </c>
      <c r="F276">
        <f t="shared" si="4"/>
        <v>5.3504353208101429</v>
      </c>
    </row>
    <row r="277" spans="1:6" x14ac:dyDescent="0.25">
      <c r="A277">
        <v>4</v>
      </c>
      <c r="B277">
        <v>20</v>
      </c>
      <c r="C277">
        <v>28</v>
      </c>
      <c r="D277">
        <v>27.7</v>
      </c>
      <c r="E277">
        <v>275.7</v>
      </c>
      <c r="F277">
        <f t="shared" si="4"/>
        <v>5.619313318029751</v>
      </c>
    </row>
    <row r="278" spans="1:6" x14ac:dyDescent="0.25">
      <c r="A278">
        <v>4</v>
      </c>
      <c r="B278">
        <v>22</v>
      </c>
      <c r="C278">
        <v>28</v>
      </c>
      <c r="D278">
        <v>28</v>
      </c>
      <c r="E278">
        <v>319.39999999999998</v>
      </c>
      <c r="F278">
        <f t="shared" si="4"/>
        <v>5.766444235780912</v>
      </c>
    </row>
    <row r="279" spans="1:6" x14ac:dyDescent="0.25">
      <c r="A279">
        <v>4</v>
      </c>
      <c r="B279">
        <v>26</v>
      </c>
      <c r="C279">
        <v>28</v>
      </c>
      <c r="D279">
        <v>28.7</v>
      </c>
      <c r="E279">
        <v>380.9</v>
      </c>
      <c r="F279">
        <f t="shared" si="4"/>
        <v>5.9425368734845581</v>
      </c>
    </row>
    <row r="280" spans="1:6" x14ac:dyDescent="0.25">
      <c r="A280">
        <v>4</v>
      </c>
      <c r="B280">
        <v>29</v>
      </c>
      <c r="C280">
        <v>28</v>
      </c>
      <c r="D280">
        <v>28.7</v>
      </c>
      <c r="E280">
        <v>305.3</v>
      </c>
      <c r="F280">
        <f t="shared" si="4"/>
        <v>5.7212948997408324</v>
      </c>
    </row>
    <row r="281" spans="1:6" x14ac:dyDescent="0.25">
      <c r="A281">
        <v>4</v>
      </c>
      <c r="B281">
        <v>33</v>
      </c>
      <c r="C281">
        <v>28</v>
      </c>
      <c r="D281">
        <v>28.3</v>
      </c>
      <c r="E281">
        <v>403.1</v>
      </c>
      <c r="F281">
        <f>LN(E281)</f>
        <v>5.9991846701231202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Introducción</vt:lpstr>
      <vt:lpstr>Datos</vt:lpstr>
      <vt:lpstr>Vol1</vt:lpstr>
      <vt:lpstr>Peso1</vt:lpstr>
      <vt:lpstr>REML</vt:lpstr>
      <vt:lpstr>Datos.tumor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2018-01-13T03:43:11Z</dcterms:modified>
</cp:coreProperties>
</file>