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/R Working Directory/scuc-data-analysis-main/data/"/>
    </mc:Choice>
  </mc:AlternateContent>
  <xr:revisionPtr revIDLastSave="0" documentId="13_ncr:1_{9114CC8D-57B9-0A45-876A-A5E5CF67F403}" xr6:coauthVersionLast="47" xr6:coauthVersionMax="47" xr10:uidLastSave="{00000000-0000-0000-0000-000000000000}"/>
  <bookViews>
    <workbookView xWindow="0" yWindow="500" windowWidth="32000" windowHeight="17500" activeTab="1" xr2:uid="{E446ED3B-4AEC-8C41-8BB6-324FD235385F}"/>
  </bookViews>
  <sheets>
    <sheet name="2016-2022 STAAR XmR Chart Data" sheetId="1" r:id="rId1"/>
    <sheet name="2016-2022 XmR all sub apponly" sheetId="17" r:id="rId2"/>
    <sheet name="2016-2022 XmR all sub mt only" sheetId="18" r:id="rId3"/>
    <sheet name="2016-2022 XmR all sub mstr only" sheetId="21" r:id="rId4"/>
    <sheet name="2016-2022 XmR math approach+" sheetId="25" r:id="rId5"/>
    <sheet name="2016-2022 XmR math approachonly" sheetId="28" r:id="rId6"/>
    <sheet name="2016-2022 XmR math meetsonly" sheetId="31" r:id="rId7"/>
    <sheet name="2016-2022 XmR math mastersonly" sheetId="34" r:id="rId8"/>
    <sheet name="2016-2022 XmR math failing" sheetId="37" r:id="rId9"/>
    <sheet name="2016-2022 STAAR all_subj combin" sheetId="11" r:id="rId10"/>
  </sheets>
  <definedNames>
    <definedName name="_xlnm.Print_Area" localSheetId="9">'2016-2022 STAAR all_subj combin'!$C$1:$R$35</definedName>
    <definedName name="_xlnm.Print_Area" localSheetId="1">'2016-2022 XmR all sub apponly'!$C$1:$R$35</definedName>
    <definedName name="_xlnm.Print_Area" localSheetId="3">'2016-2022 XmR all sub mstr only'!$C$1:$R$35</definedName>
    <definedName name="_xlnm.Print_Area" localSheetId="2">'2016-2022 XmR all sub mt only'!$C$1:$R$35</definedName>
    <definedName name="_xlnm.Print_Area" localSheetId="4">'2016-2022 XmR math approach+'!$C$1:$R$35</definedName>
    <definedName name="_xlnm.Print_Area" localSheetId="5">'2016-2022 XmR math approachonly'!$C$1:$R$35</definedName>
    <definedName name="_xlnm.Print_Area" localSheetId="8">'2016-2022 XmR math failing'!$C$1:$R$35</definedName>
    <definedName name="_xlnm.Print_Area" localSheetId="7">'2016-2022 XmR math mastersonly'!$C$1:$R$35</definedName>
    <definedName name="_xlnm.Print_Area" localSheetId="6">'2016-2022 XmR math meetsonly'!$C$1:$R$35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7" l="1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J3" i="37"/>
  <c r="K4" i="37" s="1"/>
  <c r="J4" i="37"/>
  <c r="K5" i="37" s="1"/>
  <c r="J5" i="37"/>
  <c r="K6" i="37" s="1"/>
  <c r="J6" i="37"/>
  <c r="K7" i="37" s="1"/>
  <c r="J7" i="37"/>
  <c r="J8" i="37" s="1"/>
  <c r="J9" i="37" s="1"/>
  <c r="J10" i="37" s="1"/>
  <c r="J11" i="37" s="1"/>
  <c r="J12" i="37" s="1"/>
  <c r="J13" i="37" s="1"/>
  <c r="J14" i="37" s="1"/>
  <c r="J15" i="37" s="1"/>
  <c r="J16" i="37" s="1"/>
  <c r="J17" i="37" s="1"/>
  <c r="J18" i="37" s="1"/>
  <c r="J19" i="37" s="1"/>
  <c r="J20" i="37" s="1"/>
  <c r="J21" i="37" s="1"/>
  <c r="J22" i="37" s="1"/>
  <c r="J23" i="37" s="1"/>
  <c r="J24" i="37" s="1"/>
  <c r="J25" i="37" s="1"/>
  <c r="J26" i="37" s="1"/>
  <c r="J27" i="37" s="1"/>
  <c r="J2" i="37"/>
  <c r="K3" i="37" s="1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J3" i="34"/>
  <c r="K4" i="34" s="1"/>
  <c r="J4" i="34"/>
  <c r="K5" i="34" s="1"/>
  <c r="J5" i="34"/>
  <c r="K6" i="34" s="1"/>
  <c r="J6" i="34"/>
  <c r="K7" i="34" s="1"/>
  <c r="J7" i="34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" i="34"/>
  <c r="K3" i="34" s="1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J3" i="31"/>
  <c r="K4" i="31" s="1"/>
  <c r="J4" i="31"/>
  <c r="K5" i="31" s="1"/>
  <c r="J5" i="31"/>
  <c r="K6" i="31" s="1"/>
  <c r="J6" i="31"/>
  <c r="K7" i="31" s="1"/>
  <c r="J7" i="3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" i="31"/>
  <c r="K3" i="31" s="1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J3" i="28"/>
  <c r="K4" i="28" s="1"/>
  <c r="J4" i="28"/>
  <c r="K5" i="28" s="1"/>
  <c r="J5" i="28"/>
  <c r="K6" i="28" s="1"/>
  <c r="J6" i="28"/>
  <c r="K7" i="28" s="1"/>
  <c r="J7" i="28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" i="28"/>
  <c r="K3" i="28" s="1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J3" i="25"/>
  <c r="K4" i="25" s="1"/>
  <c r="J4" i="25"/>
  <c r="K5" i="25" s="1"/>
  <c r="J5" i="25"/>
  <c r="K6" i="25" s="1"/>
  <c r="J6" i="25"/>
  <c r="K7" i="25" s="1"/>
  <c r="J7" i="25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" i="25"/>
  <c r="K3" i="25" s="1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J3" i="21"/>
  <c r="K4" i="21" s="1"/>
  <c r="J4" i="21"/>
  <c r="K5" i="21" s="1"/>
  <c r="J5" i="21"/>
  <c r="K6" i="21" s="1"/>
  <c r="J6" i="21"/>
  <c r="K7" i="21" s="1"/>
  <c r="J7" i="2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" i="21"/>
  <c r="K3" i="21" s="1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J3" i="18"/>
  <c r="K4" i="18" s="1"/>
  <c r="J4" i="18"/>
  <c r="K5" i="18" s="1"/>
  <c r="J5" i="18"/>
  <c r="K6" i="18" s="1"/>
  <c r="J6" i="18"/>
  <c r="K7" i="18" s="1"/>
  <c r="J7" i="18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" i="18"/>
  <c r="K3" i="18" s="1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J3" i="17"/>
  <c r="K4" i="17" s="1"/>
  <c r="J4" i="17"/>
  <c r="K5" i="17" s="1"/>
  <c r="J5" i="17"/>
  <c r="K6" i="17" s="1"/>
  <c r="J6" i="17"/>
  <c r="K7" i="17" s="1"/>
  <c r="J7" i="17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" i="17"/>
  <c r="K3" i="17" s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J3" i="11"/>
  <c r="K4" i="11" s="1"/>
  <c r="J4" i="11"/>
  <c r="K5" i="11" s="1"/>
  <c r="J5" i="11"/>
  <c r="K6" i="11" s="1"/>
  <c r="J6" i="11"/>
  <c r="K7" i="11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" i="11"/>
  <c r="K3" i="11" s="1"/>
  <c r="O5" i="37" l="1"/>
  <c r="O2" i="37"/>
  <c r="O24" i="37"/>
  <c r="O18" i="37"/>
  <c r="O12" i="37"/>
  <c r="O6" i="37"/>
  <c r="O23" i="37"/>
  <c r="O17" i="37"/>
  <c r="O11" i="37"/>
  <c r="O22" i="37"/>
  <c r="O16" i="37"/>
  <c r="O10" i="37"/>
  <c r="O27" i="37"/>
  <c r="O21" i="37"/>
  <c r="O15" i="37"/>
  <c r="O9" i="37"/>
  <c r="O4" i="37"/>
  <c r="O26" i="37"/>
  <c r="O20" i="37"/>
  <c r="O14" i="37"/>
  <c r="O8" i="37"/>
  <c r="O3" i="37"/>
  <c r="O25" i="37"/>
  <c r="O19" i="37"/>
  <c r="O13" i="37"/>
  <c r="O7" i="37"/>
  <c r="O2" i="34"/>
  <c r="O24" i="34"/>
  <c r="O18" i="34"/>
  <c r="O12" i="34"/>
  <c r="O6" i="34"/>
  <c r="O23" i="34"/>
  <c r="O17" i="34"/>
  <c r="O11" i="34"/>
  <c r="O5" i="34"/>
  <c r="O22" i="34"/>
  <c r="O16" i="34"/>
  <c r="O10" i="34"/>
  <c r="O27" i="34"/>
  <c r="O21" i="34"/>
  <c r="O15" i="34"/>
  <c r="O9" i="34"/>
  <c r="O4" i="34"/>
  <c r="O26" i="34"/>
  <c r="O20" i="34"/>
  <c r="O14" i="34"/>
  <c r="O8" i="34"/>
  <c r="O3" i="34"/>
  <c r="O25" i="34"/>
  <c r="O19" i="34"/>
  <c r="O13" i="34"/>
  <c r="O7" i="34"/>
  <c r="O14" i="31"/>
  <c r="I14" i="31" s="1"/>
  <c r="O6" i="31"/>
  <c r="O12" i="31"/>
  <c r="O18" i="31"/>
  <c r="O24" i="31"/>
  <c r="O2" i="31"/>
  <c r="O23" i="31"/>
  <c r="O17" i="31"/>
  <c r="O11" i="31"/>
  <c r="O5" i="31"/>
  <c r="O22" i="31"/>
  <c r="O16" i="31"/>
  <c r="O10" i="31"/>
  <c r="O27" i="31"/>
  <c r="O21" i="31"/>
  <c r="O15" i="31"/>
  <c r="O9" i="31"/>
  <c r="O4" i="31"/>
  <c r="O26" i="31"/>
  <c r="O20" i="31"/>
  <c r="O8" i="31"/>
  <c r="O3" i="31"/>
  <c r="O25" i="31"/>
  <c r="O19" i="31"/>
  <c r="O13" i="31"/>
  <c r="O7" i="31"/>
  <c r="O6" i="28"/>
  <c r="O24" i="28"/>
  <c r="O2" i="28"/>
  <c r="O18" i="28"/>
  <c r="O12" i="28"/>
  <c r="O23" i="28"/>
  <c r="O17" i="28"/>
  <c r="O11" i="28"/>
  <c r="O5" i="28"/>
  <c r="O22" i="28"/>
  <c r="O16" i="28"/>
  <c r="O10" i="28"/>
  <c r="O27" i="28"/>
  <c r="O21" i="28"/>
  <c r="O15" i="28"/>
  <c r="O9" i="28"/>
  <c r="O4" i="28"/>
  <c r="O26" i="28"/>
  <c r="O20" i="28"/>
  <c r="O14" i="28"/>
  <c r="O8" i="28"/>
  <c r="O3" i="28"/>
  <c r="O25" i="28"/>
  <c r="O19" i="28"/>
  <c r="O13" i="28"/>
  <c r="O7" i="28"/>
  <c r="O4" i="25"/>
  <c r="O2" i="25"/>
  <c r="O7" i="25"/>
  <c r="O6" i="25"/>
  <c r="O5" i="25"/>
  <c r="O3" i="25"/>
  <c r="O25" i="25"/>
  <c r="O19" i="25"/>
  <c r="O13" i="25"/>
  <c r="O24" i="25"/>
  <c r="O18" i="25"/>
  <c r="O12" i="25"/>
  <c r="O23" i="25"/>
  <c r="O22" i="25"/>
  <c r="O16" i="25"/>
  <c r="O10" i="25"/>
  <c r="O17" i="25"/>
  <c r="O27" i="25"/>
  <c r="O21" i="25"/>
  <c r="O15" i="25"/>
  <c r="O9" i="25"/>
  <c r="O11" i="25"/>
  <c r="O26" i="25"/>
  <c r="O20" i="25"/>
  <c r="O14" i="25"/>
  <c r="O8" i="25"/>
  <c r="O2" i="17"/>
  <c r="O7" i="17"/>
  <c r="O6" i="17"/>
  <c r="O5" i="17"/>
  <c r="O4" i="17"/>
  <c r="O3" i="17"/>
  <c r="O25" i="17"/>
  <c r="O19" i="17"/>
  <c r="O13" i="17"/>
  <c r="O24" i="17"/>
  <c r="O18" i="17"/>
  <c r="O12" i="17"/>
  <c r="O23" i="17"/>
  <c r="O17" i="17"/>
  <c r="O11" i="17"/>
  <c r="O22" i="17"/>
  <c r="O16" i="17"/>
  <c r="O10" i="17"/>
  <c r="O27" i="17"/>
  <c r="O21" i="17"/>
  <c r="O15" i="17"/>
  <c r="O9" i="17"/>
  <c r="O26" i="17"/>
  <c r="O20" i="17"/>
  <c r="O14" i="17"/>
  <c r="O8" i="17"/>
  <c r="O5" i="21"/>
  <c r="I5" i="21" s="1"/>
  <c r="O12" i="21"/>
  <c r="O2" i="21"/>
  <c r="O24" i="21"/>
  <c r="O18" i="21"/>
  <c r="O6" i="21"/>
  <c r="O23" i="21"/>
  <c r="O17" i="21"/>
  <c r="O11" i="21"/>
  <c r="O22" i="21"/>
  <c r="O16" i="21"/>
  <c r="O10" i="21"/>
  <c r="O27" i="21"/>
  <c r="O21" i="21"/>
  <c r="O15" i="21"/>
  <c r="O9" i="21"/>
  <c r="O4" i="21"/>
  <c r="O26" i="21"/>
  <c r="O20" i="21"/>
  <c r="O14" i="21"/>
  <c r="O8" i="21"/>
  <c r="O3" i="21"/>
  <c r="O25" i="21"/>
  <c r="O19" i="21"/>
  <c r="O13" i="21"/>
  <c r="O7" i="21"/>
  <c r="O24" i="18"/>
  <c r="O18" i="18"/>
  <c r="O6" i="18"/>
  <c r="O12" i="18"/>
  <c r="O11" i="18"/>
  <c r="O2" i="18"/>
  <c r="O23" i="18"/>
  <c r="O17" i="18"/>
  <c r="O5" i="18"/>
  <c r="O22" i="18"/>
  <c r="O16" i="18"/>
  <c r="O10" i="18"/>
  <c r="O27" i="18"/>
  <c r="O21" i="18"/>
  <c r="O15" i="18"/>
  <c r="O9" i="18"/>
  <c r="O4" i="18"/>
  <c r="O26" i="18"/>
  <c r="O20" i="18"/>
  <c r="O14" i="18"/>
  <c r="O8" i="18"/>
  <c r="O3" i="18"/>
  <c r="O25" i="18"/>
  <c r="O19" i="18"/>
  <c r="O13" i="18"/>
  <c r="O7" i="18"/>
  <c r="O24" i="11"/>
  <c r="O6" i="11"/>
  <c r="O18" i="11"/>
  <c r="O12" i="11"/>
  <c r="O5" i="11"/>
  <c r="O2" i="11"/>
  <c r="O23" i="11"/>
  <c r="O17" i="11"/>
  <c r="O11" i="11"/>
  <c r="O22" i="11"/>
  <c r="O16" i="11"/>
  <c r="O10" i="11"/>
  <c r="O27" i="11"/>
  <c r="O21" i="11"/>
  <c r="O15" i="11"/>
  <c r="O9" i="11"/>
  <c r="O4" i="11"/>
  <c r="O26" i="11"/>
  <c r="O20" i="11"/>
  <c r="O14" i="11"/>
  <c r="O8" i="11"/>
  <c r="O3" i="11"/>
  <c r="O25" i="11"/>
  <c r="O19" i="11"/>
  <c r="O13" i="11"/>
  <c r="O7" i="11"/>
  <c r="H25" i="37" l="1"/>
  <c r="I25" i="37"/>
  <c r="H4" i="37"/>
  <c r="I4" i="37"/>
  <c r="H10" i="37"/>
  <c r="I10" i="37"/>
  <c r="H6" i="37"/>
  <c r="I6" i="37"/>
  <c r="H3" i="37"/>
  <c r="I3" i="37"/>
  <c r="H9" i="37"/>
  <c r="I9" i="37"/>
  <c r="H16" i="37"/>
  <c r="I16" i="37"/>
  <c r="H12" i="37"/>
  <c r="I12" i="37"/>
  <c r="H8" i="37"/>
  <c r="I8" i="37"/>
  <c r="H15" i="37"/>
  <c r="I15" i="37"/>
  <c r="H22" i="37"/>
  <c r="I22" i="37"/>
  <c r="H18" i="37"/>
  <c r="I18" i="37"/>
  <c r="H7" i="37"/>
  <c r="I7" i="37"/>
  <c r="H14" i="37"/>
  <c r="I14" i="37"/>
  <c r="H21" i="37"/>
  <c r="I21" i="37"/>
  <c r="H11" i="37"/>
  <c r="I11" i="37"/>
  <c r="H24" i="37"/>
  <c r="I24" i="37"/>
  <c r="H13" i="37"/>
  <c r="I13" i="37"/>
  <c r="H20" i="37"/>
  <c r="I20" i="37"/>
  <c r="H27" i="37"/>
  <c r="I27" i="37"/>
  <c r="H17" i="37"/>
  <c r="I17" i="37"/>
  <c r="H2" i="37"/>
  <c r="I2" i="37"/>
  <c r="H19" i="37"/>
  <c r="I19" i="37"/>
  <c r="H26" i="37"/>
  <c r="I26" i="37"/>
  <c r="H23" i="37"/>
  <c r="I23" i="37"/>
  <c r="H5" i="37"/>
  <c r="I5" i="37"/>
  <c r="E25" i="37"/>
  <c r="G25" i="37"/>
  <c r="E4" i="37"/>
  <c r="G4" i="37"/>
  <c r="E10" i="37"/>
  <c r="G10" i="37"/>
  <c r="E6" i="37"/>
  <c r="G6" i="37"/>
  <c r="E3" i="37"/>
  <c r="G3" i="37"/>
  <c r="E9" i="37"/>
  <c r="G9" i="37"/>
  <c r="E16" i="37"/>
  <c r="G16" i="37"/>
  <c r="E12" i="37"/>
  <c r="G12" i="37"/>
  <c r="E8" i="37"/>
  <c r="G8" i="37"/>
  <c r="E15" i="37"/>
  <c r="G15" i="37"/>
  <c r="E22" i="37"/>
  <c r="G22" i="37"/>
  <c r="E18" i="37"/>
  <c r="G18" i="37"/>
  <c r="E7" i="37"/>
  <c r="G7" i="37"/>
  <c r="E14" i="37"/>
  <c r="G14" i="37"/>
  <c r="E21" i="37"/>
  <c r="G21" i="37"/>
  <c r="E11" i="37"/>
  <c r="G11" i="37"/>
  <c r="E24" i="37"/>
  <c r="G24" i="37"/>
  <c r="E13" i="37"/>
  <c r="G13" i="37"/>
  <c r="E20" i="37"/>
  <c r="G20" i="37"/>
  <c r="E27" i="37"/>
  <c r="G27" i="37"/>
  <c r="E17" i="37"/>
  <c r="G17" i="37"/>
  <c r="E2" i="37"/>
  <c r="G2" i="37"/>
  <c r="E19" i="37"/>
  <c r="G19" i="37"/>
  <c r="E26" i="37"/>
  <c r="G26" i="37"/>
  <c r="E23" i="37"/>
  <c r="G23" i="37"/>
  <c r="E5" i="37"/>
  <c r="G5" i="37"/>
  <c r="C25" i="37"/>
  <c r="D25" i="37"/>
  <c r="C4" i="37"/>
  <c r="D4" i="37"/>
  <c r="C10" i="37"/>
  <c r="D10" i="37"/>
  <c r="C6" i="37"/>
  <c r="D6" i="37"/>
  <c r="C3" i="37"/>
  <c r="D3" i="37"/>
  <c r="C9" i="37"/>
  <c r="D9" i="37"/>
  <c r="C16" i="37"/>
  <c r="D16" i="37"/>
  <c r="C12" i="37"/>
  <c r="D12" i="37"/>
  <c r="C8" i="37"/>
  <c r="D8" i="37"/>
  <c r="C15" i="37"/>
  <c r="D15" i="37"/>
  <c r="C22" i="37"/>
  <c r="D22" i="37"/>
  <c r="C18" i="37"/>
  <c r="D18" i="37"/>
  <c r="C7" i="37"/>
  <c r="D7" i="37"/>
  <c r="C14" i="37"/>
  <c r="D14" i="37"/>
  <c r="C21" i="37"/>
  <c r="D21" i="37"/>
  <c r="C11" i="37"/>
  <c r="D11" i="37"/>
  <c r="C24" i="37"/>
  <c r="D24" i="37"/>
  <c r="C13" i="37"/>
  <c r="D13" i="37"/>
  <c r="C20" i="37"/>
  <c r="D20" i="37"/>
  <c r="C27" i="37"/>
  <c r="D27" i="37"/>
  <c r="C17" i="37"/>
  <c r="D17" i="37"/>
  <c r="C2" i="37"/>
  <c r="D2" i="37"/>
  <c r="C19" i="37"/>
  <c r="D19" i="37"/>
  <c r="C26" i="37"/>
  <c r="D26" i="37"/>
  <c r="C23" i="37"/>
  <c r="D23" i="37"/>
  <c r="C5" i="37"/>
  <c r="D5" i="37"/>
  <c r="L25" i="37"/>
  <c r="Q25" i="37" s="1"/>
  <c r="L4" i="37"/>
  <c r="M4" i="37" s="1"/>
  <c r="L10" i="37"/>
  <c r="M10" i="37" s="1"/>
  <c r="L6" i="37"/>
  <c r="Q6" i="37" s="1"/>
  <c r="L3" i="37"/>
  <c r="M3" i="37" s="1"/>
  <c r="L9" i="37"/>
  <c r="M9" i="37" s="1"/>
  <c r="L16" i="37"/>
  <c r="Q16" i="37" s="1"/>
  <c r="L12" i="37"/>
  <c r="M12" i="37" s="1"/>
  <c r="L8" i="37"/>
  <c r="M8" i="37" s="1"/>
  <c r="L15" i="37"/>
  <c r="M15" i="37" s="1"/>
  <c r="L22" i="37"/>
  <c r="M22" i="37" s="1"/>
  <c r="L18" i="37"/>
  <c r="M18" i="37" s="1"/>
  <c r="L7" i="37"/>
  <c r="Q7" i="37" s="1"/>
  <c r="L14" i="37"/>
  <c r="M14" i="37" s="1"/>
  <c r="L21" i="37"/>
  <c r="M21" i="37" s="1"/>
  <c r="L11" i="37"/>
  <c r="Q11" i="37" s="1"/>
  <c r="L24" i="37"/>
  <c r="N24" i="37" s="1"/>
  <c r="L13" i="37"/>
  <c r="M13" i="37" s="1"/>
  <c r="L20" i="37"/>
  <c r="Q20" i="37" s="1"/>
  <c r="L27" i="37"/>
  <c r="Q27" i="37" s="1"/>
  <c r="L17" i="37"/>
  <c r="M17" i="37" s="1"/>
  <c r="L19" i="37"/>
  <c r="Q19" i="37" s="1"/>
  <c r="L26" i="37"/>
  <c r="Q26" i="37" s="1"/>
  <c r="L23" i="37"/>
  <c r="Q23" i="37" s="1"/>
  <c r="L5" i="37"/>
  <c r="Q5" i="37" s="1"/>
  <c r="H23" i="34"/>
  <c r="I23" i="34"/>
  <c r="H25" i="34"/>
  <c r="I25" i="34"/>
  <c r="H4" i="34"/>
  <c r="I4" i="34"/>
  <c r="H10" i="34"/>
  <c r="I10" i="34"/>
  <c r="H3" i="34"/>
  <c r="I3" i="34"/>
  <c r="H9" i="34"/>
  <c r="I9" i="34"/>
  <c r="H16" i="34"/>
  <c r="I16" i="34"/>
  <c r="H6" i="34"/>
  <c r="I6" i="34"/>
  <c r="H8" i="34"/>
  <c r="I8" i="34"/>
  <c r="H15" i="34"/>
  <c r="I15" i="34"/>
  <c r="H22" i="34"/>
  <c r="I22" i="34"/>
  <c r="H12" i="34"/>
  <c r="I12" i="34"/>
  <c r="H7" i="34"/>
  <c r="I7" i="34"/>
  <c r="H14" i="34"/>
  <c r="I14" i="34"/>
  <c r="H21" i="34"/>
  <c r="I21" i="34"/>
  <c r="H5" i="34"/>
  <c r="I5" i="34"/>
  <c r="H18" i="34"/>
  <c r="I18" i="34"/>
  <c r="H13" i="34"/>
  <c r="I13" i="34"/>
  <c r="H20" i="34"/>
  <c r="I20" i="34"/>
  <c r="H27" i="34"/>
  <c r="I27" i="34"/>
  <c r="H11" i="34"/>
  <c r="I11" i="34"/>
  <c r="H24" i="34"/>
  <c r="I24" i="34"/>
  <c r="H19" i="34"/>
  <c r="I19" i="34"/>
  <c r="H26" i="34"/>
  <c r="I26" i="34"/>
  <c r="H17" i="34"/>
  <c r="I17" i="34"/>
  <c r="H2" i="34"/>
  <c r="I2" i="34"/>
  <c r="E25" i="34"/>
  <c r="G25" i="34"/>
  <c r="E4" i="34"/>
  <c r="G4" i="34"/>
  <c r="E10" i="34"/>
  <c r="G10" i="34"/>
  <c r="E23" i="34"/>
  <c r="G23" i="34"/>
  <c r="E3" i="34"/>
  <c r="G3" i="34"/>
  <c r="E9" i="34"/>
  <c r="G9" i="34"/>
  <c r="E16" i="34"/>
  <c r="G16" i="34"/>
  <c r="E6" i="34"/>
  <c r="G6" i="34"/>
  <c r="E8" i="34"/>
  <c r="G8" i="34"/>
  <c r="E15" i="34"/>
  <c r="G15" i="34"/>
  <c r="E22" i="34"/>
  <c r="G22" i="34"/>
  <c r="E12" i="34"/>
  <c r="G12" i="34"/>
  <c r="E7" i="34"/>
  <c r="G7" i="34"/>
  <c r="E14" i="34"/>
  <c r="G14" i="34"/>
  <c r="E21" i="34"/>
  <c r="G21" i="34"/>
  <c r="E5" i="34"/>
  <c r="G5" i="34"/>
  <c r="E18" i="34"/>
  <c r="G18" i="34"/>
  <c r="E13" i="34"/>
  <c r="G13" i="34"/>
  <c r="E20" i="34"/>
  <c r="G20" i="34"/>
  <c r="E27" i="34"/>
  <c r="G27" i="34"/>
  <c r="E11" i="34"/>
  <c r="G11" i="34"/>
  <c r="E24" i="34"/>
  <c r="G24" i="34"/>
  <c r="E19" i="34"/>
  <c r="G19" i="34"/>
  <c r="E26" i="34"/>
  <c r="G26" i="34"/>
  <c r="E17" i="34"/>
  <c r="G17" i="34"/>
  <c r="E2" i="34"/>
  <c r="G2" i="34"/>
  <c r="C25" i="34"/>
  <c r="D25" i="34"/>
  <c r="C4" i="34"/>
  <c r="D4" i="34"/>
  <c r="C10" i="34"/>
  <c r="D10" i="34"/>
  <c r="C23" i="34"/>
  <c r="D23" i="34"/>
  <c r="C3" i="34"/>
  <c r="D3" i="34"/>
  <c r="C9" i="34"/>
  <c r="D9" i="34"/>
  <c r="C16" i="34"/>
  <c r="D16" i="34"/>
  <c r="C6" i="34"/>
  <c r="D6" i="34"/>
  <c r="C8" i="34"/>
  <c r="D8" i="34"/>
  <c r="C15" i="34"/>
  <c r="D15" i="34"/>
  <c r="C22" i="34"/>
  <c r="D22" i="34"/>
  <c r="C12" i="34"/>
  <c r="D12" i="34"/>
  <c r="C7" i="34"/>
  <c r="D7" i="34"/>
  <c r="C14" i="34"/>
  <c r="D14" i="34"/>
  <c r="C21" i="34"/>
  <c r="D21" i="34"/>
  <c r="C5" i="34"/>
  <c r="D5" i="34"/>
  <c r="C18" i="34"/>
  <c r="D18" i="34"/>
  <c r="C13" i="34"/>
  <c r="D13" i="34"/>
  <c r="C20" i="34"/>
  <c r="D20" i="34"/>
  <c r="C27" i="34"/>
  <c r="D27" i="34"/>
  <c r="C11" i="34"/>
  <c r="D11" i="34"/>
  <c r="C24" i="34"/>
  <c r="D24" i="34"/>
  <c r="C19" i="34"/>
  <c r="D19" i="34"/>
  <c r="C26" i="34"/>
  <c r="D26" i="34"/>
  <c r="C17" i="34"/>
  <c r="D17" i="34"/>
  <c r="C2" i="34"/>
  <c r="D2" i="34"/>
  <c r="L25" i="34"/>
  <c r="Q25" i="34" s="1"/>
  <c r="L4" i="34"/>
  <c r="M4" i="34" s="1"/>
  <c r="L10" i="34"/>
  <c r="M10" i="34" s="1"/>
  <c r="L23" i="34"/>
  <c r="Q23" i="34" s="1"/>
  <c r="L3" i="34"/>
  <c r="M3" i="34" s="1"/>
  <c r="L9" i="34"/>
  <c r="M9" i="34" s="1"/>
  <c r="L16" i="34"/>
  <c r="Q16" i="34" s="1"/>
  <c r="L6" i="34"/>
  <c r="M6" i="34" s="1"/>
  <c r="L8" i="34"/>
  <c r="M8" i="34" s="1"/>
  <c r="L15" i="34"/>
  <c r="Q15" i="34" s="1"/>
  <c r="L22" i="34"/>
  <c r="M22" i="34" s="1"/>
  <c r="L12" i="34"/>
  <c r="M12" i="34" s="1"/>
  <c r="L7" i="34"/>
  <c r="Q7" i="34" s="1"/>
  <c r="L14" i="34"/>
  <c r="M14" i="34" s="1"/>
  <c r="L21" i="34"/>
  <c r="M21" i="34" s="1"/>
  <c r="L5" i="34"/>
  <c r="Q5" i="34" s="1"/>
  <c r="L18" i="34"/>
  <c r="M18" i="34" s="1"/>
  <c r="L13" i="34"/>
  <c r="M13" i="34" s="1"/>
  <c r="L20" i="34"/>
  <c r="Q20" i="34" s="1"/>
  <c r="L27" i="34"/>
  <c r="M27" i="34" s="1"/>
  <c r="L11" i="34"/>
  <c r="M11" i="34" s="1"/>
  <c r="L24" i="34"/>
  <c r="Q24" i="34" s="1"/>
  <c r="L19" i="34"/>
  <c r="M19" i="34" s="1"/>
  <c r="L26" i="34"/>
  <c r="M26" i="34" s="1"/>
  <c r="L17" i="34"/>
  <c r="M17" i="34" s="1"/>
  <c r="H2" i="31"/>
  <c r="I2" i="31"/>
  <c r="H9" i="31"/>
  <c r="I9" i="31"/>
  <c r="H3" i="31"/>
  <c r="I3" i="31"/>
  <c r="H15" i="31"/>
  <c r="I15" i="31"/>
  <c r="H22" i="31"/>
  <c r="I22" i="31"/>
  <c r="H24" i="31"/>
  <c r="I24" i="31"/>
  <c r="H25" i="31"/>
  <c r="I25" i="31"/>
  <c r="H16" i="31"/>
  <c r="I16" i="31"/>
  <c r="H8" i="31"/>
  <c r="I8" i="31"/>
  <c r="H21" i="31"/>
  <c r="I21" i="31"/>
  <c r="H5" i="31"/>
  <c r="I5" i="31"/>
  <c r="H18" i="31"/>
  <c r="I18" i="31"/>
  <c r="H7" i="31"/>
  <c r="I7" i="31"/>
  <c r="H20" i="31"/>
  <c r="I20" i="31"/>
  <c r="H27" i="31"/>
  <c r="I27" i="31"/>
  <c r="H11" i="31"/>
  <c r="I11" i="31"/>
  <c r="H12" i="31"/>
  <c r="I12" i="31"/>
  <c r="H13" i="31"/>
  <c r="I13" i="31"/>
  <c r="H26" i="31"/>
  <c r="I26" i="31"/>
  <c r="H17" i="31"/>
  <c r="I17" i="31"/>
  <c r="H6" i="31"/>
  <c r="I6" i="31"/>
  <c r="H19" i="31"/>
  <c r="I19" i="31"/>
  <c r="H4" i="31"/>
  <c r="I4" i="31"/>
  <c r="H10" i="31"/>
  <c r="I10" i="31"/>
  <c r="H23" i="31"/>
  <c r="I23" i="31"/>
  <c r="G14" i="31"/>
  <c r="H14" i="31"/>
  <c r="E25" i="31"/>
  <c r="G25" i="31"/>
  <c r="E9" i="31"/>
  <c r="G9" i="31"/>
  <c r="E16" i="31"/>
  <c r="G16" i="31"/>
  <c r="E2" i="31"/>
  <c r="G2" i="31"/>
  <c r="E3" i="31"/>
  <c r="G3" i="31"/>
  <c r="E15" i="31"/>
  <c r="G15" i="31"/>
  <c r="E22" i="31"/>
  <c r="G22" i="31"/>
  <c r="E24" i="31"/>
  <c r="G24" i="31"/>
  <c r="E8" i="31"/>
  <c r="G8" i="31"/>
  <c r="E21" i="31"/>
  <c r="G21" i="31"/>
  <c r="E5" i="31"/>
  <c r="G5" i="31"/>
  <c r="E18" i="31"/>
  <c r="G18" i="31"/>
  <c r="E7" i="31"/>
  <c r="G7" i="31"/>
  <c r="E20" i="31"/>
  <c r="G20" i="31"/>
  <c r="E27" i="31"/>
  <c r="G27" i="31"/>
  <c r="E11" i="31"/>
  <c r="G11" i="31"/>
  <c r="E12" i="31"/>
  <c r="G12" i="31"/>
  <c r="E13" i="31"/>
  <c r="G13" i="31"/>
  <c r="E26" i="31"/>
  <c r="G26" i="31"/>
  <c r="E17" i="31"/>
  <c r="G17" i="31"/>
  <c r="E6" i="31"/>
  <c r="G6" i="31"/>
  <c r="E19" i="31"/>
  <c r="G19" i="31"/>
  <c r="E4" i="31"/>
  <c r="G4" i="31"/>
  <c r="E10" i="31"/>
  <c r="G10" i="31"/>
  <c r="E23" i="31"/>
  <c r="G23" i="31"/>
  <c r="D14" i="31"/>
  <c r="E14" i="31"/>
  <c r="C25" i="31"/>
  <c r="D25" i="31"/>
  <c r="C9" i="31"/>
  <c r="D9" i="31"/>
  <c r="C16" i="31"/>
  <c r="D16" i="31"/>
  <c r="C2" i="31"/>
  <c r="D2" i="31"/>
  <c r="C3" i="31"/>
  <c r="D3" i="31"/>
  <c r="C15" i="31"/>
  <c r="D15" i="31"/>
  <c r="C22" i="31"/>
  <c r="D22" i="31"/>
  <c r="C24" i="31"/>
  <c r="D24" i="31"/>
  <c r="C8" i="31"/>
  <c r="D8" i="31"/>
  <c r="C21" i="31"/>
  <c r="D21" i="31"/>
  <c r="C5" i="31"/>
  <c r="D5" i="31"/>
  <c r="C18" i="31"/>
  <c r="D18" i="31"/>
  <c r="C7" i="31"/>
  <c r="D7" i="31"/>
  <c r="C20" i="31"/>
  <c r="D20" i="31"/>
  <c r="C27" i="31"/>
  <c r="D27" i="31"/>
  <c r="C11" i="31"/>
  <c r="D11" i="31"/>
  <c r="C12" i="31"/>
  <c r="D12" i="31"/>
  <c r="C13" i="31"/>
  <c r="D13" i="31"/>
  <c r="C26" i="31"/>
  <c r="D26" i="31"/>
  <c r="C17" i="31"/>
  <c r="D17" i="31"/>
  <c r="C6" i="31"/>
  <c r="D6" i="31"/>
  <c r="C19" i="31"/>
  <c r="D19" i="31"/>
  <c r="C4" i="31"/>
  <c r="D4" i="31"/>
  <c r="C10" i="31"/>
  <c r="D10" i="31"/>
  <c r="C23" i="31"/>
  <c r="D23" i="31"/>
  <c r="L14" i="31"/>
  <c r="C14" i="31"/>
  <c r="L3" i="31"/>
  <c r="P3" i="31" s="1"/>
  <c r="L15" i="31"/>
  <c r="N15" i="31" s="1"/>
  <c r="L22" i="31"/>
  <c r="M22" i="31" s="1"/>
  <c r="L24" i="31"/>
  <c r="Q24" i="31" s="1"/>
  <c r="L8" i="31"/>
  <c r="Q8" i="31" s="1"/>
  <c r="L21" i="31"/>
  <c r="M21" i="31" s="1"/>
  <c r="L5" i="31"/>
  <c r="Q5" i="31" s="1"/>
  <c r="L18" i="31"/>
  <c r="M18" i="31" s="1"/>
  <c r="L7" i="31"/>
  <c r="M7" i="31" s="1"/>
  <c r="L20" i="31"/>
  <c r="Q20" i="31" s="1"/>
  <c r="L27" i="31"/>
  <c r="Q27" i="31" s="1"/>
  <c r="L11" i="31"/>
  <c r="M11" i="31" s="1"/>
  <c r="L12" i="31"/>
  <c r="Q12" i="31" s="1"/>
  <c r="L13" i="31"/>
  <c r="Q13" i="31" s="1"/>
  <c r="L26" i="31"/>
  <c r="M26" i="31" s="1"/>
  <c r="L17" i="31"/>
  <c r="Q17" i="31" s="1"/>
  <c r="L6" i="31"/>
  <c r="M6" i="31" s="1"/>
  <c r="L19" i="31"/>
  <c r="Q19" i="31" s="1"/>
  <c r="L4" i="31"/>
  <c r="M4" i="31" s="1"/>
  <c r="L10" i="31"/>
  <c r="M10" i="31" s="1"/>
  <c r="L23" i="31"/>
  <c r="Q23" i="31" s="1"/>
  <c r="L25" i="31"/>
  <c r="Q25" i="31" s="1"/>
  <c r="L9" i="31"/>
  <c r="P9" i="31" s="1"/>
  <c r="L16" i="31"/>
  <c r="Q16" i="31" s="1"/>
  <c r="H25" i="28"/>
  <c r="I25" i="28"/>
  <c r="H4" i="28"/>
  <c r="I4" i="28"/>
  <c r="H10" i="28"/>
  <c r="I10" i="28"/>
  <c r="H23" i="28"/>
  <c r="I23" i="28"/>
  <c r="H3" i="28"/>
  <c r="I3" i="28"/>
  <c r="H9" i="28"/>
  <c r="I9" i="28"/>
  <c r="H16" i="28"/>
  <c r="I16" i="28"/>
  <c r="H12" i="28"/>
  <c r="I12" i="28"/>
  <c r="H8" i="28"/>
  <c r="I8" i="28"/>
  <c r="H15" i="28"/>
  <c r="I15" i="28"/>
  <c r="H22" i="28"/>
  <c r="I22" i="28"/>
  <c r="H18" i="28"/>
  <c r="I18" i="28"/>
  <c r="H7" i="28"/>
  <c r="I7" i="28"/>
  <c r="H14" i="28"/>
  <c r="I14" i="28"/>
  <c r="H21" i="28"/>
  <c r="I21" i="28"/>
  <c r="H5" i="28"/>
  <c r="I5" i="28"/>
  <c r="H2" i="28"/>
  <c r="I2" i="28"/>
  <c r="H13" i="28"/>
  <c r="I13" i="28"/>
  <c r="H20" i="28"/>
  <c r="I20" i="28"/>
  <c r="H27" i="28"/>
  <c r="I27" i="28"/>
  <c r="H11" i="28"/>
  <c r="I11" i="28"/>
  <c r="H24" i="28"/>
  <c r="I24" i="28"/>
  <c r="H19" i="28"/>
  <c r="I19" i="28"/>
  <c r="H26" i="28"/>
  <c r="I26" i="28"/>
  <c r="H17" i="28"/>
  <c r="I17" i="28"/>
  <c r="H6" i="28"/>
  <c r="I6" i="28"/>
  <c r="E25" i="28"/>
  <c r="G25" i="28"/>
  <c r="E4" i="28"/>
  <c r="G4" i="28"/>
  <c r="E10" i="28"/>
  <c r="G10" i="28"/>
  <c r="E23" i="28"/>
  <c r="G23" i="28"/>
  <c r="E3" i="28"/>
  <c r="G3" i="28"/>
  <c r="E9" i="28"/>
  <c r="G9" i="28"/>
  <c r="E16" i="28"/>
  <c r="G16" i="28"/>
  <c r="E12" i="28"/>
  <c r="G12" i="28"/>
  <c r="E8" i="28"/>
  <c r="G8" i="28"/>
  <c r="E15" i="28"/>
  <c r="G15" i="28"/>
  <c r="E22" i="28"/>
  <c r="G22" i="28"/>
  <c r="E18" i="28"/>
  <c r="G18" i="28"/>
  <c r="E7" i="28"/>
  <c r="G7" i="28"/>
  <c r="E14" i="28"/>
  <c r="G14" i="28"/>
  <c r="E21" i="28"/>
  <c r="G21" i="28"/>
  <c r="E5" i="28"/>
  <c r="G5" i="28"/>
  <c r="E2" i="28"/>
  <c r="G2" i="28"/>
  <c r="E13" i="28"/>
  <c r="G13" i="28"/>
  <c r="E20" i="28"/>
  <c r="G20" i="28"/>
  <c r="E27" i="28"/>
  <c r="G27" i="28"/>
  <c r="E11" i="28"/>
  <c r="G11" i="28"/>
  <c r="E24" i="28"/>
  <c r="G24" i="28"/>
  <c r="E19" i="28"/>
  <c r="G19" i="28"/>
  <c r="E26" i="28"/>
  <c r="G26" i="28"/>
  <c r="E17" i="28"/>
  <c r="G17" i="28"/>
  <c r="E6" i="28"/>
  <c r="G6" i="28"/>
  <c r="C25" i="28"/>
  <c r="D25" i="28"/>
  <c r="C4" i="28"/>
  <c r="D4" i="28"/>
  <c r="C10" i="28"/>
  <c r="D10" i="28"/>
  <c r="C23" i="28"/>
  <c r="D23" i="28"/>
  <c r="C3" i="28"/>
  <c r="D3" i="28"/>
  <c r="C9" i="28"/>
  <c r="D9" i="28"/>
  <c r="C16" i="28"/>
  <c r="D16" i="28"/>
  <c r="C12" i="28"/>
  <c r="D12" i="28"/>
  <c r="C8" i="28"/>
  <c r="D8" i="28"/>
  <c r="C15" i="28"/>
  <c r="D15" i="28"/>
  <c r="C22" i="28"/>
  <c r="D22" i="28"/>
  <c r="C18" i="28"/>
  <c r="D18" i="28"/>
  <c r="C7" i="28"/>
  <c r="D7" i="28"/>
  <c r="C14" i="28"/>
  <c r="D14" i="28"/>
  <c r="C21" i="28"/>
  <c r="D21" i="28"/>
  <c r="C5" i="28"/>
  <c r="D5" i="28"/>
  <c r="C2" i="28"/>
  <c r="D2" i="28"/>
  <c r="C13" i="28"/>
  <c r="D13" i="28"/>
  <c r="C20" i="28"/>
  <c r="D20" i="28"/>
  <c r="C27" i="28"/>
  <c r="D27" i="28"/>
  <c r="C11" i="28"/>
  <c r="D11" i="28"/>
  <c r="C24" i="28"/>
  <c r="D24" i="28"/>
  <c r="C19" i="28"/>
  <c r="D19" i="28"/>
  <c r="C26" i="28"/>
  <c r="D26" i="28"/>
  <c r="C17" i="28"/>
  <c r="D17" i="28"/>
  <c r="C6" i="28"/>
  <c r="D6" i="28"/>
  <c r="L25" i="28"/>
  <c r="Q25" i="28" s="1"/>
  <c r="L4" i="28"/>
  <c r="M4" i="28" s="1"/>
  <c r="L10" i="28"/>
  <c r="M10" i="28" s="1"/>
  <c r="L23" i="28"/>
  <c r="Q23" i="28" s="1"/>
  <c r="L3" i="28"/>
  <c r="M3" i="28" s="1"/>
  <c r="L9" i="28"/>
  <c r="M9" i="28" s="1"/>
  <c r="L16" i="28"/>
  <c r="Q16" i="28" s="1"/>
  <c r="L12" i="28"/>
  <c r="M12" i="28" s="1"/>
  <c r="L8" i="28"/>
  <c r="M8" i="28" s="1"/>
  <c r="L15" i="28"/>
  <c r="M15" i="28" s="1"/>
  <c r="L22" i="28"/>
  <c r="M22" i="28" s="1"/>
  <c r="L18" i="28"/>
  <c r="M18" i="28" s="1"/>
  <c r="L7" i="28"/>
  <c r="Q7" i="28" s="1"/>
  <c r="L14" i="28"/>
  <c r="M14" i="28" s="1"/>
  <c r="L21" i="28"/>
  <c r="M21" i="28" s="1"/>
  <c r="L5" i="28"/>
  <c r="Q5" i="28" s="1"/>
  <c r="L13" i="28"/>
  <c r="M13" i="28" s="1"/>
  <c r="L20" i="28"/>
  <c r="M20" i="28" s="1"/>
  <c r="L27" i="28"/>
  <c r="Q27" i="28" s="1"/>
  <c r="L11" i="28"/>
  <c r="Q11" i="28" s="1"/>
  <c r="L24" i="28"/>
  <c r="M24" i="28" s="1"/>
  <c r="L19" i="28"/>
  <c r="N19" i="28" s="1"/>
  <c r="L26" i="28"/>
  <c r="M26" i="28" s="1"/>
  <c r="L17" i="28"/>
  <c r="Q17" i="28" s="1"/>
  <c r="L6" i="28"/>
  <c r="Q6" i="28" s="1"/>
  <c r="H25" i="25"/>
  <c r="I25" i="25"/>
  <c r="H10" i="25"/>
  <c r="I10" i="25"/>
  <c r="H3" i="25"/>
  <c r="I3" i="25"/>
  <c r="H9" i="25"/>
  <c r="I9" i="25"/>
  <c r="H16" i="25"/>
  <c r="I16" i="25"/>
  <c r="H6" i="25"/>
  <c r="I6" i="25"/>
  <c r="H4" i="25"/>
  <c r="I4" i="25"/>
  <c r="H8" i="25"/>
  <c r="I8" i="25"/>
  <c r="H15" i="25"/>
  <c r="I15" i="25"/>
  <c r="H22" i="25"/>
  <c r="I22" i="25"/>
  <c r="H18" i="25"/>
  <c r="I18" i="25"/>
  <c r="H7" i="25"/>
  <c r="I7" i="25"/>
  <c r="H14" i="25"/>
  <c r="I14" i="25"/>
  <c r="H21" i="25"/>
  <c r="I21" i="25"/>
  <c r="H5" i="25"/>
  <c r="I5" i="25"/>
  <c r="H24" i="25"/>
  <c r="I24" i="25"/>
  <c r="H23" i="25"/>
  <c r="I23" i="25"/>
  <c r="H13" i="25"/>
  <c r="I13" i="25"/>
  <c r="H20" i="25"/>
  <c r="I20" i="25"/>
  <c r="H27" i="25"/>
  <c r="I27" i="25"/>
  <c r="H11" i="25"/>
  <c r="I11" i="25"/>
  <c r="H2" i="25"/>
  <c r="I2" i="25"/>
  <c r="H19" i="25"/>
  <c r="I19" i="25"/>
  <c r="H26" i="25"/>
  <c r="I26" i="25"/>
  <c r="H17" i="25"/>
  <c r="I17" i="25"/>
  <c r="H12" i="25"/>
  <c r="I12" i="25"/>
  <c r="E25" i="25"/>
  <c r="G25" i="25"/>
  <c r="E4" i="25"/>
  <c r="G4" i="25"/>
  <c r="E23" i="25"/>
  <c r="G23" i="25"/>
  <c r="E10" i="25"/>
  <c r="G10" i="25"/>
  <c r="E3" i="25"/>
  <c r="G3" i="25"/>
  <c r="E9" i="25"/>
  <c r="G9" i="25"/>
  <c r="E16" i="25"/>
  <c r="G16" i="25"/>
  <c r="E6" i="25"/>
  <c r="G6" i="25"/>
  <c r="E8" i="25"/>
  <c r="G8" i="25"/>
  <c r="E22" i="25"/>
  <c r="G22" i="25"/>
  <c r="E18" i="25"/>
  <c r="G18" i="25"/>
  <c r="E7" i="25"/>
  <c r="G7" i="25"/>
  <c r="E14" i="25"/>
  <c r="G14" i="25"/>
  <c r="E21" i="25"/>
  <c r="G21" i="25"/>
  <c r="E5" i="25"/>
  <c r="G5" i="25"/>
  <c r="E24" i="25"/>
  <c r="G24" i="25"/>
  <c r="E13" i="25"/>
  <c r="G13" i="25"/>
  <c r="E20" i="25"/>
  <c r="G20" i="25"/>
  <c r="E27" i="25"/>
  <c r="G27" i="25"/>
  <c r="E11" i="25"/>
  <c r="G11" i="25"/>
  <c r="E2" i="25"/>
  <c r="G2" i="25"/>
  <c r="E15" i="25"/>
  <c r="G15" i="25"/>
  <c r="E19" i="25"/>
  <c r="G19" i="25"/>
  <c r="E26" i="25"/>
  <c r="G26" i="25"/>
  <c r="E17" i="25"/>
  <c r="G17" i="25"/>
  <c r="E12" i="25"/>
  <c r="G12" i="25"/>
  <c r="C25" i="25"/>
  <c r="D25" i="25"/>
  <c r="C4" i="25"/>
  <c r="D4" i="25"/>
  <c r="C10" i="25"/>
  <c r="D10" i="25"/>
  <c r="C23" i="25"/>
  <c r="D23" i="25"/>
  <c r="C3" i="25"/>
  <c r="D3" i="25"/>
  <c r="C9" i="25"/>
  <c r="D9" i="25"/>
  <c r="C16" i="25"/>
  <c r="D16" i="25"/>
  <c r="C6" i="25"/>
  <c r="D6" i="25"/>
  <c r="C8" i="25"/>
  <c r="D8" i="25"/>
  <c r="C15" i="25"/>
  <c r="D15" i="25"/>
  <c r="C22" i="25"/>
  <c r="D22" i="25"/>
  <c r="C18" i="25"/>
  <c r="D18" i="25"/>
  <c r="C7" i="25"/>
  <c r="D7" i="25"/>
  <c r="C14" i="25"/>
  <c r="D14" i="25"/>
  <c r="C21" i="25"/>
  <c r="D21" i="25"/>
  <c r="C5" i="25"/>
  <c r="D5" i="25"/>
  <c r="C24" i="25"/>
  <c r="D24" i="25"/>
  <c r="C13" i="25"/>
  <c r="D13" i="25"/>
  <c r="C20" i="25"/>
  <c r="D20" i="25"/>
  <c r="C27" i="25"/>
  <c r="D27" i="25"/>
  <c r="C11" i="25"/>
  <c r="D11" i="25"/>
  <c r="C2" i="25"/>
  <c r="D2" i="25"/>
  <c r="C19" i="25"/>
  <c r="D19" i="25"/>
  <c r="C26" i="25"/>
  <c r="D26" i="25"/>
  <c r="C17" i="25"/>
  <c r="D17" i="25"/>
  <c r="C12" i="25"/>
  <c r="D12" i="25"/>
  <c r="L25" i="25"/>
  <c r="Q25" i="25" s="1"/>
  <c r="L4" i="25"/>
  <c r="M4" i="25" s="1"/>
  <c r="L10" i="25"/>
  <c r="M10" i="25" s="1"/>
  <c r="L23" i="25"/>
  <c r="N23" i="25" s="1"/>
  <c r="L3" i="25"/>
  <c r="M3" i="25" s="1"/>
  <c r="L9" i="25"/>
  <c r="M9" i="25" s="1"/>
  <c r="L16" i="25"/>
  <c r="Q16" i="25" s="1"/>
  <c r="L6" i="25"/>
  <c r="M6" i="25" s="1"/>
  <c r="L8" i="25"/>
  <c r="M8" i="25" s="1"/>
  <c r="L15" i="25"/>
  <c r="P15" i="25" s="1"/>
  <c r="L22" i="25"/>
  <c r="M22" i="25" s="1"/>
  <c r="L18" i="25"/>
  <c r="M18" i="25" s="1"/>
  <c r="L7" i="25"/>
  <c r="Q7" i="25" s="1"/>
  <c r="L14" i="25"/>
  <c r="M14" i="25" s="1"/>
  <c r="L21" i="25"/>
  <c r="M21" i="25" s="1"/>
  <c r="L5" i="25"/>
  <c r="M5" i="25" s="1"/>
  <c r="L24" i="25"/>
  <c r="M24" i="25" s="1"/>
  <c r="L13" i="25"/>
  <c r="M13" i="25" s="1"/>
  <c r="L20" i="25"/>
  <c r="Q20" i="25" s="1"/>
  <c r="L27" i="25"/>
  <c r="M27" i="25" s="1"/>
  <c r="L11" i="25"/>
  <c r="M11" i="25" s="1"/>
  <c r="L19" i="25"/>
  <c r="Q19" i="25" s="1"/>
  <c r="L26" i="25"/>
  <c r="M26" i="25" s="1"/>
  <c r="L17" i="25"/>
  <c r="Q17" i="25" s="1"/>
  <c r="L12" i="25"/>
  <c r="M12" i="25" s="1"/>
  <c r="H25" i="21"/>
  <c r="I25" i="21"/>
  <c r="H4" i="21"/>
  <c r="I4" i="21"/>
  <c r="H10" i="21"/>
  <c r="I10" i="21"/>
  <c r="H6" i="21"/>
  <c r="I6" i="21"/>
  <c r="H3" i="21"/>
  <c r="I3" i="21"/>
  <c r="H9" i="21"/>
  <c r="I9" i="21"/>
  <c r="H16" i="21"/>
  <c r="I16" i="21"/>
  <c r="H18" i="21"/>
  <c r="I18" i="21"/>
  <c r="H8" i="21"/>
  <c r="I8" i="21"/>
  <c r="H15" i="21"/>
  <c r="I15" i="21"/>
  <c r="H22" i="21"/>
  <c r="I22" i="21"/>
  <c r="H24" i="21"/>
  <c r="I24" i="21"/>
  <c r="H7" i="21"/>
  <c r="I7" i="21"/>
  <c r="H14" i="21"/>
  <c r="I14" i="21"/>
  <c r="H21" i="21"/>
  <c r="I21" i="21"/>
  <c r="H11" i="21"/>
  <c r="I11" i="21"/>
  <c r="H2" i="21"/>
  <c r="I2" i="21"/>
  <c r="H13" i="21"/>
  <c r="I13" i="21"/>
  <c r="H20" i="21"/>
  <c r="I20" i="21"/>
  <c r="H27" i="21"/>
  <c r="I27" i="21"/>
  <c r="H17" i="21"/>
  <c r="I17" i="21"/>
  <c r="H12" i="21"/>
  <c r="I12" i="21"/>
  <c r="H19" i="21"/>
  <c r="I19" i="21"/>
  <c r="H26" i="21"/>
  <c r="I26" i="21"/>
  <c r="H23" i="21"/>
  <c r="I23" i="21"/>
  <c r="G5" i="21"/>
  <c r="H5" i="21"/>
  <c r="E25" i="21"/>
  <c r="G25" i="21"/>
  <c r="E4" i="21"/>
  <c r="G4" i="21"/>
  <c r="E10" i="21"/>
  <c r="G10" i="21"/>
  <c r="E6" i="21"/>
  <c r="G6" i="21"/>
  <c r="E3" i="21"/>
  <c r="G3" i="21"/>
  <c r="E9" i="21"/>
  <c r="G9" i="21"/>
  <c r="E16" i="21"/>
  <c r="G16" i="21"/>
  <c r="E18" i="21"/>
  <c r="G18" i="21"/>
  <c r="E8" i="21"/>
  <c r="G8" i="21"/>
  <c r="E15" i="21"/>
  <c r="G15" i="21"/>
  <c r="E22" i="21"/>
  <c r="G22" i="21"/>
  <c r="E24" i="21"/>
  <c r="G24" i="21"/>
  <c r="E7" i="21"/>
  <c r="G7" i="21"/>
  <c r="E14" i="21"/>
  <c r="G14" i="21"/>
  <c r="E21" i="21"/>
  <c r="G21" i="21"/>
  <c r="E11" i="21"/>
  <c r="G11" i="21"/>
  <c r="E2" i="21"/>
  <c r="G2" i="21"/>
  <c r="E13" i="21"/>
  <c r="G13" i="21"/>
  <c r="E20" i="21"/>
  <c r="G20" i="21"/>
  <c r="E27" i="21"/>
  <c r="G27" i="21"/>
  <c r="E17" i="21"/>
  <c r="G17" i="21"/>
  <c r="E12" i="21"/>
  <c r="G12" i="21"/>
  <c r="E19" i="21"/>
  <c r="G19" i="21"/>
  <c r="E26" i="21"/>
  <c r="G26" i="21"/>
  <c r="E23" i="21"/>
  <c r="G23" i="21"/>
  <c r="D5" i="21"/>
  <c r="E5" i="21"/>
  <c r="C25" i="21"/>
  <c r="D25" i="21"/>
  <c r="C4" i="21"/>
  <c r="D4" i="21"/>
  <c r="C10" i="21"/>
  <c r="D10" i="21"/>
  <c r="C6" i="21"/>
  <c r="D6" i="21"/>
  <c r="C3" i="21"/>
  <c r="D3" i="21"/>
  <c r="C9" i="21"/>
  <c r="D9" i="21"/>
  <c r="C16" i="21"/>
  <c r="D16" i="21"/>
  <c r="C18" i="21"/>
  <c r="D18" i="21"/>
  <c r="C8" i="21"/>
  <c r="D8" i="21"/>
  <c r="C15" i="21"/>
  <c r="D15" i="21"/>
  <c r="C24" i="21"/>
  <c r="D24" i="21"/>
  <c r="C22" i="21"/>
  <c r="D22" i="21"/>
  <c r="C7" i="21"/>
  <c r="D7" i="21"/>
  <c r="C14" i="21"/>
  <c r="D14" i="21"/>
  <c r="C21" i="21"/>
  <c r="D21" i="21"/>
  <c r="C11" i="21"/>
  <c r="D11" i="21"/>
  <c r="C2" i="21"/>
  <c r="D2" i="21"/>
  <c r="C13" i="21"/>
  <c r="D13" i="21"/>
  <c r="C20" i="21"/>
  <c r="D20" i="21"/>
  <c r="C27" i="21"/>
  <c r="D27" i="21"/>
  <c r="C17" i="21"/>
  <c r="D17" i="21"/>
  <c r="C12" i="21"/>
  <c r="D12" i="21"/>
  <c r="C19" i="21"/>
  <c r="D19" i="21"/>
  <c r="C26" i="21"/>
  <c r="D26" i="21"/>
  <c r="C23" i="21"/>
  <c r="D23" i="21"/>
  <c r="L5" i="21"/>
  <c r="C5" i="21"/>
  <c r="L3" i="21"/>
  <c r="Q3" i="21" s="1"/>
  <c r="L9" i="21"/>
  <c r="M9" i="21" s="1"/>
  <c r="L16" i="21"/>
  <c r="M16" i="21" s="1"/>
  <c r="L18" i="21"/>
  <c r="Q18" i="21" s="1"/>
  <c r="L8" i="21"/>
  <c r="M8" i="21" s="1"/>
  <c r="L15" i="21"/>
  <c r="P15" i="21" s="1"/>
  <c r="L22" i="21"/>
  <c r="Q22" i="21" s="1"/>
  <c r="L24" i="21"/>
  <c r="M24" i="21" s="1"/>
  <c r="L7" i="21"/>
  <c r="P7" i="21" s="1"/>
  <c r="L14" i="21"/>
  <c r="P14" i="21" s="1"/>
  <c r="L21" i="21"/>
  <c r="M21" i="21" s="1"/>
  <c r="L11" i="21"/>
  <c r="P11" i="21" s="1"/>
  <c r="L13" i="21"/>
  <c r="M13" i="21" s="1"/>
  <c r="L20" i="21"/>
  <c r="M20" i="21" s="1"/>
  <c r="L27" i="21"/>
  <c r="P27" i="21" s="1"/>
  <c r="L17" i="21"/>
  <c r="Q17" i="21" s="1"/>
  <c r="L12" i="21"/>
  <c r="M12" i="21" s="1"/>
  <c r="L19" i="21"/>
  <c r="P19" i="21" s="1"/>
  <c r="L26" i="21"/>
  <c r="M26" i="21" s="1"/>
  <c r="L23" i="21"/>
  <c r="P23" i="21" s="1"/>
  <c r="L25" i="21"/>
  <c r="P25" i="21" s="1"/>
  <c r="L4" i="21"/>
  <c r="Q4" i="21" s="1"/>
  <c r="L10" i="21"/>
  <c r="M10" i="21" s="1"/>
  <c r="L6" i="21"/>
  <c r="Q6" i="21" s="1"/>
  <c r="H25" i="18"/>
  <c r="I25" i="18"/>
  <c r="H4" i="18"/>
  <c r="I4" i="18"/>
  <c r="H10" i="18"/>
  <c r="I10" i="18"/>
  <c r="H2" i="18"/>
  <c r="I2" i="18"/>
  <c r="H3" i="18"/>
  <c r="I3" i="18"/>
  <c r="H9" i="18"/>
  <c r="I9" i="18"/>
  <c r="H16" i="18"/>
  <c r="I16" i="18"/>
  <c r="H11" i="18"/>
  <c r="I11" i="18"/>
  <c r="H12" i="18"/>
  <c r="I12" i="18"/>
  <c r="H8" i="18"/>
  <c r="I8" i="18"/>
  <c r="H7" i="18"/>
  <c r="I7" i="18"/>
  <c r="H14" i="18"/>
  <c r="I14" i="18"/>
  <c r="H21" i="18"/>
  <c r="I21" i="18"/>
  <c r="H5" i="18"/>
  <c r="I5" i="18"/>
  <c r="H6" i="18"/>
  <c r="I6" i="18"/>
  <c r="H15" i="18"/>
  <c r="I15" i="18"/>
  <c r="H13" i="18"/>
  <c r="I13" i="18"/>
  <c r="H20" i="18"/>
  <c r="I20" i="18"/>
  <c r="H27" i="18"/>
  <c r="I27" i="18"/>
  <c r="H17" i="18"/>
  <c r="I17" i="18"/>
  <c r="H18" i="18"/>
  <c r="I18" i="18"/>
  <c r="H22" i="18"/>
  <c r="I22" i="18"/>
  <c r="H19" i="18"/>
  <c r="I19" i="18"/>
  <c r="H26" i="18"/>
  <c r="I26" i="18"/>
  <c r="H23" i="18"/>
  <c r="I23" i="18"/>
  <c r="H24" i="18"/>
  <c r="I24" i="18"/>
  <c r="E25" i="18"/>
  <c r="G25" i="18"/>
  <c r="E4" i="18"/>
  <c r="G4" i="18"/>
  <c r="E10" i="18"/>
  <c r="G10" i="18"/>
  <c r="E2" i="18"/>
  <c r="G2" i="18"/>
  <c r="E3" i="18"/>
  <c r="G3" i="18"/>
  <c r="E9" i="18"/>
  <c r="G9" i="18"/>
  <c r="E16" i="18"/>
  <c r="G16" i="18"/>
  <c r="E11" i="18"/>
  <c r="G11" i="18"/>
  <c r="E8" i="18"/>
  <c r="G8" i="18"/>
  <c r="E15" i="18"/>
  <c r="G15" i="18"/>
  <c r="E22" i="18"/>
  <c r="G22" i="18"/>
  <c r="E12" i="18"/>
  <c r="G12" i="18"/>
  <c r="E7" i="18"/>
  <c r="G7" i="18"/>
  <c r="E14" i="18"/>
  <c r="G14" i="18"/>
  <c r="E21" i="18"/>
  <c r="G21" i="18"/>
  <c r="E5" i="18"/>
  <c r="G5" i="18"/>
  <c r="E6" i="18"/>
  <c r="G6" i="18"/>
  <c r="E13" i="18"/>
  <c r="G13" i="18"/>
  <c r="E20" i="18"/>
  <c r="G20" i="18"/>
  <c r="E27" i="18"/>
  <c r="G27" i="18"/>
  <c r="E17" i="18"/>
  <c r="G17" i="18"/>
  <c r="E18" i="18"/>
  <c r="G18" i="18"/>
  <c r="E19" i="18"/>
  <c r="G19" i="18"/>
  <c r="E26" i="18"/>
  <c r="G26" i="18"/>
  <c r="E23" i="18"/>
  <c r="G23" i="18"/>
  <c r="E24" i="18"/>
  <c r="G24" i="18"/>
  <c r="C25" i="18"/>
  <c r="D25" i="18"/>
  <c r="C4" i="18"/>
  <c r="D4" i="18"/>
  <c r="C10" i="18"/>
  <c r="D10" i="18"/>
  <c r="C2" i="18"/>
  <c r="D2" i="18"/>
  <c r="C3" i="18"/>
  <c r="D3" i="18"/>
  <c r="C9" i="18"/>
  <c r="D9" i="18"/>
  <c r="C16" i="18"/>
  <c r="D16" i="18"/>
  <c r="C11" i="18"/>
  <c r="D11" i="18"/>
  <c r="C8" i="18"/>
  <c r="D8" i="18"/>
  <c r="C15" i="18"/>
  <c r="D15" i="18"/>
  <c r="C22" i="18"/>
  <c r="D22" i="18"/>
  <c r="C12" i="18"/>
  <c r="D12" i="18"/>
  <c r="C7" i="18"/>
  <c r="D7" i="18"/>
  <c r="C14" i="18"/>
  <c r="D14" i="18"/>
  <c r="C21" i="18"/>
  <c r="D21" i="18"/>
  <c r="C5" i="18"/>
  <c r="D5" i="18"/>
  <c r="C6" i="18"/>
  <c r="D6" i="18"/>
  <c r="C13" i="18"/>
  <c r="D13" i="18"/>
  <c r="C20" i="18"/>
  <c r="D20" i="18"/>
  <c r="C27" i="18"/>
  <c r="D27" i="18"/>
  <c r="C17" i="18"/>
  <c r="D17" i="18"/>
  <c r="C18" i="18"/>
  <c r="D18" i="18"/>
  <c r="C19" i="18"/>
  <c r="D19" i="18"/>
  <c r="C26" i="18"/>
  <c r="D26" i="18"/>
  <c r="C23" i="18"/>
  <c r="D23" i="18"/>
  <c r="C24" i="18"/>
  <c r="D24" i="18"/>
  <c r="L25" i="18"/>
  <c r="Q25" i="18" s="1"/>
  <c r="L4" i="18"/>
  <c r="Q4" i="18" s="1"/>
  <c r="L10" i="18"/>
  <c r="Q10" i="18" s="1"/>
  <c r="L3" i="18"/>
  <c r="Q3" i="18" s="1"/>
  <c r="L9" i="18"/>
  <c r="Q9" i="18" s="1"/>
  <c r="L16" i="18"/>
  <c r="Q16" i="18" s="1"/>
  <c r="L11" i="18"/>
  <c r="P11" i="18" s="1"/>
  <c r="L8" i="18"/>
  <c r="Q8" i="18" s="1"/>
  <c r="L15" i="18"/>
  <c r="Q15" i="18" s="1"/>
  <c r="L22" i="18"/>
  <c r="P22" i="18" s="1"/>
  <c r="L12" i="18"/>
  <c r="Q12" i="18" s="1"/>
  <c r="L7" i="18"/>
  <c r="Q7" i="18" s="1"/>
  <c r="L14" i="18"/>
  <c r="Q14" i="18" s="1"/>
  <c r="L21" i="18"/>
  <c r="Q21" i="18" s="1"/>
  <c r="L5" i="18"/>
  <c r="Q5" i="18" s="1"/>
  <c r="L6" i="18"/>
  <c r="Q6" i="18" s="1"/>
  <c r="L13" i="18"/>
  <c r="M13" i="18" s="1"/>
  <c r="L20" i="18"/>
  <c r="M20" i="18" s="1"/>
  <c r="L27" i="18"/>
  <c r="Q27" i="18" s="1"/>
  <c r="L17" i="18"/>
  <c r="Q17" i="18" s="1"/>
  <c r="L18" i="18"/>
  <c r="M18" i="18" s="1"/>
  <c r="L19" i="18"/>
  <c r="P19" i="18" s="1"/>
  <c r="L26" i="18"/>
  <c r="M26" i="18" s="1"/>
  <c r="L23" i="18"/>
  <c r="Q23" i="18" s="1"/>
  <c r="L24" i="18"/>
  <c r="M24" i="18" s="1"/>
  <c r="H25" i="17"/>
  <c r="I25" i="17"/>
  <c r="H4" i="17"/>
  <c r="I4" i="17"/>
  <c r="H10" i="17"/>
  <c r="I10" i="17"/>
  <c r="H23" i="17"/>
  <c r="I23" i="17"/>
  <c r="H3" i="17"/>
  <c r="I3" i="17"/>
  <c r="H9" i="17"/>
  <c r="I9" i="17"/>
  <c r="H16" i="17"/>
  <c r="I16" i="17"/>
  <c r="H12" i="17"/>
  <c r="I12" i="17"/>
  <c r="H8" i="17"/>
  <c r="I8" i="17"/>
  <c r="H15" i="17"/>
  <c r="I15" i="17"/>
  <c r="H22" i="17"/>
  <c r="I22" i="17"/>
  <c r="H18" i="17"/>
  <c r="I18" i="17"/>
  <c r="H7" i="17"/>
  <c r="I7" i="17"/>
  <c r="H14" i="17"/>
  <c r="I14" i="17"/>
  <c r="H21" i="17"/>
  <c r="I21" i="17"/>
  <c r="H5" i="17"/>
  <c r="I5" i="17"/>
  <c r="H2" i="17"/>
  <c r="I2" i="17"/>
  <c r="H13" i="17"/>
  <c r="I13" i="17"/>
  <c r="H20" i="17"/>
  <c r="I20" i="17"/>
  <c r="H27" i="17"/>
  <c r="I27" i="17"/>
  <c r="H11" i="17"/>
  <c r="I11" i="17"/>
  <c r="H6" i="17"/>
  <c r="I6" i="17"/>
  <c r="H19" i="17"/>
  <c r="I19" i="17"/>
  <c r="H26" i="17"/>
  <c r="I26" i="17"/>
  <c r="H17" i="17"/>
  <c r="I17" i="17"/>
  <c r="H24" i="17"/>
  <c r="I24" i="17"/>
  <c r="E23" i="17"/>
  <c r="G23" i="17"/>
  <c r="E12" i="17"/>
  <c r="G12" i="17"/>
  <c r="E25" i="17"/>
  <c r="G25" i="17"/>
  <c r="E4" i="17"/>
  <c r="G4" i="17"/>
  <c r="E10" i="17"/>
  <c r="G10" i="17"/>
  <c r="E8" i="17"/>
  <c r="G8" i="17"/>
  <c r="E15" i="17"/>
  <c r="G15" i="17"/>
  <c r="E22" i="17"/>
  <c r="G22" i="17"/>
  <c r="E18" i="17"/>
  <c r="G18" i="17"/>
  <c r="E9" i="17"/>
  <c r="G9" i="17"/>
  <c r="E7" i="17"/>
  <c r="G7" i="17"/>
  <c r="E14" i="17"/>
  <c r="G14" i="17"/>
  <c r="E21" i="17"/>
  <c r="G21" i="17"/>
  <c r="E5" i="17"/>
  <c r="G5" i="17"/>
  <c r="E2" i="17"/>
  <c r="G2" i="17"/>
  <c r="E16" i="17"/>
  <c r="G16" i="17"/>
  <c r="E13" i="17"/>
  <c r="G13" i="17"/>
  <c r="E20" i="17"/>
  <c r="G20" i="17"/>
  <c r="E27" i="17"/>
  <c r="G27" i="17"/>
  <c r="E11" i="17"/>
  <c r="G11" i="17"/>
  <c r="E6" i="17"/>
  <c r="G6" i="17"/>
  <c r="E3" i="17"/>
  <c r="G3" i="17"/>
  <c r="E19" i="17"/>
  <c r="G19" i="17"/>
  <c r="E26" i="17"/>
  <c r="G26" i="17"/>
  <c r="E17" i="17"/>
  <c r="G17" i="17"/>
  <c r="E24" i="17"/>
  <c r="G24" i="17"/>
  <c r="C25" i="17"/>
  <c r="D25" i="17"/>
  <c r="C4" i="17"/>
  <c r="D4" i="17"/>
  <c r="C10" i="17"/>
  <c r="D10" i="17"/>
  <c r="C23" i="17"/>
  <c r="D23" i="17"/>
  <c r="C3" i="17"/>
  <c r="D3" i="17"/>
  <c r="C9" i="17"/>
  <c r="D9" i="17"/>
  <c r="C16" i="17"/>
  <c r="D16" i="17"/>
  <c r="C12" i="17"/>
  <c r="D12" i="17"/>
  <c r="C8" i="17"/>
  <c r="D8" i="17"/>
  <c r="C15" i="17"/>
  <c r="D15" i="17"/>
  <c r="C22" i="17"/>
  <c r="D22" i="17"/>
  <c r="C18" i="17"/>
  <c r="D18" i="17"/>
  <c r="C7" i="17"/>
  <c r="D7" i="17"/>
  <c r="C14" i="17"/>
  <c r="D14" i="17"/>
  <c r="C21" i="17"/>
  <c r="D21" i="17"/>
  <c r="C5" i="17"/>
  <c r="D5" i="17"/>
  <c r="C2" i="17"/>
  <c r="D2" i="17"/>
  <c r="C13" i="17"/>
  <c r="D13" i="17"/>
  <c r="C20" i="17"/>
  <c r="D20" i="17"/>
  <c r="C27" i="17"/>
  <c r="D27" i="17"/>
  <c r="C11" i="17"/>
  <c r="D11" i="17"/>
  <c r="C6" i="17"/>
  <c r="D6" i="17"/>
  <c r="C19" i="17"/>
  <c r="D19" i="17"/>
  <c r="C26" i="17"/>
  <c r="D26" i="17"/>
  <c r="C17" i="17"/>
  <c r="D17" i="17"/>
  <c r="C24" i="17"/>
  <c r="D24" i="17"/>
  <c r="L25" i="17"/>
  <c r="Q25" i="17" s="1"/>
  <c r="L4" i="17"/>
  <c r="M4" i="17" s="1"/>
  <c r="L10" i="17"/>
  <c r="M10" i="17" s="1"/>
  <c r="L23" i="17"/>
  <c r="P23" i="17" s="1"/>
  <c r="L3" i="17"/>
  <c r="M3" i="17" s="1"/>
  <c r="L9" i="17"/>
  <c r="M9" i="17" s="1"/>
  <c r="L16" i="17"/>
  <c r="Q16" i="17" s="1"/>
  <c r="L12" i="17"/>
  <c r="M12" i="17" s="1"/>
  <c r="L8" i="17"/>
  <c r="M8" i="17" s="1"/>
  <c r="L15" i="17"/>
  <c r="N15" i="17" s="1"/>
  <c r="L22" i="17"/>
  <c r="M22" i="17" s="1"/>
  <c r="L18" i="17"/>
  <c r="M18" i="17" s="1"/>
  <c r="L7" i="17"/>
  <c r="Q7" i="17" s="1"/>
  <c r="L14" i="17"/>
  <c r="M14" i="17" s="1"/>
  <c r="L21" i="17"/>
  <c r="M21" i="17" s="1"/>
  <c r="L5" i="17"/>
  <c r="Q5" i="17" s="1"/>
  <c r="L13" i="17"/>
  <c r="M13" i="17" s="1"/>
  <c r="L20" i="17"/>
  <c r="M20" i="17" s="1"/>
  <c r="L27" i="17"/>
  <c r="Q27" i="17" s="1"/>
  <c r="L11" i="17"/>
  <c r="M11" i="17" s="1"/>
  <c r="L6" i="17"/>
  <c r="M6" i="17" s="1"/>
  <c r="L19" i="17"/>
  <c r="P19" i="17" s="1"/>
  <c r="L26" i="17"/>
  <c r="M26" i="17" s="1"/>
  <c r="L17" i="17"/>
  <c r="Q17" i="17" s="1"/>
  <c r="L24" i="17"/>
  <c r="M24" i="17" s="1"/>
  <c r="H25" i="11"/>
  <c r="I25" i="11"/>
  <c r="H4" i="11"/>
  <c r="I4" i="11"/>
  <c r="H10" i="11"/>
  <c r="I10" i="11"/>
  <c r="H2" i="11"/>
  <c r="I2" i="11"/>
  <c r="H3" i="11"/>
  <c r="I3" i="11"/>
  <c r="H9" i="11"/>
  <c r="I9" i="11"/>
  <c r="H16" i="11"/>
  <c r="I16" i="11"/>
  <c r="H5" i="11"/>
  <c r="I5" i="11"/>
  <c r="H8" i="11"/>
  <c r="I8" i="11"/>
  <c r="H15" i="11"/>
  <c r="I15" i="11"/>
  <c r="H22" i="11"/>
  <c r="I22" i="11"/>
  <c r="H12" i="11"/>
  <c r="I12" i="11"/>
  <c r="H7" i="11"/>
  <c r="I7" i="11"/>
  <c r="H14" i="11"/>
  <c r="I14" i="11"/>
  <c r="H21" i="11"/>
  <c r="I21" i="11"/>
  <c r="H11" i="11"/>
  <c r="I11" i="11"/>
  <c r="H18" i="11"/>
  <c r="I18" i="11"/>
  <c r="H13" i="11"/>
  <c r="I13" i="11"/>
  <c r="H20" i="11"/>
  <c r="I20" i="11"/>
  <c r="H27" i="11"/>
  <c r="I27" i="11"/>
  <c r="H17" i="11"/>
  <c r="I17" i="11"/>
  <c r="H6" i="11"/>
  <c r="I6" i="11"/>
  <c r="H19" i="11"/>
  <c r="I19" i="11"/>
  <c r="H26" i="11"/>
  <c r="I26" i="11"/>
  <c r="H23" i="11"/>
  <c r="I23" i="11"/>
  <c r="H24" i="11"/>
  <c r="I24" i="11"/>
  <c r="E25" i="11"/>
  <c r="G25" i="11"/>
  <c r="E4" i="11"/>
  <c r="G4" i="11"/>
  <c r="E10" i="11"/>
  <c r="G10" i="11"/>
  <c r="E2" i="11"/>
  <c r="G2" i="11"/>
  <c r="E16" i="11"/>
  <c r="G16" i="11"/>
  <c r="E5" i="11"/>
  <c r="G5" i="11"/>
  <c r="E8" i="11"/>
  <c r="G8" i="11"/>
  <c r="E15" i="11"/>
  <c r="G15" i="11"/>
  <c r="E22" i="11"/>
  <c r="G22" i="11"/>
  <c r="E12" i="11"/>
  <c r="G12" i="11"/>
  <c r="E3" i="11"/>
  <c r="G3" i="11"/>
  <c r="E7" i="11"/>
  <c r="G7" i="11"/>
  <c r="E14" i="11"/>
  <c r="G14" i="11"/>
  <c r="E21" i="11"/>
  <c r="G21" i="11"/>
  <c r="E11" i="11"/>
  <c r="G11" i="11"/>
  <c r="E18" i="11"/>
  <c r="G18" i="11"/>
  <c r="E9" i="11"/>
  <c r="G9" i="11"/>
  <c r="E13" i="11"/>
  <c r="G13" i="11"/>
  <c r="E20" i="11"/>
  <c r="G20" i="11"/>
  <c r="E27" i="11"/>
  <c r="G27" i="11"/>
  <c r="E17" i="11"/>
  <c r="G17" i="11"/>
  <c r="E6" i="11"/>
  <c r="G6" i="11"/>
  <c r="E19" i="11"/>
  <c r="G19" i="11"/>
  <c r="E26" i="11"/>
  <c r="G26" i="11"/>
  <c r="E23" i="11"/>
  <c r="G23" i="11"/>
  <c r="E24" i="11"/>
  <c r="G24" i="11"/>
  <c r="C25" i="11"/>
  <c r="D25" i="11"/>
  <c r="C4" i="11"/>
  <c r="D4" i="11"/>
  <c r="C10" i="11"/>
  <c r="D10" i="11"/>
  <c r="C2" i="11"/>
  <c r="D2" i="11"/>
  <c r="C3" i="11"/>
  <c r="D3" i="11"/>
  <c r="C9" i="11"/>
  <c r="D9" i="11"/>
  <c r="C16" i="11"/>
  <c r="D16" i="11"/>
  <c r="C5" i="11"/>
  <c r="D5" i="11"/>
  <c r="C8" i="11"/>
  <c r="D8" i="11"/>
  <c r="C15" i="11"/>
  <c r="D15" i="11"/>
  <c r="C22" i="11"/>
  <c r="D22" i="11"/>
  <c r="C12" i="11"/>
  <c r="D12" i="11"/>
  <c r="C7" i="11"/>
  <c r="D7" i="11"/>
  <c r="C14" i="11"/>
  <c r="D14" i="11"/>
  <c r="C21" i="11"/>
  <c r="D21" i="11"/>
  <c r="C11" i="11"/>
  <c r="D11" i="11"/>
  <c r="C18" i="11"/>
  <c r="D18" i="11"/>
  <c r="C13" i="11"/>
  <c r="D13" i="11"/>
  <c r="C20" i="11"/>
  <c r="D20" i="11"/>
  <c r="C27" i="11"/>
  <c r="D27" i="11"/>
  <c r="C17" i="11"/>
  <c r="D17" i="11"/>
  <c r="C6" i="11"/>
  <c r="D6" i="11"/>
  <c r="C19" i="11"/>
  <c r="D19" i="11"/>
  <c r="C26" i="11"/>
  <c r="D26" i="11"/>
  <c r="C23" i="11"/>
  <c r="D23" i="11"/>
  <c r="C24" i="11"/>
  <c r="D24" i="11"/>
  <c r="L25" i="11"/>
  <c r="Q25" i="11" s="1"/>
  <c r="L4" i="11"/>
  <c r="M4" i="11" s="1"/>
  <c r="L10" i="11"/>
  <c r="M10" i="11" s="1"/>
  <c r="L3" i="11"/>
  <c r="Q3" i="11" s="1"/>
  <c r="L9" i="11"/>
  <c r="M9" i="11" s="1"/>
  <c r="L16" i="11"/>
  <c r="M16" i="11" s="1"/>
  <c r="L5" i="11"/>
  <c r="Q5" i="11" s="1"/>
  <c r="L8" i="11"/>
  <c r="M8" i="11" s="1"/>
  <c r="L15" i="11"/>
  <c r="M15" i="11" s="1"/>
  <c r="L22" i="11"/>
  <c r="Q22" i="11" s="1"/>
  <c r="L12" i="11"/>
  <c r="M12" i="11" s="1"/>
  <c r="L7" i="11"/>
  <c r="M7" i="11" s="1"/>
  <c r="L14" i="11"/>
  <c r="N14" i="11" s="1"/>
  <c r="L21" i="11"/>
  <c r="M21" i="11" s="1"/>
  <c r="L11" i="11"/>
  <c r="M11" i="11" s="1"/>
  <c r="L18" i="11"/>
  <c r="Q18" i="11" s="1"/>
  <c r="L13" i="11"/>
  <c r="M13" i="11" s="1"/>
  <c r="L20" i="11"/>
  <c r="M20" i="11" s="1"/>
  <c r="L27" i="11"/>
  <c r="Q27" i="11" s="1"/>
  <c r="L17" i="11"/>
  <c r="M17" i="11" s="1"/>
  <c r="L6" i="11"/>
  <c r="M6" i="11" s="1"/>
  <c r="L19" i="11"/>
  <c r="Q19" i="11" s="1"/>
  <c r="L26" i="11"/>
  <c r="M26" i="11" s="1"/>
  <c r="L23" i="11"/>
  <c r="Q23" i="11" s="1"/>
  <c r="L24" i="11"/>
  <c r="M24" i="11" s="1"/>
  <c r="P22" i="37" l="1"/>
  <c r="P9" i="37"/>
  <c r="M25" i="34"/>
  <c r="P26" i="37"/>
  <c r="P13" i="37"/>
  <c r="P10" i="37"/>
  <c r="M7" i="37"/>
  <c r="P8" i="37"/>
  <c r="P3" i="37"/>
  <c r="P14" i="37"/>
  <c r="P4" i="37"/>
  <c r="N10" i="37"/>
  <c r="M24" i="37"/>
  <c r="N18" i="37"/>
  <c r="P24" i="37"/>
  <c r="N20" i="37"/>
  <c r="P17" i="37"/>
  <c r="P27" i="37"/>
  <c r="P18" i="37"/>
  <c r="N5" i="37"/>
  <c r="N6" i="37"/>
  <c r="N13" i="37"/>
  <c r="P5" i="37"/>
  <c r="P21" i="37"/>
  <c r="P12" i="37"/>
  <c r="N23" i="37"/>
  <c r="M6" i="37"/>
  <c r="Q13" i="37"/>
  <c r="N15" i="37"/>
  <c r="Q21" i="37"/>
  <c r="M19" i="37"/>
  <c r="N11" i="37"/>
  <c r="N8" i="37"/>
  <c r="Q18" i="37"/>
  <c r="N17" i="37"/>
  <c r="M11" i="37"/>
  <c r="M16" i="37"/>
  <c r="Q8" i="37"/>
  <c r="N27" i="37"/>
  <c r="N21" i="37"/>
  <c r="N9" i="37"/>
  <c r="P23" i="37"/>
  <c r="P19" i="37"/>
  <c r="P20" i="37"/>
  <c r="P11" i="37"/>
  <c r="P7" i="37"/>
  <c r="P15" i="37"/>
  <c r="P16" i="37"/>
  <c r="P6" i="37"/>
  <c r="P25" i="37"/>
  <c r="Q9" i="37"/>
  <c r="N26" i="37"/>
  <c r="M27" i="37"/>
  <c r="M26" i="37"/>
  <c r="N12" i="37"/>
  <c r="N19" i="37"/>
  <c r="M20" i="37"/>
  <c r="N7" i="37"/>
  <c r="N16" i="37"/>
  <c r="N25" i="37"/>
  <c r="Q17" i="37"/>
  <c r="Q10" i="37"/>
  <c r="Q24" i="37"/>
  <c r="Q22" i="37"/>
  <c r="Q3" i="37"/>
  <c r="Q15" i="37"/>
  <c r="M5" i="37"/>
  <c r="N22" i="37"/>
  <c r="N4" i="37"/>
  <c r="N14" i="37"/>
  <c r="Q14" i="37"/>
  <c r="Q12" i="37"/>
  <c r="Q4" i="37"/>
  <c r="N25" i="34"/>
  <c r="M23" i="37"/>
  <c r="N3" i="37"/>
  <c r="M25" i="37"/>
  <c r="P16" i="34"/>
  <c r="P4" i="34"/>
  <c r="P20" i="34"/>
  <c r="N5" i="34"/>
  <c r="P3" i="34"/>
  <c r="P25" i="34"/>
  <c r="N7" i="34"/>
  <c r="M7" i="34"/>
  <c r="P14" i="34"/>
  <c r="P15" i="34"/>
  <c r="N11" i="34"/>
  <c r="P11" i="34"/>
  <c r="P18" i="34"/>
  <c r="P7" i="34"/>
  <c r="M5" i="34"/>
  <c r="N26" i="34"/>
  <c r="N20" i="34"/>
  <c r="M16" i="34"/>
  <c r="N17" i="34"/>
  <c r="M20" i="34"/>
  <c r="N23" i="34"/>
  <c r="P26" i="34"/>
  <c r="P5" i="34"/>
  <c r="P6" i="34"/>
  <c r="M23" i="34"/>
  <c r="N13" i="34"/>
  <c r="N15" i="34"/>
  <c r="N24" i="34"/>
  <c r="N18" i="34"/>
  <c r="M15" i="34"/>
  <c r="M24" i="34"/>
  <c r="N16" i="34"/>
  <c r="P24" i="34"/>
  <c r="P22" i="34"/>
  <c r="P23" i="34"/>
  <c r="Q13" i="34"/>
  <c r="N12" i="34"/>
  <c r="Q21" i="34"/>
  <c r="N9" i="34"/>
  <c r="P17" i="34"/>
  <c r="P19" i="34"/>
  <c r="P27" i="34"/>
  <c r="Q12" i="34"/>
  <c r="Q8" i="34"/>
  <c r="N21" i="34"/>
  <c r="N8" i="34"/>
  <c r="Q9" i="34"/>
  <c r="N6" i="34"/>
  <c r="N10" i="34"/>
  <c r="P21" i="34"/>
  <c r="P12" i="34"/>
  <c r="P8" i="34"/>
  <c r="P9" i="34"/>
  <c r="P10" i="34"/>
  <c r="Q26" i="34"/>
  <c r="Q10" i="34"/>
  <c r="Q19" i="34"/>
  <c r="Q18" i="34"/>
  <c r="Q22" i="34"/>
  <c r="Q3" i="34"/>
  <c r="N27" i="34"/>
  <c r="N22" i="34"/>
  <c r="N4" i="34"/>
  <c r="Q11" i="34"/>
  <c r="P13" i="34"/>
  <c r="Q17" i="34"/>
  <c r="Q27" i="34"/>
  <c r="Q14" i="34"/>
  <c r="Q6" i="34"/>
  <c r="Q4" i="34"/>
  <c r="N19" i="34"/>
  <c r="N14" i="34"/>
  <c r="N3" i="34"/>
  <c r="P8" i="31"/>
  <c r="M20" i="31"/>
  <c r="N8" i="31"/>
  <c r="P17" i="31"/>
  <c r="P12" i="31"/>
  <c r="M8" i="31"/>
  <c r="N25" i="31"/>
  <c r="P16" i="31"/>
  <c r="P4" i="31"/>
  <c r="N17" i="31"/>
  <c r="N20" i="31"/>
  <c r="M3" i="31"/>
  <c r="P23" i="31"/>
  <c r="P13" i="31"/>
  <c r="P15" i="31"/>
  <c r="P20" i="31"/>
  <c r="N13" i="31"/>
  <c r="M12" i="31"/>
  <c r="M15" i="31"/>
  <c r="M14" i="31"/>
  <c r="P14" i="31"/>
  <c r="N14" i="31"/>
  <c r="M27" i="31"/>
  <c r="N3" i="31"/>
  <c r="P27" i="31"/>
  <c r="P5" i="31"/>
  <c r="Q14" i="31"/>
  <c r="M25" i="31"/>
  <c r="M5" i="31"/>
  <c r="N16" i="31"/>
  <c r="P25" i="31"/>
  <c r="P24" i="31"/>
  <c r="Q15" i="31"/>
  <c r="N23" i="31"/>
  <c r="Q3" i="31"/>
  <c r="M23" i="31"/>
  <c r="N24" i="31"/>
  <c r="M16" i="31"/>
  <c r="N19" i="31"/>
  <c r="M13" i="31"/>
  <c r="N18" i="31"/>
  <c r="M24" i="31"/>
  <c r="M9" i="31"/>
  <c r="M19" i="31"/>
  <c r="N12" i="31"/>
  <c r="N5" i="31"/>
  <c r="P19" i="31"/>
  <c r="P18" i="31"/>
  <c r="Q22" i="31"/>
  <c r="Q10" i="31"/>
  <c r="Q26" i="31"/>
  <c r="Q7" i="31"/>
  <c r="N6" i="31"/>
  <c r="Q4" i="31"/>
  <c r="Q18" i="31"/>
  <c r="N10" i="31"/>
  <c r="N4" i="31"/>
  <c r="M17" i="31"/>
  <c r="Q9" i="31"/>
  <c r="Q6" i="31"/>
  <c r="Q11" i="31"/>
  <c r="Q21" i="31"/>
  <c r="N27" i="31"/>
  <c r="N9" i="31"/>
  <c r="P10" i="31"/>
  <c r="P6" i="31"/>
  <c r="P26" i="31"/>
  <c r="P11" i="31"/>
  <c r="P7" i="31"/>
  <c r="P21" i="31"/>
  <c r="P22" i="31"/>
  <c r="N26" i="31"/>
  <c r="N11" i="31"/>
  <c r="N7" i="31"/>
  <c r="N21" i="31"/>
  <c r="N22" i="31"/>
  <c r="P27" i="28"/>
  <c r="P25" i="28"/>
  <c r="P3" i="28"/>
  <c r="P26" i="28"/>
  <c r="P16" i="28"/>
  <c r="P4" i="28"/>
  <c r="M7" i="28"/>
  <c r="P11" i="28"/>
  <c r="N10" i="28"/>
  <c r="P6" i="28"/>
  <c r="P14" i="28"/>
  <c r="P15" i="28"/>
  <c r="P17" i="28"/>
  <c r="P13" i="28"/>
  <c r="P7" i="28"/>
  <c r="P5" i="28"/>
  <c r="P12" i="28"/>
  <c r="N23" i="28"/>
  <c r="M23" i="28"/>
  <c r="M19" i="28"/>
  <c r="P19" i="28"/>
  <c r="P22" i="28"/>
  <c r="P23" i="28"/>
  <c r="P24" i="28"/>
  <c r="P20" i="28"/>
  <c r="P21" i="28"/>
  <c r="P18" i="28"/>
  <c r="P8" i="28"/>
  <c r="P9" i="28"/>
  <c r="P10" i="28"/>
  <c r="N21" i="28"/>
  <c r="N18" i="28"/>
  <c r="N24" i="28"/>
  <c r="N8" i="28"/>
  <c r="N20" i="28"/>
  <c r="N9" i="28"/>
  <c r="N13" i="28"/>
  <c r="Q20" i="28"/>
  <c r="M17" i="28"/>
  <c r="N15" i="28"/>
  <c r="Q21" i="28"/>
  <c r="N5" i="28"/>
  <c r="Q18" i="28"/>
  <c r="M5" i="28"/>
  <c r="M16" i="28"/>
  <c r="Q8" i="28"/>
  <c r="N12" i="28"/>
  <c r="Q9" i="28"/>
  <c r="N27" i="28"/>
  <c r="N7" i="28"/>
  <c r="N16" i="28"/>
  <c r="N25" i="28"/>
  <c r="Q24" i="28"/>
  <c r="Q10" i="28"/>
  <c r="Q26" i="28"/>
  <c r="Q13" i="28"/>
  <c r="Q22" i="28"/>
  <c r="Q3" i="28"/>
  <c r="N11" i="28"/>
  <c r="Q19" i="28"/>
  <c r="Q15" i="28"/>
  <c r="N6" i="28"/>
  <c r="N26" i="28"/>
  <c r="M11" i="28"/>
  <c r="N22" i="28"/>
  <c r="N4" i="28"/>
  <c r="M6" i="28"/>
  <c r="Q14" i="28"/>
  <c r="Q12" i="28"/>
  <c r="Q4" i="28"/>
  <c r="N17" i="28"/>
  <c r="M27" i="28"/>
  <c r="N14" i="28"/>
  <c r="N3" i="28"/>
  <c r="M25" i="28"/>
  <c r="N25" i="25"/>
  <c r="P14" i="25"/>
  <c r="P7" i="25"/>
  <c r="P6" i="25"/>
  <c r="P23" i="25"/>
  <c r="P5" i="25"/>
  <c r="P3" i="25"/>
  <c r="P25" i="25"/>
  <c r="P26" i="25"/>
  <c r="P27" i="25"/>
  <c r="N19" i="25"/>
  <c r="M19" i="25"/>
  <c r="M23" i="25"/>
  <c r="P12" i="25"/>
  <c r="P19" i="25"/>
  <c r="N22" i="25"/>
  <c r="N16" i="25"/>
  <c r="N20" i="25"/>
  <c r="M16" i="25"/>
  <c r="M20" i="25"/>
  <c r="N14" i="25"/>
  <c r="Q13" i="25"/>
  <c r="M7" i="25"/>
  <c r="M25" i="25"/>
  <c r="P20" i="25"/>
  <c r="P22" i="25"/>
  <c r="P16" i="25"/>
  <c r="Q22" i="25"/>
  <c r="Q18" i="25"/>
  <c r="N17" i="25"/>
  <c r="Q26" i="25"/>
  <c r="Q3" i="25"/>
  <c r="M17" i="25"/>
  <c r="N3" i="25"/>
  <c r="Q23" i="25"/>
  <c r="N26" i="25"/>
  <c r="N7" i="25"/>
  <c r="P17" i="25"/>
  <c r="P4" i="25"/>
  <c r="Q11" i="25"/>
  <c r="Q10" i="25"/>
  <c r="Q9" i="25"/>
  <c r="Q24" i="25"/>
  <c r="N24" i="25"/>
  <c r="Q5" i="25"/>
  <c r="Q15" i="25"/>
  <c r="N5" i="25"/>
  <c r="N15" i="25"/>
  <c r="Q21" i="25"/>
  <c r="Q8" i="25"/>
  <c r="M15" i="25"/>
  <c r="Q12" i="25"/>
  <c r="Q27" i="25"/>
  <c r="Q14" i="25"/>
  <c r="Q6" i="25"/>
  <c r="Q4" i="25"/>
  <c r="N12" i="25"/>
  <c r="N27" i="25"/>
  <c r="N6" i="25"/>
  <c r="N4" i="25"/>
  <c r="P24" i="25"/>
  <c r="P11" i="25"/>
  <c r="P13" i="25"/>
  <c r="P21" i="25"/>
  <c r="P18" i="25"/>
  <c r="P8" i="25"/>
  <c r="P9" i="25"/>
  <c r="P10" i="25"/>
  <c r="N11" i="25"/>
  <c r="N13" i="25"/>
  <c r="N21" i="25"/>
  <c r="N18" i="25"/>
  <c r="N8" i="25"/>
  <c r="N9" i="25"/>
  <c r="N10" i="25"/>
  <c r="N6" i="21"/>
  <c r="P10" i="18"/>
  <c r="P8" i="21"/>
  <c r="P21" i="21"/>
  <c r="P22" i="21"/>
  <c r="N18" i="21"/>
  <c r="M18" i="21"/>
  <c r="P18" i="21"/>
  <c r="P17" i="21"/>
  <c r="N12" i="21"/>
  <c r="N17" i="21"/>
  <c r="P9" i="21"/>
  <c r="N22" i="21"/>
  <c r="M22" i="21"/>
  <c r="P13" i="21"/>
  <c r="M4" i="21"/>
  <c r="N26" i="21"/>
  <c r="P6" i="21"/>
  <c r="P24" i="21"/>
  <c r="P3" i="21"/>
  <c r="N3" i="21"/>
  <c r="M17" i="21"/>
  <c r="M3" i="21"/>
  <c r="P4" i="21"/>
  <c r="P26" i="21"/>
  <c r="M5" i="21"/>
  <c r="Q5" i="21"/>
  <c r="P5" i="21"/>
  <c r="N5" i="21"/>
  <c r="M6" i="21"/>
  <c r="M14" i="21"/>
  <c r="N9" i="21"/>
  <c r="N25" i="21"/>
  <c r="Q25" i="21"/>
  <c r="M23" i="21"/>
  <c r="N24" i="21"/>
  <c r="M25" i="21"/>
  <c r="P20" i="21"/>
  <c r="Q26" i="21"/>
  <c r="N13" i="21"/>
  <c r="Q13" i="21"/>
  <c r="N15" i="21"/>
  <c r="Q14" i="21"/>
  <c r="N14" i="21"/>
  <c r="N8" i="21"/>
  <c r="P12" i="21"/>
  <c r="Q16" i="21"/>
  <c r="N7" i="21"/>
  <c r="M15" i="21"/>
  <c r="Q9" i="21"/>
  <c r="Q23" i="21"/>
  <c r="Q27" i="21"/>
  <c r="Q7" i="21"/>
  <c r="N11" i="21"/>
  <c r="M7" i="21"/>
  <c r="Q20" i="21"/>
  <c r="Q24" i="21"/>
  <c r="N27" i="21"/>
  <c r="M11" i="21"/>
  <c r="N19" i="21"/>
  <c r="M27" i="21"/>
  <c r="N21" i="21"/>
  <c r="Q10" i="21"/>
  <c r="Q19" i="21"/>
  <c r="Q11" i="21"/>
  <c r="Q15" i="21"/>
  <c r="N23" i="21"/>
  <c r="M19" i="21"/>
  <c r="N20" i="21"/>
  <c r="N16" i="21"/>
  <c r="N4" i="21"/>
  <c r="P10" i="21"/>
  <c r="P16" i="21"/>
  <c r="Q12" i="21"/>
  <c r="Q21" i="21"/>
  <c r="Q8" i="21"/>
  <c r="N10" i="21"/>
  <c r="N16" i="18"/>
  <c r="P24" i="18"/>
  <c r="P16" i="18"/>
  <c r="N27" i="18"/>
  <c r="N4" i="18"/>
  <c r="P18" i="18"/>
  <c r="N9" i="18"/>
  <c r="M9" i="18"/>
  <c r="P13" i="18"/>
  <c r="N21" i="18"/>
  <c r="N15" i="18"/>
  <c r="P21" i="18"/>
  <c r="P15" i="18"/>
  <c r="P9" i="18"/>
  <c r="N8" i="18"/>
  <c r="P4" i="18"/>
  <c r="M4" i="18"/>
  <c r="M8" i="18"/>
  <c r="N7" i="18"/>
  <c r="M17" i="18"/>
  <c r="N10" i="18"/>
  <c r="P26" i="18"/>
  <c r="P5" i="18"/>
  <c r="M7" i="18"/>
  <c r="N12" i="18"/>
  <c r="N5" i="18"/>
  <c r="N26" i="18"/>
  <c r="M5" i="18"/>
  <c r="M15" i="18"/>
  <c r="M3" i="18"/>
  <c r="P17" i="18"/>
  <c r="P7" i="18"/>
  <c r="P8" i="18"/>
  <c r="M12" i="18"/>
  <c r="M11" i="18"/>
  <c r="M21" i="18"/>
  <c r="M22" i="18"/>
  <c r="M10" i="18"/>
  <c r="M14" i="18"/>
  <c r="M16" i="18"/>
  <c r="M6" i="18"/>
  <c r="P20" i="18"/>
  <c r="P12" i="18"/>
  <c r="N19" i="18"/>
  <c r="M27" i="18"/>
  <c r="Q19" i="18"/>
  <c r="Q22" i="18"/>
  <c r="M19" i="18"/>
  <c r="Q18" i="18"/>
  <c r="N25" i="18"/>
  <c r="Q20" i="18"/>
  <c r="Q11" i="18"/>
  <c r="N23" i="18"/>
  <c r="N17" i="18"/>
  <c r="N6" i="18"/>
  <c r="N14" i="18"/>
  <c r="N22" i="18"/>
  <c r="N11" i="18"/>
  <c r="N3" i="18"/>
  <c r="P23" i="18"/>
  <c r="P27" i="18"/>
  <c r="P6" i="18"/>
  <c r="P14" i="18"/>
  <c r="P3" i="18"/>
  <c r="P25" i="18"/>
  <c r="Q26" i="18"/>
  <c r="Q13" i="18"/>
  <c r="N24" i="18"/>
  <c r="N13" i="18"/>
  <c r="Q24" i="18"/>
  <c r="M23" i="18"/>
  <c r="M25" i="18"/>
  <c r="N18" i="18"/>
  <c r="N20" i="18"/>
  <c r="P12" i="17"/>
  <c r="P26" i="17"/>
  <c r="P18" i="17"/>
  <c r="P4" i="17"/>
  <c r="N4" i="17"/>
  <c r="N24" i="17"/>
  <c r="N3" i="17"/>
  <c r="N10" i="17"/>
  <c r="P24" i="17"/>
  <c r="N19" i="17"/>
  <c r="N16" i="17"/>
  <c r="P8" i="17"/>
  <c r="P3" i="17"/>
  <c r="P11" i="17"/>
  <c r="P21" i="17"/>
  <c r="P10" i="17"/>
  <c r="N6" i="17"/>
  <c r="P14" i="17"/>
  <c r="N5" i="17"/>
  <c r="N21" i="17"/>
  <c r="P6" i="17"/>
  <c r="P13" i="17"/>
  <c r="P9" i="17"/>
  <c r="N20" i="17"/>
  <c r="M15" i="17"/>
  <c r="P20" i="17"/>
  <c r="P22" i="17"/>
  <c r="Q18" i="17"/>
  <c r="M19" i="17"/>
  <c r="M5" i="17"/>
  <c r="Q15" i="17"/>
  <c r="M16" i="17"/>
  <c r="N25" i="17"/>
  <c r="Q19" i="17"/>
  <c r="Q8" i="17"/>
  <c r="N17" i="17"/>
  <c r="N27" i="17"/>
  <c r="N7" i="17"/>
  <c r="Q6" i="17"/>
  <c r="Q9" i="17"/>
  <c r="M17" i="17"/>
  <c r="M7" i="17"/>
  <c r="N23" i="17"/>
  <c r="Q20" i="17"/>
  <c r="Q23" i="17"/>
  <c r="N13" i="17"/>
  <c r="N9" i="17"/>
  <c r="M23" i="17"/>
  <c r="P17" i="17"/>
  <c r="P27" i="17"/>
  <c r="P5" i="17"/>
  <c r="P7" i="17"/>
  <c r="P15" i="17"/>
  <c r="P16" i="17"/>
  <c r="P25" i="17"/>
  <c r="Q10" i="17"/>
  <c r="Q26" i="17"/>
  <c r="Q13" i="17"/>
  <c r="Q22" i="17"/>
  <c r="Q3" i="17"/>
  <c r="N11" i="17"/>
  <c r="N22" i="17"/>
  <c r="Q24" i="17"/>
  <c r="Q11" i="17"/>
  <c r="Q21" i="17"/>
  <c r="Q12" i="17"/>
  <c r="Q4" i="17"/>
  <c r="N26" i="17"/>
  <c r="M27" i="17"/>
  <c r="N14" i="17"/>
  <c r="N12" i="17"/>
  <c r="M25" i="17"/>
  <c r="Q14" i="17"/>
  <c r="N18" i="17"/>
  <c r="N8" i="17"/>
  <c r="M5" i="11"/>
  <c r="N25" i="11"/>
  <c r="M25" i="11"/>
  <c r="N20" i="11"/>
  <c r="P3" i="11"/>
  <c r="N3" i="11"/>
  <c r="N10" i="11"/>
  <c r="P12" i="11"/>
  <c r="P5" i="11"/>
  <c r="N27" i="11"/>
  <c r="M27" i="11"/>
  <c r="P9" i="11"/>
  <c r="N7" i="11"/>
  <c r="P26" i="11"/>
  <c r="P27" i="11"/>
  <c r="P21" i="11"/>
  <c r="N19" i="11"/>
  <c r="N8" i="11"/>
  <c r="M19" i="11"/>
  <c r="N5" i="11"/>
  <c r="P24" i="11"/>
  <c r="P19" i="11"/>
  <c r="P14" i="11"/>
  <c r="Q20" i="11"/>
  <c r="N6" i="11"/>
  <c r="P17" i="11"/>
  <c r="P18" i="11"/>
  <c r="P8" i="11"/>
  <c r="P25" i="11"/>
  <c r="N23" i="11"/>
  <c r="M23" i="11"/>
  <c r="M14" i="11"/>
  <c r="M3" i="11"/>
  <c r="P23" i="11"/>
  <c r="P4" i="11"/>
  <c r="N13" i="11"/>
  <c r="N22" i="11"/>
  <c r="N16" i="11"/>
  <c r="Q14" i="11"/>
  <c r="N18" i="11"/>
  <c r="M22" i="11"/>
  <c r="Q7" i="11"/>
  <c r="M18" i="11"/>
  <c r="N15" i="11"/>
  <c r="N24" i="11"/>
  <c r="P13" i="11"/>
  <c r="P22" i="11"/>
  <c r="Q16" i="11"/>
  <c r="Q26" i="11"/>
  <c r="Q13" i="11"/>
  <c r="Q12" i="11"/>
  <c r="Q9" i="11"/>
  <c r="N17" i="11"/>
  <c r="N12" i="11"/>
  <c r="N4" i="11"/>
  <c r="Q6" i="11"/>
  <c r="N11" i="11"/>
  <c r="P6" i="11"/>
  <c r="P20" i="11"/>
  <c r="P11" i="11"/>
  <c r="P7" i="11"/>
  <c r="P15" i="11"/>
  <c r="P16" i="11"/>
  <c r="P10" i="11"/>
  <c r="Q24" i="11"/>
  <c r="Q17" i="11"/>
  <c r="Q11" i="11"/>
  <c r="Q15" i="11"/>
  <c r="Q10" i="11"/>
  <c r="N26" i="11"/>
  <c r="N21" i="11"/>
  <c r="N9" i="11"/>
  <c r="Q21" i="11"/>
  <c r="Q8" i="11"/>
  <c r="Q4" i="11"/>
</calcChain>
</file>

<file path=xl/sharedStrings.xml><?xml version="1.0" encoding="utf-8"?>
<sst xmlns="http://schemas.openxmlformats.org/spreadsheetml/2006/main" count="262" uniqueCount="24">
  <si>
    <t>soc_science</t>
  </si>
  <si>
    <t>science</t>
  </si>
  <si>
    <t>math</t>
  </si>
  <si>
    <t>writing</t>
  </si>
  <si>
    <t>ela_reading</t>
  </si>
  <si>
    <t>all_subj</t>
  </si>
  <si>
    <t>failing</t>
  </si>
  <si>
    <t>meets_only</t>
  </si>
  <si>
    <t>meets</t>
  </si>
  <si>
    <t>masters_only</t>
  </si>
  <si>
    <t>masters</t>
  </si>
  <si>
    <t>approaches_only</t>
  </si>
  <si>
    <t>approaches</t>
  </si>
  <si>
    <t>subject</t>
  </si>
  <si>
    <t>year_end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</si>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</sst>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1" fillId="0" borderId="0" xfId="0" applyNumberFormat="1" applyFont="1"/>
    <xf numFmtId="9" fontId="0" fillId="0" borderId="0" xfId="0" applyNumberFormat="1"/>
    <xf numFmtId="0" fontId="1" fillId="2" borderId="0" xfId="0" applyFon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2016-2022 STAAR XmR Charts approaches_only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apponly'!$K$1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C-295B-2845-B79D-49A7A4F3575F}"/>
              </c:ext>
            </c:extLst>
          </c:dPt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apponly'!$K$2:$K$7</c:f>
              <c:numCache>
                <c:formatCode>0.00</c:formatCode>
                <c:ptCount val="6"/>
                <c:pt idx="1">
                  <c:v>2.9999999999999916E-2</c:v>
                </c:pt>
                <c:pt idx="2">
                  <c:v>0</c:v>
                </c:pt>
                <c:pt idx="3">
                  <c:v>0</c:v>
                </c:pt>
                <c:pt idx="4">
                  <c:v>1.0000000000000009E-2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2845-B79D-49A7A4F3575F}"/>
            </c:ext>
          </c:extLst>
        </c:ser>
        <c:ser>
          <c:idx val="1"/>
          <c:order val="1"/>
          <c:tx>
            <c:strRef>
              <c:f>'2016-2022 XmR all sub apponly'!$L$1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95B-2845-B79D-49A7A4F3575F}"/>
                </c:ext>
              </c:extLst>
            </c:dLbl>
            <c:dLbl>
              <c:idx val="4"/>
              <c:layout>
                <c:manualLayout>
                  <c:x val="-1.4626218913958223E-2"/>
                  <c:y val="-2.017937077226292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5-5A49-B9AA-0E3E83B7D4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apponly'!$L$2:$L$7</c:f>
              <c:numCache>
                <c:formatCode>0.00</c:formatCode>
                <c:ptCount val="6"/>
                <c:pt idx="1">
                  <c:v>8.1675000000000064E-3</c:v>
                </c:pt>
                <c:pt idx="2">
                  <c:v>8.1675000000000064E-3</c:v>
                </c:pt>
                <c:pt idx="3">
                  <c:v>8.1675000000000064E-3</c:v>
                </c:pt>
                <c:pt idx="4">
                  <c:v>8.1675000000000064E-3</c:v>
                </c:pt>
                <c:pt idx="5">
                  <c:v>8.1675000000000064E-3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B-2845-B79D-49A7A4F3575F}"/>
            </c:ext>
          </c:extLst>
        </c:ser>
        <c:ser>
          <c:idx val="2"/>
          <c:order val="2"/>
          <c:tx>
            <c:strRef>
              <c:f>'2016-2022 XmR all sub apponly'!$M$1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apponly'!$M$2:$M$7</c:f>
              <c:numCache>
                <c:formatCode>0.00</c:formatCode>
                <c:ptCount val="6"/>
                <c:pt idx="1">
                  <c:v>6.278333333333338E-3</c:v>
                </c:pt>
                <c:pt idx="2">
                  <c:v>6.278333333333338E-3</c:v>
                </c:pt>
                <c:pt idx="3">
                  <c:v>6.278333333333338E-3</c:v>
                </c:pt>
                <c:pt idx="4">
                  <c:v>6.278333333333338E-3</c:v>
                </c:pt>
                <c:pt idx="5">
                  <c:v>6.278333333333338E-3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B-2845-B79D-49A7A4F3575F}"/>
            </c:ext>
          </c:extLst>
        </c:ser>
        <c:ser>
          <c:idx val="3"/>
          <c:order val="3"/>
          <c:tx>
            <c:strRef>
              <c:f>'2016-2022 XmR all sub apponly'!$N$1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apponly'!$N$2:$N$7</c:f>
              <c:numCache>
                <c:formatCode>0.00</c:formatCode>
                <c:ptCount val="6"/>
                <c:pt idx="1">
                  <c:v>4.3891666666666697E-3</c:v>
                </c:pt>
                <c:pt idx="2">
                  <c:v>4.3891666666666697E-3</c:v>
                </c:pt>
                <c:pt idx="3">
                  <c:v>4.3891666666666697E-3</c:v>
                </c:pt>
                <c:pt idx="4">
                  <c:v>4.3891666666666697E-3</c:v>
                </c:pt>
                <c:pt idx="5">
                  <c:v>4.3891666666666697E-3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B-2845-B79D-49A7A4F3575F}"/>
            </c:ext>
          </c:extLst>
        </c:ser>
        <c:ser>
          <c:idx val="4"/>
          <c:order val="4"/>
          <c:tx>
            <c:strRef>
              <c:f>'2016-2022 XmR all sub apponly'!$O$1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95B-2845-B79D-49A7A4F3575F}"/>
                </c:ext>
              </c:extLst>
            </c:dLbl>
            <c:dLbl>
              <c:idx val="4"/>
              <c:layout>
                <c:manualLayout>
                  <c:x val="-1.4626218913958223E-2"/>
                  <c:y val="-2.017937077226292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5-5A49-B9AA-0E3E83B7D4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apponly'!$O$2:$O$7</c:f>
              <c:numCache>
                <c:formatCode>0.00</c:formatCode>
                <c:ptCount val="6"/>
                <c:pt idx="0">
                  <c:v>2.5000000000000022E-3</c:v>
                </c:pt>
                <c:pt idx="1">
                  <c:v>2.5000000000000022E-3</c:v>
                </c:pt>
                <c:pt idx="2">
                  <c:v>2.5000000000000022E-3</c:v>
                </c:pt>
                <c:pt idx="3">
                  <c:v>2.5000000000000022E-3</c:v>
                </c:pt>
                <c:pt idx="4">
                  <c:v>2.5000000000000022E-3</c:v>
                </c:pt>
                <c:pt idx="5">
                  <c:v>2.5000000000000022E-3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5B-2845-B79D-49A7A4F3575F}"/>
            </c:ext>
          </c:extLst>
        </c:ser>
        <c:ser>
          <c:idx val="5"/>
          <c:order val="5"/>
          <c:tx>
            <c:strRef>
              <c:f>'2016-2022 XmR all sub apponly'!$P$1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apponly'!$P$2:$P$7</c:f>
              <c:numCache>
                <c:formatCode>0.00</c:formatCode>
                <c:ptCount val="6"/>
                <c:pt idx="1">
                  <c:v>6.1083333333333432E-4</c:v>
                </c:pt>
                <c:pt idx="2">
                  <c:v>6.1083333333333432E-4</c:v>
                </c:pt>
                <c:pt idx="3">
                  <c:v>6.1083333333333432E-4</c:v>
                </c:pt>
                <c:pt idx="4">
                  <c:v>6.1083333333333432E-4</c:v>
                </c:pt>
                <c:pt idx="5">
                  <c:v>6.1083333333333432E-4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5B-2845-B79D-49A7A4F3575F}"/>
            </c:ext>
          </c:extLst>
        </c:ser>
        <c:ser>
          <c:idx val="6"/>
          <c:order val="6"/>
          <c:tx>
            <c:strRef>
              <c:f>'2016-2022 XmR all sub apponly'!$Q$1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5B-2845-B79D-49A7A4F3575F}"/>
            </c:ext>
          </c:extLst>
        </c:ser>
        <c:ser>
          <c:idx val="7"/>
          <c:order val="7"/>
          <c:tx>
            <c:strRef>
              <c:f>'2016-2022 XmR all sub apponly'!$R$1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5B-2845-B79D-49A7A4F3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78047"/>
        <c:axId val="1761216879"/>
      </c:lineChart>
      <c:catAx>
        <c:axId val="186277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School Year 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216879"/>
        <c:crosses val="autoZero"/>
        <c:auto val="0"/>
        <c:lblAlgn val="ctr"/>
        <c:lblOffset val="100"/>
        <c:noMultiLvlLbl val="0"/>
      </c:catAx>
      <c:valAx>
        <c:axId val="176121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277804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  <a:latin typeface=" +mn-lt"/>
              </a:rPr>
              <a:t>2016-2022 STAAR Unaggregated Analysis - Proportion Meeting 'Approaches' Level in  Subject Category = 'Math'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approachonly'!$B$1</c:f>
              <c:strCache>
                <c:ptCount val="1"/>
                <c:pt idx="0">
                  <c:v>approaches_only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approachonly'!$B$2:$B$7</c:f>
              <c:numCache>
                <c:formatCode>0%</c:formatCode>
                <c:ptCount val="6"/>
                <c:pt idx="0">
                  <c:v>0.30999999999999989</c:v>
                </c:pt>
                <c:pt idx="1">
                  <c:v>0.27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2-9544-90D8-C7F50456A16F}"/>
            </c:ext>
          </c:extLst>
        </c:ser>
        <c:ser>
          <c:idx val="1"/>
          <c:order val="1"/>
          <c:tx>
            <c:strRef>
              <c:f>'2016-2022 XmR math approachonly'!$C$1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172-9544-90D8-C7F50456A16F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3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B6-CD42-B942-5CB9D9E0C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approachonly'!$C$2:$C$7</c:f>
              <c:numCache>
                <c:formatCode>0%</c:formatCode>
                <c:ptCount val="6"/>
                <c:pt idx="0">
                  <c:v>0.35217333333333334</c:v>
                </c:pt>
                <c:pt idx="1">
                  <c:v>0.35217333333333334</c:v>
                </c:pt>
                <c:pt idx="2">
                  <c:v>0.35217333333333334</c:v>
                </c:pt>
                <c:pt idx="3">
                  <c:v>0.35217333333333334</c:v>
                </c:pt>
                <c:pt idx="4">
                  <c:v>0.35217333333333334</c:v>
                </c:pt>
                <c:pt idx="5">
                  <c:v>0.35217333333333334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2-9544-90D8-C7F50456A16F}"/>
            </c:ext>
          </c:extLst>
        </c:ser>
        <c:ser>
          <c:idx val="2"/>
          <c:order val="2"/>
          <c:tx>
            <c:strRef>
              <c:f>'2016-2022 XmR math approachonly'!$D$1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approachonly'!$D$2:$D$7</c:f>
              <c:numCache>
                <c:formatCode>0%</c:formatCode>
                <c:ptCount val="6"/>
                <c:pt idx="0">
                  <c:v>0.33089333333333332</c:v>
                </c:pt>
                <c:pt idx="1">
                  <c:v>0.33089333333333332</c:v>
                </c:pt>
                <c:pt idx="2">
                  <c:v>0.33089333333333332</c:v>
                </c:pt>
                <c:pt idx="3">
                  <c:v>0.33089333333333332</c:v>
                </c:pt>
                <c:pt idx="4">
                  <c:v>0.33089333333333332</c:v>
                </c:pt>
                <c:pt idx="5">
                  <c:v>0.33089333333333332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2-9544-90D8-C7F50456A16F}"/>
            </c:ext>
          </c:extLst>
        </c:ser>
        <c:ser>
          <c:idx val="3"/>
          <c:order val="3"/>
          <c:tx>
            <c:strRef>
              <c:f>'2016-2022 XmR math approachonly'!$E$1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approachonly'!$E$2:$E$7</c:f>
              <c:numCache>
                <c:formatCode>0%</c:formatCode>
                <c:ptCount val="6"/>
                <c:pt idx="0">
                  <c:v>0.30961333333333335</c:v>
                </c:pt>
                <c:pt idx="1">
                  <c:v>0.30961333333333335</c:v>
                </c:pt>
                <c:pt idx="2">
                  <c:v>0.30961333333333335</c:v>
                </c:pt>
                <c:pt idx="3">
                  <c:v>0.30961333333333335</c:v>
                </c:pt>
                <c:pt idx="4">
                  <c:v>0.30961333333333335</c:v>
                </c:pt>
                <c:pt idx="5">
                  <c:v>0.30961333333333335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2-9544-90D8-C7F50456A16F}"/>
            </c:ext>
          </c:extLst>
        </c:ser>
        <c:ser>
          <c:idx val="4"/>
          <c:order val="4"/>
          <c:tx>
            <c:strRef>
              <c:f>'2016-2022 XmR math approachonly'!$F$1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172-9544-90D8-C7F50456A16F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B6-CD42-B942-5CB9D9E0C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approachonly'!$F$2:$F$7</c:f>
              <c:numCache>
                <c:formatCode>0%</c:formatCode>
                <c:ptCount val="6"/>
                <c:pt idx="0">
                  <c:v>0.28833333333333333</c:v>
                </c:pt>
                <c:pt idx="1">
                  <c:v>0.28833333333333333</c:v>
                </c:pt>
                <c:pt idx="2">
                  <c:v>0.28833333333333333</c:v>
                </c:pt>
                <c:pt idx="3">
                  <c:v>0.28833333333333333</c:v>
                </c:pt>
                <c:pt idx="4">
                  <c:v>0.28833333333333333</c:v>
                </c:pt>
                <c:pt idx="5">
                  <c:v>0.28833333333333333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72-9544-90D8-C7F50456A16F}"/>
            </c:ext>
          </c:extLst>
        </c:ser>
        <c:ser>
          <c:idx val="5"/>
          <c:order val="5"/>
          <c:tx>
            <c:strRef>
              <c:f>'2016-2022 XmR math approachonly'!$G$1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approachonly'!$G$2:$G$7</c:f>
              <c:numCache>
                <c:formatCode>0%</c:formatCode>
                <c:ptCount val="6"/>
                <c:pt idx="0">
                  <c:v>0.26705333333333331</c:v>
                </c:pt>
                <c:pt idx="1">
                  <c:v>0.26705333333333331</c:v>
                </c:pt>
                <c:pt idx="2">
                  <c:v>0.26705333333333331</c:v>
                </c:pt>
                <c:pt idx="3">
                  <c:v>0.26705333333333331</c:v>
                </c:pt>
                <c:pt idx="4">
                  <c:v>0.26705333333333331</c:v>
                </c:pt>
                <c:pt idx="5">
                  <c:v>0.26705333333333331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72-9544-90D8-C7F50456A16F}"/>
            </c:ext>
          </c:extLst>
        </c:ser>
        <c:ser>
          <c:idx val="6"/>
          <c:order val="6"/>
          <c:tx>
            <c:strRef>
              <c:f>'2016-2022 XmR math approachonly'!$H$1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approachonly'!$H$2:$H$7</c:f>
              <c:numCache>
                <c:formatCode>0%</c:formatCode>
                <c:ptCount val="6"/>
                <c:pt idx="0">
                  <c:v>0.24577333333333334</c:v>
                </c:pt>
                <c:pt idx="1">
                  <c:v>0.24577333333333334</c:v>
                </c:pt>
                <c:pt idx="2">
                  <c:v>0.24577333333333334</c:v>
                </c:pt>
                <c:pt idx="3">
                  <c:v>0.24577333333333334</c:v>
                </c:pt>
                <c:pt idx="4">
                  <c:v>0.24577333333333334</c:v>
                </c:pt>
                <c:pt idx="5">
                  <c:v>0.24577333333333334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72-9544-90D8-C7F50456A16F}"/>
            </c:ext>
          </c:extLst>
        </c:ser>
        <c:ser>
          <c:idx val="7"/>
          <c:order val="7"/>
          <c:tx>
            <c:strRef>
              <c:f>'2016-2022 XmR math approachonly'!$I$1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172-9544-90D8-C7F50456A16F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B6-CD42-B942-5CB9D9E0C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approachonly'!$I$2:$I$7</c:f>
              <c:numCache>
                <c:formatCode>0%</c:formatCode>
                <c:ptCount val="6"/>
                <c:pt idx="0">
                  <c:v>0.22449333333333332</c:v>
                </c:pt>
                <c:pt idx="1">
                  <c:v>0.22449333333333332</c:v>
                </c:pt>
                <c:pt idx="2">
                  <c:v>0.22449333333333332</c:v>
                </c:pt>
                <c:pt idx="3">
                  <c:v>0.22449333333333332</c:v>
                </c:pt>
                <c:pt idx="4">
                  <c:v>0.22449333333333332</c:v>
                </c:pt>
                <c:pt idx="5">
                  <c:v>0.22449333333333332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72-9544-90D8-C7F50456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01376"/>
        <c:axId val="1308851904"/>
      </c:lineChart>
      <c:catAx>
        <c:axId val="15667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 u="none" strike="noStrike" kern="1200" baseline="0">
                    <a:solidFill>
                      <a:srgbClr val="000000"/>
                    </a:solidFill>
                  </a:rPr>
                  <a:t>Academic Year-End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08851904"/>
        <c:crossesAt val="-0.1"/>
        <c:auto val="0"/>
        <c:lblAlgn val="ctr"/>
        <c:lblOffset val="100"/>
        <c:noMultiLvlLbl val="0"/>
      </c:catAx>
      <c:valAx>
        <c:axId val="1308851904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 +mn-lt"/>
                  </a:rPr>
                  <a:t>Proportion Reaching This Level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67013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2016-2022 STAAR XmR Chart Data meets_only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meetsonly'!$K$1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meetsonly'!$K$2:$K$7</c:f>
              <c:numCache>
                <c:formatCode>0%</c:formatCode>
                <c:ptCount val="6"/>
                <c:pt idx="1">
                  <c:v>2.0000000000000018E-2</c:v>
                </c:pt>
                <c:pt idx="2">
                  <c:v>2.0000000000000018E-2</c:v>
                </c:pt>
                <c:pt idx="3">
                  <c:v>1.9999999999999962E-2</c:v>
                </c:pt>
                <c:pt idx="4">
                  <c:v>0</c:v>
                </c:pt>
                <c:pt idx="5">
                  <c:v>3.999999999999998E-2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5E47-8F57-C44D210BEC57}"/>
            </c:ext>
          </c:extLst>
        </c:ser>
        <c:ser>
          <c:idx val="1"/>
          <c:order val="1"/>
          <c:tx>
            <c:strRef>
              <c:f>'2016-2022 XmR math meetsonly'!$L$1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CCF-5E47-8F57-C44D210BEC57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3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CB-5B46-895F-8A8B8763DE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meetsonly'!$L$2:$L$7</c:f>
              <c:numCache>
                <c:formatCode>0%</c:formatCode>
                <c:ptCount val="6"/>
                <c:pt idx="1">
                  <c:v>6.5339999999999981E-2</c:v>
                </c:pt>
                <c:pt idx="2">
                  <c:v>6.5339999999999981E-2</c:v>
                </c:pt>
                <c:pt idx="3">
                  <c:v>6.5339999999999981E-2</c:v>
                </c:pt>
                <c:pt idx="4">
                  <c:v>6.5339999999999981E-2</c:v>
                </c:pt>
                <c:pt idx="5">
                  <c:v>6.5339999999999981E-2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5E47-8F57-C44D210BEC57}"/>
            </c:ext>
          </c:extLst>
        </c:ser>
        <c:ser>
          <c:idx val="2"/>
          <c:order val="2"/>
          <c:tx>
            <c:strRef>
              <c:f>'2016-2022 XmR math meetsonly'!$M$1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meetsonly'!$M$2:$M$7</c:f>
              <c:numCache>
                <c:formatCode>0%</c:formatCode>
                <c:ptCount val="6"/>
                <c:pt idx="1">
                  <c:v>5.0226666666666656E-2</c:v>
                </c:pt>
                <c:pt idx="2">
                  <c:v>5.0226666666666656E-2</c:v>
                </c:pt>
                <c:pt idx="3">
                  <c:v>5.0226666666666656E-2</c:v>
                </c:pt>
                <c:pt idx="4">
                  <c:v>5.0226666666666656E-2</c:v>
                </c:pt>
                <c:pt idx="5">
                  <c:v>5.0226666666666656E-2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F-5E47-8F57-C44D210BEC57}"/>
            </c:ext>
          </c:extLst>
        </c:ser>
        <c:ser>
          <c:idx val="3"/>
          <c:order val="3"/>
          <c:tx>
            <c:strRef>
              <c:f>'2016-2022 XmR math meetsonly'!$N$1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meetsonly'!$N$2:$N$7</c:f>
              <c:numCache>
                <c:formatCode>0%</c:formatCode>
                <c:ptCount val="6"/>
                <c:pt idx="1">
                  <c:v>3.5113333333333323E-2</c:v>
                </c:pt>
                <c:pt idx="2">
                  <c:v>3.5113333333333323E-2</c:v>
                </c:pt>
                <c:pt idx="3">
                  <c:v>3.5113333333333323E-2</c:v>
                </c:pt>
                <c:pt idx="4">
                  <c:v>3.5113333333333323E-2</c:v>
                </c:pt>
                <c:pt idx="5">
                  <c:v>3.5113333333333323E-2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F-5E47-8F57-C44D210BEC57}"/>
            </c:ext>
          </c:extLst>
        </c:ser>
        <c:ser>
          <c:idx val="4"/>
          <c:order val="4"/>
          <c:tx>
            <c:strRef>
              <c:f>'2016-2022 XmR math meetsonly'!$O$1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CCF-5E47-8F57-C44D210BEC57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CB-5B46-895F-8A8B8763DE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meetsonly'!$O$2:$O$7</c:f>
              <c:numCache>
                <c:formatCode>0%</c:formatCode>
                <c:ptCount val="6"/>
                <c:pt idx="0">
                  <c:v>1.9999999999999997E-2</c:v>
                </c:pt>
                <c:pt idx="1">
                  <c:v>1.9999999999999997E-2</c:v>
                </c:pt>
                <c:pt idx="2">
                  <c:v>1.9999999999999997E-2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1.9999999999999997E-2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F-5E47-8F57-C44D210BEC57}"/>
            </c:ext>
          </c:extLst>
        </c:ser>
        <c:ser>
          <c:idx val="5"/>
          <c:order val="5"/>
          <c:tx>
            <c:strRef>
              <c:f>'2016-2022 XmR math meetsonly'!$P$1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meetsonly'!$P$2:$P$7</c:f>
              <c:numCache>
                <c:formatCode>0%</c:formatCode>
                <c:ptCount val="6"/>
                <c:pt idx="1">
                  <c:v>4.8866666666666694E-3</c:v>
                </c:pt>
                <c:pt idx="2">
                  <c:v>4.8866666666666694E-3</c:v>
                </c:pt>
                <c:pt idx="3">
                  <c:v>4.8866666666666694E-3</c:v>
                </c:pt>
                <c:pt idx="4">
                  <c:v>4.8866666666666694E-3</c:v>
                </c:pt>
                <c:pt idx="5">
                  <c:v>4.8866666666666694E-3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CF-5E47-8F57-C44D210BEC57}"/>
            </c:ext>
          </c:extLst>
        </c:ser>
        <c:ser>
          <c:idx val="6"/>
          <c:order val="6"/>
          <c:tx>
            <c:strRef>
              <c:f>'2016-2022 XmR math meetsonly'!$Q$1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meetsonly'!$Q$2:$Q$7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F-5E47-8F57-C44D210BEC57}"/>
            </c:ext>
          </c:extLst>
        </c:ser>
        <c:ser>
          <c:idx val="7"/>
          <c:order val="7"/>
          <c:tx>
            <c:strRef>
              <c:f>'2016-2022 XmR math meetsonly'!$R$1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meetsonly'!$R$2:$R$7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CF-5E47-8F57-C44D210B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70720"/>
        <c:axId val="529272448"/>
      </c:lineChart>
      <c:catAx>
        <c:axId val="5292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272448"/>
        <c:crosses val="autoZero"/>
        <c:auto val="0"/>
        <c:lblAlgn val="ctr"/>
        <c:lblOffset val="100"/>
        <c:noMultiLvlLbl val="0"/>
      </c:catAx>
      <c:valAx>
        <c:axId val="52927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2927072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  <a:latin typeface=" +mn-lt"/>
              </a:rPr>
              <a:t>2016-2022 STAAR Unaggregated Analysis - Proportion Meeting 'Meets Standard' Level in  Subject Category = 'Math'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meetsonly'!$B$1</c:f>
              <c:strCache>
                <c:ptCount val="1"/>
                <c:pt idx="0">
                  <c:v>meets_only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meetsonly'!$B$2:$B$7</c:f>
              <c:numCache>
                <c:formatCode>0%</c:formatCode>
                <c:ptCount val="6"/>
                <c:pt idx="0">
                  <c:v>0.28999999999999998</c:v>
                </c:pt>
                <c:pt idx="1">
                  <c:v>0.31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0.27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FC44-B987-7CC194E81DFC}"/>
            </c:ext>
          </c:extLst>
        </c:ser>
        <c:ser>
          <c:idx val="1"/>
          <c:order val="1"/>
          <c:tx>
            <c:strRef>
              <c:f>'2016-2022 XmR math meetsonly'!$C$1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5F7-FC44-B987-7CC194E81DF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3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87-3E40-89EE-7B4600287E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meetsonly'!$C$2:$C$7</c:f>
              <c:numCache>
                <c:formatCode>0%</c:formatCode>
                <c:ptCount val="6"/>
                <c:pt idx="0">
                  <c:v>0.34319999999999995</c:v>
                </c:pt>
                <c:pt idx="1">
                  <c:v>0.34319999999999995</c:v>
                </c:pt>
                <c:pt idx="2">
                  <c:v>0.34319999999999995</c:v>
                </c:pt>
                <c:pt idx="3">
                  <c:v>0.34319999999999995</c:v>
                </c:pt>
                <c:pt idx="4">
                  <c:v>0.34319999999999995</c:v>
                </c:pt>
                <c:pt idx="5">
                  <c:v>0.34319999999999995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7-FC44-B987-7CC194E81DFC}"/>
            </c:ext>
          </c:extLst>
        </c:ser>
        <c:ser>
          <c:idx val="2"/>
          <c:order val="2"/>
          <c:tx>
            <c:strRef>
              <c:f>'2016-2022 XmR math meetsonly'!$D$1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meetsonly'!$D$2:$D$7</c:f>
              <c:numCache>
                <c:formatCode>0%</c:formatCode>
                <c:ptCount val="6"/>
                <c:pt idx="0">
                  <c:v>0.32546666666666663</c:v>
                </c:pt>
                <c:pt idx="1">
                  <c:v>0.32546666666666663</c:v>
                </c:pt>
                <c:pt idx="2">
                  <c:v>0.32546666666666663</c:v>
                </c:pt>
                <c:pt idx="3">
                  <c:v>0.32546666666666663</c:v>
                </c:pt>
                <c:pt idx="4">
                  <c:v>0.32546666666666663</c:v>
                </c:pt>
                <c:pt idx="5">
                  <c:v>0.32546666666666663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7-FC44-B987-7CC194E81DFC}"/>
            </c:ext>
          </c:extLst>
        </c:ser>
        <c:ser>
          <c:idx val="3"/>
          <c:order val="3"/>
          <c:tx>
            <c:strRef>
              <c:f>'2016-2022 XmR math meetsonly'!$E$1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meetsonly'!$E$2:$E$7</c:f>
              <c:numCache>
                <c:formatCode>0%</c:formatCode>
                <c:ptCount val="6"/>
                <c:pt idx="0">
                  <c:v>0.3077333333333333</c:v>
                </c:pt>
                <c:pt idx="1">
                  <c:v>0.3077333333333333</c:v>
                </c:pt>
                <c:pt idx="2">
                  <c:v>0.3077333333333333</c:v>
                </c:pt>
                <c:pt idx="3">
                  <c:v>0.3077333333333333</c:v>
                </c:pt>
                <c:pt idx="4">
                  <c:v>0.3077333333333333</c:v>
                </c:pt>
                <c:pt idx="5">
                  <c:v>0.3077333333333333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7-FC44-B987-7CC194E81DFC}"/>
            </c:ext>
          </c:extLst>
        </c:ser>
        <c:ser>
          <c:idx val="4"/>
          <c:order val="4"/>
          <c:tx>
            <c:strRef>
              <c:f>'2016-2022 XmR math meetsonly'!$F$1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5F7-FC44-B987-7CC194E81DF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89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87-3E40-89EE-7B4600287E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meetsonly'!$F$2:$F$7</c:f>
              <c:numCache>
                <c:formatCode>0%</c:formatCode>
                <c:ptCount val="6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7-FC44-B987-7CC194E81DFC}"/>
            </c:ext>
          </c:extLst>
        </c:ser>
        <c:ser>
          <c:idx val="5"/>
          <c:order val="5"/>
          <c:tx>
            <c:strRef>
              <c:f>'2016-2022 XmR math meetsonly'!$G$1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meetsonly'!$G$2:$G$7</c:f>
              <c:numCache>
                <c:formatCode>0%</c:formatCode>
                <c:ptCount val="6"/>
                <c:pt idx="0">
                  <c:v>0.27226666666666666</c:v>
                </c:pt>
                <c:pt idx="1">
                  <c:v>0.27226666666666666</c:v>
                </c:pt>
                <c:pt idx="2">
                  <c:v>0.27226666666666666</c:v>
                </c:pt>
                <c:pt idx="3">
                  <c:v>0.27226666666666666</c:v>
                </c:pt>
                <c:pt idx="4">
                  <c:v>0.27226666666666666</c:v>
                </c:pt>
                <c:pt idx="5">
                  <c:v>0.27226666666666666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7-FC44-B987-7CC194E81DFC}"/>
            </c:ext>
          </c:extLst>
        </c:ser>
        <c:ser>
          <c:idx val="6"/>
          <c:order val="6"/>
          <c:tx>
            <c:strRef>
              <c:f>'2016-2022 XmR math meetsonly'!$H$1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meetsonly'!$H$2:$H$7</c:f>
              <c:numCache>
                <c:formatCode>0%</c:formatCode>
                <c:ptCount val="6"/>
                <c:pt idx="0">
                  <c:v>0.25453333333333333</c:v>
                </c:pt>
                <c:pt idx="1">
                  <c:v>0.25453333333333333</c:v>
                </c:pt>
                <c:pt idx="2">
                  <c:v>0.25453333333333333</c:v>
                </c:pt>
                <c:pt idx="3">
                  <c:v>0.25453333333333333</c:v>
                </c:pt>
                <c:pt idx="4">
                  <c:v>0.25453333333333333</c:v>
                </c:pt>
                <c:pt idx="5">
                  <c:v>0.25453333333333333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F7-FC44-B987-7CC194E81DFC}"/>
            </c:ext>
          </c:extLst>
        </c:ser>
        <c:ser>
          <c:idx val="7"/>
          <c:order val="7"/>
          <c:tx>
            <c:strRef>
              <c:f>'2016-2022 XmR math meetsonly'!$I$1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16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5F7-FC44-B987-7CC194E81DF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16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87-3E40-89EE-7B4600287E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meetsonly'!$A$2:$A$7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meetsonly'!$I$2:$I$7</c:f>
              <c:numCache>
                <c:formatCode>0%</c:formatCode>
                <c:ptCount val="6"/>
                <c:pt idx="0">
                  <c:v>0.23679999999999998</c:v>
                </c:pt>
                <c:pt idx="1">
                  <c:v>0.23679999999999998</c:v>
                </c:pt>
                <c:pt idx="2">
                  <c:v>0.23679999999999998</c:v>
                </c:pt>
                <c:pt idx="3">
                  <c:v>0.23679999999999998</c:v>
                </c:pt>
                <c:pt idx="4">
                  <c:v>0.23679999999999998</c:v>
                </c:pt>
                <c:pt idx="5">
                  <c:v>0.23679999999999998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F7-FC44-B987-7CC194E8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10272"/>
        <c:axId val="524789184"/>
      </c:lineChart>
      <c:catAx>
        <c:axId val="5244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Academic Year-End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4789184"/>
        <c:crossesAt val="-0.1"/>
        <c:auto val="0"/>
        <c:lblAlgn val="ctr"/>
        <c:lblOffset val="100"/>
        <c:noMultiLvlLbl val="0"/>
      </c:catAx>
      <c:valAx>
        <c:axId val="524789184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 +mn-lt"/>
                  </a:rPr>
                  <a:t>Proportion Reaching This Level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2441027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2016-2022 STAAR XmR Chart Data masters_only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mastersonly'!$K$1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mastersonly'!$K$2:$K$7</c:f>
              <c:numCache>
                <c:formatCode>0%</c:formatCode>
                <c:ptCount val="6"/>
                <c:pt idx="1">
                  <c:v>0.06</c:v>
                </c:pt>
                <c:pt idx="2">
                  <c:v>3.0000000000000027E-2</c:v>
                </c:pt>
                <c:pt idx="3">
                  <c:v>0.1</c:v>
                </c:pt>
                <c:pt idx="4">
                  <c:v>2.0000000000000018E-2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C4E-AD55-2D1C7297DC40}"/>
            </c:ext>
          </c:extLst>
        </c:ser>
        <c:ser>
          <c:idx val="1"/>
          <c:order val="1"/>
          <c:tx>
            <c:strRef>
              <c:f>'2016-2022 XmR math mastersonly'!$L$1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371-2C4E-AD55-2D1C7297DC40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2D-AF4C-A344-5CBF74A0AE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mastersonly'!$L$2:$L$7</c:f>
              <c:numCache>
                <c:formatCode>0%</c:formatCode>
                <c:ptCount val="6"/>
                <c:pt idx="1">
                  <c:v>0.15681600000000001</c:v>
                </c:pt>
                <c:pt idx="2">
                  <c:v>0.15681600000000001</c:v>
                </c:pt>
                <c:pt idx="3">
                  <c:v>0.15681600000000001</c:v>
                </c:pt>
                <c:pt idx="4">
                  <c:v>0.15681600000000001</c:v>
                </c:pt>
                <c:pt idx="5">
                  <c:v>0.15681600000000001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1-2C4E-AD55-2D1C7297DC40}"/>
            </c:ext>
          </c:extLst>
        </c:ser>
        <c:ser>
          <c:idx val="2"/>
          <c:order val="2"/>
          <c:tx>
            <c:strRef>
              <c:f>'2016-2022 XmR math mastersonly'!$M$1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mastersonly'!$M$2:$M$7</c:f>
              <c:numCache>
                <c:formatCode>0%</c:formatCode>
                <c:ptCount val="6"/>
                <c:pt idx="1">
                  <c:v>0.12054400000000001</c:v>
                </c:pt>
                <c:pt idx="2">
                  <c:v>0.12054400000000001</c:v>
                </c:pt>
                <c:pt idx="3">
                  <c:v>0.12054400000000001</c:v>
                </c:pt>
                <c:pt idx="4">
                  <c:v>0.12054400000000001</c:v>
                </c:pt>
                <c:pt idx="5">
                  <c:v>0.12054400000000001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1-2C4E-AD55-2D1C7297DC40}"/>
            </c:ext>
          </c:extLst>
        </c:ser>
        <c:ser>
          <c:idx val="3"/>
          <c:order val="3"/>
          <c:tx>
            <c:strRef>
              <c:f>'2016-2022 XmR math mastersonly'!$N$1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mastersonly'!$N$2:$N$7</c:f>
              <c:numCache>
                <c:formatCode>0%</c:formatCode>
                <c:ptCount val="6"/>
                <c:pt idx="1">
                  <c:v>8.4272000000000014E-2</c:v>
                </c:pt>
                <c:pt idx="2">
                  <c:v>8.4272000000000014E-2</c:v>
                </c:pt>
                <c:pt idx="3">
                  <c:v>8.4272000000000014E-2</c:v>
                </c:pt>
                <c:pt idx="4">
                  <c:v>8.4272000000000014E-2</c:v>
                </c:pt>
                <c:pt idx="5">
                  <c:v>8.4272000000000014E-2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1-2C4E-AD55-2D1C7297DC40}"/>
            </c:ext>
          </c:extLst>
        </c:ser>
        <c:ser>
          <c:idx val="4"/>
          <c:order val="4"/>
          <c:tx>
            <c:strRef>
              <c:f>'2016-2022 XmR math mastersonly'!$O$1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371-2C4E-AD55-2D1C7297DC40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2D-AF4C-A344-5CBF74A0AE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mastersonly'!$O$2:$O$7</c:f>
              <c:numCache>
                <c:formatCode>0%</c:formatCode>
                <c:ptCount val="6"/>
                <c:pt idx="0">
                  <c:v>4.8000000000000008E-2</c:v>
                </c:pt>
                <c:pt idx="1">
                  <c:v>4.8000000000000008E-2</c:v>
                </c:pt>
                <c:pt idx="2">
                  <c:v>4.8000000000000008E-2</c:v>
                </c:pt>
                <c:pt idx="3">
                  <c:v>4.8000000000000008E-2</c:v>
                </c:pt>
                <c:pt idx="4">
                  <c:v>4.8000000000000008E-2</c:v>
                </c:pt>
                <c:pt idx="5">
                  <c:v>4.8000000000000008E-2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71-2C4E-AD55-2D1C7297DC40}"/>
            </c:ext>
          </c:extLst>
        </c:ser>
        <c:ser>
          <c:idx val="5"/>
          <c:order val="5"/>
          <c:tx>
            <c:strRef>
              <c:f>'2016-2022 XmR math mastersonly'!$P$1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mastersonly'!$P$2:$P$7</c:f>
              <c:numCache>
                <c:formatCode>0%</c:formatCode>
                <c:ptCount val="6"/>
                <c:pt idx="1">
                  <c:v>1.1728000000000009E-2</c:v>
                </c:pt>
                <c:pt idx="2">
                  <c:v>1.1728000000000009E-2</c:v>
                </c:pt>
                <c:pt idx="3">
                  <c:v>1.1728000000000009E-2</c:v>
                </c:pt>
                <c:pt idx="4">
                  <c:v>1.1728000000000009E-2</c:v>
                </c:pt>
                <c:pt idx="5">
                  <c:v>1.1728000000000009E-2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71-2C4E-AD55-2D1C7297DC40}"/>
            </c:ext>
          </c:extLst>
        </c:ser>
        <c:ser>
          <c:idx val="6"/>
          <c:order val="6"/>
          <c:tx>
            <c:strRef>
              <c:f>'2016-2022 XmR math mastersonly'!$Q$1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mastersonly'!$Q$2:$Q$7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71-2C4E-AD55-2D1C7297DC40}"/>
            </c:ext>
          </c:extLst>
        </c:ser>
        <c:ser>
          <c:idx val="7"/>
          <c:order val="7"/>
          <c:tx>
            <c:strRef>
              <c:f>'2016-2022 XmR math mastersonly'!$R$1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mastersonly'!$R$2:$R$7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71-2C4E-AD55-2D1C7297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98944"/>
        <c:axId val="696318944"/>
      </c:lineChart>
      <c:catAx>
        <c:axId val="6770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18944"/>
        <c:crosses val="autoZero"/>
        <c:auto val="0"/>
        <c:lblAlgn val="ctr"/>
        <c:lblOffset val="100"/>
        <c:noMultiLvlLbl val="0"/>
      </c:catAx>
      <c:valAx>
        <c:axId val="69631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770989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  <a:latin typeface=" +mn-lt"/>
              </a:rPr>
              <a:t>2016-2022 STAAR Unaggregated Analysis - Proportion Meeting 'Masters Standard' Level in  Subject Category = 'Math'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mastersonly'!$B$1</c:f>
              <c:strCache>
                <c:ptCount val="1"/>
                <c:pt idx="0">
                  <c:v>masters_only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mastersonly'!$B$2:$B$7</c:f>
              <c:numCache>
                <c:formatCode>0%</c:formatCode>
                <c:ptCount val="6"/>
                <c:pt idx="0">
                  <c:v>0.24</c:v>
                </c:pt>
                <c:pt idx="1">
                  <c:v>0.3</c:v>
                </c:pt>
                <c:pt idx="2">
                  <c:v>0.33</c:v>
                </c:pt>
                <c:pt idx="3">
                  <c:v>0.23</c:v>
                </c:pt>
                <c:pt idx="4">
                  <c:v>0.21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1-9D4D-9B8C-52F74B676019}"/>
            </c:ext>
          </c:extLst>
        </c:ser>
        <c:ser>
          <c:idx val="1"/>
          <c:order val="1"/>
          <c:tx>
            <c:strRef>
              <c:f>'2016-2022 XmR math mastersonly'!$C$1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19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6B1-9D4D-9B8C-52F74B676019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1995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2F-224F-A642-31C19D3137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mastersonly'!$C$2:$C$7</c:f>
              <c:numCache>
                <c:formatCode>0%</c:formatCode>
                <c:ptCount val="6"/>
                <c:pt idx="0">
                  <c:v>0.37601333333333331</c:v>
                </c:pt>
                <c:pt idx="1">
                  <c:v>0.37601333333333331</c:v>
                </c:pt>
                <c:pt idx="2">
                  <c:v>0.37601333333333331</c:v>
                </c:pt>
                <c:pt idx="3">
                  <c:v>0.37601333333333331</c:v>
                </c:pt>
                <c:pt idx="4">
                  <c:v>0.37601333333333331</c:v>
                </c:pt>
                <c:pt idx="5">
                  <c:v>0.37601333333333331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1-9D4D-9B8C-52F74B676019}"/>
            </c:ext>
          </c:extLst>
        </c:ser>
        <c:ser>
          <c:idx val="2"/>
          <c:order val="2"/>
          <c:tx>
            <c:strRef>
              <c:f>'2016-2022 XmR math mastersonly'!$D$1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mastersonly'!$D$2:$D$7</c:f>
              <c:numCache>
                <c:formatCode>0%</c:formatCode>
                <c:ptCount val="6"/>
                <c:pt idx="0">
                  <c:v>0.33345333333333332</c:v>
                </c:pt>
                <c:pt idx="1">
                  <c:v>0.33345333333333332</c:v>
                </c:pt>
                <c:pt idx="2">
                  <c:v>0.33345333333333332</c:v>
                </c:pt>
                <c:pt idx="3">
                  <c:v>0.33345333333333332</c:v>
                </c:pt>
                <c:pt idx="4">
                  <c:v>0.33345333333333332</c:v>
                </c:pt>
                <c:pt idx="5">
                  <c:v>0.33345333333333332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1-9D4D-9B8C-52F74B676019}"/>
            </c:ext>
          </c:extLst>
        </c:ser>
        <c:ser>
          <c:idx val="3"/>
          <c:order val="3"/>
          <c:tx>
            <c:strRef>
              <c:f>'2016-2022 XmR math mastersonly'!$E$1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mastersonly'!$E$2:$E$7</c:f>
              <c:numCache>
                <c:formatCode>0%</c:formatCode>
                <c:ptCount val="6"/>
                <c:pt idx="0">
                  <c:v>0.29089333333333334</c:v>
                </c:pt>
                <c:pt idx="1">
                  <c:v>0.29089333333333334</c:v>
                </c:pt>
                <c:pt idx="2">
                  <c:v>0.29089333333333334</c:v>
                </c:pt>
                <c:pt idx="3">
                  <c:v>0.29089333333333334</c:v>
                </c:pt>
                <c:pt idx="4">
                  <c:v>0.29089333333333334</c:v>
                </c:pt>
                <c:pt idx="5">
                  <c:v>0.29089333333333334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1-9D4D-9B8C-52F74B676019}"/>
            </c:ext>
          </c:extLst>
        </c:ser>
        <c:ser>
          <c:idx val="4"/>
          <c:order val="4"/>
          <c:tx>
            <c:strRef>
              <c:f>'2016-2022 XmR math mastersonly'!$F$1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6B1-9D4D-9B8C-52F74B676019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2F-224F-A642-31C19D3137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mastersonly'!$F$2:$F$7</c:f>
              <c:numCache>
                <c:formatCode>0%</c:formatCode>
                <c:ptCount val="6"/>
                <c:pt idx="0">
                  <c:v>0.24833333333333332</c:v>
                </c:pt>
                <c:pt idx="1">
                  <c:v>0.24833333333333332</c:v>
                </c:pt>
                <c:pt idx="2">
                  <c:v>0.24833333333333332</c:v>
                </c:pt>
                <c:pt idx="3">
                  <c:v>0.24833333333333332</c:v>
                </c:pt>
                <c:pt idx="4">
                  <c:v>0.24833333333333332</c:v>
                </c:pt>
                <c:pt idx="5">
                  <c:v>0.24833333333333332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B1-9D4D-9B8C-52F74B676019}"/>
            </c:ext>
          </c:extLst>
        </c:ser>
        <c:ser>
          <c:idx val="5"/>
          <c:order val="5"/>
          <c:tx>
            <c:strRef>
              <c:f>'2016-2022 XmR math mastersonly'!$G$1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mastersonly'!$G$2:$G$7</c:f>
              <c:numCache>
                <c:formatCode>0%</c:formatCode>
                <c:ptCount val="6"/>
                <c:pt idx="0">
                  <c:v>0.20577333333333331</c:v>
                </c:pt>
                <c:pt idx="1">
                  <c:v>0.20577333333333331</c:v>
                </c:pt>
                <c:pt idx="2">
                  <c:v>0.20577333333333331</c:v>
                </c:pt>
                <c:pt idx="3">
                  <c:v>0.20577333333333331</c:v>
                </c:pt>
                <c:pt idx="4">
                  <c:v>0.20577333333333331</c:v>
                </c:pt>
                <c:pt idx="5">
                  <c:v>0.20577333333333331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B1-9D4D-9B8C-52F74B676019}"/>
            </c:ext>
          </c:extLst>
        </c:ser>
        <c:ser>
          <c:idx val="6"/>
          <c:order val="6"/>
          <c:tx>
            <c:strRef>
              <c:f>'2016-2022 XmR math mastersonly'!$H$1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mastersonly'!$H$2:$H$7</c:f>
              <c:numCache>
                <c:formatCode>0%</c:formatCode>
                <c:ptCount val="6"/>
                <c:pt idx="0">
                  <c:v>0.16321333333333332</c:v>
                </c:pt>
                <c:pt idx="1">
                  <c:v>0.16321333333333332</c:v>
                </c:pt>
                <c:pt idx="2">
                  <c:v>0.16321333333333332</c:v>
                </c:pt>
                <c:pt idx="3">
                  <c:v>0.16321333333333332</c:v>
                </c:pt>
                <c:pt idx="4">
                  <c:v>0.16321333333333332</c:v>
                </c:pt>
                <c:pt idx="5">
                  <c:v>0.16321333333333332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B1-9D4D-9B8C-52F74B676019}"/>
            </c:ext>
          </c:extLst>
        </c:ser>
        <c:ser>
          <c:idx val="7"/>
          <c:order val="7"/>
          <c:tx>
            <c:strRef>
              <c:f>'2016-2022 XmR math mastersonly'!$I$1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6B1-9D4D-9B8C-52F74B676019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2F-224F-A642-31C19D3137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mastersonly'!$A$2:$A$7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mastersonly'!$I$2:$I$7</c:f>
              <c:numCache>
                <c:formatCode>0%</c:formatCode>
                <c:ptCount val="6"/>
                <c:pt idx="0">
                  <c:v>0.12065333333333331</c:v>
                </c:pt>
                <c:pt idx="1">
                  <c:v>0.12065333333333331</c:v>
                </c:pt>
                <c:pt idx="2">
                  <c:v>0.12065333333333331</c:v>
                </c:pt>
                <c:pt idx="3">
                  <c:v>0.12065333333333331</c:v>
                </c:pt>
                <c:pt idx="4">
                  <c:v>0.12065333333333331</c:v>
                </c:pt>
                <c:pt idx="5">
                  <c:v>0.12065333333333331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B1-9D4D-9B8C-52F74B67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30352"/>
        <c:axId val="677352848"/>
      </c:lineChart>
      <c:catAx>
        <c:axId val="6814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Academic Year-End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77352848"/>
        <c:crossesAt val="-0.2"/>
        <c:auto val="0"/>
        <c:lblAlgn val="ctr"/>
        <c:lblOffset val="100"/>
        <c:noMultiLvlLbl val="0"/>
      </c:catAx>
      <c:valAx>
        <c:axId val="67735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 +mn-lt"/>
                  </a:rPr>
                  <a:t>Proportion Reaching This Level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8143035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2016-2022 STAAR XmR Chart Data failing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failing'!$K$1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failing'!$K$2:$K$7</c:f>
              <c:numCache>
                <c:formatCode>0%</c:formatCode>
                <c:ptCount val="6"/>
                <c:pt idx="1">
                  <c:v>4.0000000000000036E-2</c:v>
                </c:pt>
                <c:pt idx="2">
                  <c:v>1.0000000000000009E-2</c:v>
                </c:pt>
                <c:pt idx="3">
                  <c:v>7.999999999999996E-2</c:v>
                </c:pt>
                <c:pt idx="4">
                  <c:v>1.0000000000000009E-2</c:v>
                </c:pt>
                <c:pt idx="5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C-314F-A5E7-CE40123528C4}"/>
            </c:ext>
          </c:extLst>
        </c:ser>
        <c:ser>
          <c:idx val="1"/>
          <c:order val="1"/>
          <c:tx>
            <c:strRef>
              <c:f>'2016-2022 XmR math failing'!$L$1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19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1C-314F-A5E7-CE40123528C4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1995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E0-CC4E-88E9-288117496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failing'!$L$2:$L$7</c:f>
              <c:numCache>
                <c:formatCode>0%</c:formatCode>
                <c:ptCount val="6"/>
                <c:pt idx="1">
                  <c:v>0.10454400000000003</c:v>
                </c:pt>
                <c:pt idx="2">
                  <c:v>0.10454400000000003</c:v>
                </c:pt>
                <c:pt idx="3">
                  <c:v>0.10454400000000003</c:v>
                </c:pt>
                <c:pt idx="4">
                  <c:v>0.10454400000000003</c:v>
                </c:pt>
                <c:pt idx="5">
                  <c:v>0.10454400000000003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C-314F-A5E7-CE40123528C4}"/>
            </c:ext>
          </c:extLst>
        </c:ser>
        <c:ser>
          <c:idx val="2"/>
          <c:order val="2"/>
          <c:tx>
            <c:strRef>
              <c:f>'2016-2022 XmR math failing'!$M$1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failing'!$M$2:$M$7</c:f>
              <c:numCache>
                <c:formatCode>0%</c:formatCode>
                <c:ptCount val="6"/>
                <c:pt idx="1">
                  <c:v>8.0362666666666693E-2</c:v>
                </c:pt>
                <c:pt idx="2">
                  <c:v>8.0362666666666693E-2</c:v>
                </c:pt>
                <c:pt idx="3">
                  <c:v>8.0362666666666693E-2</c:v>
                </c:pt>
                <c:pt idx="4">
                  <c:v>8.0362666666666693E-2</c:v>
                </c:pt>
                <c:pt idx="5">
                  <c:v>8.0362666666666693E-2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C-314F-A5E7-CE40123528C4}"/>
            </c:ext>
          </c:extLst>
        </c:ser>
        <c:ser>
          <c:idx val="3"/>
          <c:order val="3"/>
          <c:tx>
            <c:strRef>
              <c:f>'2016-2022 XmR math failing'!$N$1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failing'!$N$2:$N$7</c:f>
              <c:numCache>
                <c:formatCode>0%</c:formatCode>
                <c:ptCount val="6"/>
                <c:pt idx="1">
                  <c:v>5.6181333333333347E-2</c:v>
                </c:pt>
                <c:pt idx="2">
                  <c:v>5.6181333333333347E-2</c:v>
                </c:pt>
                <c:pt idx="3">
                  <c:v>5.6181333333333347E-2</c:v>
                </c:pt>
                <c:pt idx="4">
                  <c:v>5.6181333333333347E-2</c:v>
                </c:pt>
                <c:pt idx="5">
                  <c:v>5.6181333333333347E-2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C-314F-A5E7-CE40123528C4}"/>
            </c:ext>
          </c:extLst>
        </c:ser>
        <c:ser>
          <c:idx val="4"/>
          <c:order val="4"/>
          <c:tx>
            <c:strRef>
              <c:f>'2016-2022 XmR math failing'!$O$1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51C-314F-A5E7-CE40123528C4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E0-CC4E-88E9-288117496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failing'!$O$2:$O$7</c:f>
              <c:numCache>
                <c:formatCode>0%</c:formatCode>
                <c:ptCount val="6"/>
                <c:pt idx="0">
                  <c:v>3.2000000000000008E-2</c:v>
                </c:pt>
                <c:pt idx="1">
                  <c:v>3.2000000000000008E-2</c:v>
                </c:pt>
                <c:pt idx="2">
                  <c:v>3.2000000000000008E-2</c:v>
                </c:pt>
                <c:pt idx="3">
                  <c:v>3.2000000000000008E-2</c:v>
                </c:pt>
                <c:pt idx="4">
                  <c:v>3.2000000000000008E-2</c:v>
                </c:pt>
                <c:pt idx="5">
                  <c:v>3.2000000000000008E-2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1C-314F-A5E7-CE40123528C4}"/>
            </c:ext>
          </c:extLst>
        </c:ser>
        <c:ser>
          <c:idx val="5"/>
          <c:order val="5"/>
          <c:tx>
            <c:strRef>
              <c:f>'2016-2022 XmR math failing'!$P$1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failing'!$P$2:$P$7</c:f>
              <c:numCache>
                <c:formatCode>0%</c:formatCode>
                <c:ptCount val="6"/>
                <c:pt idx="1">
                  <c:v>7.8186666666666682E-3</c:v>
                </c:pt>
                <c:pt idx="2">
                  <c:v>7.8186666666666682E-3</c:v>
                </c:pt>
                <c:pt idx="3">
                  <c:v>7.8186666666666682E-3</c:v>
                </c:pt>
                <c:pt idx="4">
                  <c:v>7.8186666666666682E-3</c:v>
                </c:pt>
                <c:pt idx="5">
                  <c:v>7.8186666666666682E-3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1C-314F-A5E7-CE40123528C4}"/>
            </c:ext>
          </c:extLst>
        </c:ser>
        <c:ser>
          <c:idx val="6"/>
          <c:order val="6"/>
          <c:tx>
            <c:strRef>
              <c:f>'2016-2022 XmR math failing'!$Q$1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failing'!$Q$2:$Q$7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1C-314F-A5E7-CE40123528C4}"/>
            </c:ext>
          </c:extLst>
        </c:ser>
        <c:ser>
          <c:idx val="7"/>
          <c:order val="7"/>
          <c:tx>
            <c:strRef>
              <c:f>'2016-2022 XmR math failing'!$R$1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failing'!$R$2:$R$7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1C-314F-A5E7-CE401235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097184"/>
        <c:axId val="705098912"/>
      </c:lineChart>
      <c:catAx>
        <c:axId val="7050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098912"/>
        <c:crosses val="autoZero"/>
        <c:auto val="0"/>
        <c:lblAlgn val="ctr"/>
        <c:lblOffset val="100"/>
        <c:noMultiLvlLbl val="0"/>
      </c:catAx>
      <c:valAx>
        <c:axId val="70509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05097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  <a:latin typeface=" +mn-lt"/>
              </a:rPr>
              <a:t>2016-2022 STAAR Unaggregated Analysis - Proportion FAILING to Meet 'Approaches Standard' Level in  Subject Category = 'Math'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failing'!$B$1</c:f>
              <c:strCache>
                <c:ptCount val="1"/>
                <c:pt idx="0">
                  <c:v>failing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failing'!$B$2:$B$7</c:f>
              <c:numCache>
                <c:formatCode>0%</c:formatCode>
                <c:ptCount val="6"/>
                <c:pt idx="0">
                  <c:v>0.16000000000000003</c:v>
                </c:pt>
                <c:pt idx="1">
                  <c:v>0.12</c:v>
                </c:pt>
                <c:pt idx="2">
                  <c:v>0.13</c:v>
                </c:pt>
                <c:pt idx="3">
                  <c:v>0.20999999999999996</c:v>
                </c:pt>
                <c:pt idx="4">
                  <c:v>0.21999999999999997</c:v>
                </c:pt>
                <c:pt idx="5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F-BF4E-A7B9-00952A7F68CC}"/>
            </c:ext>
          </c:extLst>
        </c:ser>
        <c:ser>
          <c:idx val="1"/>
          <c:order val="1"/>
          <c:tx>
            <c:strRef>
              <c:f>'2016-2022 XmR math failing'!$C$1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EF-BF4E-A7B9-00952A7F68C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01-B542-8423-CFB7CE4800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failing'!$C$2:$C$7</c:f>
              <c:numCache>
                <c:formatCode>0%</c:formatCode>
                <c:ptCount val="6"/>
                <c:pt idx="0">
                  <c:v>0.25845333333333337</c:v>
                </c:pt>
                <c:pt idx="1">
                  <c:v>0.25845333333333337</c:v>
                </c:pt>
                <c:pt idx="2">
                  <c:v>0.25845333333333337</c:v>
                </c:pt>
                <c:pt idx="3">
                  <c:v>0.25845333333333337</c:v>
                </c:pt>
                <c:pt idx="4">
                  <c:v>0.25845333333333337</c:v>
                </c:pt>
                <c:pt idx="5">
                  <c:v>0.25845333333333337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F-BF4E-A7B9-00952A7F68CC}"/>
            </c:ext>
          </c:extLst>
        </c:ser>
        <c:ser>
          <c:idx val="2"/>
          <c:order val="2"/>
          <c:tx>
            <c:strRef>
              <c:f>'2016-2022 XmR math failing'!$D$1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failing'!$D$2:$D$7</c:f>
              <c:numCache>
                <c:formatCode>0%</c:formatCode>
                <c:ptCount val="6"/>
                <c:pt idx="0">
                  <c:v>0.23008000000000001</c:v>
                </c:pt>
                <c:pt idx="1">
                  <c:v>0.23008000000000001</c:v>
                </c:pt>
                <c:pt idx="2">
                  <c:v>0.23008000000000001</c:v>
                </c:pt>
                <c:pt idx="3">
                  <c:v>0.23008000000000001</c:v>
                </c:pt>
                <c:pt idx="4">
                  <c:v>0.23008000000000001</c:v>
                </c:pt>
                <c:pt idx="5">
                  <c:v>0.23008000000000001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F-BF4E-A7B9-00952A7F68CC}"/>
            </c:ext>
          </c:extLst>
        </c:ser>
        <c:ser>
          <c:idx val="3"/>
          <c:order val="3"/>
          <c:tx>
            <c:strRef>
              <c:f>'2016-2022 XmR math failing'!$E$1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failing'!$E$2:$E$7</c:f>
              <c:numCache>
                <c:formatCode>0%</c:formatCode>
                <c:ptCount val="6"/>
                <c:pt idx="0">
                  <c:v>0.20170666666666667</c:v>
                </c:pt>
                <c:pt idx="1">
                  <c:v>0.20170666666666667</c:v>
                </c:pt>
                <c:pt idx="2">
                  <c:v>0.20170666666666667</c:v>
                </c:pt>
                <c:pt idx="3">
                  <c:v>0.20170666666666667</c:v>
                </c:pt>
                <c:pt idx="4">
                  <c:v>0.20170666666666667</c:v>
                </c:pt>
                <c:pt idx="5">
                  <c:v>0.20170666666666667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F-BF4E-A7B9-00952A7F68CC}"/>
            </c:ext>
          </c:extLst>
        </c:ser>
        <c:ser>
          <c:idx val="4"/>
          <c:order val="4"/>
          <c:tx>
            <c:strRef>
              <c:f>'2016-2022 XmR math failing'!$F$1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8EF-BF4E-A7B9-00952A7F68C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89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01-B542-8423-CFB7CE4800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failing'!$F$2:$F$7</c:f>
              <c:numCache>
                <c:formatCode>0%</c:formatCode>
                <c:ptCount val="6"/>
                <c:pt idx="0">
                  <c:v>0.17333333333333334</c:v>
                </c:pt>
                <c:pt idx="1">
                  <c:v>0.17333333333333334</c:v>
                </c:pt>
                <c:pt idx="2">
                  <c:v>0.17333333333333334</c:v>
                </c:pt>
                <c:pt idx="3">
                  <c:v>0.17333333333333334</c:v>
                </c:pt>
                <c:pt idx="4">
                  <c:v>0.17333333333333334</c:v>
                </c:pt>
                <c:pt idx="5">
                  <c:v>0.17333333333333334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EF-BF4E-A7B9-00952A7F68CC}"/>
            </c:ext>
          </c:extLst>
        </c:ser>
        <c:ser>
          <c:idx val="5"/>
          <c:order val="5"/>
          <c:tx>
            <c:strRef>
              <c:f>'2016-2022 XmR math failing'!$G$1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failing'!$G$2:$G$7</c:f>
              <c:numCache>
                <c:formatCode>0%</c:formatCode>
                <c:ptCount val="6"/>
                <c:pt idx="0">
                  <c:v>0.14496000000000001</c:v>
                </c:pt>
                <c:pt idx="1">
                  <c:v>0.14496000000000001</c:v>
                </c:pt>
                <c:pt idx="2">
                  <c:v>0.14496000000000001</c:v>
                </c:pt>
                <c:pt idx="3">
                  <c:v>0.14496000000000001</c:v>
                </c:pt>
                <c:pt idx="4">
                  <c:v>0.14496000000000001</c:v>
                </c:pt>
                <c:pt idx="5">
                  <c:v>0.14496000000000001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EF-BF4E-A7B9-00952A7F68CC}"/>
            </c:ext>
          </c:extLst>
        </c:ser>
        <c:ser>
          <c:idx val="6"/>
          <c:order val="6"/>
          <c:tx>
            <c:strRef>
              <c:f>'2016-2022 XmR math failing'!$H$1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failing'!$H$2:$H$7</c:f>
              <c:numCache>
                <c:formatCode>0%</c:formatCode>
                <c:ptCount val="6"/>
                <c:pt idx="0">
                  <c:v>0.11658666666666666</c:v>
                </c:pt>
                <c:pt idx="1">
                  <c:v>0.11658666666666666</c:v>
                </c:pt>
                <c:pt idx="2">
                  <c:v>0.11658666666666666</c:v>
                </c:pt>
                <c:pt idx="3">
                  <c:v>0.11658666666666666</c:v>
                </c:pt>
                <c:pt idx="4">
                  <c:v>0.11658666666666666</c:v>
                </c:pt>
                <c:pt idx="5">
                  <c:v>0.11658666666666666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EF-BF4E-A7B9-00952A7F68CC}"/>
            </c:ext>
          </c:extLst>
        </c:ser>
        <c:ser>
          <c:idx val="7"/>
          <c:order val="7"/>
          <c:tx>
            <c:strRef>
              <c:f>'2016-2022 XmR math failing'!$I$1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16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8EF-BF4E-A7B9-00952A7F68C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16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01-B542-8423-CFB7CE4800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failing'!$A$2:$A$7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failing'!$I$2:$I$7</c:f>
              <c:numCache>
                <c:formatCode>0%</c:formatCode>
                <c:ptCount val="6"/>
                <c:pt idx="0">
                  <c:v>8.821333333333331E-2</c:v>
                </c:pt>
                <c:pt idx="1">
                  <c:v>8.821333333333331E-2</c:v>
                </c:pt>
                <c:pt idx="2">
                  <c:v>8.821333333333331E-2</c:v>
                </c:pt>
                <c:pt idx="3">
                  <c:v>8.821333333333331E-2</c:v>
                </c:pt>
                <c:pt idx="4">
                  <c:v>8.821333333333331E-2</c:v>
                </c:pt>
                <c:pt idx="5">
                  <c:v>8.821333333333331E-2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EF-BF4E-A7B9-00952A7F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1744"/>
        <c:axId val="705041072"/>
      </c:lineChart>
      <c:catAx>
        <c:axId val="7047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Academic Year-End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05041072"/>
        <c:crossesAt val="-0.1"/>
        <c:auto val="0"/>
        <c:lblAlgn val="ctr"/>
        <c:lblOffset val="100"/>
        <c:noMultiLvlLbl val="0"/>
      </c:catAx>
      <c:valAx>
        <c:axId val="70504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 +mn-lt"/>
                  </a:rPr>
                  <a:t>Proportion Reaching This Level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047017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 +mn-lt"/>
              </a:rPr>
              <a:t>2016-2022 STAAR 'Approaches AND HIGHER' - XmR Chart - </a:t>
            </a:r>
          </a:p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 +mn-lt"/>
              </a:rPr>
              <a:t>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STAAR all_subj combin'!$K$1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C-F927-C149-A43A-3000474F22DD}"/>
              </c:ext>
            </c:extLst>
          </c:dPt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combin'!$K$2:$K$7</c:f>
              <c:numCache>
                <c:formatCode>0.00</c:formatCode>
                <c:ptCount val="6"/>
                <c:pt idx="1">
                  <c:v>2.0000000000000018E-2</c:v>
                </c:pt>
                <c:pt idx="2">
                  <c:v>0</c:v>
                </c:pt>
                <c:pt idx="3">
                  <c:v>5.9999999999999942E-2</c:v>
                </c:pt>
                <c:pt idx="4">
                  <c:v>2.0000000000000018E-2</c:v>
                </c:pt>
                <c:pt idx="5">
                  <c:v>1.0000000000000009E-2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C149-A43A-3000474F22DD}"/>
            </c:ext>
          </c:extLst>
        </c:ser>
        <c:ser>
          <c:idx val="1"/>
          <c:order val="1"/>
          <c:tx>
            <c:strRef>
              <c:f>'2016-2022 STAAR all_subj combin'!$L$1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927-C149-A43A-3000474F22DD}"/>
                </c:ext>
              </c:extLst>
            </c:dLbl>
            <c:dLbl>
              <c:idx val="4"/>
              <c:layout>
                <c:manualLayout>
                  <c:x val="-1.4626218913958223E-2"/>
                  <c:y val="-2.017937077226295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0-544A-A3E9-7C46FC019D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combin'!$L$2:$L$7</c:f>
              <c:numCache>
                <c:formatCode>0.00</c:formatCode>
                <c:ptCount val="6"/>
                <c:pt idx="1">
                  <c:v>7.1873999999999993E-2</c:v>
                </c:pt>
                <c:pt idx="2">
                  <c:v>7.1873999999999993E-2</c:v>
                </c:pt>
                <c:pt idx="3">
                  <c:v>7.1873999999999993E-2</c:v>
                </c:pt>
                <c:pt idx="4">
                  <c:v>7.1873999999999993E-2</c:v>
                </c:pt>
                <c:pt idx="5">
                  <c:v>7.1873999999999993E-2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7-C149-A43A-3000474F22DD}"/>
            </c:ext>
          </c:extLst>
        </c:ser>
        <c:ser>
          <c:idx val="2"/>
          <c:order val="2"/>
          <c:tx>
            <c:strRef>
              <c:f>'2016-2022 STAAR all_subj combin'!$M$1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combin'!$M$2:$M$7</c:f>
              <c:numCache>
                <c:formatCode>0.00</c:formatCode>
                <c:ptCount val="6"/>
                <c:pt idx="1">
                  <c:v>5.5249333333333324E-2</c:v>
                </c:pt>
                <c:pt idx="2">
                  <c:v>5.5249333333333324E-2</c:v>
                </c:pt>
                <c:pt idx="3">
                  <c:v>5.5249333333333324E-2</c:v>
                </c:pt>
                <c:pt idx="4">
                  <c:v>5.5249333333333324E-2</c:v>
                </c:pt>
                <c:pt idx="5">
                  <c:v>5.5249333333333324E-2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7-C149-A43A-3000474F22DD}"/>
            </c:ext>
          </c:extLst>
        </c:ser>
        <c:ser>
          <c:idx val="3"/>
          <c:order val="3"/>
          <c:tx>
            <c:strRef>
              <c:f>'2016-2022 STAAR all_subj combin'!$N$1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combin'!$N$2:$N$7</c:f>
              <c:numCache>
                <c:formatCode>0.00</c:formatCode>
                <c:ptCount val="6"/>
                <c:pt idx="1">
                  <c:v>3.8624666666666661E-2</c:v>
                </c:pt>
                <c:pt idx="2">
                  <c:v>3.8624666666666661E-2</c:v>
                </c:pt>
                <c:pt idx="3">
                  <c:v>3.8624666666666661E-2</c:v>
                </c:pt>
                <c:pt idx="4">
                  <c:v>3.8624666666666661E-2</c:v>
                </c:pt>
                <c:pt idx="5">
                  <c:v>3.8624666666666661E-2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7-C149-A43A-3000474F22DD}"/>
            </c:ext>
          </c:extLst>
        </c:ser>
        <c:ser>
          <c:idx val="4"/>
          <c:order val="4"/>
          <c:tx>
            <c:strRef>
              <c:f>'2016-2022 STAAR all_subj combin'!$O$1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300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927-C149-A43A-3000474F22DD}"/>
                </c:ext>
              </c:extLst>
            </c:dLbl>
            <c:dLbl>
              <c:idx val="4"/>
              <c:layout>
                <c:manualLayout>
                  <c:x val="-1.4626218913958223E-2"/>
                  <c:y val="-2.017937077226300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40-544A-A3E9-7C46FC019D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combin'!$O$2:$O$7</c:f>
              <c:numCache>
                <c:formatCode>0.00</c:formatCode>
                <c:ptCount val="6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27-C149-A43A-3000474F22DD}"/>
            </c:ext>
          </c:extLst>
        </c:ser>
        <c:ser>
          <c:idx val="5"/>
          <c:order val="5"/>
          <c:tx>
            <c:strRef>
              <c:f>'2016-2022 STAAR all_subj combin'!$P$1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combin'!$P$2:$P$7</c:f>
              <c:numCache>
                <c:formatCode>0.00</c:formatCode>
                <c:ptCount val="6"/>
                <c:pt idx="1">
                  <c:v>5.3753333333333361E-3</c:v>
                </c:pt>
                <c:pt idx="2">
                  <c:v>5.3753333333333361E-3</c:v>
                </c:pt>
                <c:pt idx="3">
                  <c:v>5.3753333333333361E-3</c:v>
                </c:pt>
                <c:pt idx="4">
                  <c:v>5.3753333333333361E-3</c:v>
                </c:pt>
                <c:pt idx="5">
                  <c:v>5.3753333333333361E-3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27-C149-A43A-3000474F22DD}"/>
            </c:ext>
          </c:extLst>
        </c:ser>
        <c:ser>
          <c:idx val="6"/>
          <c:order val="6"/>
          <c:tx>
            <c:strRef>
              <c:f>'2016-2022 STAAR all_subj combin'!$Q$1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27-C149-A43A-3000474F22DD}"/>
            </c:ext>
          </c:extLst>
        </c:ser>
        <c:ser>
          <c:idx val="7"/>
          <c:order val="7"/>
          <c:tx>
            <c:strRef>
              <c:f>'2016-2022 STAAR all_subj combin'!$R$1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27-C149-A43A-3000474F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04271"/>
        <c:axId val="1841895151"/>
      </c:lineChart>
      <c:catAx>
        <c:axId val="184190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School Year 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895151"/>
        <c:crosses val="autoZero"/>
        <c:auto val="0"/>
        <c:lblAlgn val="ctr"/>
        <c:lblOffset val="100"/>
        <c:noMultiLvlLbl val="0"/>
      </c:catAx>
      <c:valAx>
        <c:axId val="184189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4190427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 +mn-lt"/>
              </a:rPr>
              <a:t>2016-2022 STAAR all-subj 'Approaches AND HIGHER' - XmR Chart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STAAR all_subj combin'!$B$1</c:f>
              <c:strCache>
                <c:ptCount val="1"/>
                <c:pt idx="0">
                  <c:v>approaches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combin'!$B$2:$B$7</c:f>
              <c:numCache>
                <c:formatCode>0.00</c:formatCode>
                <c:ptCount val="6"/>
                <c:pt idx="0">
                  <c:v>0.82</c:v>
                </c:pt>
                <c:pt idx="1">
                  <c:v>0.84</c:v>
                </c:pt>
                <c:pt idx="2">
                  <c:v>0.84</c:v>
                </c:pt>
                <c:pt idx="3">
                  <c:v>0.78</c:v>
                </c:pt>
                <c:pt idx="4">
                  <c:v>0.8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C-BC43-9F8B-0D1616B41121}"/>
            </c:ext>
          </c:extLst>
        </c:ser>
        <c:ser>
          <c:idx val="1"/>
          <c:order val="1"/>
          <c:tx>
            <c:strRef>
              <c:f>'2016-2022 STAAR all_subj combin'!$C$1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B7C-BC43-9F8B-0D1616B41121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292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48-D249-88F4-75686966F5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combin'!$C$2:$C$7</c:f>
              <c:numCache>
                <c:formatCode>0.00</c:formatCode>
                <c:ptCount val="6"/>
                <c:pt idx="0">
                  <c:v>0.87352000000000007</c:v>
                </c:pt>
                <c:pt idx="1">
                  <c:v>0.87352000000000007</c:v>
                </c:pt>
                <c:pt idx="2">
                  <c:v>0.87352000000000007</c:v>
                </c:pt>
                <c:pt idx="3">
                  <c:v>0.87352000000000007</c:v>
                </c:pt>
                <c:pt idx="4">
                  <c:v>0.87352000000000007</c:v>
                </c:pt>
                <c:pt idx="5">
                  <c:v>0.87352000000000007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C-BC43-9F8B-0D1616B41121}"/>
            </c:ext>
          </c:extLst>
        </c:ser>
        <c:ser>
          <c:idx val="2"/>
          <c:order val="2"/>
          <c:tx>
            <c:strRef>
              <c:f>'2016-2022 STAAR all_subj combin'!$D$1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combin'!$D$2:$D$7</c:f>
              <c:numCache>
                <c:formatCode>0.00</c:formatCode>
                <c:ptCount val="6"/>
                <c:pt idx="0">
                  <c:v>0.8540133333333334</c:v>
                </c:pt>
                <c:pt idx="1">
                  <c:v>0.8540133333333334</c:v>
                </c:pt>
                <c:pt idx="2">
                  <c:v>0.8540133333333334</c:v>
                </c:pt>
                <c:pt idx="3">
                  <c:v>0.8540133333333334</c:v>
                </c:pt>
                <c:pt idx="4">
                  <c:v>0.8540133333333334</c:v>
                </c:pt>
                <c:pt idx="5">
                  <c:v>0.8540133333333334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C-BC43-9F8B-0D1616B41121}"/>
            </c:ext>
          </c:extLst>
        </c:ser>
        <c:ser>
          <c:idx val="3"/>
          <c:order val="3"/>
          <c:tx>
            <c:strRef>
              <c:f>'2016-2022 STAAR all_subj combin'!$E$1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combin'!$E$2:$E$7</c:f>
              <c:numCache>
                <c:formatCode>0.00</c:formatCode>
                <c:ptCount val="6"/>
                <c:pt idx="0">
                  <c:v>0.83450666666666673</c:v>
                </c:pt>
                <c:pt idx="1">
                  <c:v>0.83450666666666673</c:v>
                </c:pt>
                <c:pt idx="2">
                  <c:v>0.83450666666666673</c:v>
                </c:pt>
                <c:pt idx="3">
                  <c:v>0.83450666666666673</c:v>
                </c:pt>
                <c:pt idx="4">
                  <c:v>0.83450666666666673</c:v>
                </c:pt>
                <c:pt idx="5">
                  <c:v>0.83450666666666673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C-BC43-9F8B-0D1616B41121}"/>
            </c:ext>
          </c:extLst>
        </c:ser>
        <c:ser>
          <c:idx val="4"/>
          <c:order val="4"/>
          <c:tx>
            <c:strRef>
              <c:f>'2016-2022 STAAR all_subj combin'!$F$1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300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B7C-BC43-9F8B-0D1616B41121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300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48-D249-88F4-75686966F5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combin'!$F$2:$F$7</c:f>
              <c:numCache>
                <c:formatCode>0.00</c:formatCode>
                <c:ptCount val="6"/>
                <c:pt idx="0">
                  <c:v>0.81500000000000006</c:v>
                </c:pt>
                <c:pt idx="1">
                  <c:v>0.81500000000000006</c:v>
                </c:pt>
                <c:pt idx="2">
                  <c:v>0.81500000000000006</c:v>
                </c:pt>
                <c:pt idx="3">
                  <c:v>0.81500000000000006</c:v>
                </c:pt>
                <c:pt idx="4">
                  <c:v>0.81500000000000006</c:v>
                </c:pt>
                <c:pt idx="5">
                  <c:v>0.81500000000000006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C-BC43-9F8B-0D1616B41121}"/>
            </c:ext>
          </c:extLst>
        </c:ser>
        <c:ser>
          <c:idx val="5"/>
          <c:order val="5"/>
          <c:tx>
            <c:strRef>
              <c:f>'2016-2022 STAAR all_subj combin'!$G$1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combin'!$G$2:$G$7</c:f>
              <c:numCache>
                <c:formatCode>0.00</c:formatCode>
                <c:ptCount val="6"/>
                <c:pt idx="0">
                  <c:v>0.79549333333333339</c:v>
                </c:pt>
                <c:pt idx="1">
                  <c:v>0.79549333333333339</c:v>
                </c:pt>
                <c:pt idx="2">
                  <c:v>0.79549333333333339</c:v>
                </c:pt>
                <c:pt idx="3">
                  <c:v>0.79549333333333339</c:v>
                </c:pt>
                <c:pt idx="4">
                  <c:v>0.79549333333333339</c:v>
                </c:pt>
                <c:pt idx="5">
                  <c:v>0.79549333333333339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C-BC43-9F8B-0D1616B41121}"/>
            </c:ext>
          </c:extLst>
        </c:ser>
        <c:ser>
          <c:idx val="6"/>
          <c:order val="6"/>
          <c:tx>
            <c:strRef>
              <c:f>'2016-2022 STAAR all_subj combin'!$H$1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combin'!$H$2:$H$7</c:f>
              <c:numCache>
                <c:formatCode>0.00</c:formatCode>
                <c:ptCount val="6"/>
                <c:pt idx="0">
                  <c:v>0.77598666666666671</c:v>
                </c:pt>
                <c:pt idx="1">
                  <c:v>0.77598666666666671</c:v>
                </c:pt>
                <c:pt idx="2">
                  <c:v>0.77598666666666671</c:v>
                </c:pt>
                <c:pt idx="3">
                  <c:v>0.77598666666666671</c:v>
                </c:pt>
                <c:pt idx="4">
                  <c:v>0.77598666666666671</c:v>
                </c:pt>
                <c:pt idx="5">
                  <c:v>0.77598666666666671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C-BC43-9F8B-0D1616B41121}"/>
            </c:ext>
          </c:extLst>
        </c:ser>
        <c:ser>
          <c:idx val="7"/>
          <c:order val="7"/>
          <c:tx>
            <c:strRef>
              <c:f>'2016-2022 STAAR all_subj combin'!$I$1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B7C-BC43-9F8B-0D1616B41121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292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48-D249-88F4-75686966F5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STAAR all_subj combin'!$A$2:$A$7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STAAR all_subj combin'!$I$2:$I$7</c:f>
              <c:numCache>
                <c:formatCode>0.00</c:formatCode>
                <c:ptCount val="6"/>
                <c:pt idx="0">
                  <c:v>0.75648000000000004</c:v>
                </c:pt>
                <c:pt idx="1">
                  <c:v>0.75648000000000004</c:v>
                </c:pt>
                <c:pt idx="2">
                  <c:v>0.75648000000000004</c:v>
                </c:pt>
                <c:pt idx="3">
                  <c:v>0.75648000000000004</c:v>
                </c:pt>
                <c:pt idx="4">
                  <c:v>0.75648000000000004</c:v>
                </c:pt>
                <c:pt idx="5">
                  <c:v>0.75648000000000004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7C-BC43-9F8B-0D1616B4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90368"/>
        <c:axId val="1761192159"/>
      </c:lineChart>
      <c:catAx>
        <c:axId val="1714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School Year 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192159"/>
        <c:crossesAt val="-0.2"/>
        <c:auto val="0"/>
        <c:lblAlgn val="ctr"/>
        <c:lblOffset val="100"/>
        <c:noMultiLvlLbl val="0"/>
      </c:catAx>
      <c:valAx>
        <c:axId val="176119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 +mn-lt"/>
                  </a:rPr>
                  <a:t>Proportion Reaching This Level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4903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2016-2022 STAAR Analysis - Proportion Meeting 'Approaches' Level in 'All-Subjects' Category</a:t>
            </a:r>
          </a:p>
        </c:rich>
      </c:tx>
      <c:layout>
        <c:manualLayout>
          <c:xMode val="edge"/>
          <c:yMode val="edge"/>
          <c:x val="0.1198355526335792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apponly'!$B$1</c:f>
              <c:strCache>
                <c:ptCount val="1"/>
                <c:pt idx="0">
                  <c:v>approaches_only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89-C043-926D-39C41AB34964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89-C043-926D-39C41AB34964}"/>
              </c:ext>
            </c:extLst>
          </c:dPt>
          <c:dPt>
            <c:idx val="2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89-C043-926D-39C41AB34964}"/>
              </c:ext>
            </c:extLst>
          </c:dPt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9-C043-926D-39C41AB34964}"/>
              </c:ext>
            </c:extLst>
          </c:dPt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apponly'!$B$2:$B$7</c:f>
              <c:numCache>
                <c:formatCode>0%</c:formatCode>
                <c:ptCount val="6"/>
                <c:pt idx="0">
                  <c:v>0.28999999999999992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934D-B9B2-261C95C9E663}"/>
            </c:ext>
          </c:extLst>
        </c:ser>
        <c:ser>
          <c:idx val="1"/>
          <c:order val="1"/>
          <c:tx>
            <c:strRef>
              <c:f>'2016-2022 XmR all sub apponly'!$C$1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6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42A-934D-B9B2-261C95C9E663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296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52-4F46-98C4-8ABC32E76A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apponly'!$C$2:$C$7</c:f>
              <c:numCache>
                <c:formatCode>0.00</c:formatCode>
                <c:ptCount val="6"/>
                <c:pt idx="0">
                  <c:v>0.2749833333333333</c:v>
                </c:pt>
                <c:pt idx="1">
                  <c:v>0.2749833333333333</c:v>
                </c:pt>
                <c:pt idx="2">
                  <c:v>0.2749833333333333</c:v>
                </c:pt>
                <c:pt idx="3">
                  <c:v>0.2749833333333333</c:v>
                </c:pt>
                <c:pt idx="4">
                  <c:v>0.2749833333333333</c:v>
                </c:pt>
                <c:pt idx="5">
                  <c:v>0.2749833333333333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A-934D-B9B2-261C95C9E663}"/>
            </c:ext>
          </c:extLst>
        </c:ser>
        <c:ser>
          <c:idx val="2"/>
          <c:order val="2"/>
          <c:tx>
            <c:strRef>
              <c:f>'2016-2022 XmR all sub apponly'!$D$1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apponly'!$D$2:$D$7</c:f>
              <c:numCache>
                <c:formatCode>0.00</c:formatCode>
                <c:ptCount val="6"/>
                <c:pt idx="0">
                  <c:v>0.27276666666666666</c:v>
                </c:pt>
                <c:pt idx="1">
                  <c:v>0.27276666666666666</c:v>
                </c:pt>
                <c:pt idx="2">
                  <c:v>0.27276666666666666</c:v>
                </c:pt>
                <c:pt idx="3">
                  <c:v>0.27276666666666666</c:v>
                </c:pt>
                <c:pt idx="4">
                  <c:v>0.27276666666666666</c:v>
                </c:pt>
                <c:pt idx="5">
                  <c:v>0.27276666666666666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A-934D-B9B2-261C95C9E663}"/>
            </c:ext>
          </c:extLst>
        </c:ser>
        <c:ser>
          <c:idx val="3"/>
          <c:order val="3"/>
          <c:tx>
            <c:strRef>
              <c:f>'2016-2022 XmR all sub apponly'!$E$1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apponly'!$E$2:$E$7</c:f>
              <c:numCache>
                <c:formatCode>0.00</c:formatCode>
                <c:ptCount val="6"/>
                <c:pt idx="0">
                  <c:v>0.27054999999999996</c:v>
                </c:pt>
                <c:pt idx="1">
                  <c:v>0.27054999999999996</c:v>
                </c:pt>
                <c:pt idx="2">
                  <c:v>0.27054999999999996</c:v>
                </c:pt>
                <c:pt idx="3">
                  <c:v>0.27054999999999996</c:v>
                </c:pt>
                <c:pt idx="4">
                  <c:v>0.27054999999999996</c:v>
                </c:pt>
                <c:pt idx="5">
                  <c:v>0.27054999999999996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A-934D-B9B2-261C95C9E663}"/>
            </c:ext>
          </c:extLst>
        </c:ser>
        <c:ser>
          <c:idx val="4"/>
          <c:order val="4"/>
          <c:tx>
            <c:strRef>
              <c:f>'2016-2022 XmR all sub apponly'!$F$1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42A-934D-B9B2-261C95C9E663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292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2-4F46-98C4-8ABC32E76A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apponly'!$F$2:$F$7</c:f>
              <c:numCache>
                <c:formatCode>0.00</c:formatCode>
                <c:ptCount val="6"/>
                <c:pt idx="0">
                  <c:v>0.26833333333333331</c:v>
                </c:pt>
                <c:pt idx="1">
                  <c:v>0.26833333333333331</c:v>
                </c:pt>
                <c:pt idx="2">
                  <c:v>0.26833333333333331</c:v>
                </c:pt>
                <c:pt idx="3">
                  <c:v>0.26833333333333331</c:v>
                </c:pt>
                <c:pt idx="4">
                  <c:v>0.26833333333333331</c:v>
                </c:pt>
                <c:pt idx="5">
                  <c:v>0.26833333333333331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2A-934D-B9B2-261C95C9E663}"/>
            </c:ext>
          </c:extLst>
        </c:ser>
        <c:ser>
          <c:idx val="5"/>
          <c:order val="5"/>
          <c:tx>
            <c:strRef>
              <c:f>'2016-2022 XmR all sub apponly'!$G$1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apponly'!$G$2:$G$7</c:f>
              <c:numCache>
                <c:formatCode>0.00</c:formatCode>
                <c:ptCount val="6"/>
                <c:pt idx="0">
                  <c:v>0.26611666666666667</c:v>
                </c:pt>
                <c:pt idx="1">
                  <c:v>0.26611666666666667</c:v>
                </c:pt>
                <c:pt idx="2">
                  <c:v>0.26611666666666667</c:v>
                </c:pt>
                <c:pt idx="3">
                  <c:v>0.26611666666666667</c:v>
                </c:pt>
                <c:pt idx="4">
                  <c:v>0.26611666666666667</c:v>
                </c:pt>
                <c:pt idx="5">
                  <c:v>0.26611666666666667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A-934D-B9B2-261C95C9E663}"/>
            </c:ext>
          </c:extLst>
        </c:ser>
        <c:ser>
          <c:idx val="6"/>
          <c:order val="6"/>
          <c:tx>
            <c:strRef>
              <c:f>'2016-2022 XmR all sub apponly'!$H$1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apponly'!$H$2:$H$7</c:f>
              <c:numCache>
                <c:formatCode>0.00</c:formatCode>
                <c:ptCount val="6"/>
                <c:pt idx="0">
                  <c:v>0.26389999999999997</c:v>
                </c:pt>
                <c:pt idx="1">
                  <c:v>0.26389999999999997</c:v>
                </c:pt>
                <c:pt idx="2">
                  <c:v>0.26389999999999997</c:v>
                </c:pt>
                <c:pt idx="3">
                  <c:v>0.26389999999999997</c:v>
                </c:pt>
                <c:pt idx="4">
                  <c:v>0.26389999999999997</c:v>
                </c:pt>
                <c:pt idx="5">
                  <c:v>0.26389999999999997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2A-934D-B9B2-261C95C9E663}"/>
            </c:ext>
          </c:extLst>
        </c:ser>
        <c:ser>
          <c:idx val="7"/>
          <c:order val="7"/>
          <c:tx>
            <c:strRef>
              <c:f>'2016-2022 XmR all sub apponly'!$I$1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30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42A-934D-B9B2-261C95C9E663}"/>
                </c:ext>
              </c:extLst>
            </c:dLbl>
            <c:dLbl>
              <c:idx val="4"/>
              <c:layout>
                <c:manualLayout>
                  <c:x val="-1.4626218913958331E-2"/>
                  <c:y val="-2.017937077226307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2-4F46-98C4-8ABC32E76A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apponly'!$A$2:$A$7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apponly'!$I$2:$I$7</c:f>
              <c:numCache>
                <c:formatCode>0.00</c:formatCode>
                <c:ptCount val="6"/>
                <c:pt idx="0">
                  <c:v>0.26168333333333332</c:v>
                </c:pt>
                <c:pt idx="1">
                  <c:v>0.26168333333333332</c:v>
                </c:pt>
                <c:pt idx="2">
                  <c:v>0.26168333333333332</c:v>
                </c:pt>
                <c:pt idx="3">
                  <c:v>0.26168333333333332</c:v>
                </c:pt>
                <c:pt idx="4">
                  <c:v>0.26168333333333332</c:v>
                </c:pt>
                <c:pt idx="5">
                  <c:v>0.26168333333333332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2A-934D-B9B2-261C95C9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02751"/>
        <c:axId val="1864604479"/>
      </c:lineChart>
      <c:catAx>
        <c:axId val="186460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School Year 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604479"/>
        <c:crossesAt val="-0.1"/>
        <c:auto val="0"/>
        <c:lblAlgn val="ctr"/>
        <c:lblOffset val="100"/>
        <c:noMultiLvlLbl val="0"/>
      </c:catAx>
      <c:valAx>
        <c:axId val="186460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Reaching This Level</a:t>
                </a:r>
              </a:p>
            </c:rich>
          </c:tx>
          <c:layout>
            <c:manualLayout>
              <c:xMode val="edge"/>
              <c:yMode val="edge"/>
              <c:x val="6.219865486348424E-3"/>
              <c:y val="0.229361186815854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6460275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2016-2022 STAAR XmR Chart Data meets_only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mt 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C-9937-6D4B-80B9-2C0075A2B785}"/>
              </c:ext>
            </c:extLst>
          </c:dPt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only'!$K$2:$K$7</c:f>
              <c:numCache>
                <c:formatCode>0.00</c:formatCode>
                <c:ptCount val="6"/>
                <c:pt idx="1">
                  <c:v>2.2204460492503131E-16</c:v>
                </c:pt>
                <c:pt idx="2">
                  <c:v>1.0000000000000009E-2</c:v>
                </c:pt>
                <c:pt idx="3">
                  <c:v>9.9999999999998979E-3</c:v>
                </c:pt>
                <c:pt idx="4">
                  <c:v>9.9999999999999534E-3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6D4B-80B9-2C0075A2B785}"/>
            </c:ext>
          </c:extLst>
        </c:ser>
        <c:ser>
          <c:idx val="1"/>
          <c:order val="1"/>
          <c:tx>
            <c:strRef>
              <c:f>'2016-2022 XmR all sub mt 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937-6D4B-80B9-2C0075A2B785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1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1A-1A46-8411-8A6D8B1498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only'!$L$2:$L$7</c:f>
              <c:numCache>
                <c:formatCode>0.00</c:formatCode>
                <c:ptCount val="6"/>
                <c:pt idx="1">
                  <c:v>5.8806000000000053E-2</c:v>
                </c:pt>
                <c:pt idx="2">
                  <c:v>5.8806000000000053E-2</c:v>
                </c:pt>
                <c:pt idx="3">
                  <c:v>5.8806000000000053E-2</c:v>
                </c:pt>
                <c:pt idx="4">
                  <c:v>5.8806000000000053E-2</c:v>
                </c:pt>
                <c:pt idx="5">
                  <c:v>5.8806000000000053E-2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7-6D4B-80B9-2C0075A2B785}"/>
            </c:ext>
          </c:extLst>
        </c:ser>
        <c:ser>
          <c:idx val="2"/>
          <c:order val="2"/>
          <c:tx>
            <c:strRef>
              <c:f>'2016-2022 XmR all sub mt 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only'!$M$2:$M$7</c:f>
              <c:numCache>
                <c:formatCode>0.00</c:formatCode>
                <c:ptCount val="6"/>
                <c:pt idx="1">
                  <c:v>4.5204000000000036E-2</c:v>
                </c:pt>
                <c:pt idx="2">
                  <c:v>4.5204000000000036E-2</c:v>
                </c:pt>
                <c:pt idx="3">
                  <c:v>4.5204000000000036E-2</c:v>
                </c:pt>
                <c:pt idx="4">
                  <c:v>4.5204000000000036E-2</c:v>
                </c:pt>
                <c:pt idx="5">
                  <c:v>4.5204000000000036E-2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7-6D4B-80B9-2C0075A2B785}"/>
            </c:ext>
          </c:extLst>
        </c:ser>
        <c:ser>
          <c:idx val="3"/>
          <c:order val="3"/>
          <c:tx>
            <c:strRef>
              <c:f>'2016-2022 XmR all sub mt 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only'!$N$2:$N$7</c:f>
              <c:numCache>
                <c:formatCode>0.00</c:formatCode>
                <c:ptCount val="6"/>
                <c:pt idx="1">
                  <c:v>3.1602000000000026E-2</c:v>
                </c:pt>
                <c:pt idx="2">
                  <c:v>3.1602000000000026E-2</c:v>
                </c:pt>
                <c:pt idx="3">
                  <c:v>3.1602000000000026E-2</c:v>
                </c:pt>
                <c:pt idx="4">
                  <c:v>3.1602000000000026E-2</c:v>
                </c:pt>
                <c:pt idx="5">
                  <c:v>3.1602000000000026E-2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7-6D4B-80B9-2C0075A2B785}"/>
            </c:ext>
          </c:extLst>
        </c:ser>
        <c:ser>
          <c:idx val="4"/>
          <c:order val="4"/>
          <c:tx>
            <c:strRef>
              <c:f>'2016-2022 XmR all sub mt 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193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937-6D4B-80B9-2C0075A2B785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193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1A-1A46-8411-8A6D8B1498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only'!$O$2:$O$7</c:f>
              <c:numCache>
                <c:formatCode>0.00</c:formatCode>
                <c:ptCount val="6"/>
                <c:pt idx="0">
                  <c:v>1.8000000000000016E-2</c:v>
                </c:pt>
                <c:pt idx="1">
                  <c:v>1.8000000000000016E-2</c:v>
                </c:pt>
                <c:pt idx="2">
                  <c:v>1.8000000000000016E-2</c:v>
                </c:pt>
                <c:pt idx="3">
                  <c:v>1.8000000000000016E-2</c:v>
                </c:pt>
                <c:pt idx="4">
                  <c:v>1.8000000000000016E-2</c:v>
                </c:pt>
                <c:pt idx="5">
                  <c:v>1.8000000000000016E-2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37-6D4B-80B9-2C0075A2B785}"/>
            </c:ext>
          </c:extLst>
        </c:ser>
        <c:ser>
          <c:idx val="5"/>
          <c:order val="5"/>
          <c:tx>
            <c:strRef>
              <c:f>'2016-2022 XmR all sub mt 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only'!$P$2:$P$7</c:f>
              <c:numCache>
                <c:formatCode>0.00</c:formatCode>
                <c:ptCount val="6"/>
                <c:pt idx="1">
                  <c:v>4.3980000000000043E-3</c:v>
                </c:pt>
                <c:pt idx="2">
                  <c:v>4.3980000000000043E-3</c:v>
                </c:pt>
                <c:pt idx="3">
                  <c:v>4.3980000000000043E-3</c:v>
                </c:pt>
                <c:pt idx="4">
                  <c:v>4.3980000000000043E-3</c:v>
                </c:pt>
                <c:pt idx="5">
                  <c:v>4.3980000000000043E-3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37-6D4B-80B9-2C0075A2B785}"/>
            </c:ext>
          </c:extLst>
        </c:ser>
        <c:ser>
          <c:idx val="6"/>
          <c:order val="6"/>
          <c:tx>
            <c:strRef>
              <c:f>'2016-2022 XmR all sub mt 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37-6D4B-80B9-2C0075A2B785}"/>
            </c:ext>
          </c:extLst>
        </c:ser>
        <c:ser>
          <c:idx val="7"/>
          <c:order val="7"/>
          <c:tx>
            <c:strRef>
              <c:f>'2016-2022 XmR all sub mt 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37-6D4B-80B9-2C0075A2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45695"/>
        <c:axId val="1133047423"/>
      </c:lineChart>
      <c:catAx>
        <c:axId val="113304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047423"/>
        <c:crosses val="autoZero"/>
        <c:auto val="0"/>
        <c:lblAlgn val="ctr"/>
        <c:lblOffset val="100"/>
        <c:noMultiLvlLbl val="0"/>
      </c:catAx>
      <c:valAx>
        <c:axId val="113304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3304569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2016-2022</a:t>
            </a:r>
            <a:r>
              <a:rPr lang="en-US"/>
              <a:t> STAAR Analysis - Proportion Meeting 'Meets' Level in 'All-Subjects' Category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mt only'!$B$1</c:f>
              <c:strCache>
                <c:ptCount val="1"/>
                <c:pt idx="0">
                  <c:v>meets_only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only'!$B$2:$B$7</c:f>
              <c:numCache>
                <c:formatCode>0.00</c:formatCode>
                <c:ptCount val="6"/>
                <c:pt idx="0">
                  <c:v>0.31000000000000011</c:v>
                </c:pt>
                <c:pt idx="1">
                  <c:v>0.30999999999999989</c:v>
                </c:pt>
                <c:pt idx="2">
                  <c:v>0.29999999999999988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7-6241-9ED1-7CB64050C771}"/>
            </c:ext>
          </c:extLst>
        </c:ser>
        <c:ser>
          <c:idx val="1"/>
          <c:order val="1"/>
          <c:tx>
            <c:strRef>
              <c:f>'2016-2022 XmR all sub mt 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3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A07-6241-9ED1-7CB64050C771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33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1-9F43-894E-35B0F9DBA0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only'!$C$2:$C$7</c:f>
              <c:numCache>
                <c:formatCode>0.00</c:formatCode>
                <c:ptCount val="6"/>
                <c:pt idx="0">
                  <c:v>0.35288000000000003</c:v>
                </c:pt>
                <c:pt idx="1">
                  <c:v>0.35288000000000003</c:v>
                </c:pt>
                <c:pt idx="2">
                  <c:v>0.35288000000000003</c:v>
                </c:pt>
                <c:pt idx="3">
                  <c:v>0.35288000000000003</c:v>
                </c:pt>
                <c:pt idx="4">
                  <c:v>0.35288000000000003</c:v>
                </c:pt>
                <c:pt idx="5">
                  <c:v>0.35288000000000003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7-6241-9ED1-7CB64050C771}"/>
            </c:ext>
          </c:extLst>
        </c:ser>
        <c:ser>
          <c:idx val="2"/>
          <c:order val="2"/>
          <c:tx>
            <c:strRef>
              <c:f>'2016-2022 XmR all sub mt 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only'!$D$2:$D$7</c:f>
              <c:numCache>
                <c:formatCode>0.00</c:formatCode>
                <c:ptCount val="6"/>
                <c:pt idx="0">
                  <c:v>0.33692</c:v>
                </c:pt>
                <c:pt idx="1">
                  <c:v>0.33692</c:v>
                </c:pt>
                <c:pt idx="2">
                  <c:v>0.33692</c:v>
                </c:pt>
                <c:pt idx="3">
                  <c:v>0.33692</c:v>
                </c:pt>
                <c:pt idx="4">
                  <c:v>0.33692</c:v>
                </c:pt>
                <c:pt idx="5">
                  <c:v>0.33692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7-6241-9ED1-7CB64050C771}"/>
            </c:ext>
          </c:extLst>
        </c:ser>
        <c:ser>
          <c:idx val="3"/>
          <c:order val="3"/>
          <c:tx>
            <c:strRef>
              <c:f>'2016-2022 XmR all sub mt 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only'!$E$2:$E$7</c:f>
              <c:numCache>
                <c:formatCode>0.00</c:formatCode>
                <c:ptCount val="6"/>
                <c:pt idx="0">
                  <c:v>0.32096000000000002</c:v>
                </c:pt>
                <c:pt idx="1">
                  <c:v>0.32096000000000002</c:v>
                </c:pt>
                <c:pt idx="2">
                  <c:v>0.32096000000000002</c:v>
                </c:pt>
                <c:pt idx="3">
                  <c:v>0.32096000000000002</c:v>
                </c:pt>
                <c:pt idx="4">
                  <c:v>0.32096000000000002</c:v>
                </c:pt>
                <c:pt idx="5">
                  <c:v>0.32096000000000002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7-6241-9ED1-7CB64050C771}"/>
            </c:ext>
          </c:extLst>
        </c:ser>
        <c:ser>
          <c:idx val="4"/>
          <c:order val="4"/>
          <c:tx>
            <c:strRef>
              <c:f>'2016-2022 XmR all sub mt 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A07-6241-9ED1-7CB64050C771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1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1-9F43-894E-35B0F9DBA0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only'!$F$2:$F$7</c:f>
              <c:numCache>
                <c:formatCode>0.00</c:formatCode>
                <c:ptCount val="6"/>
                <c:pt idx="0">
                  <c:v>0.30499999999999999</c:v>
                </c:pt>
                <c:pt idx="1">
                  <c:v>0.30499999999999999</c:v>
                </c:pt>
                <c:pt idx="2">
                  <c:v>0.30499999999999999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07-6241-9ED1-7CB64050C771}"/>
            </c:ext>
          </c:extLst>
        </c:ser>
        <c:ser>
          <c:idx val="5"/>
          <c:order val="5"/>
          <c:tx>
            <c:strRef>
              <c:f>'2016-2022 XmR all sub mt 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only'!$G$2:$G$7</c:f>
              <c:numCache>
                <c:formatCode>0.00</c:formatCode>
                <c:ptCount val="6"/>
                <c:pt idx="0">
                  <c:v>0.28903999999999996</c:v>
                </c:pt>
                <c:pt idx="1">
                  <c:v>0.28903999999999996</c:v>
                </c:pt>
                <c:pt idx="2">
                  <c:v>0.28903999999999996</c:v>
                </c:pt>
                <c:pt idx="3">
                  <c:v>0.28903999999999996</c:v>
                </c:pt>
                <c:pt idx="4">
                  <c:v>0.28903999999999996</c:v>
                </c:pt>
                <c:pt idx="5">
                  <c:v>0.28903999999999996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07-6241-9ED1-7CB64050C771}"/>
            </c:ext>
          </c:extLst>
        </c:ser>
        <c:ser>
          <c:idx val="6"/>
          <c:order val="6"/>
          <c:tx>
            <c:strRef>
              <c:f>'2016-2022 XmR all sub mt 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only'!$H$2:$H$7</c:f>
              <c:numCache>
                <c:formatCode>0.00</c:formatCode>
                <c:ptCount val="6"/>
                <c:pt idx="0">
                  <c:v>0.27307999999999999</c:v>
                </c:pt>
                <c:pt idx="1">
                  <c:v>0.27307999999999999</c:v>
                </c:pt>
                <c:pt idx="2">
                  <c:v>0.27307999999999999</c:v>
                </c:pt>
                <c:pt idx="3">
                  <c:v>0.27307999999999999</c:v>
                </c:pt>
                <c:pt idx="4">
                  <c:v>0.27307999999999999</c:v>
                </c:pt>
                <c:pt idx="5">
                  <c:v>0.27307999999999999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07-6241-9ED1-7CB64050C771}"/>
            </c:ext>
          </c:extLst>
        </c:ser>
        <c:ser>
          <c:idx val="7"/>
          <c:order val="7"/>
          <c:tx>
            <c:strRef>
              <c:f>'2016-2022 XmR all sub mt 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1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A07-6241-9ED1-7CB64050C771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16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1-9F43-894E-35B0F9DBA0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mt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mt only'!$I$2:$I$7</c:f>
              <c:numCache>
                <c:formatCode>0.00</c:formatCode>
                <c:ptCount val="6"/>
                <c:pt idx="0">
                  <c:v>0.25711999999999996</c:v>
                </c:pt>
                <c:pt idx="1">
                  <c:v>0.25711999999999996</c:v>
                </c:pt>
                <c:pt idx="2">
                  <c:v>0.25711999999999996</c:v>
                </c:pt>
                <c:pt idx="3">
                  <c:v>0.25711999999999996</c:v>
                </c:pt>
                <c:pt idx="4">
                  <c:v>0.25711999999999996</c:v>
                </c:pt>
                <c:pt idx="5">
                  <c:v>0.25711999999999996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07-6241-9ED1-7CB64050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493663"/>
        <c:axId val="1133495391"/>
      </c:lineChart>
      <c:catAx>
        <c:axId val="113349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Academic Year 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495391"/>
        <c:crossesAt val="-0.1"/>
        <c:auto val="0"/>
        <c:lblAlgn val="ctr"/>
        <c:lblOffset val="100"/>
        <c:noMultiLvlLbl val="0"/>
      </c:catAx>
      <c:valAx>
        <c:axId val="1133495391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Achieving Meets Standard</a:t>
                </a:r>
              </a:p>
            </c:rich>
          </c:tx>
          <c:layout>
            <c:manualLayout>
              <c:xMode val="edge"/>
              <c:yMode val="edge"/>
              <c:x val="6.1938052388667815E-3"/>
              <c:y val="0.199768525253470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133493663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2016-2022 STAAR XmR Chart Data masters_only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mstr 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only'!$K$2:$K$7</c:f>
              <c:numCache>
                <c:formatCode>0.00</c:formatCode>
                <c:ptCount val="6"/>
                <c:pt idx="1">
                  <c:v>5.0000000000000017E-2</c:v>
                </c:pt>
                <c:pt idx="2">
                  <c:v>1.0000000000000009E-2</c:v>
                </c:pt>
                <c:pt idx="3">
                  <c:v>5.0000000000000017E-2</c:v>
                </c:pt>
                <c:pt idx="4">
                  <c:v>1.999999999999999E-2</c:v>
                </c:pt>
                <c:pt idx="5">
                  <c:v>4.9999999999999989E-2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C-1B40-9BC4-E84A275D8AEF}"/>
            </c:ext>
          </c:extLst>
        </c:ser>
        <c:ser>
          <c:idx val="1"/>
          <c:order val="1"/>
          <c:tx>
            <c:strRef>
              <c:f>'2016-2022 XmR all sub mstr 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88C-1B40-9BC4-E84A275D8AEF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33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CD-9A47-A3CB-5D1E7C0E71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only'!$L$2:$L$7</c:f>
              <c:numCache>
                <c:formatCode>0.00</c:formatCode>
                <c:ptCount val="6"/>
                <c:pt idx="1">
                  <c:v>0.11761200000000001</c:v>
                </c:pt>
                <c:pt idx="2">
                  <c:v>0.11761200000000001</c:v>
                </c:pt>
                <c:pt idx="3">
                  <c:v>0.11761200000000001</c:v>
                </c:pt>
                <c:pt idx="4">
                  <c:v>0.11761200000000001</c:v>
                </c:pt>
                <c:pt idx="5">
                  <c:v>0.11761200000000001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C-1B40-9BC4-E84A275D8AEF}"/>
            </c:ext>
          </c:extLst>
        </c:ser>
        <c:ser>
          <c:idx val="2"/>
          <c:order val="2"/>
          <c:tx>
            <c:strRef>
              <c:f>'2016-2022 XmR all sub mstr 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only'!$M$2:$M$7</c:f>
              <c:numCache>
                <c:formatCode>0.00</c:formatCode>
                <c:ptCount val="6"/>
                <c:pt idx="1">
                  <c:v>9.0408000000000002E-2</c:v>
                </c:pt>
                <c:pt idx="2">
                  <c:v>9.0408000000000002E-2</c:v>
                </c:pt>
                <c:pt idx="3">
                  <c:v>9.0408000000000002E-2</c:v>
                </c:pt>
                <c:pt idx="4">
                  <c:v>9.0408000000000002E-2</c:v>
                </c:pt>
                <c:pt idx="5">
                  <c:v>9.0408000000000002E-2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C-1B40-9BC4-E84A275D8AEF}"/>
            </c:ext>
          </c:extLst>
        </c:ser>
        <c:ser>
          <c:idx val="3"/>
          <c:order val="3"/>
          <c:tx>
            <c:strRef>
              <c:f>'2016-2022 XmR all sub mstr 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only'!$N$2:$N$7</c:f>
              <c:numCache>
                <c:formatCode>0.00</c:formatCode>
                <c:ptCount val="6"/>
                <c:pt idx="1">
                  <c:v>6.320400000000001E-2</c:v>
                </c:pt>
                <c:pt idx="2">
                  <c:v>6.320400000000001E-2</c:v>
                </c:pt>
                <c:pt idx="3">
                  <c:v>6.320400000000001E-2</c:v>
                </c:pt>
                <c:pt idx="4">
                  <c:v>6.320400000000001E-2</c:v>
                </c:pt>
                <c:pt idx="5">
                  <c:v>6.320400000000001E-2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C-1B40-9BC4-E84A275D8AEF}"/>
            </c:ext>
          </c:extLst>
        </c:ser>
        <c:ser>
          <c:idx val="4"/>
          <c:order val="4"/>
          <c:tx>
            <c:strRef>
              <c:f>'2016-2022 XmR all sub mstr 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88C-1B40-9BC4-E84A275D8AEF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1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CD-9A47-A3CB-5D1E7C0E71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only'!$O$2:$O$7</c:f>
              <c:numCache>
                <c:formatCode>0.00</c:formatCode>
                <c:ptCount val="6"/>
                <c:pt idx="0">
                  <c:v>3.6000000000000004E-2</c:v>
                </c:pt>
                <c:pt idx="1">
                  <c:v>3.6000000000000004E-2</c:v>
                </c:pt>
                <c:pt idx="2">
                  <c:v>3.6000000000000004E-2</c:v>
                </c:pt>
                <c:pt idx="3">
                  <c:v>3.6000000000000004E-2</c:v>
                </c:pt>
                <c:pt idx="4">
                  <c:v>3.6000000000000004E-2</c:v>
                </c:pt>
                <c:pt idx="5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C-1B40-9BC4-E84A275D8AEF}"/>
            </c:ext>
          </c:extLst>
        </c:ser>
        <c:ser>
          <c:idx val="5"/>
          <c:order val="5"/>
          <c:tx>
            <c:strRef>
              <c:f>'2016-2022 XmR all sub mstr 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only'!$P$2:$P$7</c:f>
              <c:numCache>
                <c:formatCode>0.00</c:formatCode>
                <c:ptCount val="6"/>
                <c:pt idx="1">
                  <c:v>8.7960000000000052E-3</c:v>
                </c:pt>
                <c:pt idx="2">
                  <c:v>8.7960000000000052E-3</c:v>
                </c:pt>
                <c:pt idx="3">
                  <c:v>8.7960000000000052E-3</c:v>
                </c:pt>
                <c:pt idx="4">
                  <c:v>8.7960000000000052E-3</c:v>
                </c:pt>
                <c:pt idx="5">
                  <c:v>8.7960000000000052E-3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C-1B40-9BC4-E84A275D8AEF}"/>
            </c:ext>
          </c:extLst>
        </c:ser>
        <c:ser>
          <c:idx val="6"/>
          <c:order val="6"/>
          <c:tx>
            <c:strRef>
              <c:f>'2016-2022 XmR all sub mstr 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C-1B40-9BC4-E84A275D8AEF}"/>
            </c:ext>
          </c:extLst>
        </c:ser>
        <c:ser>
          <c:idx val="7"/>
          <c:order val="7"/>
          <c:tx>
            <c:strRef>
              <c:f>'2016-2022 XmR all sub mstr 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C-1B40-9BC4-E84A275D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21855"/>
        <c:axId val="1195343807"/>
      </c:lineChart>
      <c:catAx>
        <c:axId val="119512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343807"/>
        <c:crosses val="autoZero"/>
        <c:auto val="0"/>
        <c:lblAlgn val="ctr"/>
        <c:lblOffset val="100"/>
        <c:noMultiLvlLbl val="0"/>
      </c:catAx>
      <c:valAx>
        <c:axId val="119534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512185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2016-2022 STAAR Analysis - Proportion Meeting 'Masters' Level in 'All-Subjects' Category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all sub mstr only'!$B$1</c:f>
              <c:strCache>
                <c:ptCount val="1"/>
                <c:pt idx="0">
                  <c:v>masters_only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only'!$B$2:$B$7</c:f>
              <c:numCache>
                <c:formatCode>0.00</c:formatCode>
                <c:ptCount val="6"/>
                <c:pt idx="0">
                  <c:v>0.22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0A4D-B6C5-620005EBEAAA}"/>
            </c:ext>
          </c:extLst>
        </c:ser>
        <c:ser>
          <c:idx val="1"/>
          <c:order val="1"/>
          <c:tx>
            <c:strRef>
              <c:f>'2016-2022 XmR all sub mstr only'!$C$1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83C-0A4D-B6C5-620005EBEAAA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5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3F-EA4D-96BD-3C4C0C842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only'!$C$2:$C$7</c:f>
              <c:numCache>
                <c:formatCode>0.00</c:formatCode>
                <c:ptCount val="6"/>
                <c:pt idx="0">
                  <c:v>0.33742666666666665</c:v>
                </c:pt>
                <c:pt idx="1">
                  <c:v>0.33742666666666665</c:v>
                </c:pt>
                <c:pt idx="2">
                  <c:v>0.33742666666666665</c:v>
                </c:pt>
                <c:pt idx="3">
                  <c:v>0.33742666666666665</c:v>
                </c:pt>
                <c:pt idx="4">
                  <c:v>0.33742666666666665</c:v>
                </c:pt>
                <c:pt idx="5">
                  <c:v>0.33742666666666665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C-0A4D-B6C5-620005EBEAAA}"/>
            </c:ext>
          </c:extLst>
        </c:ser>
        <c:ser>
          <c:idx val="2"/>
          <c:order val="2"/>
          <c:tx>
            <c:strRef>
              <c:f>'2016-2022 XmR all sub mstr only'!$D$1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only'!$D$2:$D$7</c:f>
              <c:numCache>
                <c:formatCode>0.00</c:formatCode>
                <c:ptCount val="6"/>
                <c:pt idx="0">
                  <c:v>0.3055066666666667</c:v>
                </c:pt>
                <c:pt idx="1">
                  <c:v>0.3055066666666667</c:v>
                </c:pt>
                <c:pt idx="2">
                  <c:v>0.3055066666666667</c:v>
                </c:pt>
                <c:pt idx="3">
                  <c:v>0.3055066666666667</c:v>
                </c:pt>
                <c:pt idx="4">
                  <c:v>0.3055066666666667</c:v>
                </c:pt>
                <c:pt idx="5">
                  <c:v>0.3055066666666667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C-0A4D-B6C5-620005EBEAAA}"/>
            </c:ext>
          </c:extLst>
        </c:ser>
        <c:ser>
          <c:idx val="3"/>
          <c:order val="3"/>
          <c:tx>
            <c:strRef>
              <c:f>'2016-2022 XmR all sub mstr only'!$E$1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only'!$E$2:$E$7</c:f>
              <c:numCache>
                <c:formatCode>0.00</c:formatCode>
                <c:ptCount val="6"/>
                <c:pt idx="0">
                  <c:v>0.27358666666666664</c:v>
                </c:pt>
                <c:pt idx="1">
                  <c:v>0.27358666666666664</c:v>
                </c:pt>
                <c:pt idx="2">
                  <c:v>0.27358666666666664</c:v>
                </c:pt>
                <c:pt idx="3">
                  <c:v>0.27358666666666664</c:v>
                </c:pt>
                <c:pt idx="4">
                  <c:v>0.27358666666666664</c:v>
                </c:pt>
                <c:pt idx="5">
                  <c:v>0.27358666666666664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3C-0A4D-B6C5-620005EBEAAA}"/>
            </c:ext>
          </c:extLst>
        </c:ser>
        <c:ser>
          <c:idx val="4"/>
          <c:order val="4"/>
          <c:tx>
            <c:strRef>
              <c:f>'2016-2022 XmR all sub mstr only'!$F$1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83C-0A4D-B6C5-620005EBEAAA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1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3F-EA4D-96BD-3C4C0C842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only'!$F$2:$F$7</c:f>
              <c:numCache>
                <c:formatCode>0.00</c:formatCode>
                <c:ptCount val="6"/>
                <c:pt idx="0">
                  <c:v>0.24166666666666667</c:v>
                </c:pt>
                <c:pt idx="1">
                  <c:v>0.24166666666666667</c:v>
                </c:pt>
                <c:pt idx="2">
                  <c:v>0.24166666666666667</c:v>
                </c:pt>
                <c:pt idx="3">
                  <c:v>0.24166666666666667</c:v>
                </c:pt>
                <c:pt idx="4">
                  <c:v>0.24166666666666667</c:v>
                </c:pt>
                <c:pt idx="5">
                  <c:v>0.24166666666666667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3C-0A4D-B6C5-620005EBEAAA}"/>
            </c:ext>
          </c:extLst>
        </c:ser>
        <c:ser>
          <c:idx val="5"/>
          <c:order val="5"/>
          <c:tx>
            <c:strRef>
              <c:f>'2016-2022 XmR all sub mstr only'!$G$1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only'!$G$2:$G$7</c:f>
              <c:numCache>
                <c:formatCode>0.00</c:formatCode>
                <c:ptCount val="6"/>
                <c:pt idx="0">
                  <c:v>0.20974666666666666</c:v>
                </c:pt>
                <c:pt idx="1">
                  <c:v>0.20974666666666666</c:v>
                </c:pt>
                <c:pt idx="2">
                  <c:v>0.20974666666666666</c:v>
                </c:pt>
                <c:pt idx="3">
                  <c:v>0.20974666666666666</c:v>
                </c:pt>
                <c:pt idx="4">
                  <c:v>0.20974666666666666</c:v>
                </c:pt>
                <c:pt idx="5">
                  <c:v>0.20974666666666666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3C-0A4D-B6C5-620005EBEAAA}"/>
            </c:ext>
          </c:extLst>
        </c:ser>
        <c:ser>
          <c:idx val="6"/>
          <c:order val="6"/>
          <c:tx>
            <c:strRef>
              <c:f>'2016-2022 XmR all sub mstr only'!$H$1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only'!$H$2:$H$7</c:f>
              <c:numCache>
                <c:formatCode>0.00</c:formatCode>
                <c:ptCount val="6"/>
                <c:pt idx="0">
                  <c:v>0.17782666666666666</c:v>
                </c:pt>
                <c:pt idx="1">
                  <c:v>0.17782666666666666</c:v>
                </c:pt>
                <c:pt idx="2">
                  <c:v>0.17782666666666666</c:v>
                </c:pt>
                <c:pt idx="3">
                  <c:v>0.17782666666666666</c:v>
                </c:pt>
                <c:pt idx="4">
                  <c:v>0.17782666666666666</c:v>
                </c:pt>
                <c:pt idx="5">
                  <c:v>0.17782666666666666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3C-0A4D-B6C5-620005EBEAAA}"/>
            </c:ext>
          </c:extLst>
        </c:ser>
        <c:ser>
          <c:idx val="7"/>
          <c:order val="7"/>
          <c:tx>
            <c:strRef>
              <c:f>'2016-2022 XmR all sub mstr only'!$I$1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83C-0A4D-B6C5-620005EBEAAA}"/>
                </c:ext>
              </c:extLst>
            </c:dLbl>
            <c:dLbl>
              <c:idx val="4"/>
              <c:layout>
                <c:manualLayout>
                  <c:x val="-1.4636870761502324E-2"/>
                  <c:y val="-2.018490004183201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3F-EA4D-96BD-3C4C0C842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all sub mstr 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all sub mstr only'!$I$2:$I$7</c:f>
              <c:numCache>
                <c:formatCode>0.00</c:formatCode>
                <c:ptCount val="6"/>
                <c:pt idx="0">
                  <c:v>0.14590666666666666</c:v>
                </c:pt>
                <c:pt idx="1">
                  <c:v>0.14590666666666666</c:v>
                </c:pt>
                <c:pt idx="2">
                  <c:v>0.14590666666666666</c:v>
                </c:pt>
                <c:pt idx="3">
                  <c:v>0.14590666666666666</c:v>
                </c:pt>
                <c:pt idx="4">
                  <c:v>0.14590666666666666</c:v>
                </c:pt>
                <c:pt idx="5">
                  <c:v>0.14590666666666666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3C-0A4D-B6C5-620005EB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644591"/>
        <c:axId val="1205646319"/>
      </c:lineChart>
      <c:catAx>
        <c:axId val="120564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Academic Year 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5646319"/>
        <c:crossesAt val="-0.2"/>
        <c:auto val="0"/>
        <c:lblAlgn val="ctr"/>
        <c:lblOffset val="100"/>
        <c:noMultiLvlLbl val="0"/>
      </c:catAx>
      <c:valAx>
        <c:axId val="120564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Proportion Achieving Meets Standard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0564459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>
                <a:solidFill>
                  <a:srgbClr val="000000"/>
                </a:solidFill>
                <a:latin typeface="+mn-lt"/>
              </a:defRPr>
            </a:pPr>
            <a:r>
              <a:rPr lang="en-US" sz="2200" b="1" i="0">
                <a:solidFill>
                  <a:srgbClr val="000000"/>
                </a:solidFill>
                <a:latin typeface="+mn-lt"/>
              </a:rPr>
              <a:t>2016-2022 STAAR XmR Chart Data approaches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approach+'!$K$1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26-DC4D-BC1D-53BC13D1551C}"/>
              </c:ext>
            </c:extLst>
          </c:dPt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approach+'!$K$2:$K$7</c:f>
              <c:numCache>
                <c:formatCode>0%</c:formatCode>
                <c:ptCount val="6"/>
                <c:pt idx="1">
                  <c:v>4.0000000000000036E-2</c:v>
                </c:pt>
                <c:pt idx="2">
                  <c:v>1.0000000000000009E-2</c:v>
                </c:pt>
                <c:pt idx="3">
                  <c:v>7.999999999999996E-2</c:v>
                </c:pt>
                <c:pt idx="4">
                  <c:v>1.0000000000000009E-2</c:v>
                </c:pt>
                <c:pt idx="5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6-DC4D-BC1D-53BC13D1551C}"/>
            </c:ext>
          </c:extLst>
        </c:ser>
        <c:ser>
          <c:idx val="1"/>
          <c:order val="1"/>
          <c:tx>
            <c:strRef>
              <c:f>'2016-2022 XmR math approach+'!$L$1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71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526-DC4D-BC1D-53BC13D1551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3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1E-4543-8FD8-42EBDD28F8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approach+'!$L$2:$L$7</c:f>
              <c:numCache>
                <c:formatCode>0%</c:formatCode>
                <c:ptCount val="6"/>
                <c:pt idx="1">
                  <c:v>0.10454400000000003</c:v>
                </c:pt>
                <c:pt idx="2">
                  <c:v>0.10454400000000003</c:v>
                </c:pt>
                <c:pt idx="3">
                  <c:v>0.10454400000000003</c:v>
                </c:pt>
                <c:pt idx="4">
                  <c:v>0.10454400000000003</c:v>
                </c:pt>
                <c:pt idx="5">
                  <c:v>0.10454400000000003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6-DC4D-BC1D-53BC13D1551C}"/>
            </c:ext>
          </c:extLst>
        </c:ser>
        <c:ser>
          <c:idx val="2"/>
          <c:order val="2"/>
          <c:tx>
            <c:strRef>
              <c:f>'2016-2022 XmR math approach+'!$M$1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approach+'!$M$2:$M$7</c:f>
              <c:numCache>
                <c:formatCode>0%</c:formatCode>
                <c:ptCount val="6"/>
                <c:pt idx="1">
                  <c:v>8.0362666666666693E-2</c:v>
                </c:pt>
                <c:pt idx="2">
                  <c:v>8.0362666666666693E-2</c:v>
                </c:pt>
                <c:pt idx="3">
                  <c:v>8.0362666666666693E-2</c:v>
                </c:pt>
                <c:pt idx="4">
                  <c:v>8.0362666666666693E-2</c:v>
                </c:pt>
                <c:pt idx="5">
                  <c:v>8.0362666666666693E-2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6-DC4D-BC1D-53BC13D1551C}"/>
            </c:ext>
          </c:extLst>
        </c:ser>
        <c:ser>
          <c:idx val="3"/>
          <c:order val="3"/>
          <c:tx>
            <c:strRef>
              <c:f>'2016-2022 XmR math approach+'!$N$1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approach+'!$N$2:$N$7</c:f>
              <c:numCache>
                <c:formatCode>0%</c:formatCode>
                <c:ptCount val="6"/>
                <c:pt idx="1">
                  <c:v>5.6181333333333347E-2</c:v>
                </c:pt>
                <c:pt idx="2">
                  <c:v>5.6181333333333347E-2</c:v>
                </c:pt>
                <c:pt idx="3">
                  <c:v>5.6181333333333347E-2</c:v>
                </c:pt>
                <c:pt idx="4">
                  <c:v>5.6181333333333347E-2</c:v>
                </c:pt>
                <c:pt idx="5">
                  <c:v>5.6181333333333347E-2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6-DC4D-BC1D-53BC13D1551C}"/>
            </c:ext>
          </c:extLst>
        </c:ser>
        <c:ser>
          <c:idx val="4"/>
          <c:order val="4"/>
          <c:tx>
            <c:strRef>
              <c:f>'2016-2022 XmR math approach+'!$O$1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71E-2"/>
                  <c:y val="-2.01849000418320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526-DC4D-BC1D-53BC13D1551C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89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1E-4543-8FD8-42EBDD28F8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approach+'!$O$2:$O$7</c:f>
              <c:numCache>
                <c:formatCode>0%</c:formatCode>
                <c:ptCount val="6"/>
                <c:pt idx="0">
                  <c:v>3.2000000000000008E-2</c:v>
                </c:pt>
                <c:pt idx="1">
                  <c:v>3.2000000000000008E-2</c:v>
                </c:pt>
                <c:pt idx="2">
                  <c:v>3.2000000000000008E-2</c:v>
                </c:pt>
                <c:pt idx="3">
                  <c:v>3.2000000000000008E-2</c:v>
                </c:pt>
                <c:pt idx="4">
                  <c:v>3.2000000000000008E-2</c:v>
                </c:pt>
                <c:pt idx="5">
                  <c:v>3.2000000000000008E-2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6-DC4D-BC1D-53BC13D1551C}"/>
            </c:ext>
          </c:extLst>
        </c:ser>
        <c:ser>
          <c:idx val="5"/>
          <c:order val="5"/>
          <c:tx>
            <c:strRef>
              <c:f>'2016-2022 XmR math approach+'!$P$1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approach+'!$P$2:$P$7</c:f>
              <c:numCache>
                <c:formatCode>0%</c:formatCode>
                <c:ptCount val="6"/>
                <c:pt idx="1">
                  <c:v>7.8186666666666682E-3</c:v>
                </c:pt>
                <c:pt idx="2">
                  <c:v>7.8186666666666682E-3</c:v>
                </c:pt>
                <c:pt idx="3">
                  <c:v>7.8186666666666682E-3</c:v>
                </c:pt>
                <c:pt idx="4">
                  <c:v>7.8186666666666682E-3</c:v>
                </c:pt>
                <c:pt idx="5">
                  <c:v>7.8186666666666682E-3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26-DC4D-BC1D-53BC13D1551C}"/>
            </c:ext>
          </c:extLst>
        </c:ser>
        <c:ser>
          <c:idx val="6"/>
          <c:order val="6"/>
          <c:tx>
            <c:strRef>
              <c:f>'2016-2022 XmR math approach+'!$Q$1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approach+'!$Q$2:$Q$7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26-DC4D-BC1D-53BC13D1551C}"/>
            </c:ext>
          </c:extLst>
        </c:ser>
        <c:ser>
          <c:idx val="7"/>
          <c:order val="7"/>
          <c:tx>
            <c:strRef>
              <c:f>'2016-2022 XmR math approach+'!$R$1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approach+'!$R$2:$R$7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26-DC4D-BC1D-53BC13D1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322496"/>
        <c:axId val="1571935216"/>
      </c:lineChart>
      <c:catAx>
        <c:axId val="15723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8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935216"/>
        <c:crosses val="autoZero"/>
        <c:auto val="0"/>
        <c:lblAlgn val="ctr"/>
        <c:lblOffset val="100"/>
        <c:noMultiLvlLbl val="0"/>
      </c:catAx>
      <c:valAx>
        <c:axId val="157193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800" b="1" i="0">
                    <a:solidFill>
                      <a:srgbClr val="000000"/>
                    </a:solidFill>
                    <a:latin typeface="+mn-lt"/>
                  </a:rPr>
                  <a:t>Range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7232249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+mn-lt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  <a:latin typeface=" +mn-lt"/>
              </a:rPr>
              <a:t>2016-2022 STAAR Aggregated Analysis - Proportion Meeting 'Approaches and Higher' Level in Subject Category = 'Math'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approach+'!$B$1</c:f>
              <c:strCache>
                <c:ptCount val="1"/>
                <c:pt idx="0">
                  <c:v>approaches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approach+'!$B$2:$B$7</c:f>
              <c:numCache>
                <c:formatCode>0%</c:formatCode>
                <c:ptCount val="6"/>
                <c:pt idx="0">
                  <c:v>0.84</c:v>
                </c:pt>
                <c:pt idx="1">
                  <c:v>0.88</c:v>
                </c:pt>
                <c:pt idx="2">
                  <c:v>0.87</c:v>
                </c:pt>
                <c:pt idx="3">
                  <c:v>0.79</c:v>
                </c:pt>
                <c:pt idx="4">
                  <c:v>0.78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A-E541-AC5C-13A2CD8577F2}"/>
            </c:ext>
          </c:extLst>
        </c:ser>
        <c:ser>
          <c:idx val="1"/>
          <c:order val="1"/>
          <c:tx>
            <c:strRef>
              <c:f>'2016-2022 XmR math approach+'!$C$1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71E-2"/>
                  <c:y val="-2.018490004183203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D5A-E541-AC5C-13A2CD8577F2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3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CB-2149-A8E8-CA6C9B12F1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approach+'!$C$2:$C$7</c:f>
              <c:numCache>
                <c:formatCode>0%</c:formatCode>
                <c:ptCount val="6"/>
                <c:pt idx="0">
                  <c:v>0.91178666666666675</c:v>
                </c:pt>
                <c:pt idx="1">
                  <c:v>0.91178666666666675</c:v>
                </c:pt>
                <c:pt idx="2">
                  <c:v>0.91178666666666675</c:v>
                </c:pt>
                <c:pt idx="3">
                  <c:v>0.91178666666666675</c:v>
                </c:pt>
                <c:pt idx="4">
                  <c:v>0.91178666666666675</c:v>
                </c:pt>
                <c:pt idx="5">
                  <c:v>0.91178666666666675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A-E541-AC5C-13A2CD8577F2}"/>
            </c:ext>
          </c:extLst>
        </c:ser>
        <c:ser>
          <c:idx val="2"/>
          <c:order val="2"/>
          <c:tx>
            <c:strRef>
              <c:f>'2016-2022 XmR math approach+'!$D$1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approach+'!$D$2:$D$7</c:f>
              <c:numCache>
                <c:formatCode>0%</c:formatCode>
                <c:ptCount val="6"/>
                <c:pt idx="0">
                  <c:v>0.88341333333333338</c:v>
                </c:pt>
                <c:pt idx="1">
                  <c:v>0.88341333333333338</c:v>
                </c:pt>
                <c:pt idx="2">
                  <c:v>0.88341333333333338</c:v>
                </c:pt>
                <c:pt idx="3">
                  <c:v>0.88341333333333338</c:v>
                </c:pt>
                <c:pt idx="4">
                  <c:v>0.88341333333333338</c:v>
                </c:pt>
                <c:pt idx="5">
                  <c:v>0.88341333333333338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A-E541-AC5C-13A2CD8577F2}"/>
            </c:ext>
          </c:extLst>
        </c:ser>
        <c:ser>
          <c:idx val="3"/>
          <c:order val="3"/>
          <c:tx>
            <c:strRef>
              <c:f>'2016-2022 XmR math approach+'!$E$1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approach+'!$E$2:$E$7</c:f>
              <c:numCache>
                <c:formatCode>0%</c:formatCode>
                <c:ptCount val="6"/>
                <c:pt idx="0">
                  <c:v>0.85504000000000002</c:v>
                </c:pt>
                <c:pt idx="1">
                  <c:v>0.85504000000000002</c:v>
                </c:pt>
                <c:pt idx="2">
                  <c:v>0.85504000000000002</c:v>
                </c:pt>
                <c:pt idx="3">
                  <c:v>0.85504000000000002</c:v>
                </c:pt>
                <c:pt idx="4">
                  <c:v>0.85504000000000002</c:v>
                </c:pt>
                <c:pt idx="5">
                  <c:v>0.85504000000000002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A-E541-AC5C-13A2CD8577F2}"/>
            </c:ext>
          </c:extLst>
        </c:ser>
        <c:ser>
          <c:idx val="4"/>
          <c:order val="4"/>
          <c:tx>
            <c:strRef>
              <c:f>'2016-2022 XmR math approach+'!$F$1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71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D5A-E541-AC5C-13A2CD8577F2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1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CB-2149-A8E8-CA6C9B12F1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approach+'!$F$2:$F$7</c:f>
              <c:numCache>
                <c:formatCode>0%</c:formatCode>
                <c:ptCount val="6"/>
                <c:pt idx="0">
                  <c:v>0.82666666666666666</c:v>
                </c:pt>
                <c:pt idx="1">
                  <c:v>0.82666666666666666</c:v>
                </c:pt>
                <c:pt idx="2">
                  <c:v>0.82666666666666666</c:v>
                </c:pt>
                <c:pt idx="3">
                  <c:v>0.82666666666666666</c:v>
                </c:pt>
                <c:pt idx="4">
                  <c:v>0.82666666666666666</c:v>
                </c:pt>
                <c:pt idx="5">
                  <c:v>0.82666666666666666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5A-E541-AC5C-13A2CD8577F2}"/>
            </c:ext>
          </c:extLst>
        </c:ser>
        <c:ser>
          <c:idx val="5"/>
          <c:order val="5"/>
          <c:tx>
            <c:strRef>
              <c:f>'2016-2022 XmR math approach+'!$G$1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approach+'!$G$2:$G$7</c:f>
              <c:numCache>
                <c:formatCode>0%</c:formatCode>
                <c:ptCount val="6"/>
                <c:pt idx="0">
                  <c:v>0.7982933333333333</c:v>
                </c:pt>
                <c:pt idx="1">
                  <c:v>0.7982933333333333</c:v>
                </c:pt>
                <c:pt idx="2">
                  <c:v>0.7982933333333333</c:v>
                </c:pt>
                <c:pt idx="3">
                  <c:v>0.7982933333333333</c:v>
                </c:pt>
                <c:pt idx="4">
                  <c:v>0.7982933333333333</c:v>
                </c:pt>
                <c:pt idx="5">
                  <c:v>0.7982933333333333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5A-E541-AC5C-13A2CD8577F2}"/>
            </c:ext>
          </c:extLst>
        </c:ser>
        <c:ser>
          <c:idx val="6"/>
          <c:order val="6"/>
          <c:tx>
            <c:strRef>
              <c:f>'2016-2022 XmR math approach+'!$H$1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approach+'!$H$2:$H$7</c:f>
              <c:numCache>
                <c:formatCode>0%</c:formatCode>
                <c:ptCount val="6"/>
                <c:pt idx="0">
                  <c:v>0.76991999999999994</c:v>
                </c:pt>
                <c:pt idx="1">
                  <c:v>0.76991999999999994</c:v>
                </c:pt>
                <c:pt idx="2">
                  <c:v>0.76991999999999994</c:v>
                </c:pt>
                <c:pt idx="3">
                  <c:v>0.76991999999999994</c:v>
                </c:pt>
                <c:pt idx="4">
                  <c:v>0.76991999999999994</c:v>
                </c:pt>
                <c:pt idx="5">
                  <c:v>0.76991999999999994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5A-E541-AC5C-13A2CD8577F2}"/>
            </c:ext>
          </c:extLst>
        </c:ser>
        <c:ser>
          <c:idx val="7"/>
          <c:order val="7"/>
          <c:tx>
            <c:strRef>
              <c:f>'2016-2022 XmR math approach+'!$I$1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71E-2"/>
                  <c:y val="-2.018490004183216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D5A-E541-AC5C-13A2CD8577F2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16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CB-2149-A8E8-CA6C9B12F1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approach+'!$A$2:$A$7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approach+'!$I$2:$I$7</c:f>
              <c:numCache>
                <c:formatCode>0%</c:formatCode>
                <c:ptCount val="6"/>
                <c:pt idx="0">
                  <c:v>0.74154666666666658</c:v>
                </c:pt>
                <c:pt idx="1">
                  <c:v>0.74154666666666658</c:v>
                </c:pt>
                <c:pt idx="2">
                  <c:v>0.74154666666666658</c:v>
                </c:pt>
                <c:pt idx="3">
                  <c:v>0.74154666666666658</c:v>
                </c:pt>
                <c:pt idx="4">
                  <c:v>0.74154666666666658</c:v>
                </c:pt>
                <c:pt idx="5">
                  <c:v>0.74154666666666658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5A-E541-AC5C-13A2CD85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411760"/>
        <c:axId val="1752990048"/>
      </c:lineChart>
      <c:catAx>
        <c:axId val="174641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Academic Year-End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752990048"/>
        <c:crossesAt val="-0.2"/>
        <c:auto val="0"/>
        <c:lblAlgn val="ctr"/>
        <c:lblOffset val="100"/>
        <c:noMultiLvlLbl val="0"/>
      </c:catAx>
      <c:valAx>
        <c:axId val="1752990048"/>
        <c:scaling>
          <c:orientation val="minMax"/>
          <c:max val="1"/>
          <c:min val="0.5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 +mn-lt"/>
                  </a:rPr>
                  <a:t>Proportion Reaching This Level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7464117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2016-2022 STAAR XmR Chart Data approaches_only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'2016-2022 XmR math approachonly'!$K$1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approachonly'!$K$2:$K$7</c:f>
              <c:numCache>
                <c:formatCode>0%</c:formatCode>
                <c:ptCount val="6"/>
                <c:pt idx="1">
                  <c:v>3.9999999999999869E-2</c:v>
                </c:pt>
                <c:pt idx="2">
                  <c:v>2.0000000000000018E-2</c:v>
                </c:pt>
                <c:pt idx="3">
                  <c:v>3.999999999999998E-2</c:v>
                </c:pt>
                <c:pt idx="4">
                  <c:v>1.0000000000000009E-2</c:v>
                </c:pt>
                <c:pt idx="5">
                  <c:v>1.000000000000012E-2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9-1042-B893-F1FF2E54D011}"/>
            </c:ext>
          </c:extLst>
        </c:ser>
        <c:ser>
          <c:idx val="1"/>
          <c:order val="1"/>
          <c:tx>
            <c:strRef>
              <c:f>'2016-2022 XmR math approachonly'!$L$1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619-1042-B893-F1FF2E54D011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5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11-2849-ADA4-BF3D7C2F60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approachonly'!$L$2:$L$7</c:f>
              <c:numCache>
                <c:formatCode>0%</c:formatCode>
                <c:ptCount val="6"/>
                <c:pt idx="1">
                  <c:v>7.8408000000000005E-2</c:v>
                </c:pt>
                <c:pt idx="2">
                  <c:v>7.8408000000000005E-2</c:v>
                </c:pt>
                <c:pt idx="3">
                  <c:v>7.8408000000000005E-2</c:v>
                </c:pt>
                <c:pt idx="4">
                  <c:v>7.8408000000000005E-2</c:v>
                </c:pt>
                <c:pt idx="5">
                  <c:v>7.8408000000000005E-2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9-1042-B893-F1FF2E54D011}"/>
            </c:ext>
          </c:extLst>
        </c:ser>
        <c:ser>
          <c:idx val="2"/>
          <c:order val="2"/>
          <c:tx>
            <c:strRef>
              <c:f>'2016-2022 XmR math approachonly'!$M$1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approachonly'!$M$2:$M$7</c:f>
              <c:numCache>
                <c:formatCode>0%</c:formatCode>
                <c:ptCount val="6"/>
                <c:pt idx="1">
                  <c:v>6.0271999999999999E-2</c:v>
                </c:pt>
                <c:pt idx="2">
                  <c:v>6.0271999999999999E-2</c:v>
                </c:pt>
                <c:pt idx="3">
                  <c:v>6.0271999999999999E-2</c:v>
                </c:pt>
                <c:pt idx="4">
                  <c:v>6.0271999999999999E-2</c:v>
                </c:pt>
                <c:pt idx="5">
                  <c:v>6.0271999999999999E-2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9-1042-B893-F1FF2E54D011}"/>
            </c:ext>
          </c:extLst>
        </c:ser>
        <c:ser>
          <c:idx val="3"/>
          <c:order val="3"/>
          <c:tx>
            <c:strRef>
              <c:f>'2016-2022 XmR math approachonly'!$N$1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approachonly'!$N$2:$N$7</c:f>
              <c:numCache>
                <c:formatCode>0%</c:formatCode>
                <c:ptCount val="6"/>
                <c:pt idx="1">
                  <c:v>4.2136E-2</c:v>
                </c:pt>
                <c:pt idx="2">
                  <c:v>4.2136E-2</c:v>
                </c:pt>
                <c:pt idx="3">
                  <c:v>4.2136E-2</c:v>
                </c:pt>
                <c:pt idx="4">
                  <c:v>4.2136E-2</c:v>
                </c:pt>
                <c:pt idx="5">
                  <c:v>4.2136E-2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9-1042-B893-F1FF2E54D011}"/>
            </c:ext>
          </c:extLst>
        </c:ser>
        <c:ser>
          <c:idx val="4"/>
          <c:order val="4"/>
          <c:tx>
            <c:strRef>
              <c:f>'2016-2022 XmR math approachonly'!$O$1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619-1042-B893-F1FF2E54D011}"/>
                </c:ext>
              </c:extLst>
            </c:dLbl>
            <c:dLbl>
              <c:idx val="4"/>
              <c:layout>
                <c:manualLayout>
                  <c:x val="-1.4636870761502217E-2"/>
                  <c:y val="-2.0184900041832089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11-2849-ADA4-BF3D7C2F60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approachonly'!$O$2:$O$7</c:f>
              <c:numCache>
                <c:formatCode>0%</c:formatCode>
                <c:ptCount val="6"/>
                <c:pt idx="0">
                  <c:v>2.4E-2</c:v>
                </c:pt>
                <c:pt idx="1">
                  <c:v>2.4E-2</c:v>
                </c:pt>
                <c:pt idx="2">
                  <c:v>2.4E-2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9-1042-B893-F1FF2E54D011}"/>
            </c:ext>
          </c:extLst>
        </c:ser>
        <c:ser>
          <c:idx val="5"/>
          <c:order val="5"/>
          <c:tx>
            <c:strRef>
              <c:f>'2016-2022 XmR math approachonly'!$P$1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approachonly'!$P$2:$P$7</c:f>
              <c:numCache>
                <c:formatCode>0%</c:formatCode>
                <c:ptCount val="6"/>
                <c:pt idx="1">
                  <c:v>5.8640000000000012E-3</c:v>
                </c:pt>
                <c:pt idx="2">
                  <c:v>5.8640000000000012E-3</c:v>
                </c:pt>
                <c:pt idx="3">
                  <c:v>5.8640000000000012E-3</c:v>
                </c:pt>
                <c:pt idx="4">
                  <c:v>5.8640000000000012E-3</c:v>
                </c:pt>
                <c:pt idx="5">
                  <c:v>5.8640000000000012E-3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19-1042-B893-F1FF2E54D011}"/>
            </c:ext>
          </c:extLst>
        </c:ser>
        <c:ser>
          <c:idx val="6"/>
          <c:order val="6"/>
          <c:tx>
            <c:strRef>
              <c:f>'2016-2022 XmR math approachonly'!$Q$1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approachonly'!$Q$2:$Q$7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9-1042-B893-F1FF2E54D011}"/>
            </c:ext>
          </c:extLst>
        </c:ser>
        <c:ser>
          <c:idx val="7"/>
          <c:order val="7"/>
          <c:tx>
            <c:strRef>
              <c:f>'2016-2022 XmR math approachonly'!$R$1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'2016-2022 XmR math approachonly'!$A$2:$A$7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'2016-2022 XmR math approachonly'!$R$2:$R$7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19-1042-B893-F1FF2E54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398720"/>
        <c:axId val="1748808080"/>
      </c:lineChart>
      <c:catAx>
        <c:axId val="10573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808080"/>
        <c:crosses val="autoZero"/>
        <c:auto val="0"/>
        <c:lblAlgn val="ctr"/>
        <c:lblOffset val="100"/>
        <c:noMultiLvlLbl val="0"/>
      </c:catAx>
      <c:valAx>
        <c:axId val="174880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05739872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127985</xdr:colOff>
      <xdr:row>23</xdr:row>
      <xdr:rowOff>59070</xdr:rowOff>
    </xdr:from>
    <xdr:to>
      <xdr:col>17</xdr:col>
      <xdr:colOff>127985</xdr:colOff>
      <xdr:row>39</xdr:row>
      <xdr:rowOff>59070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8003DFD-7973-D6ED-A219-284876ED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177209</xdr:colOff>
      <xdr:row>1</xdr:row>
      <xdr:rowOff>9844</xdr:rowOff>
    </xdr:from>
    <xdr:to>
      <xdr:col>21</xdr:col>
      <xdr:colOff>167364</xdr:colOff>
      <xdr:row>30</xdr:row>
      <xdr:rowOff>177208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F398417-2869-A49C-7AB8-9179B66FF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0.12321</cdr:x>
      <cdr:y>0.64894</cdr:y>
    </cdr:from>
    <cdr:to>
      <cdr:x>0.9208</cdr:x>
      <cdr:y>0.84314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2477743-75E0-940D-6285-C0C6093AFB6D}"/>
            </a:ext>
          </a:extLst>
        </cdr:cNvPr>
        <cdr:cNvSpPr txBox="1"/>
      </cdr:nvSpPr>
      <cdr:spPr>
        <a:xfrm xmlns:a="http://schemas.openxmlformats.org/drawingml/2006/main">
          <a:off x="1259348" y="3389671"/>
          <a:ext cx="8152580" cy="101436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AC1AE4-1934-F47D-4242-E0D76375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21</xdr:col>
      <xdr:colOff>20484</xdr:colOff>
      <xdr:row>30</xdr:row>
      <xdr:rowOff>20484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54472F0-BD3B-AD9D-115C-57E8AE5E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0.14482</cdr:x>
      <cdr:y>0.65227</cdr:y>
    </cdr:from>
    <cdr:to>
      <cdr:x>0.94002</cdr:x>
      <cdr:y>0.8457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7C4A2F6-F7AC-D95F-0B31-BCF4F55F55F4}"/>
            </a:ext>
          </a:extLst>
        </cdr:cNvPr>
        <cdr:cNvSpPr txBox="1"/>
      </cdr:nvSpPr>
      <cdr:spPr>
        <a:xfrm xmlns:a="http://schemas.openxmlformats.org/drawingml/2006/main">
          <a:off x="1484671" y="3420397"/>
          <a:ext cx="8152580" cy="101436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512096</xdr:colOff>
      <xdr:row>26</xdr:row>
      <xdr:rowOff>112661</xdr:rowOff>
    </xdr:from>
    <xdr:to>
      <xdr:col>17</xdr:col>
      <xdr:colOff>512097</xdr:colOff>
      <xdr:row>42</xdr:row>
      <xdr:rowOff>112661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0F21384-D9AA-A5F7-490A-E8279E79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21</xdr:col>
      <xdr:colOff>10242</xdr:colOff>
      <xdr:row>30</xdr:row>
      <xdr:rowOff>20484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BFFFB7F-E040-78B0-A356-8FF34A21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0.111</cdr:x>
      <cdr:y>0.705</cdr:y>
    </cdr:from>
    <cdr:to>
      <cdr:x>0.959</cdr:x>
      <cdr:y>0.84766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D88A134-7CBD-0831-59BC-A07EAA78FF56}"/>
            </a:ext>
          </a:extLst>
        </cdr:cNvPr>
        <cdr:cNvSpPr txBox="1"/>
      </cdr:nvSpPr>
      <cdr:spPr>
        <a:xfrm xmlns:a="http://schemas.openxmlformats.org/drawingml/2006/main">
          <a:off x="1136856" y="3696932"/>
          <a:ext cx="8685162" cy="7480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10243</xdr:colOff>
      <xdr:row>26</xdr:row>
      <xdr:rowOff>163871</xdr:rowOff>
    </xdr:from>
    <xdr:to>
      <xdr:col>18</xdr:col>
      <xdr:colOff>10243</xdr:colOff>
      <xdr:row>42</xdr:row>
      <xdr:rowOff>163871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EFA5E96-7EC6-8586-FF6F-EDF3821BA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21</xdr:col>
      <xdr:colOff>30726</xdr:colOff>
      <xdr:row>29</xdr:row>
      <xdr:rowOff>163871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C4FCD70-658A-6C37-DEA9-27F62B580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0.11872</cdr:x>
      <cdr:y>0.71308</cdr:y>
    </cdr:from>
    <cdr:to>
      <cdr:x>0.96503</cdr:x>
      <cdr:y>0.85658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CF4A5569-04FC-8503-B06A-121D966F8823}"/>
            </a:ext>
          </a:extLst>
        </cdr:cNvPr>
        <cdr:cNvSpPr txBox="1"/>
      </cdr:nvSpPr>
      <cdr:spPr>
        <a:xfrm xmlns:a="http://schemas.openxmlformats.org/drawingml/2006/main">
          <a:off x="1218381" y="3717414"/>
          <a:ext cx="8685162" cy="7480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E2273AD-E4EA-A45C-6E6B-C1FBEB89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C1F9A27-2FAF-FBED-1DEE-2BA9BACF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0.2266</cdr:x>
      <cdr:y>0.63205</cdr:y>
    </cdr:from>
    <cdr:to>
      <cdr:x>0.85278</cdr:x>
      <cdr:y>0.80164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EB59314-3B20-D8DD-13CE-C205F4378E85}"/>
            </a:ext>
          </a:extLst>
        </cdr:cNvPr>
        <cdr:cNvSpPr txBox="1"/>
      </cdr:nvSpPr>
      <cdr:spPr>
        <a:xfrm xmlns:a="http://schemas.openxmlformats.org/drawingml/2006/main">
          <a:off x="1891808" y="2128086"/>
          <a:ext cx="5227674" cy="5710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 baseline="0">
              <a:solidFill>
                <a:srgbClr val="FF0000"/>
              </a:solidFill>
            </a:rPr>
            <a:t>There are no meaningful differences between these measurements!  SCUC-ISD responses to COVID were EFFECTIVE.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</cdr:x>
      <cdr:y>0.6846</cdr:y>
    </cdr:from>
    <cdr:to>
      <cdr:x>0.90212</cdr:x>
      <cdr:y>0.79579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56D5079-8F0D-20F6-1B2C-90972B50777B}"/>
            </a:ext>
          </a:extLst>
        </cdr:cNvPr>
        <cdr:cNvSpPr txBox="1"/>
      </cdr:nvSpPr>
      <cdr:spPr>
        <a:xfrm xmlns:a="http://schemas.openxmlformats.org/drawingml/2006/main">
          <a:off x="1276153" y="3632791"/>
          <a:ext cx="7933819" cy="590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i="0" baseline="0">
              <a:solidFill>
                <a:srgbClr val="FF0000"/>
              </a:solidFill>
            </a:rPr>
            <a:t>There are detectable differences between these measurements.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CB51FED-3D09-5426-6FF2-FF77E2AB4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522337</xdr:colOff>
      <xdr:row>0</xdr:row>
      <xdr:rowOff>0</xdr:rowOff>
    </xdr:from>
    <xdr:to>
      <xdr:col>21</xdr:col>
      <xdr:colOff>20484</xdr:colOff>
      <xdr:row>32</xdr:row>
      <xdr:rowOff>30726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E32FE5B-4840-99DF-FE50-C88FC66A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0.1127</cdr:x>
      <cdr:y>0.5974</cdr:y>
    </cdr:from>
    <cdr:to>
      <cdr:x>0.88899</cdr:x>
      <cdr:y>0.77001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21B6E09-A2A8-ECF8-67D5-2DB24FBC7B2D}"/>
            </a:ext>
          </a:extLst>
        </cdr:cNvPr>
        <cdr:cNvSpPr txBox="1"/>
      </cdr:nvSpPr>
      <cdr:spPr>
        <a:xfrm xmlns:a="http://schemas.openxmlformats.org/drawingml/2006/main">
          <a:off x="941848" y="1976284"/>
          <a:ext cx="6487829" cy="57100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71BBC92-98B1-5F3F-D064-28E01C93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21</xdr:col>
      <xdr:colOff>0</xdr:colOff>
      <xdr:row>29</xdr:row>
      <xdr:rowOff>61452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4F39B39-0A6A-585D-F3AA-C27399B2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0.13598</cdr:x>
      <cdr:y>0.66132</cdr:y>
    </cdr:from>
    <cdr:to>
      <cdr:x>0.91228</cdr:x>
      <cdr:y>0.79787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20EBABF-73E1-FDA2-D158-6FFD39F259CD}"/>
            </a:ext>
          </a:extLst>
        </cdr:cNvPr>
        <cdr:cNvSpPr txBox="1"/>
      </cdr:nvSpPr>
      <cdr:spPr>
        <a:xfrm xmlns:a="http://schemas.openxmlformats.org/drawingml/2006/main">
          <a:off x="1391309" y="3379839"/>
          <a:ext cx="7942820" cy="69785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i="0" baseline="0">
              <a:solidFill>
                <a:srgbClr val="FF0000"/>
              </a:solidFill>
            </a:rPr>
            <a:t>There are no detectable differences between these measurements.  COVID either had no effect on this category, or District responses were very EFFECTIVE.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213F605-88C2-9FD9-E757-80BEF78B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21</xdr:col>
      <xdr:colOff>0</xdr:colOff>
      <xdr:row>26</xdr:row>
      <xdr:rowOff>40968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B4B1D2B-F18D-5CB1-F01F-BB1DDDE0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0.15211</cdr:x>
      <cdr:y>0.59184</cdr:y>
    </cdr:from>
    <cdr:to>
      <cdr:x>0.94891</cdr:x>
      <cdr:y>0.8139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B67423C-6E5F-3D14-4F25-AFE111317CCF}"/>
            </a:ext>
          </a:extLst>
        </cdr:cNvPr>
        <cdr:cNvSpPr txBox="1"/>
      </cdr:nvSpPr>
      <cdr:spPr>
        <a:xfrm xmlns:a="http://schemas.openxmlformats.org/drawingml/2006/main">
          <a:off x="1556364" y="2703461"/>
          <a:ext cx="8152580" cy="101436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baseline="0">
              <a:solidFill>
                <a:srgbClr val="FF0000"/>
              </a:solidFill>
            </a:rPr>
            <a:t>There are no detectable differences between these measurements.  COVID either had no effect on this aggregated category, or District responses were very EFFECTIVE.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5BCEC-832A-AA5D-7367-7D39B648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522338</xdr:colOff>
      <xdr:row>0</xdr:row>
      <xdr:rowOff>0</xdr:rowOff>
    </xdr:from>
    <xdr:to>
      <xdr:col>20</xdr:col>
      <xdr:colOff>819355</xdr:colOff>
      <xdr:row>30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787EBF3-A963-65A3-35F2-BF8B96F7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1E75-6C00-804F-98AA-F8F661E22C7E}">
  <dimension ref="A1:I57"/>
  <sheetViews>
    <sheetView zoomScale="110" zoomScaleNormal="110" workbookViewId="0">
      <pane ySplit="1" topLeftCell="A2" activePane="bottomLeft" state="frozen"/>
      <selection pane="bottomLeft" activeCell="L7" sqref="L7"/>
    </sheetView>
  </sheetViews>
  <sheetFormatPr baseColWidth="10" defaultRowHeight="24" x14ac:dyDescent="0.3"/>
  <cols>
    <col min="1" max="1" width="12.83203125" style="1" bestFit="1" customWidth="1"/>
    <col min="2" max="2" width="15.6640625" style="1" bestFit="1" customWidth="1"/>
    <col min="3" max="3" width="22.5" style="1" bestFit="1" customWidth="1"/>
    <col min="4" max="4" width="11.33203125" style="1" bestFit="1" customWidth="1"/>
    <col min="5" max="5" width="18" style="1" bestFit="1" customWidth="1"/>
    <col min="6" max="6" width="10.6640625" style="1" bestFit="1" customWidth="1"/>
    <col min="7" max="7" width="15.6640625" style="1" bestFit="1" customWidth="1"/>
    <col min="8" max="8" width="10.6640625" style="1" bestFit="1" customWidth="1"/>
    <col min="9" max="9" width="16" style="1" bestFit="1" customWidth="1"/>
    <col min="10" max="16384" width="10.83203125" style="1"/>
  </cols>
  <sheetData>
    <row r="1" spans="1:9" x14ac:dyDescent="0.3">
      <c r="A1" s="1" t="s">
        <v>14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13</v>
      </c>
    </row>
    <row r="2" spans="1:9" x14ac:dyDescent="0.3">
      <c r="A2" s="1">
        <v>2012</v>
      </c>
      <c r="I2" s="1" t="s">
        <v>5</v>
      </c>
    </row>
    <row r="3" spans="1:9" x14ac:dyDescent="0.3">
      <c r="A3" s="1">
        <v>2013</v>
      </c>
      <c r="I3" s="1" t="s">
        <v>5</v>
      </c>
    </row>
    <row r="4" spans="1:9" x14ac:dyDescent="0.3">
      <c r="A4" s="1">
        <v>2014</v>
      </c>
      <c r="I4" s="1" t="s">
        <v>5</v>
      </c>
    </row>
    <row r="5" spans="1:9" x14ac:dyDescent="0.3">
      <c r="A5" s="1">
        <v>2015</v>
      </c>
      <c r="I5" s="1" t="s">
        <v>5</v>
      </c>
    </row>
    <row r="6" spans="1:9" x14ac:dyDescent="0.3">
      <c r="A6" s="1">
        <v>2016</v>
      </c>
      <c r="B6" s="6">
        <v>0.82</v>
      </c>
      <c r="C6" s="6">
        <v>0.28999999999999992</v>
      </c>
      <c r="D6" s="6">
        <v>0.22</v>
      </c>
      <c r="E6" s="6">
        <v>0.22</v>
      </c>
      <c r="F6" s="6">
        <v>0.53</v>
      </c>
      <c r="G6" s="6">
        <v>0.31000000000000011</v>
      </c>
      <c r="H6" s="6">
        <v>0.18000000000000005</v>
      </c>
      <c r="I6" s="1" t="s">
        <v>5</v>
      </c>
    </row>
    <row r="7" spans="1:9" x14ac:dyDescent="0.3">
      <c r="A7" s="1">
        <v>2017</v>
      </c>
      <c r="B7" s="6">
        <v>0.84</v>
      </c>
      <c r="C7" s="6">
        <v>0.26</v>
      </c>
      <c r="D7" s="6">
        <v>0.27</v>
      </c>
      <c r="E7" s="6">
        <v>0.27</v>
      </c>
      <c r="F7" s="6">
        <v>0.57999999999999996</v>
      </c>
      <c r="G7" s="6">
        <v>0.30999999999999989</v>
      </c>
      <c r="H7" s="6">
        <v>0.16000000000000003</v>
      </c>
      <c r="I7" s="1" t="s">
        <v>5</v>
      </c>
    </row>
    <row r="8" spans="1:9" x14ac:dyDescent="0.3">
      <c r="A8" s="1">
        <v>2018</v>
      </c>
      <c r="B8" s="6">
        <v>0.84</v>
      </c>
      <c r="C8" s="6">
        <v>0.26</v>
      </c>
      <c r="D8" s="6">
        <v>0.28000000000000003</v>
      </c>
      <c r="E8" s="6">
        <v>0.28000000000000003</v>
      </c>
      <c r="F8" s="6">
        <v>0.57999999999999996</v>
      </c>
      <c r="G8" s="6">
        <v>0.29999999999999988</v>
      </c>
      <c r="H8" s="6">
        <v>0.16000000000000003</v>
      </c>
      <c r="I8" s="1" t="s">
        <v>5</v>
      </c>
    </row>
    <row r="9" spans="1:9" x14ac:dyDescent="0.3">
      <c r="A9" s="1">
        <v>2019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1" t="s">
        <v>5</v>
      </c>
    </row>
    <row r="10" spans="1:9" x14ac:dyDescent="0.3">
      <c r="A10" s="1">
        <v>2020</v>
      </c>
      <c r="B10" s="6">
        <v>0.78</v>
      </c>
      <c r="C10" s="6">
        <v>0.26</v>
      </c>
      <c r="D10" s="6">
        <v>0.23</v>
      </c>
      <c r="E10" s="6">
        <v>0.23</v>
      </c>
      <c r="F10" s="6">
        <v>0.52</v>
      </c>
      <c r="G10" s="6">
        <v>0.28999999999999998</v>
      </c>
      <c r="H10" s="6">
        <v>0.21999999999999997</v>
      </c>
      <c r="I10" s="1" t="s">
        <v>5</v>
      </c>
    </row>
    <row r="11" spans="1:9" x14ac:dyDescent="0.3">
      <c r="A11" s="1">
        <v>2021</v>
      </c>
      <c r="B11" s="6">
        <v>0.8</v>
      </c>
      <c r="C11" s="6">
        <v>0.27</v>
      </c>
      <c r="D11" s="6">
        <v>0.25</v>
      </c>
      <c r="E11" s="6">
        <v>0.25</v>
      </c>
      <c r="F11" s="6">
        <v>0.53</v>
      </c>
      <c r="G11" s="6">
        <v>0.28000000000000003</v>
      </c>
      <c r="H11" s="6">
        <v>0.19999999999999996</v>
      </c>
      <c r="I11" s="1" t="s">
        <v>5</v>
      </c>
    </row>
    <row r="12" spans="1:9" x14ac:dyDescent="0.3">
      <c r="A12" s="1">
        <v>2022</v>
      </c>
      <c r="B12" s="6">
        <v>0.81</v>
      </c>
      <c r="C12" s="6">
        <v>0.27</v>
      </c>
      <c r="D12" s="6">
        <v>0.2</v>
      </c>
      <c r="E12" s="6">
        <v>0.2</v>
      </c>
      <c r="F12" s="6">
        <v>0.54</v>
      </c>
      <c r="G12" s="6">
        <v>0.34</v>
      </c>
      <c r="H12" s="6">
        <v>0.18999999999999995</v>
      </c>
      <c r="I12" s="1" t="s">
        <v>5</v>
      </c>
    </row>
    <row r="14" spans="1:9" x14ac:dyDescent="0.3">
      <c r="A14" s="1" t="s">
        <v>14</v>
      </c>
      <c r="B14" s="1" t="s">
        <v>12</v>
      </c>
      <c r="C14" s="1" t="s">
        <v>11</v>
      </c>
      <c r="D14" s="1" t="s">
        <v>10</v>
      </c>
      <c r="E14" s="1" t="s">
        <v>9</v>
      </c>
      <c r="F14" s="1" t="s">
        <v>8</v>
      </c>
      <c r="G14" s="1" t="s">
        <v>7</v>
      </c>
      <c r="H14" s="1" t="s">
        <v>6</v>
      </c>
      <c r="I14" s="1" t="s">
        <v>13</v>
      </c>
    </row>
    <row r="15" spans="1:9" x14ac:dyDescent="0.3">
      <c r="A15" s="1">
        <v>2016</v>
      </c>
      <c r="B15" s="1">
        <v>0.8</v>
      </c>
      <c r="C15" s="1">
        <v>0.28000000000000003</v>
      </c>
      <c r="D15" s="1">
        <v>0.19</v>
      </c>
      <c r="E15" s="1">
        <v>0.19</v>
      </c>
      <c r="F15" s="1">
        <v>0.52</v>
      </c>
      <c r="G15" s="1">
        <v>0.33</v>
      </c>
      <c r="H15" s="1">
        <v>0.19999999999999996</v>
      </c>
      <c r="I15" s="1" t="s">
        <v>4</v>
      </c>
    </row>
    <row r="16" spans="1:9" x14ac:dyDescent="0.3">
      <c r="A16" s="1">
        <v>2017</v>
      </c>
      <c r="B16" s="1">
        <v>0.82</v>
      </c>
      <c r="C16" s="1">
        <v>0.26999999999999991</v>
      </c>
      <c r="D16" s="1">
        <v>0.22</v>
      </c>
      <c r="E16" s="1">
        <v>0.22</v>
      </c>
      <c r="F16" s="1">
        <v>0.55000000000000004</v>
      </c>
      <c r="G16" s="1">
        <v>0.33000000000000013</v>
      </c>
      <c r="H16" s="1">
        <v>0.18000000000000005</v>
      </c>
      <c r="I16" s="1" t="s">
        <v>4</v>
      </c>
    </row>
    <row r="17" spans="1:9" x14ac:dyDescent="0.3">
      <c r="A17" s="1">
        <v>2018</v>
      </c>
      <c r="B17" s="1">
        <v>0.81</v>
      </c>
      <c r="C17" s="1">
        <v>0.27</v>
      </c>
      <c r="D17" s="1">
        <v>0.22</v>
      </c>
      <c r="E17" s="1">
        <v>0.22</v>
      </c>
      <c r="F17" s="1">
        <v>0.54</v>
      </c>
      <c r="G17" s="1">
        <v>0.32000000000000012</v>
      </c>
      <c r="H17" s="1">
        <v>0.18999999999999995</v>
      </c>
      <c r="I17" s="1" t="s">
        <v>4</v>
      </c>
    </row>
    <row r="18" spans="1:9" x14ac:dyDescent="0.3">
      <c r="A18" s="1">
        <v>2019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 t="s">
        <v>4</v>
      </c>
    </row>
    <row r="19" spans="1:9" x14ac:dyDescent="0.3">
      <c r="A19" s="1">
        <v>2020</v>
      </c>
      <c r="B19" s="1">
        <v>0.77</v>
      </c>
      <c r="C19" s="1">
        <v>0.25</v>
      </c>
      <c r="D19" s="1">
        <v>0.2</v>
      </c>
      <c r="E19" s="1">
        <v>0.2</v>
      </c>
      <c r="F19" s="1">
        <v>0.52</v>
      </c>
      <c r="G19" s="1">
        <v>0.32</v>
      </c>
      <c r="H19" s="1">
        <v>0.22999999999999998</v>
      </c>
      <c r="I19" s="1" t="s">
        <v>4</v>
      </c>
    </row>
    <row r="20" spans="1:9" x14ac:dyDescent="0.3">
      <c r="A20" s="1">
        <v>2021</v>
      </c>
      <c r="B20" s="1">
        <v>0.79</v>
      </c>
      <c r="C20" s="1">
        <v>0.24</v>
      </c>
      <c r="D20" s="1">
        <v>0.23</v>
      </c>
      <c r="E20" s="1">
        <v>0.23</v>
      </c>
      <c r="F20" s="1">
        <v>0.55000000000000004</v>
      </c>
      <c r="G20" s="1">
        <v>0.32000000000000012</v>
      </c>
      <c r="H20" s="1">
        <v>0.20999999999999996</v>
      </c>
      <c r="I20" s="1" t="s">
        <v>4</v>
      </c>
    </row>
    <row r="21" spans="1:9" x14ac:dyDescent="0.3">
      <c r="A21" s="1">
        <v>2022</v>
      </c>
      <c r="B21" s="1">
        <v>0.81</v>
      </c>
      <c r="C21" s="1">
        <v>0.26</v>
      </c>
      <c r="D21" s="1">
        <v>0.16</v>
      </c>
      <c r="E21" s="1">
        <v>0.16</v>
      </c>
      <c r="F21" s="1">
        <v>0.55000000000000004</v>
      </c>
      <c r="G21" s="1">
        <v>0.39</v>
      </c>
      <c r="H21" s="1">
        <v>0.18999999999999995</v>
      </c>
      <c r="I21" s="1" t="s">
        <v>4</v>
      </c>
    </row>
    <row r="23" spans="1:9" x14ac:dyDescent="0.3">
      <c r="A23" s="1" t="s">
        <v>14</v>
      </c>
      <c r="B23" s="1" t="s">
        <v>12</v>
      </c>
      <c r="C23" s="1" t="s">
        <v>11</v>
      </c>
      <c r="D23" s="1" t="s">
        <v>10</v>
      </c>
      <c r="E23" s="1" t="s">
        <v>9</v>
      </c>
      <c r="F23" s="1" t="s">
        <v>8</v>
      </c>
      <c r="G23" s="1" t="s">
        <v>7</v>
      </c>
      <c r="H23" s="1" t="s">
        <v>6</v>
      </c>
      <c r="I23" s="1" t="s">
        <v>13</v>
      </c>
    </row>
    <row r="24" spans="1:9" x14ac:dyDescent="0.3">
      <c r="A24" s="1">
        <v>2016</v>
      </c>
      <c r="B24" s="1">
        <v>0.73</v>
      </c>
      <c r="C24" s="1">
        <v>0.3</v>
      </c>
      <c r="D24" s="1">
        <v>0.12</v>
      </c>
      <c r="E24" s="1">
        <v>0.12</v>
      </c>
      <c r="F24" s="1">
        <v>0.43</v>
      </c>
      <c r="G24" s="1">
        <v>0.31</v>
      </c>
      <c r="H24" s="1">
        <v>0.27</v>
      </c>
      <c r="I24" s="1" t="s">
        <v>3</v>
      </c>
    </row>
    <row r="25" spans="1:9" x14ac:dyDescent="0.3">
      <c r="A25" s="1">
        <v>2017</v>
      </c>
      <c r="B25" s="1">
        <v>0.73</v>
      </c>
      <c r="C25" s="1">
        <v>0.27</v>
      </c>
      <c r="D25" s="1">
        <v>0.12</v>
      </c>
      <c r="E25" s="1">
        <v>0.12</v>
      </c>
      <c r="F25" s="1">
        <v>0.46</v>
      </c>
      <c r="G25" s="1">
        <v>0.34</v>
      </c>
      <c r="H25" s="1">
        <v>0.27</v>
      </c>
      <c r="I25" s="1" t="s">
        <v>3</v>
      </c>
    </row>
    <row r="26" spans="1:9" x14ac:dyDescent="0.3">
      <c r="A26" s="1">
        <v>2018</v>
      </c>
      <c r="B26" s="1">
        <v>0.71</v>
      </c>
      <c r="C26" s="1">
        <v>0.33</v>
      </c>
      <c r="D26" s="1">
        <v>0.11</v>
      </c>
      <c r="E26" s="1">
        <v>0.11</v>
      </c>
      <c r="F26" s="1">
        <v>0.38</v>
      </c>
      <c r="G26" s="1">
        <v>0.27</v>
      </c>
      <c r="H26" s="1">
        <v>0.29000000000000004</v>
      </c>
      <c r="I26" s="1" t="s">
        <v>3</v>
      </c>
    </row>
    <row r="27" spans="1:9" x14ac:dyDescent="0.3">
      <c r="A27" s="1">
        <v>2019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 t="s">
        <v>3</v>
      </c>
    </row>
    <row r="28" spans="1:9" x14ac:dyDescent="0.3">
      <c r="A28" s="1">
        <v>2020</v>
      </c>
      <c r="B28" s="1">
        <v>0.63</v>
      </c>
      <c r="C28" s="1">
        <v>0.33</v>
      </c>
      <c r="D28" s="1">
        <v>0.06</v>
      </c>
      <c r="E28" s="1">
        <v>0.06</v>
      </c>
      <c r="F28" s="1">
        <v>0.3</v>
      </c>
      <c r="G28" s="1">
        <v>0.24</v>
      </c>
      <c r="H28" s="1">
        <v>0.37</v>
      </c>
      <c r="I28" s="1" t="s">
        <v>3</v>
      </c>
    </row>
    <row r="29" spans="1:9" x14ac:dyDescent="0.3">
      <c r="A29" s="1">
        <v>2021</v>
      </c>
      <c r="B29" s="1">
        <v>0.78</v>
      </c>
      <c r="C29" s="1">
        <v>0.3</v>
      </c>
      <c r="D29" s="1">
        <v>0.21</v>
      </c>
      <c r="E29" s="1">
        <v>0.21</v>
      </c>
      <c r="F29" s="1">
        <v>0.48</v>
      </c>
      <c r="G29" s="1">
        <v>0.27</v>
      </c>
      <c r="H29" s="1">
        <v>0.21999999999999997</v>
      </c>
      <c r="I29" s="1" t="s">
        <v>3</v>
      </c>
    </row>
    <row r="30" spans="1:9" x14ac:dyDescent="0.3">
      <c r="A30" s="1">
        <v>2022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3</v>
      </c>
    </row>
    <row r="32" spans="1:9" x14ac:dyDescent="0.3">
      <c r="A32" s="1" t="s">
        <v>14</v>
      </c>
      <c r="B32" s="1" t="s">
        <v>12</v>
      </c>
      <c r="C32" s="1" t="s">
        <v>11</v>
      </c>
      <c r="D32" s="1" t="s">
        <v>10</v>
      </c>
      <c r="E32" s="1" t="s">
        <v>9</v>
      </c>
      <c r="F32" s="1" t="s">
        <v>8</v>
      </c>
      <c r="G32" s="1" t="s">
        <v>7</v>
      </c>
      <c r="H32" s="1" t="s">
        <v>6</v>
      </c>
      <c r="I32" s="1" t="s">
        <v>13</v>
      </c>
    </row>
    <row r="33" spans="1:9" x14ac:dyDescent="0.3">
      <c r="A33" s="1">
        <v>2016</v>
      </c>
      <c r="B33" s="6">
        <v>0.84</v>
      </c>
      <c r="C33" s="6">
        <v>0.30999999999999989</v>
      </c>
      <c r="D33" s="6">
        <v>0.24</v>
      </c>
      <c r="E33" s="6">
        <v>0.24</v>
      </c>
      <c r="F33" s="6">
        <v>0.53</v>
      </c>
      <c r="G33" s="6">
        <v>0.28999999999999998</v>
      </c>
      <c r="H33" s="6">
        <v>0.16000000000000003</v>
      </c>
      <c r="I33" s="1" t="s">
        <v>2</v>
      </c>
    </row>
    <row r="34" spans="1:9" x14ac:dyDescent="0.3">
      <c r="A34" s="1">
        <v>2017</v>
      </c>
      <c r="B34" s="6">
        <v>0.88</v>
      </c>
      <c r="C34" s="6">
        <v>0.27</v>
      </c>
      <c r="D34" s="6">
        <v>0.3</v>
      </c>
      <c r="E34" s="6">
        <v>0.3</v>
      </c>
      <c r="F34" s="6">
        <v>0.61</v>
      </c>
      <c r="G34" s="6">
        <v>0.31</v>
      </c>
      <c r="H34" s="6">
        <v>0.12</v>
      </c>
      <c r="I34" s="1" t="s">
        <v>2</v>
      </c>
    </row>
    <row r="35" spans="1:9" x14ac:dyDescent="0.3">
      <c r="A35" s="1">
        <v>2018</v>
      </c>
      <c r="B35" s="6">
        <v>0.87</v>
      </c>
      <c r="C35" s="6">
        <v>0.25</v>
      </c>
      <c r="D35" s="6">
        <v>0.33</v>
      </c>
      <c r="E35" s="6">
        <v>0.33</v>
      </c>
      <c r="F35" s="6">
        <v>0.62</v>
      </c>
      <c r="G35" s="6">
        <v>0.28999999999999998</v>
      </c>
      <c r="H35" s="6">
        <v>0.13</v>
      </c>
      <c r="I35" s="1" t="s">
        <v>2</v>
      </c>
    </row>
    <row r="36" spans="1:9" x14ac:dyDescent="0.3">
      <c r="A36" s="1">
        <v>2019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1" t="s">
        <v>2</v>
      </c>
    </row>
    <row r="37" spans="1:9" x14ac:dyDescent="0.3">
      <c r="A37" s="1">
        <v>2020</v>
      </c>
      <c r="B37" s="6">
        <v>0.79</v>
      </c>
      <c r="C37" s="6">
        <v>0.28999999999999998</v>
      </c>
      <c r="D37" s="6">
        <v>0.23</v>
      </c>
      <c r="E37" s="6">
        <v>0.23</v>
      </c>
      <c r="F37" s="6">
        <v>0.5</v>
      </c>
      <c r="G37" s="6">
        <v>0.27</v>
      </c>
      <c r="H37" s="6">
        <v>0.20999999999999996</v>
      </c>
      <c r="I37" s="1" t="s">
        <v>2</v>
      </c>
    </row>
    <row r="38" spans="1:9" x14ac:dyDescent="0.3">
      <c r="A38" s="1">
        <v>2021</v>
      </c>
      <c r="B38" s="6">
        <v>0.78</v>
      </c>
      <c r="C38" s="6">
        <v>0.3</v>
      </c>
      <c r="D38" s="6">
        <v>0.21</v>
      </c>
      <c r="E38" s="6">
        <v>0.21</v>
      </c>
      <c r="F38" s="6">
        <v>0.48</v>
      </c>
      <c r="G38" s="6">
        <v>0.27</v>
      </c>
      <c r="H38" s="6">
        <v>0.21999999999999997</v>
      </c>
      <c r="I38" s="1" t="s">
        <v>2</v>
      </c>
    </row>
    <row r="39" spans="1:9" x14ac:dyDescent="0.3">
      <c r="A39" s="1">
        <v>2022</v>
      </c>
      <c r="B39" s="6">
        <v>0.8</v>
      </c>
      <c r="C39" s="6">
        <v>0.31000000000000011</v>
      </c>
      <c r="D39" s="6">
        <v>0.18</v>
      </c>
      <c r="E39" s="6">
        <v>0.18</v>
      </c>
      <c r="F39" s="6">
        <v>0.49</v>
      </c>
      <c r="G39" s="6">
        <v>0.31</v>
      </c>
      <c r="H39" s="6">
        <v>0.19999999999999996</v>
      </c>
      <c r="I39" s="1" t="s">
        <v>2</v>
      </c>
    </row>
    <row r="41" spans="1:9" x14ac:dyDescent="0.3">
      <c r="A41" s="1" t="s">
        <v>14</v>
      </c>
      <c r="B41" s="1" t="s">
        <v>12</v>
      </c>
      <c r="C41" s="1" t="s">
        <v>11</v>
      </c>
      <c r="D41" s="1" t="s">
        <v>10</v>
      </c>
      <c r="E41" s="1" t="s">
        <v>9</v>
      </c>
      <c r="F41" s="1" t="s">
        <v>8</v>
      </c>
      <c r="G41" s="1" t="s">
        <v>7</v>
      </c>
      <c r="H41" s="1" t="s">
        <v>6</v>
      </c>
      <c r="I41" s="1" t="s">
        <v>13</v>
      </c>
    </row>
    <row r="42" spans="1:9" x14ac:dyDescent="0.3">
      <c r="A42" s="1">
        <v>2016</v>
      </c>
      <c r="B42" s="1">
        <v>0.85</v>
      </c>
      <c r="C42" s="1">
        <v>0.28999999999999992</v>
      </c>
      <c r="D42" s="1">
        <v>0.23</v>
      </c>
      <c r="E42" s="1">
        <v>0.23</v>
      </c>
      <c r="F42" s="1">
        <v>0.56000000000000005</v>
      </c>
      <c r="G42" s="1">
        <v>0.33000000000000013</v>
      </c>
      <c r="H42" s="1">
        <v>0.15000000000000002</v>
      </c>
      <c r="I42" s="1" t="s">
        <v>1</v>
      </c>
    </row>
    <row r="43" spans="1:9" x14ac:dyDescent="0.3">
      <c r="A43" s="1">
        <v>2017</v>
      </c>
      <c r="B43" s="1">
        <v>0.86</v>
      </c>
      <c r="C43" s="1">
        <v>0.25</v>
      </c>
      <c r="D43" s="1">
        <v>0.28999999999999998</v>
      </c>
      <c r="E43" s="1">
        <v>0.28999999999999998</v>
      </c>
      <c r="F43" s="1">
        <v>0.61</v>
      </c>
      <c r="G43" s="1">
        <v>0.32</v>
      </c>
      <c r="H43" s="1">
        <v>0.14000000000000001</v>
      </c>
      <c r="I43" s="1" t="s">
        <v>1</v>
      </c>
    </row>
    <row r="44" spans="1:9" x14ac:dyDescent="0.3">
      <c r="A44" s="1">
        <v>2018</v>
      </c>
      <c r="B44" s="1">
        <v>0.87</v>
      </c>
      <c r="C44" s="1">
        <v>0.24</v>
      </c>
      <c r="D44" s="1">
        <v>0.31</v>
      </c>
      <c r="E44" s="1">
        <v>0.31</v>
      </c>
      <c r="F44" s="1">
        <v>0.63</v>
      </c>
      <c r="G44" s="1">
        <v>0.32</v>
      </c>
      <c r="H44" s="1">
        <v>0.13</v>
      </c>
      <c r="I44" s="1" t="s">
        <v>1</v>
      </c>
    </row>
    <row r="45" spans="1:9" x14ac:dyDescent="0.3">
      <c r="A45" s="1">
        <v>2019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 t="s">
        <v>1</v>
      </c>
    </row>
    <row r="46" spans="1:9" x14ac:dyDescent="0.3">
      <c r="A46" s="1">
        <v>2020</v>
      </c>
      <c r="B46" s="1">
        <v>0.83</v>
      </c>
      <c r="C46" s="1">
        <v>0.23</v>
      </c>
      <c r="D46" s="1">
        <v>0.31</v>
      </c>
      <c r="E46" s="1">
        <v>0.31</v>
      </c>
      <c r="F46" s="1">
        <v>0.6</v>
      </c>
      <c r="G46" s="1">
        <v>0.28999999999999998</v>
      </c>
      <c r="H46" s="1">
        <v>0.17000000000000004</v>
      </c>
      <c r="I46" s="1" t="s">
        <v>1</v>
      </c>
    </row>
    <row r="47" spans="1:9" x14ac:dyDescent="0.3">
      <c r="A47" s="1">
        <v>2021</v>
      </c>
      <c r="B47" s="1">
        <v>0.84</v>
      </c>
      <c r="C47" s="1">
        <v>0.26</v>
      </c>
      <c r="D47" s="1">
        <v>0.28999999999999998</v>
      </c>
      <c r="E47" s="1">
        <v>0.28999999999999998</v>
      </c>
      <c r="F47" s="1">
        <v>0.57999999999999996</v>
      </c>
      <c r="G47" s="1">
        <v>0.28999999999999998</v>
      </c>
      <c r="H47" s="1">
        <v>0.16000000000000003</v>
      </c>
      <c r="I47" s="1" t="s">
        <v>1</v>
      </c>
    </row>
    <row r="48" spans="1:9" x14ac:dyDescent="0.3">
      <c r="A48" s="1">
        <v>2022</v>
      </c>
      <c r="B48" s="1">
        <v>0.85</v>
      </c>
      <c r="C48" s="1">
        <v>0.25</v>
      </c>
      <c r="D48" s="1">
        <v>0.26</v>
      </c>
      <c r="E48" s="1">
        <v>0.26</v>
      </c>
      <c r="F48" s="1">
        <v>0.6</v>
      </c>
      <c r="G48" s="1">
        <v>0.34</v>
      </c>
      <c r="H48" s="1">
        <v>0.15000000000000002</v>
      </c>
      <c r="I48" s="1" t="s">
        <v>1</v>
      </c>
    </row>
    <row r="50" spans="1:9" x14ac:dyDescent="0.3">
      <c r="A50" s="1" t="s">
        <v>14</v>
      </c>
      <c r="B50" s="1" t="s">
        <v>12</v>
      </c>
      <c r="C50" s="1" t="s">
        <v>11</v>
      </c>
      <c r="D50" s="1" t="s">
        <v>10</v>
      </c>
      <c r="E50" s="1" t="s">
        <v>9</v>
      </c>
      <c r="F50" s="1" t="s">
        <v>8</v>
      </c>
      <c r="G50" s="1" t="s">
        <v>7</v>
      </c>
      <c r="H50" s="1" t="s">
        <v>6</v>
      </c>
      <c r="I50" s="1" t="s">
        <v>13</v>
      </c>
    </row>
    <row r="51" spans="1:9" x14ac:dyDescent="0.3">
      <c r="A51" s="1">
        <v>2016</v>
      </c>
      <c r="B51" s="1">
        <v>0.89</v>
      </c>
      <c r="C51" s="1">
        <v>0.24</v>
      </c>
      <c r="D51" s="1">
        <v>0.35</v>
      </c>
      <c r="E51" s="1">
        <v>0.35</v>
      </c>
      <c r="F51" s="1">
        <v>0.65</v>
      </c>
      <c r="G51" s="1">
        <v>0.3</v>
      </c>
      <c r="H51" s="1">
        <v>0.10999999999999999</v>
      </c>
      <c r="I51" s="1" t="s">
        <v>0</v>
      </c>
    </row>
    <row r="52" spans="1:9" x14ac:dyDescent="0.3">
      <c r="A52" s="1">
        <v>2017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 t="s">
        <v>0</v>
      </c>
    </row>
    <row r="53" spans="1:9" x14ac:dyDescent="0.3">
      <c r="A53" s="1">
        <v>2018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 t="s">
        <v>0</v>
      </c>
    </row>
    <row r="54" spans="1:9" x14ac:dyDescent="0.3">
      <c r="A54" s="1">
        <v>2019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 t="s">
        <v>0</v>
      </c>
    </row>
    <row r="55" spans="1:9" x14ac:dyDescent="0.3">
      <c r="A55" s="1">
        <v>2020</v>
      </c>
      <c r="B55" s="1">
        <v>0.87</v>
      </c>
      <c r="C55" s="1">
        <v>0.22</v>
      </c>
      <c r="D55" s="1">
        <v>0.43</v>
      </c>
      <c r="E55" s="1">
        <v>0.43</v>
      </c>
      <c r="F55" s="1">
        <v>0.65</v>
      </c>
      <c r="G55" s="1">
        <v>0.22</v>
      </c>
      <c r="H55" s="1">
        <v>0.13</v>
      </c>
      <c r="I55" s="1" t="s">
        <v>0</v>
      </c>
    </row>
    <row r="56" spans="1:9" x14ac:dyDescent="0.3">
      <c r="A56" s="1">
        <v>2021</v>
      </c>
      <c r="B56" s="1">
        <v>0.85</v>
      </c>
      <c r="C56" s="1">
        <v>0.25</v>
      </c>
      <c r="D56" s="1">
        <v>0.39</v>
      </c>
      <c r="E56" s="1">
        <v>0.39</v>
      </c>
      <c r="F56" s="1">
        <v>0.6</v>
      </c>
      <c r="G56" s="1">
        <v>0.21</v>
      </c>
      <c r="H56" s="1">
        <v>0.15000000000000002</v>
      </c>
      <c r="I56" s="1" t="s">
        <v>0</v>
      </c>
    </row>
    <row r="57" spans="1:9" x14ac:dyDescent="0.3">
      <c r="A57" s="1">
        <v>2022</v>
      </c>
      <c r="B57" s="1">
        <v>0.84</v>
      </c>
      <c r="C57" s="1">
        <v>0.25</v>
      </c>
      <c r="D57" s="1">
        <v>0.33</v>
      </c>
      <c r="E57" s="1">
        <v>0.33</v>
      </c>
      <c r="F57" s="1">
        <v>0.59</v>
      </c>
      <c r="G57" s="1">
        <v>0.26</v>
      </c>
      <c r="H57" s="1">
        <v>0.16000000000000003</v>
      </c>
      <c r="I57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24F-6980-7E4E-85CD-1A2FCBE1A296}">
  <sheetPr>
    <tabColor rgb="FF66FF66"/>
    <pageSetUpPr fitToPage="1"/>
  </sheetPr>
  <dimension ref="A1:R52"/>
  <sheetViews>
    <sheetView zoomScale="129" zoomScaleNormal="129" workbookViewId="0">
      <selection activeCell="S8" sqref="S8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2" t="s">
        <v>12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</row>
    <row r="2" spans="1:18" ht="14" customHeight="1" x14ac:dyDescent="0.3">
      <c r="A2" s="1">
        <v>2016</v>
      </c>
      <c r="B2" s="3">
        <v>0.82</v>
      </c>
      <c r="C2" s="3">
        <f t="shared" ref="C2:C27" ca="1" si="0">F2+2.66*O2</f>
        <v>0.87352000000000007</v>
      </c>
      <c r="D2" s="3">
        <f t="shared" ref="D2:D27" ca="1" si="1">F2+(2/3)*2.66*O2</f>
        <v>0.8540133333333334</v>
      </c>
      <c r="E2" s="3">
        <f t="shared" ref="E2:E27" ca="1" si="2">F2+(1/3)*2.66*O2</f>
        <v>0.83450666666666673</v>
      </c>
      <c r="F2" s="3">
        <f t="shared" ref="F2:F27" si="3">AVERAGE($B$2:$B$7)</f>
        <v>0.81500000000000006</v>
      </c>
      <c r="G2" s="3">
        <f t="shared" ref="G2:G27" ca="1" si="4">F2-(1/3)*2.66*O2</f>
        <v>0.79549333333333339</v>
      </c>
      <c r="H2" s="3">
        <f t="shared" ref="H2:H27" ca="1" si="5">F2-(2/3)*2.66*O2</f>
        <v>0.77598666666666671</v>
      </c>
      <c r="I2" s="3">
        <f t="shared" ref="I2:I27" ca="1" si="6">F2-2.66*O2</f>
        <v>0.75648000000000004</v>
      </c>
      <c r="J2">
        <f>B2</f>
        <v>0.82</v>
      </c>
      <c r="K2" s="3"/>
      <c r="L2" s="3"/>
      <c r="M2" s="3"/>
      <c r="N2" s="3"/>
      <c r="O2" s="3">
        <f t="shared" ref="O2:O27" ca="1" si="7">AVERAGE($K$2:$K$7)</f>
        <v>2.1999999999999999E-2</v>
      </c>
      <c r="P2" s="3"/>
      <c r="Q2" s="3"/>
      <c r="R2" s="3"/>
    </row>
    <row r="3" spans="1:18" ht="14" customHeight="1" x14ac:dyDescent="0.3">
      <c r="A3" s="1">
        <v>2017</v>
      </c>
      <c r="B3" s="3">
        <v>0.84</v>
      </c>
      <c r="C3" s="3">
        <f t="shared" ca="1" si="0"/>
        <v>0.87352000000000007</v>
      </c>
      <c r="D3" s="3">
        <f t="shared" ca="1" si="1"/>
        <v>0.8540133333333334</v>
      </c>
      <c r="E3" s="3">
        <f t="shared" ca="1" si="2"/>
        <v>0.83450666666666673</v>
      </c>
      <c r="F3" s="3">
        <f t="shared" si="3"/>
        <v>0.81500000000000006</v>
      </c>
      <c r="G3" s="3">
        <f t="shared" ca="1" si="4"/>
        <v>0.79549333333333339</v>
      </c>
      <c r="H3" s="3">
        <f t="shared" ca="1" si="5"/>
        <v>0.77598666666666671</v>
      </c>
      <c r="I3" s="3">
        <f t="shared" ca="1" si="6"/>
        <v>0.75648000000000004</v>
      </c>
      <c r="J3">
        <f t="shared" ref="J3:J27" ca="1" si="8">IF(ISBLANK(B3),OFFSET(J3,-1,0,1,1),B3)</f>
        <v>0.84</v>
      </c>
      <c r="K3" s="3">
        <f t="shared" ref="K3:K27" ca="1" si="9">IF(OR(OFFSET(K3,-1,-9,1,1)="",OFFSET(K3,0,-9,1,1)=""),"",IF(ISERROR(ABS(B3-OFFSET(K3,-1,-1,1,1))),"",ABS(B3-OFFSET(K3,-1,-1,1,1))))</f>
        <v>2.0000000000000018E-2</v>
      </c>
      <c r="L3" s="3">
        <f t="shared" ref="L3:L27" ca="1" si="10">3.267*O3</f>
        <v>7.1873999999999993E-2</v>
      </c>
      <c r="M3" s="3">
        <f t="shared" ref="M3:M27" ca="1" si="11">(2/3)*(L3-O3)+O3</f>
        <v>5.5249333333333324E-2</v>
      </c>
      <c r="N3" s="3">
        <f t="shared" ref="N3:N27" ca="1" si="12">(1/3)*(L3-O3)+O3</f>
        <v>3.8624666666666661E-2</v>
      </c>
      <c r="O3" s="3">
        <f t="shared" ca="1" si="7"/>
        <v>2.1999999999999999E-2</v>
      </c>
      <c r="P3" s="3">
        <f t="shared" ref="P3:P27" ca="1" si="13">(MAX(O3-(1/3)*(L3-O3),0))</f>
        <v>5.3753333333333361E-3</v>
      </c>
      <c r="Q3" s="3">
        <f t="shared" ref="Q3:Q27" ca="1" si="14">MAX(O3-(2/3)*(L3-O3),0)</f>
        <v>0</v>
      </c>
      <c r="R3" s="3">
        <v>0</v>
      </c>
    </row>
    <row r="4" spans="1:18" ht="14" customHeight="1" x14ac:dyDescent="0.3">
      <c r="A4" s="1">
        <v>2018</v>
      </c>
      <c r="B4" s="3">
        <v>0.84</v>
      </c>
      <c r="C4" s="3">
        <f t="shared" ca="1" si="0"/>
        <v>0.87352000000000007</v>
      </c>
      <c r="D4" s="3">
        <f t="shared" ca="1" si="1"/>
        <v>0.8540133333333334</v>
      </c>
      <c r="E4" s="3">
        <f t="shared" ca="1" si="2"/>
        <v>0.83450666666666673</v>
      </c>
      <c r="F4" s="3">
        <f t="shared" si="3"/>
        <v>0.81500000000000006</v>
      </c>
      <c r="G4" s="3">
        <f t="shared" ca="1" si="4"/>
        <v>0.79549333333333339</v>
      </c>
      <c r="H4" s="3">
        <f t="shared" ca="1" si="5"/>
        <v>0.77598666666666671</v>
      </c>
      <c r="I4" s="3">
        <f t="shared" ca="1" si="6"/>
        <v>0.75648000000000004</v>
      </c>
      <c r="J4">
        <f t="shared" ca="1" si="8"/>
        <v>0.84</v>
      </c>
      <c r="K4" s="3">
        <f t="shared" ca="1" si="9"/>
        <v>0</v>
      </c>
      <c r="L4" s="3">
        <f t="shared" ca="1" si="10"/>
        <v>7.1873999999999993E-2</v>
      </c>
      <c r="M4" s="3">
        <f t="shared" ca="1" si="11"/>
        <v>5.5249333333333324E-2</v>
      </c>
      <c r="N4" s="3">
        <f t="shared" ca="1" si="12"/>
        <v>3.8624666666666661E-2</v>
      </c>
      <c r="O4" s="3">
        <f t="shared" ca="1" si="7"/>
        <v>2.1999999999999999E-2</v>
      </c>
      <c r="P4" s="3">
        <f t="shared" ca="1" si="13"/>
        <v>5.3753333333333361E-3</v>
      </c>
      <c r="Q4" s="3">
        <f t="shared" ca="1" si="14"/>
        <v>0</v>
      </c>
      <c r="R4" s="3">
        <v>0</v>
      </c>
    </row>
    <row r="5" spans="1:18" ht="14" customHeight="1" x14ac:dyDescent="0.3">
      <c r="A5" s="1">
        <v>2020</v>
      </c>
      <c r="B5" s="3">
        <v>0.78</v>
      </c>
      <c r="C5" s="4">
        <f t="shared" ca="1" si="0"/>
        <v>0.87352000000000007</v>
      </c>
      <c r="D5" s="4">
        <f t="shared" ca="1" si="1"/>
        <v>0.8540133333333334</v>
      </c>
      <c r="E5" s="4">
        <f t="shared" ca="1" si="2"/>
        <v>0.83450666666666673</v>
      </c>
      <c r="F5" s="4">
        <f t="shared" si="3"/>
        <v>0.81500000000000006</v>
      </c>
      <c r="G5" s="4">
        <f t="shared" ca="1" si="4"/>
        <v>0.79549333333333339</v>
      </c>
      <c r="H5" s="4">
        <f t="shared" ca="1" si="5"/>
        <v>0.77598666666666671</v>
      </c>
      <c r="I5" s="4">
        <f t="shared" ca="1" si="6"/>
        <v>0.75648000000000004</v>
      </c>
      <c r="J5" s="5">
        <f t="shared" ca="1" si="8"/>
        <v>0.78</v>
      </c>
      <c r="K5" s="4">
        <f t="shared" ca="1" si="9"/>
        <v>5.9999999999999942E-2</v>
      </c>
      <c r="L5" s="3">
        <f t="shared" ca="1" si="10"/>
        <v>7.1873999999999993E-2</v>
      </c>
      <c r="M5" s="3">
        <f t="shared" ca="1" si="11"/>
        <v>5.5249333333333324E-2</v>
      </c>
      <c r="N5" s="3">
        <f t="shared" ca="1" si="12"/>
        <v>3.8624666666666661E-2</v>
      </c>
      <c r="O5" s="3">
        <f t="shared" ca="1" si="7"/>
        <v>2.1999999999999999E-2</v>
      </c>
      <c r="P5" s="3">
        <f t="shared" ca="1" si="13"/>
        <v>5.3753333333333361E-3</v>
      </c>
      <c r="Q5" s="3">
        <f t="shared" ca="1" si="14"/>
        <v>0</v>
      </c>
      <c r="R5" s="3">
        <v>0</v>
      </c>
    </row>
    <row r="6" spans="1:18" ht="14" customHeight="1" x14ac:dyDescent="0.3">
      <c r="A6" s="1">
        <v>2021</v>
      </c>
      <c r="B6" s="3">
        <v>0.8</v>
      </c>
      <c r="C6" s="3">
        <f t="shared" ca="1" si="0"/>
        <v>0.87352000000000007</v>
      </c>
      <c r="D6" s="3">
        <f t="shared" ca="1" si="1"/>
        <v>0.8540133333333334</v>
      </c>
      <c r="E6" s="3">
        <f t="shared" ca="1" si="2"/>
        <v>0.83450666666666673</v>
      </c>
      <c r="F6" s="3">
        <f t="shared" si="3"/>
        <v>0.81500000000000006</v>
      </c>
      <c r="G6" s="3">
        <f t="shared" ca="1" si="4"/>
        <v>0.79549333333333339</v>
      </c>
      <c r="H6" s="3">
        <f t="shared" ca="1" si="5"/>
        <v>0.77598666666666671</v>
      </c>
      <c r="I6" s="3">
        <f t="shared" ca="1" si="6"/>
        <v>0.75648000000000004</v>
      </c>
      <c r="J6">
        <f t="shared" ca="1" si="8"/>
        <v>0.8</v>
      </c>
      <c r="K6" s="3">
        <f t="shared" ca="1" si="9"/>
        <v>2.0000000000000018E-2</v>
      </c>
      <c r="L6" s="3">
        <f t="shared" ca="1" si="10"/>
        <v>7.1873999999999993E-2</v>
      </c>
      <c r="M6" s="3">
        <f t="shared" ca="1" si="11"/>
        <v>5.5249333333333324E-2</v>
      </c>
      <c r="N6" s="3">
        <f t="shared" ca="1" si="12"/>
        <v>3.8624666666666661E-2</v>
      </c>
      <c r="O6" s="3">
        <f t="shared" ca="1" si="7"/>
        <v>2.1999999999999999E-2</v>
      </c>
      <c r="P6" s="3">
        <f t="shared" ca="1" si="13"/>
        <v>5.3753333333333361E-3</v>
      </c>
      <c r="Q6" s="3">
        <f t="shared" ca="1" si="14"/>
        <v>0</v>
      </c>
      <c r="R6" s="3">
        <v>0</v>
      </c>
    </row>
    <row r="7" spans="1:18" ht="14" customHeight="1" x14ac:dyDescent="0.3">
      <c r="A7" s="1">
        <v>2022</v>
      </c>
      <c r="B7" s="3">
        <v>0.81</v>
      </c>
      <c r="C7" s="3">
        <f t="shared" ca="1" si="0"/>
        <v>0.87352000000000007</v>
      </c>
      <c r="D7" s="3">
        <f t="shared" ca="1" si="1"/>
        <v>0.8540133333333334</v>
      </c>
      <c r="E7" s="3">
        <f t="shared" ca="1" si="2"/>
        <v>0.83450666666666673</v>
      </c>
      <c r="F7" s="3">
        <f t="shared" si="3"/>
        <v>0.81500000000000006</v>
      </c>
      <c r="G7" s="3">
        <f t="shared" ca="1" si="4"/>
        <v>0.79549333333333339</v>
      </c>
      <c r="H7" s="3">
        <f t="shared" ca="1" si="5"/>
        <v>0.77598666666666671</v>
      </c>
      <c r="I7" s="3">
        <f t="shared" ca="1" si="6"/>
        <v>0.75648000000000004</v>
      </c>
      <c r="J7">
        <f t="shared" ca="1" si="8"/>
        <v>0.81</v>
      </c>
      <c r="K7" s="3">
        <f t="shared" ca="1" si="9"/>
        <v>1.0000000000000009E-2</v>
      </c>
      <c r="L7" s="3">
        <f t="shared" ca="1" si="10"/>
        <v>7.1873999999999993E-2</v>
      </c>
      <c r="M7" s="3">
        <f t="shared" ca="1" si="11"/>
        <v>5.5249333333333324E-2</v>
      </c>
      <c r="N7" s="3">
        <f t="shared" ca="1" si="12"/>
        <v>3.8624666666666661E-2</v>
      </c>
      <c r="O7" s="3">
        <f t="shared" ca="1" si="7"/>
        <v>2.1999999999999999E-2</v>
      </c>
      <c r="P7" s="3">
        <f t="shared" ca="1" si="13"/>
        <v>5.3753333333333361E-3</v>
      </c>
      <c r="Q7" s="3">
        <f t="shared" ca="1" si="14"/>
        <v>0</v>
      </c>
      <c r="R7" s="3">
        <v>0</v>
      </c>
    </row>
    <row r="8" spans="1:18" ht="14" customHeight="1" x14ac:dyDescent="0.2">
      <c r="B8" s="3"/>
      <c r="C8" s="3">
        <f t="shared" ca="1" si="0"/>
        <v>0.87352000000000007</v>
      </c>
      <c r="D8" s="3">
        <f t="shared" ca="1" si="1"/>
        <v>0.8540133333333334</v>
      </c>
      <c r="E8" s="3">
        <f t="shared" ca="1" si="2"/>
        <v>0.83450666666666673</v>
      </c>
      <c r="F8" s="3">
        <f t="shared" si="3"/>
        <v>0.81500000000000006</v>
      </c>
      <c r="G8" s="3">
        <f t="shared" ca="1" si="4"/>
        <v>0.79549333333333339</v>
      </c>
      <c r="H8" s="3">
        <f t="shared" ca="1" si="5"/>
        <v>0.77598666666666671</v>
      </c>
      <c r="I8" s="3">
        <f t="shared" ca="1" si="6"/>
        <v>0.75648000000000004</v>
      </c>
      <c r="J8">
        <f t="shared" ca="1" si="8"/>
        <v>0.81</v>
      </c>
      <c r="K8" t="str">
        <f t="shared" ca="1" si="9"/>
        <v/>
      </c>
      <c r="L8">
        <f t="shared" ca="1" si="10"/>
        <v>7.1873999999999993E-2</v>
      </c>
      <c r="M8">
        <f t="shared" ca="1" si="11"/>
        <v>5.5249333333333324E-2</v>
      </c>
      <c r="N8">
        <f t="shared" ca="1" si="12"/>
        <v>3.8624666666666661E-2</v>
      </c>
      <c r="O8" s="3">
        <f t="shared" ca="1" si="7"/>
        <v>2.1999999999999999E-2</v>
      </c>
      <c r="P8">
        <f t="shared" ca="1" si="13"/>
        <v>5.3753333333333361E-3</v>
      </c>
      <c r="Q8">
        <f t="shared" ca="1" si="14"/>
        <v>0</v>
      </c>
      <c r="R8">
        <v>0</v>
      </c>
    </row>
    <row r="9" spans="1:18" ht="14" customHeight="1" x14ac:dyDescent="0.2">
      <c r="B9" s="3"/>
      <c r="C9" s="3">
        <f t="shared" ca="1" si="0"/>
        <v>0.87352000000000007</v>
      </c>
      <c r="D9" s="3">
        <f t="shared" ca="1" si="1"/>
        <v>0.8540133333333334</v>
      </c>
      <c r="E9" s="3">
        <f t="shared" ca="1" si="2"/>
        <v>0.83450666666666673</v>
      </c>
      <c r="F9" s="3">
        <f t="shared" si="3"/>
        <v>0.81500000000000006</v>
      </c>
      <c r="G9" s="3">
        <f t="shared" ca="1" si="4"/>
        <v>0.79549333333333339</v>
      </c>
      <c r="H9" s="3">
        <f t="shared" ca="1" si="5"/>
        <v>0.77598666666666671</v>
      </c>
      <c r="I9" s="3">
        <f t="shared" ca="1" si="6"/>
        <v>0.75648000000000004</v>
      </c>
      <c r="J9">
        <f t="shared" ca="1" si="8"/>
        <v>0.81</v>
      </c>
      <c r="K9" t="str">
        <f t="shared" ca="1" si="9"/>
        <v/>
      </c>
      <c r="L9">
        <f t="shared" ca="1" si="10"/>
        <v>7.1873999999999993E-2</v>
      </c>
      <c r="M9">
        <f t="shared" ca="1" si="11"/>
        <v>5.5249333333333324E-2</v>
      </c>
      <c r="N9">
        <f t="shared" ca="1" si="12"/>
        <v>3.8624666666666661E-2</v>
      </c>
      <c r="O9" s="3">
        <f t="shared" ca="1" si="7"/>
        <v>2.1999999999999999E-2</v>
      </c>
      <c r="P9">
        <f t="shared" ca="1" si="13"/>
        <v>5.3753333333333361E-3</v>
      </c>
      <c r="Q9">
        <f t="shared" ca="1" si="14"/>
        <v>0</v>
      </c>
      <c r="R9">
        <v>0</v>
      </c>
    </row>
    <row r="10" spans="1:18" ht="14" customHeight="1" x14ac:dyDescent="0.2">
      <c r="B10" s="3"/>
      <c r="C10" s="3">
        <f t="shared" ca="1" si="0"/>
        <v>0.87352000000000007</v>
      </c>
      <c r="D10" s="3">
        <f t="shared" ca="1" si="1"/>
        <v>0.8540133333333334</v>
      </c>
      <c r="E10" s="3">
        <f t="shared" ca="1" si="2"/>
        <v>0.83450666666666673</v>
      </c>
      <c r="F10" s="3">
        <f t="shared" si="3"/>
        <v>0.81500000000000006</v>
      </c>
      <c r="G10" s="3">
        <f t="shared" ca="1" si="4"/>
        <v>0.79549333333333339</v>
      </c>
      <c r="H10" s="3">
        <f t="shared" ca="1" si="5"/>
        <v>0.77598666666666671</v>
      </c>
      <c r="I10" s="3">
        <f t="shared" ca="1" si="6"/>
        <v>0.75648000000000004</v>
      </c>
      <c r="J10">
        <f t="shared" ca="1" si="8"/>
        <v>0.81</v>
      </c>
      <c r="K10" t="str">
        <f t="shared" ca="1" si="9"/>
        <v/>
      </c>
      <c r="L10">
        <f t="shared" ca="1" si="10"/>
        <v>7.1873999999999993E-2</v>
      </c>
      <c r="M10">
        <f t="shared" ca="1" si="11"/>
        <v>5.5249333333333324E-2</v>
      </c>
      <c r="N10">
        <f t="shared" ca="1" si="12"/>
        <v>3.8624666666666661E-2</v>
      </c>
      <c r="O10" s="3">
        <f t="shared" ca="1" si="7"/>
        <v>2.1999999999999999E-2</v>
      </c>
      <c r="P10">
        <f t="shared" ca="1" si="13"/>
        <v>5.3753333333333361E-3</v>
      </c>
      <c r="Q10">
        <f t="shared" ca="1" si="14"/>
        <v>0</v>
      </c>
      <c r="R10">
        <v>0</v>
      </c>
    </row>
    <row r="11" spans="1:18" ht="14" customHeight="1" x14ac:dyDescent="0.2">
      <c r="B11" s="3"/>
      <c r="C11" s="3">
        <f t="shared" ca="1" si="0"/>
        <v>0.87352000000000007</v>
      </c>
      <c r="D11" s="3">
        <f t="shared" ca="1" si="1"/>
        <v>0.8540133333333334</v>
      </c>
      <c r="E11" s="3">
        <f t="shared" ca="1" si="2"/>
        <v>0.83450666666666673</v>
      </c>
      <c r="F11" s="3">
        <f t="shared" si="3"/>
        <v>0.81500000000000006</v>
      </c>
      <c r="G11" s="3">
        <f t="shared" ca="1" si="4"/>
        <v>0.79549333333333339</v>
      </c>
      <c r="H11" s="3">
        <f t="shared" ca="1" si="5"/>
        <v>0.77598666666666671</v>
      </c>
      <c r="I11" s="3">
        <f t="shared" ca="1" si="6"/>
        <v>0.75648000000000004</v>
      </c>
      <c r="J11">
        <f t="shared" ca="1" si="8"/>
        <v>0.81</v>
      </c>
      <c r="K11" t="str">
        <f t="shared" ca="1" si="9"/>
        <v/>
      </c>
      <c r="L11">
        <f t="shared" ca="1" si="10"/>
        <v>7.1873999999999993E-2</v>
      </c>
      <c r="M11">
        <f t="shared" ca="1" si="11"/>
        <v>5.5249333333333324E-2</v>
      </c>
      <c r="N11">
        <f t="shared" ca="1" si="12"/>
        <v>3.8624666666666661E-2</v>
      </c>
      <c r="O11" s="3">
        <f t="shared" ca="1" si="7"/>
        <v>2.1999999999999999E-2</v>
      </c>
      <c r="P11">
        <f t="shared" ca="1" si="13"/>
        <v>5.3753333333333361E-3</v>
      </c>
      <c r="Q11">
        <f t="shared" ca="1" si="14"/>
        <v>0</v>
      </c>
      <c r="R11">
        <v>0</v>
      </c>
    </row>
    <row r="12" spans="1:18" ht="14" customHeight="1" x14ac:dyDescent="0.2">
      <c r="B12" s="3"/>
      <c r="C12" s="3">
        <f t="shared" ca="1" si="0"/>
        <v>0.87352000000000007</v>
      </c>
      <c r="D12" s="3">
        <f t="shared" ca="1" si="1"/>
        <v>0.8540133333333334</v>
      </c>
      <c r="E12" s="3">
        <f t="shared" ca="1" si="2"/>
        <v>0.83450666666666673</v>
      </c>
      <c r="F12" s="3">
        <f t="shared" si="3"/>
        <v>0.81500000000000006</v>
      </c>
      <c r="G12" s="3">
        <f t="shared" ca="1" si="4"/>
        <v>0.79549333333333339</v>
      </c>
      <c r="H12" s="3">
        <f t="shared" ca="1" si="5"/>
        <v>0.77598666666666671</v>
      </c>
      <c r="I12" s="3">
        <f t="shared" ca="1" si="6"/>
        <v>0.75648000000000004</v>
      </c>
      <c r="J12">
        <f t="shared" ca="1" si="8"/>
        <v>0.81</v>
      </c>
      <c r="K12" t="str">
        <f t="shared" ca="1" si="9"/>
        <v/>
      </c>
      <c r="L12">
        <f t="shared" ca="1" si="10"/>
        <v>7.1873999999999993E-2</v>
      </c>
      <c r="M12">
        <f t="shared" ca="1" si="11"/>
        <v>5.5249333333333324E-2</v>
      </c>
      <c r="N12">
        <f t="shared" ca="1" si="12"/>
        <v>3.8624666666666661E-2</v>
      </c>
      <c r="O12" s="3">
        <f t="shared" ca="1" si="7"/>
        <v>2.1999999999999999E-2</v>
      </c>
      <c r="P12">
        <f t="shared" ca="1" si="13"/>
        <v>5.3753333333333361E-3</v>
      </c>
      <c r="Q12">
        <f t="shared" ca="1" si="14"/>
        <v>0</v>
      </c>
      <c r="R12">
        <v>0</v>
      </c>
    </row>
    <row r="13" spans="1:18" ht="14" customHeight="1" x14ac:dyDescent="0.2">
      <c r="B13" s="3"/>
      <c r="C13" s="3">
        <f t="shared" ca="1" si="0"/>
        <v>0.87352000000000007</v>
      </c>
      <c r="D13" s="3">
        <f t="shared" ca="1" si="1"/>
        <v>0.8540133333333334</v>
      </c>
      <c r="E13" s="3">
        <f t="shared" ca="1" si="2"/>
        <v>0.83450666666666673</v>
      </c>
      <c r="F13" s="3">
        <f t="shared" si="3"/>
        <v>0.81500000000000006</v>
      </c>
      <c r="G13" s="3">
        <f t="shared" ca="1" si="4"/>
        <v>0.79549333333333339</v>
      </c>
      <c r="H13" s="3">
        <f t="shared" ca="1" si="5"/>
        <v>0.77598666666666671</v>
      </c>
      <c r="I13" s="3">
        <f t="shared" ca="1" si="6"/>
        <v>0.75648000000000004</v>
      </c>
      <c r="J13">
        <f t="shared" ca="1" si="8"/>
        <v>0.81</v>
      </c>
      <c r="K13" t="str">
        <f t="shared" ca="1" si="9"/>
        <v/>
      </c>
      <c r="L13">
        <f t="shared" ca="1" si="10"/>
        <v>7.1873999999999993E-2</v>
      </c>
      <c r="M13">
        <f t="shared" ca="1" si="11"/>
        <v>5.5249333333333324E-2</v>
      </c>
      <c r="N13">
        <f t="shared" ca="1" si="12"/>
        <v>3.8624666666666661E-2</v>
      </c>
      <c r="O13" s="3">
        <f t="shared" ca="1" si="7"/>
        <v>2.1999999999999999E-2</v>
      </c>
      <c r="P13">
        <f t="shared" ca="1" si="13"/>
        <v>5.3753333333333361E-3</v>
      </c>
      <c r="Q13">
        <f t="shared" ca="1" si="14"/>
        <v>0</v>
      </c>
      <c r="R13">
        <v>0</v>
      </c>
    </row>
    <row r="14" spans="1:18" ht="14" customHeight="1" x14ac:dyDescent="0.2">
      <c r="B14" s="3"/>
      <c r="C14" s="3">
        <f t="shared" ca="1" si="0"/>
        <v>0.87352000000000007</v>
      </c>
      <c r="D14" s="3">
        <f t="shared" ca="1" si="1"/>
        <v>0.8540133333333334</v>
      </c>
      <c r="E14" s="3">
        <f t="shared" ca="1" si="2"/>
        <v>0.83450666666666673</v>
      </c>
      <c r="F14" s="3">
        <f t="shared" si="3"/>
        <v>0.81500000000000006</v>
      </c>
      <c r="G14" s="3">
        <f t="shared" ca="1" si="4"/>
        <v>0.79549333333333339</v>
      </c>
      <c r="H14" s="3">
        <f t="shared" ca="1" si="5"/>
        <v>0.77598666666666671</v>
      </c>
      <c r="I14" s="3">
        <f t="shared" ca="1" si="6"/>
        <v>0.75648000000000004</v>
      </c>
      <c r="J14">
        <f t="shared" ca="1" si="8"/>
        <v>0.81</v>
      </c>
      <c r="K14" t="str">
        <f t="shared" ca="1" si="9"/>
        <v/>
      </c>
      <c r="L14">
        <f t="shared" ca="1" si="10"/>
        <v>7.1873999999999993E-2</v>
      </c>
      <c r="M14">
        <f t="shared" ca="1" si="11"/>
        <v>5.5249333333333324E-2</v>
      </c>
      <c r="N14">
        <f t="shared" ca="1" si="12"/>
        <v>3.8624666666666661E-2</v>
      </c>
      <c r="O14" s="3">
        <f t="shared" ca="1" si="7"/>
        <v>2.1999999999999999E-2</v>
      </c>
      <c r="P14">
        <f t="shared" ca="1" si="13"/>
        <v>5.3753333333333361E-3</v>
      </c>
      <c r="Q14">
        <f t="shared" ca="1" si="14"/>
        <v>0</v>
      </c>
      <c r="R14">
        <v>0</v>
      </c>
    </row>
    <row r="15" spans="1:18" ht="14" customHeight="1" x14ac:dyDescent="0.2">
      <c r="B15" s="3"/>
      <c r="C15" s="3">
        <f t="shared" ca="1" si="0"/>
        <v>0.87352000000000007</v>
      </c>
      <c r="D15" s="3">
        <f t="shared" ca="1" si="1"/>
        <v>0.8540133333333334</v>
      </c>
      <c r="E15" s="3">
        <f t="shared" ca="1" si="2"/>
        <v>0.83450666666666673</v>
      </c>
      <c r="F15" s="3">
        <f t="shared" si="3"/>
        <v>0.81500000000000006</v>
      </c>
      <c r="G15" s="3">
        <f t="shared" ca="1" si="4"/>
        <v>0.79549333333333339</v>
      </c>
      <c r="H15" s="3">
        <f t="shared" ca="1" si="5"/>
        <v>0.77598666666666671</v>
      </c>
      <c r="I15" s="3">
        <f t="shared" ca="1" si="6"/>
        <v>0.75648000000000004</v>
      </c>
      <c r="J15">
        <f t="shared" ca="1" si="8"/>
        <v>0.81</v>
      </c>
      <c r="K15" t="str">
        <f t="shared" ca="1" si="9"/>
        <v/>
      </c>
      <c r="L15">
        <f t="shared" ca="1" si="10"/>
        <v>7.1873999999999993E-2</v>
      </c>
      <c r="M15">
        <f t="shared" ca="1" si="11"/>
        <v>5.5249333333333324E-2</v>
      </c>
      <c r="N15">
        <f t="shared" ca="1" si="12"/>
        <v>3.8624666666666661E-2</v>
      </c>
      <c r="O15" s="3">
        <f t="shared" ca="1" si="7"/>
        <v>2.1999999999999999E-2</v>
      </c>
      <c r="P15">
        <f t="shared" ca="1" si="13"/>
        <v>5.3753333333333361E-3</v>
      </c>
      <c r="Q15">
        <f t="shared" ca="1" si="14"/>
        <v>0</v>
      </c>
      <c r="R15">
        <v>0</v>
      </c>
    </row>
    <row r="16" spans="1:18" ht="14" customHeight="1" x14ac:dyDescent="0.2">
      <c r="B16" s="3"/>
      <c r="C16" s="3">
        <f t="shared" ca="1" si="0"/>
        <v>0.87352000000000007</v>
      </c>
      <c r="D16" s="3">
        <f t="shared" ca="1" si="1"/>
        <v>0.8540133333333334</v>
      </c>
      <c r="E16" s="3">
        <f t="shared" ca="1" si="2"/>
        <v>0.83450666666666673</v>
      </c>
      <c r="F16" s="3">
        <f t="shared" si="3"/>
        <v>0.81500000000000006</v>
      </c>
      <c r="G16" s="3">
        <f t="shared" ca="1" si="4"/>
        <v>0.79549333333333339</v>
      </c>
      <c r="H16" s="3">
        <f t="shared" ca="1" si="5"/>
        <v>0.77598666666666671</v>
      </c>
      <c r="I16" s="3">
        <f t="shared" ca="1" si="6"/>
        <v>0.75648000000000004</v>
      </c>
      <c r="J16">
        <f t="shared" ca="1" si="8"/>
        <v>0.81</v>
      </c>
      <c r="K16" t="str">
        <f t="shared" ca="1" si="9"/>
        <v/>
      </c>
      <c r="L16">
        <f t="shared" ca="1" si="10"/>
        <v>7.1873999999999993E-2</v>
      </c>
      <c r="M16">
        <f t="shared" ca="1" si="11"/>
        <v>5.5249333333333324E-2</v>
      </c>
      <c r="N16">
        <f t="shared" ca="1" si="12"/>
        <v>3.8624666666666661E-2</v>
      </c>
      <c r="O16" s="3">
        <f t="shared" ca="1" si="7"/>
        <v>2.1999999999999999E-2</v>
      </c>
      <c r="P16">
        <f t="shared" ca="1" si="13"/>
        <v>5.3753333333333361E-3</v>
      </c>
      <c r="Q16">
        <f t="shared" ca="1" si="14"/>
        <v>0</v>
      </c>
      <c r="R16">
        <v>0</v>
      </c>
    </row>
    <row r="17" spans="2:18" ht="14" customHeight="1" x14ac:dyDescent="0.2">
      <c r="B17" s="3"/>
      <c r="C17" s="3">
        <f t="shared" ca="1" si="0"/>
        <v>0.87352000000000007</v>
      </c>
      <c r="D17" s="3">
        <f t="shared" ca="1" si="1"/>
        <v>0.8540133333333334</v>
      </c>
      <c r="E17" s="3">
        <f t="shared" ca="1" si="2"/>
        <v>0.83450666666666673</v>
      </c>
      <c r="F17" s="3">
        <f t="shared" si="3"/>
        <v>0.81500000000000006</v>
      </c>
      <c r="G17" s="3">
        <f t="shared" ca="1" si="4"/>
        <v>0.79549333333333339</v>
      </c>
      <c r="H17" s="3">
        <f t="shared" ca="1" si="5"/>
        <v>0.77598666666666671</v>
      </c>
      <c r="I17" s="3">
        <f t="shared" ca="1" si="6"/>
        <v>0.75648000000000004</v>
      </c>
      <c r="J17">
        <f t="shared" ca="1" si="8"/>
        <v>0.81</v>
      </c>
      <c r="K17" t="str">
        <f t="shared" ca="1" si="9"/>
        <v/>
      </c>
      <c r="L17">
        <f t="shared" ca="1" si="10"/>
        <v>7.1873999999999993E-2</v>
      </c>
      <c r="M17">
        <f t="shared" ca="1" si="11"/>
        <v>5.5249333333333324E-2</v>
      </c>
      <c r="N17">
        <f t="shared" ca="1" si="12"/>
        <v>3.8624666666666661E-2</v>
      </c>
      <c r="O17" s="3">
        <f t="shared" ca="1" si="7"/>
        <v>2.1999999999999999E-2</v>
      </c>
      <c r="P17">
        <f t="shared" ca="1" si="13"/>
        <v>5.3753333333333361E-3</v>
      </c>
      <c r="Q17">
        <f t="shared" ca="1" si="14"/>
        <v>0</v>
      </c>
      <c r="R17">
        <v>0</v>
      </c>
    </row>
    <row r="18" spans="2:18" ht="14" customHeight="1" x14ac:dyDescent="0.2">
      <c r="B18" s="3"/>
      <c r="C18" s="3">
        <f t="shared" ca="1" si="0"/>
        <v>0.87352000000000007</v>
      </c>
      <c r="D18" s="3">
        <f t="shared" ca="1" si="1"/>
        <v>0.8540133333333334</v>
      </c>
      <c r="E18" s="3">
        <f t="shared" ca="1" si="2"/>
        <v>0.83450666666666673</v>
      </c>
      <c r="F18" s="3">
        <f t="shared" si="3"/>
        <v>0.81500000000000006</v>
      </c>
      <c r="G18" s="3">
        <f t="shared" ca="1" si="4"/>
        <v>0.79549333333333339</v>
      </c>
      <c r="H18" s="3">
        <f t="shared" ca="1" si="5"/>
        <v>0.77598666666666671</v>
      </c>
      <c r="I18" s="3">
        <f t="shared" ca="1" si="6"/>
        <v>0.75648000000000004</v>
      </c>
      <c r="J18">
        <f t="shared" ca="1" si="8"/>
        <v>0.81</v>
      </c>
      <c r="K18" t="str">
        <f t="shared" ca="1" si="9"/>
        <v/>
      </c>
      <c r="L18">
        <f t="shared" ca="1" si="10"/>
        <v>7.1873999999999993E-2</v>
      </c>
      <c r="M18">
        <f t="shared" ca="1" si="11"/>
        <v>5.5249333333333324E-2</v>
      </c>
      <c r="N18">
        <f t="shared" ca="1" si="12"/>
        <v>3.8624666666666661E-2</v>
      </c>
      <c r="O18" s="3">
        <f t="shared" ca="1" si="7"/>
        <v>2.1999999999999999E-2</v>
      </c>
      <c r="P18">
        <f t="shared" ca="1" si="13"/>
        <v>5.3753333333333361E-3</v>
      </c>
      <c r="Q18">
        <f t="shared" ca="1" si="14"/>
        <v>0</v>
      </c>
      <c r="R18">
        <v>0</v>
      </c>
    </row>
    <row r="19" spans="2:18" ht="14" customHeight="1" x14ac:dyDescent="0.2">
      <c r="B19" s="3"/>
      <c r="C19" s="3">
        <f t="shared" ca="1" si="0"/>
        <v>0.87352000000000007</v>
      </c>
      <c r="D19" s="3">
        <f t="shared" ca="1" si="1"/>
        <v>0.8540133333333334</v>
      </c>
      <c r="E19" s="3">
        <f t="shared" ca="1" si="2"/>
        <v>0.83450666666666673</v>
      </c>
      <c r="F19" s="3">
        <f t="shared" si="3"/>
        <v>0.81500000000000006</v>
      </c>
      <c r="G19" s="3">
        <f t="shared" ca="1" si="4"/>
        <v>0.79549333333333339</v>
      </c>
      <c r="H19" s="3">
        <f t="shared" ca="1" si="5"/>
        <v>0.77598666666666671</v>
      </c>
      <c r="I19" s="3">
        <f t="shared" ca="1" si="6"/>
        <v>0.75648000000000004</v>
      </c>
      <c r="J19">
        <f t="shared" ca="1" si="8"/>
        <v>0.81</v>
      </c>
      <c r="K19" t="str">
        <f t="shared" ca="1" si="9"/>
        <v/>
      </c>
      <c r="L19">
        <f t="shared" ca="1" si="10"/>
        <v>7.1873999999999993E-2</v>
      </c>
      <c r="M19">
        <f t="shared" ca="1" si="11"/>
        <v>5.5249333333333324E-2</v>
      </c>
      <c r="N19">
        <f t="shared" ca="1" si="12"/>
        <v>3.8624666666666661E-2</v>
      </c>
      <c r="O19" s="3">
        <f t="shared" ca="1" si="7"/>
        <v>2.1999999999999999E-2</v>
      </c>
      <c r="P19">
        <f t="shared" ca="1" si="13"/>
        <v>5.3753333333333361E-3</v>
      </c>
      <c r="Q19">
        <f t="shared" ca="1" si="14"/>
        <v>0</v>
      </c>
      <c r="R19">
        <v>0</v>
      </c>
    </row>
    <row r="20" spans="2:18" ht="14" customHeight="1" x14ac:dyDescent="0.2">
      <c r="B20" s="3"/>
      <c r="C20" s="3">
        <f t="shared" ca="1" si="0"/>
        <v>0.87352000000000007</v>
      </c>
      <c r="D20" s="3">
        <f t="shared" ca="1" si="1"/>
        <v>0.8540133333333334</v>
      </c>
      <c r="E20" s="3">
        <f t="shared" ca="1" si="2"/>
        <v>0.83450666666666673</v>
      </c>
      <c r="F20" s="3">
        <f t="shared" si="3"/>
        <v>0.81500000000000006</v>
      </c>
      <c r="G20" s="3">
        <f t="shared" ca="1" si="4"/>
        <v>0.79549333333333339</v>
      </c>
      <c r="H20" s="3">
        <f t="shared" ca="1" si="5"/>
        <v>0.77598666666666671</v>
      </c>
      <c r="I20" s="3">
        <f t="shared" ca="1" si="6"/>
        <v>0.75648000000000004</v>
      </c>
      <c r="J20">
        <f t="shared" ca="1" si="8"/>
        <v>0.81</v>
      </c>
      <c r="K20" t="str">
        <f t="shared" ca="1" si="9"/>
        <v/>
      </c>
      <c r="L20">
        <f t="shared" ca="1" si="10"/>
        <v>7.1873999999999993E-2</v>
      </c>
      <c r="M20">
        <f t="shared" ca="1" si="11"/>
        <v>5.5249333333333324E-2</v>
      </c>
      <c r="N20">
        <f t="shared" ca="1" si="12"/>
        <v>3.8624666666666661E-2</v>
      </c>
      <c r="O20" s="3">
        <f t="shared" ca="1" si="7"/>
        <v>2.1999999999999999E-2</v>
      </c>
      <c r="P20">
        <f t="shared" ca="1" si="13"/>
        <v>5.3753333333333361E-3</v>
      </c>
      <c r="Q20">
        <f t="shared" ca="1" si="14"/>
        <v>0</v>
      </c>
      <c r="R20">
        <v>0</v>
      </c>
    </row>
    <row r="21" spans="2:18" ht="14" customHeight="1" x14ac:dyDescent="0.2">
      <c r="B21" s="3"/>
      <c r="C21" s="3">
        <f t="shared" ca="1" si="0"/>
        <v>0.87352000000000007</v>
      </c>
      <c r="D21" s="3">
        <f t="shared" ca="1" si="1"/>
        <v>0.8540133333333334</v>
      </c>
      <c r="E21" s="3">
        <f t="shared" ca="1" si="2"/>
        <v>0.83450666666666673</v>
      </c>
      <c r="F21" s="3">
        <f t="shared" si="3"/>
        <v>0.81500000000000006</v>
      </c>
      <c r="G21" s="3">
        <f t="shared" ca="1" si="4"/>
        <v>0.79549333333333339</v>
      </c>
      <c r="H21" s="3">
        <f t="shared" ca="1" si="5"/>
        <v>0.77598666666666671</v>
      </c>
      <c r="I21" s="3">
        <f t="shared" ca="1" si="6"/>
        <v>0.75648000000000004</v>
      </c>
      <c r="J21">
        <f t="shared" ca="1" si="8"/>
        <v>0.81</v>
      </c>
      <c r="K21" t="str">
        <f t="shared" ca="1" si="9"/>
        <v/>
      </c>
      <c r="L21">
        <f t="shared" ca="1" si="10"/>
        <v>7.1873999999999993E-2</v>
      </c>
      <c r="M21">
        <f t="shared" ca="1" si="11"/>
        <v>5.5249333333333324E-2</v>
      </c>
      <c r="N21">
        <f t="shared" ca="1" si="12"/>
        <v>3.8624666666666661E-2</v>
      </c>
      <c r="O21" s="3">
        <f t="shared" ca="1" si="7"/>
        <v>2.1999999999999999E-2</v>
      </c>
      <c r="P21">
        <f t="shared" ca="1" si="13"/>
        <v>5.3753333333333361E-3</v>
      </c>
      <c r="Q21">
        <f t="shared" ca="1" si="14"/>
        <v>0</v>
      </c>
      <c r="R21">
        <v>0</v>
      </c>
    </row>
    <row r="22" spans="2:18" ht="14" customHeight="1" x14ac:dyDescent="0.2">
      <c r="B22" s="3"/>
      <c r="C22" s="3">
        <f t="shared" ca="1" si="0"/>
        <v>0.87352000000000007</v>
      </c>
      <c r="D22" s="3">
        <f t="shared" ca="1" si="1"/>
        <v>0.8540133333333334</v>
      </c>
      <c r="E22" s="3">
        <f t="shared" ca="1" si="2"/>
        <v>0.83450666666666673</v>
      </c>
      <c r="F22" s="3">
        <f t="shared" si="3"/>
        <v>0.81500000000000006</v>
      </c>
      <c r="G22" s="3">
        <f t="shared" ca="1" si="4"/>
        <v>0.79549333333333339</v>
      </c>
      <c r="H22" s="3">
        <f t="shared" ca="1" si="5"/>
        <v>0.77598666666666671</v>
      </c>
      <c r="I22" s="3">
        <f t="shared" ca="1" si="6"/>
        <v>0.75648000000000004</v>
      </c>
      <c r="J22">
        <f t="shared" ca="1" si="8"/>
        <v>0.81</v>
      </c>
      <c r="K22" t="str">
        <f t="shared" ca="1" si="9"/>
        <v/>
      </c>
      <c r="L22">
        <f t="shared" ca="1" si="10"/>
        <v>7.1873999999999993E-2</v>
      </c>
      <c r="M22">
        <f t="shared" ca="1" si="11"/>
        <v>5.5249333333333324E-2</v>
      </c>
      <c r="N22">
        <f t="shared" ca="1" si="12"/>
        <v>3.8624666666666661E-2</v>
      </c>
      <c r="O22" s="3">
        <f t="shared" ca="1" si="7"/>
        <v>2.1999999999999999E-2</v>
      </c>
      <c r="P22">
        <f t="shared" ca="1" si="13"/>
        <v>5.3753333333333361E-3</v>
      </c>
      <c r="Q22">
        <f t="shared" ca="1" si="14"/>
        <v>0</v>
      </c>
      <c r="R22">
        <v>0</v>
      </c>
    </row>
    <row r="23" spans="2:18" ht="14" customHeight="1" x14ac:dyDescent="0.2">
      <c r="B23" s="3"/>
      <c r="C23" s="3">
        <f t="shared" ca="1" si="0"/>
        <v>0.87352000000000007</v>
      </c>
      <c r="D23" s="3">
        <f t="shared" ca="1" si="1"/>
        <v>0.8540133333333334</v>
      </c>
      <c r="E23" s="3">
        <f t="shared" ca="1" si="2"/>
        <v>0.83450666666666673</v>
      </c>
      <c r="F23" s="3">
        <f t="shared" si="3"/>
        <v>0.81500000000000006</v>
      </c>
      <c r="G23" s="3">
        <f t="shared" ca="1" si="4"/>
        <v>0.79549333333333339</v>
      </c>
      <c r="H23" s="3">
        <f t="shared" ca="1" si="5"/>
        <v>0.77598666666666671</v>
      </c>
      <c r="I23" s="3">
        <f t="shared" ca="1" si="6"/>
        <v>0.75648000000000004</v>
      </c>
      <c r="J23">
        <f t="shared" ca="1" si="8"/>
        <v>0.81</v>
      </c>
      <c r="K23" t="str">
        <f t="shared" ca="1" si="9"/>
        <v/>
      </c>
      <c r="L23">
        <f t="shared" ca="1" si="10"/>
        <v>7.1873999999999993E-2</v>
      </c>
      <c r="M23">
        <f t="shared" ca="1" si="11"/>
        <v>5.5249333333333324E-2</v>
      </c>
      <c r="N23">
        <f t="shared" ca="1" si="12"/>
        <v>3.8624666666666661E-2</v>
      </c>
      <c r="O23" s="3">
        <f t="shared" ca="1" si="7"/>
        <v>2.1999999999999999E-2</v>
      </c>
      <c r="P23">
        <f t="shared" ca="1" si="13"/>
        <v>5.3753333333333361E-3</v>
      </c>
      <c r="Q23">
        <f t="shared" ca="1" si="14"/>
        <v>0</v>
      </c>
      <c r="R23">
        <v>0</v>
      </c>
    </row>
    <row r="24" spans="2:18" ht="14" customHeight="1" x14ac:dyDescent="0.2">
      <c r="B24" s="3"/>
      <c r="C24" s="3">
        <f t="shared" ca="1" si="0"/>
        <v>0.87352000000000007</v>
      </c>
      <c r="D24" s="3">
        <f t="shared" ca="1" si="1"/>
        <v>0.8540133333333334</v>
      </c>
      <c r="E24" s="3">
        <f t="shared" ca="1" si="2"/>
        <v>0.83450666666666673</v>
      </c>
      <c r="F24" s="3">
        <f t="shared" si="3"/>
        <v>0.81500000000000006</v>
      </c>
      <c r="G24" s="3">
        <f t="shared" ca="1" si="4"/>
        <v>0.79549333333333339</v>
      </c>
      <c r="H24" s="3">
        <f t="shared" ca="1" si="5"/>
        <v>0.77598666666666671</v>
      </c>
      <c r="I24" s="3">
        <f t="shared" ca="1" si="6"/>
        <v>0.75648000000000004</v>
      </c>
      <c r="J24">
        <f t="shared" ca="1" si="8"/>
        <v>0.81</v>
      </c>
      <c r="K24" t="str">
        <f t="shared" ca="1" si="9"/>
        <v/>
      </c>
      <c r="L24">
        <f t="shared" ca="1" si="10"/>
        <v>7.1873999999999993E-2</v>
      </c>
      <c r="M24">
        <f t="shared" ca="1" si="11"/>
        <v>5.5249333333333324E-2</v>
      </c>
      <c r="N24">
        <f t="shared" ca="1" si="12"/>
        <v>3.8624666666666661E-2</v>
      </c>
      <c r="O24" s="3">
        <f t="shared" ca="1" si="7"/>
        <v>2.1999999999999999E-2</v>
      </c>
      <c r="P24">
        <f t="shared" ca="1" si="13"/>
        <v>5.3753333333333361E-3</v>
      </c>
      <c r="Q24">
        <f t="shared" ca="1" si="14"/>
        <v>0</v>
      </c>
      <c r="R24">
        <v>0</v>
      </c>
    </row>
    <row r="25" spans="2:18" ht="14" customHeight="1" x14ac:dyDescent="0.2">
      <c r="B25" s="3"/>
      <c r="C25" s="3">
        <f t="shared" ca="1" si="0"/>
        <v>0.87352000000000007</v>
      </c>
      <c r="D25" s="3">
        <f t="shared" ca="1" si="1"/>
        <v>0.8540133333333334</v>
      </c>
      <c r="E25" s="3">
        <f t="shared" ca="1" si="2"/>
        <v>0.83450666666666673</v>
      </c>
      <c r="F25" s="3">
        <f t="shared" si="3"/>
        <v>0.81500000000000006</v>
      </c>
      <c r="G25" s="3">
        <f t="shared" ca="1" si="4"/>
        <v>0.79549333333333339</v>
      </c>
      <c r="H25" s="3">
        <f t="shared" ca="1" si="5"/>
        <v>0.77598666666666671</v>
      </c>
      <c r="I25" s="3">
        <f t="shared" ca="1" si="6"/>
        <v>0.75648000000000004</v>
      </c>
      <c r="J25">
        <f t="shared" ca="1" si="8"/>
        <v>0.81</v>
      </c>
      <c r="K25" t="str">
        <f t="shared" ca="1" si="9"/>
        <v/>
      </c>
      <c r="L25">
        <f t="shared" ca="1" si="10"/>
        <v>7.1873999999999993E-2</v>
      </c>
      <c r="M25">
        <f t="shared" ca="1" si="11"/>
        <v>5.5249333333333324E-2</v>
      </c>
      <c r="N25">
        <f t="shared" ca="1" si="12"/>
        <v>3.8624666666666661E-2</v>
      </c>
      <c r="O25" s="3">
        <f t="shared" ca="1" si="7"/>
        <v>2.1999999999999999E-2</v>
      </c>
      <c r="P25">
        <f t="shared" ca="1" si="13"/>
        <v>5.3753333333333361E-3</v>
      </c>
      <c r="Q25">
        <f t="shared" ca="1" si="14"/>
        <v>0</v>
      </c>
      <c r="R25">
        <v>0</v>
      </c>
    </row>
    <row r="26" spans="2:18" ht="14" customHeight="1" x14ac:dyDescent="0.2">
      <c r="B26" s="3"/>
      <c r="C26" s="3">
        <f t="shared" ca="1" si="0"/>
        <v>0.87352000000000007</v>
      </c>
      <c r="D26" s="3">
        <f t="shared" ca="1" si="1"/>
        <v>0.8540133333333334</v>
      </c>
      <c r="E26" s="3">
        <f t="shared" ca="1" si="2"/>
        <v>0.83450666666666673</v>
      </c>
      <c r="F26" s="3">
        <f t="shared" si="3"/>
        <v>0.81500000000000006</v>
      </c>
      <c r="G26" s="3">
        <f t="shared" ca="1" si="4"/>
        <v>0.79549333333333339</v>
      </c>
      <c r="H26" s="3">
        <f t="shared" ca="1" si="5"/>
        <v>0.77598666666666671</v>
      </c>
      <c r="I26" s="3">
        <f t="shared" ca="1" si="6"/>
        <v>0.75648000000000004</v>
      </c>
      <c r="J26">
        <f t="shared" ca="1" si="8"/>
        <v>0.81</v>
      </c>
      <c r="K26" t="str">
        <f t="shared" ca="1" si="9"/>
        <v/>
      </c>
      <c r="L26">
        <f t="shared" ca="1" si="10"/>
        <v>7.1873999999999993E-2</v>
      </c>
      <c r="M26">
        <f t="shared" ca="1" si="11"/>
        <v>5.5249333333333324E-2</v>
      </c>
      <c r="N26">
        <f t="shared" ca="1" si="12"/>
        <v>3.8624666666666661E-2</v>
      </c>
      <c r="O26" s="3">
        <f t="shared" ca="1" si="7"/>
        <v>2.1999999999999999E-2</v>
      </c>
      <c r="P26">
        <f t="shared" ca="1" si="13"/>
        <v>5.3753333333333361E-3</v>
      </c>
      <c r="Q26">
        <f t="shared" ca="1" si="14"/>
        <v>0</v>
      </c>
      <c r="R26">
        <v>0</v>
      </c>
    </row>
    <row r="27" spans="2:18" ht="14" customHeight="1" x14ac:dyDescent="0.2">
      <c r="B27" s="3"/>
      <c r="C27" s="3">
        <f t="shared" ca="1" si="0"/>
        <v>0.87352000000000007</v>
      </c>
      <c r="D27" s="3">
        <f t="shared" ca="1" si="1"/>
        <v>0.8540133333333334</v>
      </c>
      <c r="E27" s="3">
        <f t="shared" ca="1" si="2"/>
        <v>0.83450666666666673</v>
      </c>
      <c r="F27" s="3">
        <f t="shared" si="3"/>
        <v>0.81500000000000006</v>
      </c>
      <c r="G27" s="3">
        <f t="shared" ca="1" si="4"/>
        <v>0.79549333333333339</v>
      </c>
      <c r="H27" s="3">
        <f t="shared" ca="1" si="5"/>
        <v>0.77598666666666671</v>
      </c>
      <c r="I27" s="3">
        <f t="shared" ca="1" si="6"/>
        <v>0.75648000000000004</v>
      </c>
      <c r="J27">
        <f t="shared" ca="1" si="8"/>
        <v>0.81</v>
      </c>
      <c r="K27" t="str">
        <f t="shared" ca="1" si="9"/>
        <v/>
      </c>
      <c r="L27">
        <f t="shared" ca="1" si="10"/>
        <v>7.1873999999999993E-2</v>
      </c>
      <c r="M27">
        <f t="shared" ca="1" si="11"/>
        <v>5.5249333333333324E-2</v>
      </c>
      <c r="N27">
        <f t="shared" ca="1" si="12"/>
        <v>3.8624666666666661E-2</v>
      </c>
      <c r="O27" s="3">
        <f t="shared" ca="1" si="7"/>
        <v>2.1999999999999999E-2</v>
      </c>
      <c r="P27">
        <f t="shared" ca="1" si="13"/>
        <v>5.3753333333333361E-3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1C03-AB90-9E40-80E9-D2284E12A689}">
  <sheetPr>
    <tabColor rgb="FF66FF66"/>
    <pageSetUpPr fitToPage="1"/>
  </sheetPr>
  <dimension ref="A1:R52"/>
  <sheetViews>
    <sheetView tabSelected="1" zoomScale="129" zoomScaleNormal="129" workbookViewId="0">
      <selection activeCell="A15" sqref="A15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2" t="s">
        <v>11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</row>
    <row r="2" spans="1:18" ht="14" customHeight="1" x14ac:dyDescent="0.3">
      <c r="A2" s="8">
        <v>2016</v>
      </c>
      <c r="B2" s="9">
        <v>0.28999999999999992</v>
      </c>
      <c r="C2" s="3">
        <f t="shared" ref="C2:C27" ca="1" si="0">F2+2.66*O2</f>
        <v>0.2749833333333333</v>
      </c>
      <c r="D2" s="3">
        <f t="shared" ref="D2:D27" ca="1" si="1">F2+(2/3)*2.66*O2</f>
        <v>0.27276666666666666</v>
      </c>
      <c r="E2" s="3">
        <f t="shared" ref="E2:E27" ca="1" si="2">F2+(1/3)*2.66*O2</f>
        <v>0.27054999999999996</v>
      </c>
      <c r="F2" s="3">
        <f t="shared" ref="F2:F27" si="3">AVERAGE($B$2:$B$7)</f>
        <v>0.26833333333333331</v>
      </c>
      <c r="G2" s="3">
        <f t="shared" ref="G2:G27" ca="1" si="4">F2-(1/3)*2.66*O2</f>
        <v>0.26611666666666667</v>
      </c>
      <c r="H2" s="3">
        <f t="shared" ref="H2:H27" ca="1" si="5">F2-(2/3)*2.66*O2</f>
        <v>0.26389999999999997</v>
      </c>
      <c r="I2" s="3">
        <f t="shared" ref="I2:I27" ca="1" si="6">F2-2.66*O2</f>
        <v>0.26168333333333332</v>
      </c>
      <c r="J2">
        <f>B2</f>
        <v>0.28999999999999992</v>
      </c>
      <c r="K2" s="3"/>
      <c r="L2" s="3"/>
      <c r="M2" s="3"/>
      <c r="N2" s="3"/>
      <c r="O2" s="3">
        <f t="shared" ref="O2:O7" ca="1" si="7">AVERAGE($K$2:$K$2,$K$4:$K$7)</f>
        <v>2.5000000000000022E-3</v>
      </c>
      <c r="P2" s="3"/>
      <c r="Q2" s="3"/>
      <c r="R2" s="3"/>
    </row>
    <row r="3" spans="1:18" ht="14" customHeight="1" x14ac:dyDescent="0.3">
      <c r="A3" s="8">
        <v>2017</v>
      </c>
      <c r="B3" s="9">
        <v>0.26</v>
      </c>
      <c r="C3" s="3">
        <f t="shared" ca="1" si="0"/>
        <v>0.2749833333333333</v>
      </c>
      <c r="D3" s="3">
        <f t="shared" ca="1" si="1"/>
        <v>0.27276666666666666</v>
      </c>
      <c r="E3" s="3">
        <f t="shared" ca="1" si="2"/>
        <v>0.27054999999999996</v>
      </c>
      <c r="F3" s="3">
        <f t="shared" si="3"/>
        <v>0.26833333333333331</v>
      </c>
      <c r="G3" s="3">
        <f t="shared" ca="1" si="4"/>
        <v>0.26611666666666667</v>
      </c>
      <c r="H3" s="3">
        <f t="shared" ca="1" si="5"/>
        <v>0.26389999999999997</v>
      </c>
      <c r="I3" s="3">
        <f t="shared" ca="1" si="6"/>
        <v>0.26168333333333332</v>
      </c>
      <c r="J3">
        <f t="shared" ref="J3:J27" ca="1" si="8">IF(ISBLANK(B3),OFFSET(J3,-1,0,1,1),B3)</f>
        <v>0.26</v>
      </c>
      <c r="K3" s="3">
        <f t="shared" ref="K3:K27" ca="1" si="9">IF(OR(OFFSET(K3,-1,-9,1,1)="",OFFSET(K3,0,-9,1,1)=""),"",IF(ISERROR(ABS(B3-OFFSET(K3,-1,-1,1,1))),"",ABS(B3-OFFSET(K3,-1,-1,1,1))))</f>
        <v>2.9999999999999916E-2</v>
      </c>
      <c r="L3" s="3">
        <f t="shared" ref="L3:L27" ca="1" si="10">3.267*O3</f>
        <v>8.1675000000000064E-3</v>
      </c>
      <c r="M3" s="3">
        <f t="shared" ref="M3:M27" ca="1" si="11">(2/3)*(L3-O3)+O3</f>
        <v>6.278333333333338E-3</v>
      </c>
      <c r="N3" s="3">
        <f t="shared" ref="N3:N27" ca="1" si="12">(1/3)*(L3-O3)+O3</f>
        <v>4.3891666666666697E-3</v>
      </c>
      <c r="O3" s="3">
        <f t="shared" ca="1" si="7"/>
        <v>2.5000000000000022E-3</v>
      </c>
      <c r="P3" s="3">
        <f t="shared" ref="P3:P27" ca="1" si="13">(MAX(O3-(1/3)*(L3-O3),0))</f>
        <v>6.1083333333333432E-4</v>
      </c>
      <c r="Q3" s="3">
        <f t="shared" ref="Q3:Q27" ca="1" si="14">MAX(O3-(2/3)*(L3-O3),0)</f>
        <v>0</v>
      </c>
      <c r="R3" s="3">
        <v>0</v>
      </c>
    </row>
    <row r="4" spans="1:18" ht="14" customHeight="1" x14ac:dyDescent="0.3">
      <c r="A4" s="8">
        <v>2018</v>
      </c>
      <c r="B4" s="9">
        <v>0.26</v>
      </c>
      <c r="C4" s="3">
        <f t="shared" ca="1" si="0"/>
        <v>0.2749833333333333</v>
      </c>
      <c r="D4" s="3">
        <f t="shared" ca="1" si="1"/>
        <v>0.27276666666666666</v>
      </c>
      <c r="E4" s="3">
        <f t="shared" ca="1" si="2"/>
        <v>0.27054999999999996</v>
      </c>
      <c r="F4" s="3">
        <f t="shared" si="3"/>
        <v>0.26833333333333331</v>
      </c>
      <c r="G4" s="3">
        <f t="shared" ca="1" si="4"/>
        <v>0.26611666666666667</v>
      </c>
      <c r="H4" s="3">
        <f t="shared" ca="1" si="5"/>
        <v>0.26389999999999997</v>
      </c>
      <c r="I4" s="3">
        <f t="shared" ca="1" si="6"/>
        <v>0.26168333333333332</v>
      </c>
      <c r="J4">
        <f t="shared" ca="1" si="8"/>
        <v>0.26</v>
      </c>
      <c r="K4" s="3">
        <f t="shared" ca="1" si="9"/>
        <v>0</v>
      </c>
      <c r="L4" s="3">
        <f t="shared" ca="1" si="10"/>
        <v>8.1675000000000064E-3</v>
      </c>
      <c r="M4" s="3">
        <f t="shared" ca="1" si="11"/>
        <v>6.278333333333338E-3</v>
      </c>
      <c r="N4" s="3">
        <f t="shared" ca="1" si="12"/>
        <v>4.3891666666666697E-3</v>
      </c>
      <c r="O4" s="3">
        <f t="shared" ca="1" si="7"/>
        <v>2.5000000000000022E-3</v>
      </c>
      <c r="P4" s="3">
        <f t="shared" ca="1" si="13"/>
        <v>6.1083333333333432E-4</v>
      </c>
      <c r="Q4" s="3">
        <f t="shared" ca="1" si="14"/>
        <v>0</v>
      </c>
      <c r="R4" s="3">
        <v>0</v>
      </c>
    </row>
    <row r="5" spans="1:18" ht="14" customHeight="1" x14ac:dyDescent="0.3">
      <c r="A5" s="8">
        <v>2020</v>
      </c>
      <c r="B5" s="9">
        <v>0.26</v>
      </c>
      <c r="C5" s="4">
        <f t="shared" ca="1" si="0"/>
        <v>0.2749833333333333</v>
      </c>
      <c r="D5" s="4">
        <f t="shared" ca="1" si="1"/>
        <v>0.27276666666666666</v>
      </c>
      <c r="E5" s="4">
        <f t="shared" ca="1" si="2"/>
        <v>0.27054999999999996</v>
      </c>
      <c r="F5" s="4">
        <f t="shared" si="3"/>
        <v>0.26833333333333331</v>
      </c>
      <c r="G5" s="4">
        <f t="shared" ca="1" si="4"/>
        <v>0.26611666666666667</v>
      </c>
      <c r="H5" s="4">
        <f t="shared" ca="1" si="5"/>
        <v>0.26389999999999997</v>
      </c>
      <c r="I5" s="4">
        <f t="shared" ca="1" si="6"/>
        <v>0.26168333333333332</v>
      </c>
      <c r="J5" s="5">
        <f t="shared" ca="1" si="8"/>
        <v>0.26</v>
      </c>
      <c r="K5" s="4">
        <f t="shared" ca="1" si="9"/>
        <v>0</v>
      </c>
      <c r="L5" s="3">
        <f t="shared" ca="1" si="10"/>
        <v>8.1675000000000064E-3</v>
      </c>
      <c r="M5" s="3">
        <f t="shared" ca="1" si="11"/>
        <v>6.278333333333338E-3</v>
      </c>
      <c r="N5" s="3">
        <f t="shared" ca="1" si="12"/>
        <v>4.3891666666666697E-3</v>
      </c>
      <c r="O5" s="3">
        <f t="shared" ca="1" si="7"/>
        <v>2.5000000000000022E-3</v>
      </c>
      <c r="P5" s="3">
        <f t="shared" ca="1" si="13"/>
        <v>6.1083333333333432E-4</v>
      </c>
      <c r="Q5" s="3">
        <f t="shared" ca="1" si="14"/>
        <v>0</v>
      </c>
      <c r="R5" s="3">
        <v>0</v>
      </c>
    </row>
    <row r="6" spans="1:18" ht="14" customHeight="1" x14ac:dyDescent="0.3">
      <c r="A6" s="1">
        <v>2021</v>
      </c>
      <c r="B6" s="7">
        <v>0.27</v>
      </c>
      <c r="C6" s="3">
        <f t="shared" ca="1" si="0"/>
        <v>0.2749833333333333</v>
      </c>
      <c r="D6" s="3">
        <f t="shared" ca="1" si="1"/>
        <v>0.27276666666666666</v>
      </c>
      <c r="E6" s="3">
        <f t="shared" ca="1" si="2"/>
        <v>0.27054999999999996</v>
      </c>
      <c r="F6" s="3">
        <f t="shared" si="3"/>
        <v>0.26833333333333331</v>
      </c>
      <c r="G6" s="3">
        <f t="shared" ca="1" si="4"/>
        <v>0.26611666666666667</v>
      </c>
      <c r="H6" s="3">
        <f t="shared" ca="1" si="5"/>
        <v>0.26389999999999997</v>
      </c>
      <c r="I6" s="3">
        <f t="shared" ca="1" si="6"/>
        <v>0.26168333333333332</v>
      </c>
      <c r="J6">
        <f t="shared" ca="1" si="8"/>
        <v>0.27</v>
      </c>
      <c r="K6" s="3">
        <f t="shared" ca="1" si="9"/>
        <v>1.0000000000000009E-2</v>
      </c>
      <c r="L6" s="3">
        <f t="shared" ca="1" si="10"/>
        <v>8.1675000000000064E-3</v>
      </c>
      <c r="M6" s="3">
        <f t="shared" ca="1" si="11"/>
        <v>6.278333333333338E-3</v>
      </c>
      <c r="N6" s="3">
        <f t="shared" ca="1" si="12"/>
        <v>4.3891666666666697E-3</v>
      </c>
      <c r="O6" s="3">
        <f t="shared" ca="1" si="7"/>
        <v>2.5000000000000022E-3</v>
      </c>
      <c r="P6" s="3">
        <f t="shared" ca="1" si="13"/>
        <v>6.1083333333333432E-4</v>
      </c>
      <c r="Q6" s="3">
        <f t="shared" ca="1" si="14"/>
        <v>0</v>
      </c>
      <c r="R6" s="3">
        <v>0</v>
      </c>
    </row>
    <row r="7" spans="1:18" ht="14" customHeight="1" x14ac:dyDescent="0.3">
      <c r="A7" s="1">
        <v>2022</v>
      </c>
      <c r="B7" s="7">
        <v>0.27</v>
      </c>
      <c r="C7" s="3">
        <f t="shared" ca="1" si="0"/>
        <v>0.2749833333333333</v>
      </c>
      <c r="D7" s="3">
        <f t="shared" ca="1" si="1"/>
        <v>0.27276666666666666</v>
      </c>
      <c r="E7" s="3">
        <f t="shared" ca="1" si="2"/>
        <v>0.27054999999999996</v>
      </c>
      <c r="F7" s="3">
        <f t="shared" si="3"/>
        <v>0.26833333333333331</v>
      </c>
      <c r="G7" s="3">
        <f t="shared" ca="1" si="4"/>
        <v>0.26611666666666667</v>
      </c>
      <c r="H7" s="3">
        <f t="shared" ca="1" si="5"/>
        <v>0.26389999999999997</v>
      </c>
      <c r="I7" s="3">
        <f t="shared" ca="1" si="6"/>
        <v>0.26168333333333332</v>
      </c>
      <c r="J7">
        <f t="shared" ca="1" si="8"/>
        <v>0.27</v>
      </c>
      <c r="K7" s="3">
        <f t="shared" ca="1" si="9"/>
        <v>0</v>
      </c>
      <c r="L7" s="3">
        <f t="shared" ca="1" si="10"/>
        <v>8.1675000000000064E-3</v>
      </c>
      <c r="M7" s="3">
        <f t="shared" ca="1" si="11"/>
        <v>6.278333333333338E-3</v>
      </c>
      <c r="N7" s="3">
        <f t="shared" ca="1" si="12"/>
        <v>4.3891666666666697E-3</v>
      </c>
      <c r="O7" s="3">
        <f t="shared" ca="1" si="7"/>
        <v>2.5000000000000022E-3</v>
      </c>
      <c r="P7" s="3">
        <f t="shared" ca="1" si="13"/>
        <v>6.1083333333333432E-4</v>
      </c>
      <c r="Q7" s="3">
        <f t="shared" ca="1" si="14"/>
        <v>0</v>
      </c>
      <c r="R7" s="3">
        <v>0</v>
      </c>
    </row>
    <row r="8" spans="1:18" ht="14" customHeight="1" x14ac:dyDescent="0.2">
      <c r="B8" s="3"/>
      <c r="C8" s="3">
        <f t="shared" ca="1" si="0"/>
        <v>0.28961333333333328</v>
      </c>
      <c r="D8" s="3">
        <f t="shared" ca="1" si="1"/>
        <v>0.28251999999999994</v>
      </c>
      <c r="E8" s="3">
        <f t="shared" ca="1" si="2"/>
        <v>0.27542666666666665</v>
      </c>
      <c r="F8" s="3">
        <f t="shared" si="3"/>
        <v>0.26833333333333331</v>
      </c>
      <c r="G8" s="3">
        <f t="shared" ca="1" si="4"/>
        <v>0.26123999999999997</v>
      </c>
      <c r="H8" s="3">
        <f t="shared" ca="1" si="5"/>
        <v>0.25414666666666669</v>
      </c>
      <c r="I8" s="3">
        <f t="shared" ca="1" si="6"/>
        <v>0.24705333333333335</v>
      </c>
      <c r="J8">
        <f t="shared" ca="1" si="8"/>
        <v>0.27</v>
      </c>
      <c r="K8" t="str">
        <f t="shared" ca="1" si="9"/>
        <v/>
      </c>
      <c r="L8">
        <f t="shared" ca="1" si="10"/>
        <v>2.6135999999999947E-2</v>
      </c>
      <c r="M8">
        <f t="shared" ca="1" si="11"/>
        <v>2.0090666666666625E-2</v>
      </c>
      <c r="N8">
        <f t="shared" ca="1" si="12"/>
        <v>1.4045333333333306E-2</v>
      </c>
      <c r="O8" s="3">
        <f t="shared" ref="O8:O27" ca="1" si="15">AVERAGE($K$2:$K$7)</f>
        <v>7.9999999999999846E-3</v>
      </c>
      <c r="P8">
        <f t="shared" ca="1" si="13"/>
        <v>1.9546666666666636E-3</v>
      </c>
      <c r="Q8">
        <f t="shared" ca="1" si="14"/>
        <v>0</v>
      </c>
      <c r="R8">
        <v>0</v>
      </c>
    </row>
    <row r="9" spans="1:18" ht="14" customHeight="1" x14ac:dyDescent="0.2">
      <c r="B9" s="3"/>
      <c r="C9" s="3">
        <f t="shared" ca="1" si="0"/>
        <v>0.28961333333333328</v>
      </c>
      <c r="D9" s="3">
        <f t="shared" ca="1" si="1"/>
        <v>0.28251999999999994</v>
      </c>
      <c r="E9" s="3">
        <f t="shared" ca="1" si="2"/>
        <v>0.27542666666666665</v>
      </c>
      <c r="F9" s="3">
        <f t="shared" si="3"/>
        <v>0.26833333333333331</v>
      </c>
      <c r="G9" s="3">
        <f t="shared" ca="1" si="4"/>
        <v>0.26123999999999997</v>
      </c>
      <c r="H9" s="3">
        <f t="shared" ca="1" si="5"/>
        <v>0.25414666666666669</v>
      </c>
      <c r="I9" s="3">
        <f t="shared" ca="1" si="6"/>
        <v>0.24705333333333335</v>
      </c>
      <c r="J9">
        <f t="shared" ca="1" si="8"/>
        <v>0.27</v>
      </c>
      <c r="K9" t="str">
        <f t="shared" ca="1" si="9"/>
        <v/>
      </c>
      <c r="L9">
        <f t="shared" ca="1" si="10"/>
        <v>2.6135999999999947E-2</v>
      </c>
      <c r="M9">
        <f t="shared" ca="1" si="11"/>
        <v>2.0090666666666625E-2</v>
      </c>
      <c r="N9">
        <f t="shared" ca="1" si="12"/>
        <v>1.4045333333333306E-2</v>
      </c>
      <c r="O9" s="3">
        <f t="shared" ca="1" si="15"/>
        <v>7.9999999999999846E-3</v>
      </c>
      <c r="P9">
        <f t="shared" ca="1" si="13"/>
        <v>1.9546666666666636E-3</v>
      </c>
      <c r="Q9">
        <f t="shared" ca="1" si="14"/>
        <v>0</v>
      </c>
      <c r="R9">
        <v>0</v>
      </c>
    </row>
    <row r="10" spans="1:18" ht="14" customHeight="1" x14ac:dyDescent="0.2">
      <c r="B10" s="3"/>
      <c r="C10" s="3">
        <f t="shared" ca="1" si="0"/>
        <v>0.28961333333333328</v>
      </c>
      <c r="D10" s="3">
        <f t="shared" ca="1" si="1"/>
        <v>0.28251999999999994</v>
      </c>
      <c r="E10" s="3">
        <f t="shared" ca="1" si="2"/>
        <v>0.27542666666666665</v>
      </c>
      <c r="F10" s="3">
        <f t="shared" si="3"/>
        <v>0.26833333333333331</v>
      </c>
      <c r="G10" s="3">
        <f t="shared" ca="1" si="4"/>
        <v>0.26123999999999997</v>
      </c>
      <c r="H10" s="3">
        <f t="shared" ca="1" si="5"/>
        <v>0.25414666666666669</v>
      </c>
      <c r="I10" s="3">
        <f t="shared" ca="1" si="6"/>
        <v>0.24705333333333335</v>
      </c>
      <c r="J10">
        <f t="shared" ca="1" si="8"/>
        <v>0.27</v>
      </c>
      <c r="K10" t="str">
        <f t="shared" ca="1" si="9"/>
        <v/>
      </c>
      <c r="L10">
        <f t="shared" ca="1" si="10"/>
        <v>2.6135999999999947E-2</v>
      </c>
      <c r="M10">
        <f t="shared" ca="1" si="11"/>
        <v>2.0090666666666625E-2</v>
      </c>
      <c r="N10">
        <f t="shared" ca="1" si="12"/>
        <v>1.4045333333333306E-2</v>
      </c>
      <c r="O10" s="3">
        <f t="shared" ca="1" si="15"/>
        <v>7.9999999999999846E-3</v>
      </c>
      <c r="P10">
        <f t="shared" ca="1" si="13"/>
        <v>1.9546666666666636E-3</v>
      </c>
      <c r="Q10">
        <f t="shared" ca="1" si="14"/>
        <v>0</v>
      </c>
      <c r="R10">
        <v>0</v>
      </c>
    </row>
    <row r="11" spans="1:18" ht="14" customHeight="1" x14ac:dyDescent="0.2">
      <c r="B11" s="3"/>
      <c r="C11" s="3">
        <f t="shared" ca="1" si="0"/>
        <v>0.28961333333333328</v>
      </c>
      <c r="D11" s="3">
        <f t="shared" ca="1" si="1"/>
        <v>0.28251999999999994</v>
      </c>
      <c r="E11" s="3">
        <f t="shared" ca="1" si="2"/>
        <v>0.27542666666666665</v>
      </c>
      <c r="F11" s="3">
        <f t="shared" si="3"/>
        <v>0.26833333333333331</v>
      </c>
      <c r="G11" s="3">
        <f t="shared" ca="1" si="4"/>
        <v>0.26123999999999997</v>
      </c>
      <c r="H11" s="3">
        <f t="shared" ca="1" si="5"/>
        <v>0.25414666666666669</v>
      </c>
      <c r="I11" s="3">
        <f t="shared" ca="1" si="6"/>
        <v>0.24705333333333335</v>
      </c>
      <c r="J11">
        <f t="shared" ca="1" si="8"/>
        <v>0.27</v>
      </c>
      <c r="K11" t="str">
        <f t="shared" ca="1" si="9"/>
        <v/>
      </c>
      <c r="L11">
        <f t="shared" ca="1" si="10"/>
        <v>2.6135999999999947E-2</v>
      </c>
      <c r="M11">
        <f t="shared" ca="1" si="11"/>
        <v>2.0090666666666625E-2</v>
      </c>
      <c r="N11">
        <f t="shared" ca="1" si="12"/>
        <v>1.4045333333333306E-2</v>
      </c>
      <c r="O11" s="3">
        <f t="shared" ca="1" si="15"/>
        <v>7.9999999999999846E-3</v>
      </c>
      <c r="P11">
        <f t="shared" ca="1" si="13"/>
        <v>1.9546666666666636E-3</v>
      </c>
      <c r="Q11">
        <f t="shared" ca="1" si="14"/>
        <v>0</v>
      </c>
      <c r="R11">
        <v>0</v>
      </c>
    </row>
    <row r="12" spans="1:18" ht="14" customHeight="1" x14ac:dyDescent="0.2">
      <c r="B12" s="3"/>
      <c r="C12" s="3">
        <f t="shared" ca="1" si="0"/>
        <v>0.28961333333333328</v>
      </c>
      <c r="D12" s="3">
        <f t="shared" ca="1" si="1"/>
        <v>0.28251999999999994</v>
      </c>
      <c r="E12" s="3">
        <f t="shared" ca="1" si="2"/>
        <v>0.27542666666666665</v>
      </c>
      <c r="F12" s="3">
        <f t="shared" si="3"/>
        <v>0.26833333333333331</v>
      </c>
      <c r="G12" s="3">
        <f t="shared" ca="1" si="4"/>
        <v>0.26123999999999997</v>
      </c>
      <c r="H12" s="3">
        <f t="shared" ca="1" si="5"/>
        <v>0.25414666666666669</v>
      </c>
      <c r="I12" s="3">
        <f t="shared" ca="1" si="6"/>
        <v>0.24705333333333335</v>
      </c>
      <c r="J12">
        <f t="shared" ca="1" si="8"/>
        <v>0.27</v>
      </c>
      <c r="K12" t="str">
        <f t="shared" ca="1" si="9"/>
        <v/>
      </c>
      <c r="L12">
        <f t="shared" ca="1" si="10"/>
        <v>2.6135999999999947E-2</v>
      </c>
      <c r="M12">
        <f t="shared" ca="1" si="11"/>
        <v>2.0090666666666625E-2</v>
      </c>
      <c r="N12">
        <f t="shared" ca="1" si="12"/>
        <v>1.4045333333333306E-2</v>
      </c>
      <c r="O12" s="3">
        <f t="shared" ca="1" si="15"/>
        <v>7.9999999999999846E-3</v>
      </c>
      <c r="P12">
        <f t="shared" ca="1" si="13"/>
        <v>1.9546666666666636E-3</v>
      </c>
      <c r="Q12">
        <f t="shared" ca="1" si="14"/>
        <v>0</v>
      </c>
      <c r="R12">
        <v>0</v>
      </c>
    </row>
    <row r="13" spans="1:18" ht="14" customHeight="1" x14ac:dyDescent="0.2">
      <c r="B13" s="3"/>
      <c r="C13" s="3">
        <f t="shared" ca="1" si="0"/>
        <v>0.28961333333333328</v>
      </c>
      <c r="D13" s="3">
        <f t="shared" ca="1" si="1"/>
        <v>0.28251999999999994</v>
      </c>
      <c r="E13" s="3">
        <f t="shared" ca="1" si="2"/>
        <v>0.27542666666666665</v>
      </c>
      <c r="F13" s="3">
        <f t="shared" si="3"/>
        <v>0.26833333333333331</v>
      </c>
      <c r="G13" s="3">
        <f t="shared" ca="1" si="4"/>
        <v>0.26123999999999997</v>
      </c>
      <c r="H13" s="3">
        <f t="shared" ca="1" si="5"/>
        <v>0.25414666666666669</v>
      </c>
      <c r="I13" s="3">
        <f t="shared" ca="1" si="6"/>
        <v>0.24705333333333335</v>
      </c>
      <c r="J13">
        <f t="shared" ca="1" si="8"/>
        <v>0.27</v>
      </c>
      <c r="K13" t="str">
        <f t="shared" ca="1" si="9"/>
        <v/>
      </c>
      <c r="L13">
        <f t="shared" ca="1" si="10"/>
        <v>2.6135999999999947E-2</v>
      </c>
      <c r="M13">
        <f t="shared" ca="1" si="11"/>
        <v>2.0090666666666625E-2</v>
      </c>
      <c r="N13">
        <f t="shared" ca="1" si="12"/>
        <v>1.4045333333333306E-2</v>
      </c>
      <c r="O13" s="3">
        <f t="shared" ca="1" si="15"/>
        <v>7.9999999999999846E-3</v>
      </c>
      <c r="P13">
        <f t="shared" ca="1" si="13"/>
        <v>1.9546666666666636E-3</v>
      </c>
      <c r="Q13">
        <f t="shared" ca="1" si="14"/>
        <v>0</v>
      </c>
      <c r="R13">
        <v>0</v>
      </c>
    </row>
    <row r="14" spans="1:18" ht="14" customHeight="1" x14ac:dyDescent="0.2">
      <c r="B14" s="3"/>
      <c r="C14" s="3">
        <f t="shared" ca="1" si="0"/>
        <v>0.28961333333333328</v>
      </c>
      <c r="D14" s="3">
        <f t="shared" ca="1" si="1"/>
        <v>0.28251999999999994</v>
      </c>
      <c r="E14" s="3">
        <f t="shared" ca="1" si="2"/>
        <v>0.27542666666666665</v>
      </c>
      <c r="F14" s="3">
        <f t="shared" si="3"/>
        <v>0.26833333333333331</v>
      </c>
      <c r="G14" s="3">
        <f t="shared" ca="1" si="4"/>
        <v>0.26123999999999997</v>
      </c>
      <c r="H14" s="3">
        <f t="shared" ca="1" si="5"/>
        <v>0.25414666666666669</v>
      </c>
      <c r="I14" s="3">
        <f t="shared" ca="1" si="6"/>
        <v>0.24705333333333335</v>
      </c>
      <c r="J14">
        <f t="shared" ca="1" si="8"/>
        <v>0.27</v>
      </c>
      <c r="K14" t="str">
        <f t="shared" ca="1" si="9"/>
        <v/>
      </c>
      <c r="L14">
        <f t="shared" ca="1" si="10"/>
        <v>2.6135999999999947E-2</v>
      </c>
      <c r="M14">
        <f t="shared" ca="1" si="11"/>
        <v>2.0090666666666625E-2</v>
      </c>
      <c r="N14">
        <f t="shared" ca="1" si="12"/>
        <v>1.4045333333333306E-2</v>
      </c>
      <c r="O14" s="3">
        <f t="shared" ca="1" si="15"/>
        <v>7.9999999999999846E-3</v>
      </c>
      <c r="P14">
        <f t="shared" ca="1" si="13"/>
        <v>1.9546666666666636E-3</v>
      </c>
      <c r="Q14">
        <f t="shared" ca="1" si="14"/>
        <v>0</v>
      </c>
      <c r="R14">
        <v>0</v>
      </c>
    </row>
    <row r="15" spans="1:18" ht="14" customHeight="1" x14ac:dyDescent="0.2">
      <c r="B15" s="3"/>
      <c r="C15" s="3">
        <f t="shared" ca="1" si="0"/>
        <v>0.28961333333333328</v>
      </c>
      <c r="D15" s="3">
        <f t="shared" ca="1" si="1"/>
        <v>0.28251999999999994</v>
      </c>
      <c r="E15" s="3">
        <f t="shared" ca="1" si="2"/>
        <v>0.27542666666666665</v>
      </c>
      <c r="F15" s="3">
        <f t="shared" si="3"/>
        <v>0.26833333333333331</v>
      </c>
      <c r="G15" s="3">
        <f t="shared" ca="1" si="4"/>
        <v>0.26123999999999997</v>
      </c>
      <c r="H15" s="3">
        <f t="shared" ca="1" si="5"/>
        <v>0.25414666666666669</v>
      </c>
      <c r="I15" s="3">
        <f t="shared" ca="1" si="6"/>
        <v>0.24705333333333335</v>
      </c>
      <c r="J15">
        <f t="shared" ca="1" si="8"/>
        <v>0.27</v>
      </c>
      <c r="K15" t="str">
        <f t="shared" ca="1" si="9"/>
        <v/>
      </c>
      <c r="L15">
        <f t="shared" ca="1" si="10"/>
        <v>2.6135999999999947E-2</v>
      </c>
      <c r="M15">
        <f t="shared" ca="1" si="11"/>
        <v>2.0090666666666625E-2</v>
      </c>
      <c r="N15">
        <f t="shared" ca="1" si="12"/>
        <v>1.4045333333333306E-2</v>
      </c>
      <c r="O15" s="3">
        <f t="shared" ca="1" si="15"/>
        <v>7.9999999999999846E-3</v>
      </c>
      <c r="P15">
        <f t="shared" ca="1" si="13"/>
        <v>1.9546666666666636E-3</v>
      </c>
      <c r="Q15">
        <f t="shared" ca="1" si="14"/>
        <v>0</v>
      </c>
      <c r="R15">
        <v>0</v>
      </c>
    </row>
    <row r="16" spans="1:18" ht="14" customHeight="1" x14ac:dyDescent="0.2">
      <c r="B16" s="3"/>
      <c r="C16" s="3">
        <f t="shared" ca="1" si="0"/>
        <v>0.28961333333333328</v>
      </c>
      <c r="D16" s="3">
        <f t="shared" ca="1" si="1"/>
        <v>0.28251999999999994</v>
      </c>
      <c r="E16" s="3">
        <f t="shared" ca="1" si="2"/>
        <v>0.27542666666666665</v>
      </c>
      <c r="F16" s="3">
        <f t="shared" si="3"/>
        <v>0.26833333333333331</v>
      </c>
      <c r="G16" s="3">
        <f t="shared" ca="1" si="4"/>
        <v>0.26123999999999997</v>
      </c>
      <c r="H16" s="3">
        <f t="shared" ca="1" si="5"/>
        <v>0.25414666666666669</v>
      </c>
      <c r="I16" s="3">
        <f t="shared" ca="1" si="6"/>
        <v>0.24705333333333335</v>
      </c>
      <c r="J16">
        <f t="shared" ca="1" si="8"/>
        <v>0.27</v>
      </c>
      <c r="K16" t="str">
        <f t="shared" ca="1" si="9"/>
        <v/>
      </c>
      <c r="L16">
        <f t="shared" ca="1" si="10"/>
        <v>2.6135999999999947E-2</v>
      </c>
      <c r="M16">
        <f t="shared" ca="1" si="11"/>
        <v>2.0090666666666625E-2</v>
      </c>
      <c r="N16">
        <f t="shared" ca="1" si="12"/>
        <v>1.4045333333333306E-2</v>
      </c>
      <c r="O16" s="3">
        <f t="shared" ca="1" si="15"/>
        <v>7.9999999999999846E-3</v>
      </c>
      <c r="P16">
        <f t="shared" ca="1" si="13"/>
        <v>1.9546666666666636E-3</v>
      </c>
      <c r="Q16">
        <f t="shared" ca="1" si="14"/>
        <v>0</v>
      </c>
      <c r="R16">
        <v>0</v>
      </c>
    </row>
    <row r="17" spans="2:18" ht="14" customHeight="1" x14ac:dyDescent="0.2">
      <c r="B17" s="3"/>
      <c r="C17" s="3">
        <f t="shared" ca="1" si="0"/>
        <v>0.28961333333333328</v>
      </c>
      <c r="D17" s="3">
        <f t="shared" ca="1" si="1"/>
        <v>0.28251999999999994</v>
      </c>
      <c r="E17" s="3">
        <f t="shared" ca="1" si="2"/>
        <v>0.27542666666666665</v>
      </c>
      <c r="F17" s="3">
        <f t="shared" si="3"/>
        <v>0.26833333333333331</v>
      </c>
      <c r="G17" s="3">
        <f t="shared" ca="1" si="4"/>
        <v>0.26123999999999997</v>
      </c>
      <c r="H17" s="3">
        <f t="shared" ca="1" si="5"/>
        <v>0.25414666666666669</v>
      </c>
      <c r="I17" s="3">
        <f t="shared" ca="1" si="6"/>
        <v>0.24705333333333335</v>
      </c>
      <c r="J17">
        <f t="shared" ca="1" si="8"/>
        <v>0.27</v>
      </c>
      <c r="K17" t="str">
        <f t="shared" ca="1" si="9"/>
        <v/>
      </c>
      <c r="L17">
        <f t="shared" ca="1" si="10"/>
        <v>2.6135999999999947E-2</v>
      </c>
      <c r="M17">
        <f t="shared" ca="1" si="11"/>
        <v>2.0090666666666625E-2</v>
      </c>
      <c r="N17">
        <f t="shared" ca="1" si="12"/>
        <v>1.4045333333333306E-2</v>
      </c>
      <c r="O17" s="3">
        <f t="shared" ca="1" si="15"/>
        <v>7.9999999999999846E-3</v>
      </c>
      <c r="P17">
        <f t="shared" ca="1" si="13"/>
        <v>1.9546666666666636E-3</v>
      </c>
      <c r="Q17">
        <f t="shared" ca="1" si="14"/>
        <v>0</v>
      </c>
      <c r="R17">
        <v>0</v>
      </c>
    </row>
    <row r="18" spans="2:18" ht="14" customHeight="1" x14ac:dyDescent="0.2">
      <c r="B18" s="3"/>
      <c r="C18" s="3">
        <f t="shared" ca="1" si="0"/>
        <v>0.28961333333333328</v>
      </c>
      <c r="D18" s="3">
        <f t="shared" ca="1" si="1"/>
        <v>0.28251999999999994</v>
      </c>
      <c r="E18" s="3">
        <f t="shared" ca="1" si="2"/>
        <v>0.27542666666666665</v>
      </c>
      <c r="F18" s="3">
        <f t="shared" si="3"/>
        <v>0.26833333333333331</v>
      </c>
      <c r="G18" s="3">
        <f t="shared" ca="1" si="4"/>
        <v>0.26123999999999997</v>
      </c>
      <c r="H18" s="3">
        <f t="shared" ca="1" si="5"/>
        <v>0.25414666666666669</v>
      </c>
      <c r="I18" s="3">
        <f t="shared" ca="1" si="6"/>
        <v>0.24705333333333335</v>
      </c>
      <c r="J18">
        <f t="shared" ca="1" si="8"/>
        <v>0.27</v>
      </c>
      <c r="K18" t="str">
        <f t="shared" ca="1" si="9"/>
        <v/>
      </c>
      <c r="L18">
        <f t="shared" ca="1" si="10"/>
        <v>2.6135999999999947E-2</v>
      </c>
      <c r="M18">
        <f t="shared" ca="1" si="11"/>
        <v>2.0090666666666625E-2</v>
      </c>
      <c r="N18">
        <f t="shared" ca="1" si="12"/>
        <v>1.4045333333333306E-2</v>
      </c>
      <c r="O18" s="3">
        <f t="shared" ca="1" si="15"/>
        <v>7.9999999999999846E-3</v>
      </c>
      <c r="P18">
        <f t="shared" ca="1" si="13"/>
        <v>1.9546666666666636E-3</v>
      </c>
      <c r="Q18">
        <f t="shared" ca="1" si="14"/>
        <v>0</v>
      </c>
      <c r="R18">
        <v>0</v>
      </c>
    </row>
    <row r="19" spans="2:18" ht="14" customHeight="1" x14ac:dyDescent="0.2">
      <c r="B19" s="3"/>
      <c r="C19" s="3">
        <f t="shared" ca="1" si="0"/>
        <v>0.28961333333333328</v>
      </c>
      <c r="D19" s="3">
        <f t="shared" ca="1" si="1"/>
        <v>0.28251999999999994</v>
      </c>
      <c r="E19" s="3">
        <f t="shared" ca="1" si="2"/>
        <v>0.27542666666666665</v>
      </c>
      <c r="F19" s="3">
        <f t="shared" si="3"/>
        <v>0.26833333333333331</v>
      </c>
      <c r="G19" s="3">
        <f t="shared" ca="1" si="4"/>
        <v>0.26123999999999997</v>
      </c>
      <c r="H19" s="3">
        <f t="shared" ca="1" si="5"/>
        <v>0.25414666666666669</v>
      </c>
      <c r="I19" s="3">
        <f t="shared" ca="1" si="6"/>
        <v>0.24705333333333335</v>
      </c>
      <c r="J19">
        <f t="shared" ca="1" si="8"/>
        <v>0.27</v>
      </c>
      <c r="K19" t="str">
        <f t="shared" ca="1" si="9"/>
        <v/>
      </c>
      <c r="L19">
        <f t="shared" ca="1" si="10"/>
        <v>2.6135999999999947E-2</v>
      </c>
      <c r="M19">
        <f t="shared" ca="1" si="11"/>
        <v>2.0090666666666625E-2</v>
      </c>
      <c r="N19">
        <f t="shared" ca="1" si="12"/>
        <v>1.4045333333333306E-2</v>
      </c>
      <c r="O19" s="3">
        <f t="shared" ca="1" si="15"/>
        <v>7.9999999999999846E-3</v>
      </c>
      <c r="P19">
        <f t="shared" ca="1" si="13"/>
        <v>1.9546666666666636E-3</v>
      </c>
      <c r="Q19">
        <f t="shared" ca="1" si="14"/>
        <v>0</v>
      </c>
      <c r="R19">
        <v>0</v>
      </c>
    </row>
    <row r="20" spans="2:18" ht="14" customHeight="1" x14ac:dyDescent="0.2">
      <c r="B20" s="3"/>
      <c r="C20" s="3">
        <f t="shared" ca="1" si="0"/>
        <v>0.28961333333333328</v>
      </c>
      <c r="D20" s="3">
        <f t="shared" ca="1" si="1"/>
        <v>0.28251999999999994</v>
      </c>
      <c r="E20" s="3">
        <f t="shared" ca="1" si="2"/>
        <v>0.27542666666666665</v>
      </c>
      <c r="F20" s="3">
        <f t="shared" si="3"/>
        <v>0.26833333333333331</v>
      </c>
      <c r="G20" s="3">
        <f t="shared" ca="1" si="4"/>
        <v>0.26123999999999997</v>
      </c>
      <c r="H20" s="3">
        <f t="shared" ca="1" si="5"/>
        <v>0.25414666666666669</v>
      </c>
      <c r="I20" s="3">
        <f t="shared" ca="1" si="6"/>
        <v>0.24705333333333335</v>
      </c>
      <c r="J20">
        <f t="shared" ca="1" si="8"/>
        <v>0.27</v>
      </c>
      <c r="K20" t="str">
        <f t="shared" ca="1" si="9"/>
        <v/>
      </c>
      <c r="L20">
        <f t="shared" ca="1" si="10"/>
        <v>2.6135999999999947E-2</v>
      </c>
      <c r="M20">
        <f t="shared" ca="1" si="11"/>
        <v>2.0090666666666625E-2</v>
      </c>
      <c r="N20">
        <f t="shared" ca="1" si="12"/>
        <v>1.4045333333333306E-2</v>
      </c>
      <c r="O20" s="3">
        <f t="shared" ca="1" si="15"/>
        <v>7.9999999999999846E-3</v>
      </c>
      <c r="P20">
        <f t="shared" ca="1" si="13"/>
        <v>1.9546666666666636E-3</v>
      </c>
      <c r="Q20">
        <f t="shared" ca="1" si="14"/>
        <v>0</v>
      </c>
      <c r="R20">
        <v>0</v>
      </c>
    </row>
    <row r="21" spans="2:18" ht="14" customHeight="1" x14ac:dyDescent="0.2">
      <c r="B21" s="3"/>
      <c r="C21" s="3">
        <f t="shared" ca="1" si="0"/>
        <v>0.28961333333333328</v>
      </c>
      <c r="D21" s="3">
        <f t="shared" ca="1" si="1"/>
        <v>0.28251999999999994</v>
      </c>
      <c r="E21" s="3">
        <f t="shared" ca="1" si="2"/>
        <v>0.27542666666666665</v>
      </c>
      <c r="F21" s="3">
        <f t="shared" si="3"/>
        <v>0.26833333333333331</v>
      </c>
      <c r="G21" s="3">
        <f t="shared" ca="1" si="4"/>
        <v>0.26123999999999997</v>
      </c>
      <c r="H21" s="3">
        <f t="shared" ca="1" si="5"/>
        <v>0.25414666666666669</v>
      </c>
      <c r="I21" s="3">
        <f t="shared" ca="1" si="6"/>
        <v>0.24705333333333335</v>
      </c>
      <c r="J21">
        <f t="shared" ca="1" si="8"/>
        <v>0.27</v>
      </c>
      <c r="K21" t="str">
        <f t="shared" ca="1" si="9"/>
        <v/>
      </c>
      <c r="L21">
        <f t="shared" ca="1" si="10"/>
        <v>2.6135999999999947E-2</v>
      </c>
      <c r="M21">
        <f t="shared" ca="1" si="11"/>
        <v>2.0090666666666625E-2</v>
      </c>
      <c r="N21">
        <f t="shared" ca="1" si="12"/>
        <v>1.4045333333333306E-2</v>
      </c>
      <c r="O21" s="3">
        <f t="shared" ca="1" si="15"/>
        <v>7.9999999999999846E-3</v>
      </c>
      <c r="P21">
        <f t="shared" ca="1" si="13"/>
        <v>1.9546666666666636E-3</v>
      </c>
      <c r="Q21">
        <f t="shared" ca="1" si="14"/>
        <v>0</v>
      </c>
      <c r="R21">
        <v>0</v>
      </c>
    </row>
    <row r="22" spans="2:18" ht="14" customHeight="1" x14ac:dyDescent="0.2">
      <c r="B22" s="3"/>
      <c r="C22" s="3">
        <f t="shared" ca="1" si="0"/>
        <v>0.28961333333333328</v>
      </c>
      <c r="D22" s="3">
        <f t="shared" ca="1" si="1"/>
        <v>0.28251999999999994</v>
      </c>
      <c r="E22" s="3">
        <f t="shared" ca="1" si="2"/>
        <v>0.27542666666666665</v>
      </c>
      <c r="F22" s="3">
        <f t="shared" si="3"/>
        <v>0.26833333333333331</v>
      </c>
      <c r="G22" s="3">
        <f t="shared" ca="1" si="4"/>
        <v>0.26123999999999997</v>
      </c>
      <c r="H22" s="3">
        <f t="shared" ca="1" si="5"/>
        <v>0.25414666666666669</v>
      </c>
      <c r="I22" s="3">
        <f t="shared" ca="1" si="6"/>
        <v>0.24705333333333335</v>
      </c>
      <c r="J22">
        <f t="shared" ca="1" si="8"/>
        <v>0.27</v>
      </c>
      <c r="K22" t="str">
        <f t="shared" ca="1" si="9"/>
        <v/>
      </c>
      <c r="L22">
        <f t="shared" ca="1" si="10"/>
        <v>2.6135999999999947E-2</v>
      </c>
      <c r="M22">
        <f t="shared" ca="1" si="11"/>
        <v>2.0090666666666625E-2</v>
      </c>
      <c r="N22">
        <f t="shared" ca="1" si="12"/>
        <v>1.4045333333333306E-2</v>
      </c>
      <c r="O22" s="3">
        <f t="shared" ca="1" si="15"/>
        <v>7.9999999999999846E-3</v>
      </c>
      <c r="P22">
        <f t="shared" ca="1" si="13"/>
        <v>1.9546666666666636E-3</v>
      </c>
      <c r="Q22">
        <f t="shared" ca="1" si="14"/>
        <v>0</v>
      </c>
      <c r="R22">
        <v>0</v>
      </c>
    </row>
    <row r="23" spans="2:18" ht="14" customHeight="1" x14ac:dyDescent="0.2">
      <c r="B23" s="3"/>
      <c r="C23" s="3">
        <f t="shared" ca="1" si="0"/>
        <v>0.28961333333333328</v>
      </c>
      <c r="D23" s="3">
        <f t="shared" ca="1" si="1"/>
        <v>0.28251999999999994</v>
      </c>
      <c r="E23" s="3">
        <f t="shared" ca="1" si="2"/>
        <v>0.27542666666666665</v>
      </c>
      <c r="F23" s="3">
        <f t="shared" si="3"/>
        <v>0.26833333333333331</v>
      </c>
      <c r="G23" s="3">
        <f t="shared" ca="1" si="4"/>
        <v>0.26123999999999997</v>
      </c>
      <c r="H23" s="3">
        <f t="shared" ca="1" si="5"/>
        <v>0.25414666666666669</v>
      </c>
      <c r="I23" s="3">
        <f t="shared" ca="1" si="6"/>
        <v>0.24705333333333335</v>
      </c>
      <c r="J23">
        <f t="shared" ca="1" si="8"/>
        <v>0.27</v>
      </c>
      <c r="K23" t="str">
        <f t="shared" ca="1" si="9"/>
        <v/>
      </c>
      <c r="L23">
        <f t="shared" ca="1" si="10"/>
        <v>2.6135999999999947E-2</v>
      </c>
      <c r="M23">
        <f t="shared" ca="1" si="11"/>
        <v>2.0090666666666625E-2</v>
      </c>
      <c r="N23">
        <f t="shared" ca="1" si="12"/>
        <v>1.4045333333333306E-2</v>
      </c>
      <c r="O23" s="3">
        <f t="shared" ca="1" si="15"/>
        <v>7.9999999999999846E-3</v>
      </c>
      <c r="P23">
        <f t="shared" ca="1" si="13"/>
        <v>1.9546666666666636E-3</v>
      </c>
      <c r="Q23">
        <f t="shared" ca="1" si="14"/>
        <v>0</v>
      </c>
      <c r="R23">
        <v>0</v>
      </c>
    </row>
    <row r="24" spans="2:18" ht="14" customHeight="1" x14ac:dyDescent="0.2">
      <c r="B24" s="3"/>
      <c r="C24" s="3">
        <f t="shared" ca="1" si="0"/>
        <v>0.28961333333333328</v>
      </c>
      <c r="D24" s="3">
        <f t="shared" ca="1" si="1"/>
        <v>0.28251999999999994</v>
      </c>
      <c r="E24" s="3">
        <f t="shared" ca="1" si="2"/>
        <v>0.27542666666666665</v>
      </c>
      <c r="F24" s="3">
        <f t="shared" si="3"/>
        <v>0.26833333333333331</v>
      </c>
      <c r="G24" s="3">
        <f t="shared" ca="1" si="4"/>
        <v>0.26123999999999997</v>
      </c>
      <c r="H24" s="3">
        <f t="shared" ca="1" si="5"/>
        <v>0.25414666666666669</v>
      </c>
      <c r="I24" s="3">
        <f t="shared" ca="1" si="6"/>
        <v>0.24705333333333335</v>
      </c>
      <c r="J24">
        <f t="shared" ca="1" si="8"/>
        <v>0.27</v>
      </c>
      <c r="K24" t="str">
        <f t="shared" ca="1" si="9"/>
        <v/>
      </c>
      <c r="L24">
        <f t="shared" ca="1" si="10"/>
        <v>2.6135999999999947E-2</v>
      </c>
      <c r="M24">
        <f t="shared" ca="1" si="11"/>
        <v>2.0090666666666625E-2</v>
      </c>
      <c r="N24">
        <f t="shared" ca="1" si="12"/>
        <v>1.4045333333333306E-2</v>
      </c>
      <c r="O24" s="3">
        <f t="shared" ca="1" si="15"/>
        <v>7.9999999999999846E-3</v>
      </c>
      <c r="P24">
        <f t="shared" ca="1" si="13"/>
        <v>1.9546666666666636E-3</v>
      </c>
      <c r="Q24">
        <f t="shared" ca="1" si="14"/>
        <v>0</v>
      </c>
      <c r="R24">
        <v>0</v>
      </c>
    </row>
    <row r="25" spans="2:18" ht="14" customHeight="1" x14ac:dyDescent="0.2">
      <c r="B25" s="3"/>
      <c r="C25" s="3">
        <f t="shared" ca="1" si="0"/>
        <v>0.28961333333333328</v>
      </c>
      <c r="D25" s="3">
        <f t="shared" ca="1" si="1"/>
        <v>0.28251999999999994</v>
      </c>
      <c r="E25" s="3">
        <f t="shared" ca="1" si="2"/>
        <v>0.27542666666666665</v>
      </c>
      <c r="F25" s="3">
        <f t="shared" si="3"/>
        <v>0.26833333333333331</v>
      </c>
      <c r="G25" s="3">
        <f t="shared" ca="1" si="4"/>
        <v>0.26123999999999997</v>
      </c>
      <c r="H25" s="3">
        <f t="shared" ca="1" si="5"/>
        <v>0.25414666666666669</v>
      </c>
      <c r="I25" s="3">
        <f t="shared" ca="1" si="6"/>
        <v>0.24705333333333335</v>
      </c>
      <c r="J25">
        <f t="shared" ca="1" si="8"/>
        <v>0.27</v>
      </c>
      <c r="K25" t="str">
        <f t="shared" ca="1" si="9"/>
        <v/>
      </c>
      <c r="L25">
        <f t="shared" ca="1" si="10"/>
        <v>2.6135999999999947E-2</v>
      </c>
      <c r="M25">
        <f t="shared" ca="1" si="11"/>
        <v>2.0090666666666625E-2</v>
      </c>
      <c r="N25">
        <f t="shared" ca="1" si="12"/>
        <v>1.4045333333333306E-2</v>
      </c>
      <c r="O25" s="3">
        <f t="shared" ca="1" si="15"/>
        <v>7.9999999999999846E-3</v>
      </c>
      <c r="P25">
        <f t="shared" ca="1" si="13"/>
        <v>1.9546666666666636E-3</v>
      </c>
      <c r="Q25">
        <f t="shared" ca="1" si="14"/>
        <v>0</v>
      </c>
      <c r="R25">
        <v>0</v>
      </c>
    </row>
    <row r="26" spans="2:18" ht="14" customHeight="1" x14ac:dyDescent="0.2">
      <c r="B26" s="3"/>
      <c r="C26" s="3">
        <f t="shared" ca="1" si="0"/>
        <v>0.28961333333333328</v>
      </c>
      <c r="D26" s="3">
        <f t="shared" ca="1" si="1"/>
        <v>0.28251999999999994</v>
      </c>
      <c r="E26" s="3">
        <f t="shared" ca="1" si="2"/>
        <v>0.27542666666666665</v>
      </c>
      <c r="F26" s="3">
        <f t="shared" si="3"/>
        <v>0.26833333333333331</v>
      </c>
      <c r="G26" s="3">
        <f t="shared" ca="1" si="4"/>
        <v>0.26123999999999997</v>
      </c>
      <c r="H26" s="3">
        <f t="shared" ca="1" si="5"/>
        <v>0.25414666666666669</v>
      </c>
      <c r="I26" s="3">
        <f t="shared" ca="1" si="6"/>
        <v>0.24705333333333335</v>
      </c>
      <c r="J26">
        <f t="shared" ca="1" si="8"/>
        <v>0.27</v>
      </c>
      <c r="K26" t="str">
        <f t="shared" ca="1" si="9"/>
        <v/>
      </c>
      <c r="L26">
        <f t="shared" ca="1" si="10"/>
        <v>2.6135999999999947E-2</v>
      </c>
      <c r="M26">
        <f t="shared" ca="1" si="11"/>
        <v>2.0090666666666625E-2</v>
      </c>
      <c r="N26">
        <f t="shared" ca="1" si="12"/>
        <v>1.4045333333333306E-2</v>
      </c>
      <c r="O26" s="3">
        <f t="shared" ca="1" si="15"/>
        <v>7.9999999999999846E-3</v>
      </c>
      <c r="P26">
        <f t="shared" ca="1" si="13"/>
        <v>1.9546666666666636E-3</v>
      </c>
      <c r="Q26">
        <f t="shared" ca="1" si="14"/>
        <v>0</v>
      </c>
      <c r="R26">
        <v>0</v>
      </c>
    </row>
    <row r="27" spans="2:18" ht="14" customHeight="1" x14ac:dyDescent="0.2">
      <c r="B27" s="3"/>
      <c r="C27" s="3">
        <f t="shared" ca="1" si="0"/>
        <v>0.28961333333333328</v>
      </c>
      <c r="D27" s="3">
        <f t="shared" ca="1" si="1"/>
        <v>0.28251999999999994</v>
      </c>
      <c r="E27" s="3">
        <f t="shared" ca="1" si="2"/>
        <v>0.27542666666666665</v>
      </c>
      <c r="F27" s="3">
        <f t="shared" si="3"/>
        <v>0.26833333333333331</v>
      </c>
      <c r="G27" s="3">
        <f t="shared" ca="1" si="4"/>
        <v>0.26123999999999997</v>
      </c>
      <c r="H27" s="3">
        <f t="shared" ca="1" si="5"/>
        <v>0.25414666666666669</v>
      </c>
      <c r="I27" s="3">
        <f t="shared" ca="1" si="6"/>
        <v>0.24705333333333335</v>
      </c>
      <c r="J27">
        <f t="shared" ca="1" si="8"/>
        <v>0.27</v>
      </c>
      <c r="K27" t="str">
        <f t="shared" ca="1" si="9"/>
        <v/>
      </c>
      <c r="L27">
        <f t="shared" ca="1" si="10"/>
        <v>2.6135999999999947E-2</v>
      </c>
      <c r="M27">
        <f t="shared" ca="1" si="11"/>
        <v>2.0090666666666625E-2</v>
      </c>
      <c r="N27">
        <f t="shared" ca="1" si="12"/>
        <v>1.4045333333333306E-2</v>
      </c>
      <c r="O27" s="3">
        <f t="shared" ca="1" si="15"/>
        <v>7.9999999999999846E-3</v>
      </c>
      <c r="P27">
        <f t="shared" ca="1" si="13"/>
        <v>1.9546666666666636E-3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D9CC-7E8D-FF49-B39A-1507664E3CCF}">
  <sheetPr>
    <tabColor rgb="FF66FF66"/>
    <pageSetUpPr fitToPage="1"/>
  </sheetPr>
  <dimension ref="A1:R52"/>
  <sheetViews>
    <sheetView zoomScale="124" zoomScaleNormal="124" workbookViewId="0">
      <selection activeCell="B32" sqref="B32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2" t="s">
        <v>7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</row>
    <row r="2" spans="1:18" ht="14" customHeight="1" x14ac:dyDescent="0.3">
      <c r="A2" s="1">
        <v>2016</v>
      </c>
      <c r="B2" s="3">
        <v>0.31000000000000011</v>
      </c>
      <c r="C2" s="3">
        <f t="shared" ref="C2:C27" ca="1" si="0">F2+2.66*O2</f>
        <v>0.35288000000000003</v>
      </c>
      <c r="D2" s="3">
        <f t="shared" ref="D2:D27" ca="1" si="1">F2+(2/3)*2.66*O2</f>
        <v>0.33692</v>
      </c>
      <c r="E2" s="3">
        <f t="shared" ref="E2:E27" ca="1" si="2">F2+(1/3)*2.66*O2</f>
        <v>0.32096000000000002</v>
      </c>
      <c r="F2" s="3">
        <f t="shared" ref="F2:F27" si="3">AVERAGE($B$2:$B$7)</f>
        <v>0.30499999999999999</v>
      </c>
      <c r="G2" s="3">
        <f t="shared" ref="G2:G27" ca="1" si="4">F2-(1/3)*2.66*O2</f>
        <v>0.28903999999999996</v>
      </c>
      <c r="H2" s="3">
        <f t="shared" ref="H2:H27" ca="1" si="5">F2-(2/3)*2.66*O2</f>
        <v>0.27307999999999999</v>
      </c>
      <c r="I2" s="3">
        <f t="shared" ref="I2:I27" ca="1" si="6">F2-2.66*O2</f>
        <v>0.25711999999999996</v>
      </c>
      <c r="J2">
        <f>B2</f>
        <v>0.31000000000000011</v>
      </c>
      <c r="K2" s="3"/>
      <c r="L2" s="3"/>
      <c r="M2" s="3"/>
      <c r="N2" s="3"/>
      <c r="O2" s="3">
        <f t="shared" ref="O2:O27" ca="1" si="7">AVERAGE($K$2:$K$7)</f>
        <v>1.8000000000000016E-2</v>
      </c>
      <c r="P2" s="3"/>
      <c r="Q2" s="3"/>
      <c r="R2" s="3"/>
    </row>
    <row r="3" spans="1:18" ht="14" customHeight="1" x14ac:dyDescent="0.3">
      <c r="A3" s="1">
        <v>2017</v>
      </c>
      <c r="B3" s="3">
        <v>0.30999999999999989</v>
      </c>
      <c r="C3" s="3">
        <f t="shared" ca="1" si="0"/>
        <v>0.35288000000000003</v>
      </c>
      <c r="D3" s="3">
        <f t="shared" ca="1" si="1"/>
        <v>0.33692</v>
      </c>
      <c r="E3" s="3">
        <f t="shared" ca="1" si="2"/>
        <v>0.32096000000000002</v>
      </c>
      <c r="F3" s="3">
        <f t="shared" si="3"/>
        <v>0.30499999999999999</v>
      </c>
      <c r="G3" s="3">
        <f t="shared" ca="1" si="4"/>
        <v>0.28903999999999996</v>
      </c>
      <c r="H3" s="3">
        <f t="shared" ca="1" si="5"/>
        <v>0.27307999999999999</v>
      </c>
      <c r="I3" s="3">
        <f t="shared" ca="1" si="6"/>
        <v>0.25711999999999996</v>
      </c>
      <c r="J3">
        <f t="shared" ref="J3:J27" ca="1" si="8">IF(ISBLANK(B3),OFFSET(J3,-1,0,1,1),B3)</f>
        <v>0.30999999999999989</v>
      </c>
      <c r="K3" s="3">
        <f t="shared" ref="K3:K27" ca="1" si="9">IF(OR(OFFSET(K3,-1,-9,1,1)="",OFFSET(K3,0,-9,1,1)=""),"",IF(ISERROR(ABS(B3-OFFSET(K3,-1,-1,1,1))),"",ABS(B3-OFFSET(K3,-1,-1,1,1))))</f>
        <v>2.2204460492503131E-16</v>
      </c>
      <c r="L3" s="3">
        <f t="shared" ref="L3:L27" ca="1" si="10">3.267*O3</f>
        <v>5.8806000000000053E-2</v>
      </c>
      <c r="M3" s="3">
        <f t="shared" ref="M3:M27" ca="1" si="11">(2/3)*(L3-O3)+O3</f>
        <v>4.5204000000000036E-2</v>
      </c>
      <c r="N3" s="3">
        <f t="shared" ref="N3:N27" ca="1" si="12">(1/3)*(L3-O3)+O3</f>
        <v>3.1602000000000026E-2</v>
      </c>
      <c r="O3" s="3">
        <f t="shared" ca="1" si="7"/>
        <v>1.8000000000000016E-2</v>
      </c>
      <c r="P3" s="3">
        <f t="shared" ref="P3:P27" ca="1" si="13">(MAX(O3-(1/3)*(L3-O3),0))</f>
        <v>4.3980000000000043E-3</v>
      </c>
      <c r="Q3" s="3">
        <f t="shared" ref="Q3:Q27" ca="1" si="14">MAX(O3-(2/3)*(L3-O3),0)</f>
        <v>0</v>
      </c>
      <c r="R3" s="3">
        <v>0</v>
      </c>
    </row>
    <row r="4" spans="1:18" ht="14" customHeight="1" x14ac:dyDescent="0.3">
      <c r="A4" s="1">
        <v>2018</v>
      </c>
      <c r="B4" s="3">
        <v>0.29999999999999988</v>
      </c>
      <c r="C4" s="3">
        <f t="shared" ca="1" si="0"/>
        <v>0.35288000000000003</v>
      </c>
      <c r="D4" s="3">
        <f t="shared" ca="1" si="1"/>
        <v>0.33692</v>
      </c>
      <c r="E4" s="3">
        <f t="shared" ca="1" si="2"/>
        <v>0.32096000000000002</v>
      </c>
      <c r="F4" s="3">
        <f t="shared" si="3"/>
        <v>0.30499999999999999</v>
      </c>
      <c r="G4" s="3">
        <f t="shared" ca="1" si="4"/>
        <v>0.28903999999999996</v>
      </c>
      <c r="H4" s="3">
        <f t="shared" ca="1" si="5"/>
        <v>0.27307999999999999</v>
      </c>
      <c r="I4" s="3">
        <f t="shared" ca="1" si="6"/>
        <v>0.25711999999999996</v>
      </c>
      <c r="J4">
        <f t="shared" ca="1" si="8"/>
        <v>0.29999999999999988</v>
      </c>
      <c r="K4" s="3">
        <f t="shared" ca="1" si="9"/>
        <v>1.0000000000000009E-2</v>
      </c>
      <c r="L4" s="3">
        <f t="shared" ca="1" si="10"/>
        <v>5.8806000000000053E-2</v>
      </c>
      <c r="M4" s="3">
        <f t="shared" ca="1" si="11"/>
        <v>4.5204000000000036E-2</v>
      </c>
      <c r="N4" s="3">
        <f t="shared" ca="1" si="12"/>
        <v>3.1602000000000026E-2</v>
      </c>
      <c r="O4" s="3">
        <f t="shared" ca="1" si="7"/>
        <v>1.8000000000000016E-2</v>
      </c>
      <c r="P4" s="3">
        <f t="shared" ca="1" si="13"/>
        <v>4.3980000000000043E-3</v>
      </c>
      <c r="Q4" s="3">
        <f t="shared" ca="1" si="14"/>
        <v>0</v>
      </c>
      <c r="R4" s="3">
        <v>0</v>
      </c>
    </row>
    <row r="5" spans="1:18" ht="14" customHeight="1" x14ac:dyDescent="0.3">
      <c r="A5" s="1">
        <v>2020</v>
      </c>
      <c r="B5" s="3">
        <v>0.28999999999999998</v>
      </c>
      <c r="C5" s="4">
        <f t="shared" ca="1" si="0"/>
        <v>0.35288000000000003</v>
      </c>
      <c r="D5" s="4">
        <f t="shared" ca="1" si="1"/>
        <v>0.33692</v>
      </c>
      <c r="E5" s="4">
        <f t="shared" ca="1" si="2"/>
        <v>0.32096000000000002</v>
      </c>
      <c r="F5" s="4">
        <f t="shared" si="3"/>
        <v>0.30499999999999999</v>
      </c>
      <c r="G5" s="4">
        <f t="shared" ca="1" si="4"/>
        <v>0.28903999999999996</v>
      </c>
      <c r="H5" s="4">
        <f t="shared" ca="1" si="5"/>
        <v>0.27307999999999999</v>
      </c>
      <c r="I5" s="4">
        <f t="shared" ca="1" si="6"/>
        <v>0.25711999999999996</v>
      </c>
      <c r="J5" s="5">
        <f t="shared" ca="1" si="8"/>
        <v>0.28999999999999998</v>
      </c>
      <c r="K5" s="4">
        <f t="shared" ca="1" si="9"/>
        <v>9.9999999999998979E-3</v>
      </c>
      <c r="L5" s="3">
        <f t="shared" ca="1" si="10"/>
        <v>5.8806000000000053E-2</v>
      </c>
      <c r="M5" s="3">
        <f t="shared" ca="1" si="11"/>
        <v>4.5204000000000036E-2</v>
      </c>
      <c r="N5" s="3">
        <f t="shared" ca="1" si="12"/>
        <v>3.1602000000000026E-2</v>
      </c>
      <c r="O5" s="3">
        <f t="shared" ca="1" si="7"/>
        <v>1.8000000000000016E-2</v>
      </c>
      <c r="P5" s="3">
        <f t="shared" ca="1" si="13"/>
        <v>4.3980000000000043E-3</v>
      </c>
      <c r="Q5" s="3">
        <f t="shared" ca="1" si="14"/>
        <v>0</v>
      </c>
      <c r="R5" s="3">
        <v>0</v>
      </c>
    </row>
    <row r="6" spans="1:18" ht="14" customHeight="1" x14ac:dyDescent="0.3">
      <c r="A6" s="1">
        <v>2021</v>
      </c>
      <c r="B6" s="3">
        <v>0.28000000000000003</v>
      </c>
      <c r="C6" s="3">
        <f t="shared" ca="1" si="0"/>
        <v>0.35288000000000003</v>
      </c>
      <c r="D6" s="3">
        <f t="shared" ca="1" si="1"/>
        <v>0.33692</v>
      </c>
      <c r="E6" s="3">
        <f t="shared" ca="1" si="2"/>
        <v>0.32096000000000002</v>
      </c>
      <c r="F6" s="3">
        <f t="shared" si="3"/>
        <v>0.30499999999999999</v>
      </c>
      <c r="G6" s="3">
        <f t="shared" ca="1" si="4"/>
        <v>0.28903999999999996</v>
      </c>
      <c r="H6" s="3">
        <f t="shared" ca="1" si="5"/>
        <v>0.27307999999999999</v>
      </c>
      <c r="I6" s="3">
        <f t="shared" ca="1" si="6"/>
        <v>0.25711999999999996</v>
      </c>
      <c r="J6">
        <f t="shared" ca="1" si="8"/>
        <v>0.28000000000000003</v>
      </c>
      <c r="K6" s="3">
        <f t="shared" ca="1" si="9"/>
        <v>9.9999999999999534E-3</v>
      </c>
      <c r="L6" s="3">
        <f t="shared" ca="1" si="10"/>
        <v>5.8806000000000053E-2</v>
      </c>
      <c r="M6" s="3">
        <f t="shared" ca="1" si="11"/>
        <v>4.5204000000000036E-2</v>
      </c>
      <c r="N6" s="3">
        <f t="shared" ca="1" si="12"/>
        <v>3.1602000000000026E-2</v>
      </c>
      <c r="O6" s="3">
        <f t="shared" ca="1" si="7"/>
        <v>1.8000000000000016E-2</v>
      </c>
      <c r="P6" s="3">
        <f t="shared" ca="1" si="13"/>
        <v>4.3980000000000043E-3</v>
      </c>
      <c r="Q6" s="3">
        <f t="shared" ca="1" si="14"/>
        <v>0</v>
      </c>
      <c r="R6" s="3">
        <v>0</v>
      </c>
    </row>
    <row r="7" spans="1:18" ht="14" customHeight="1" x14ac:dyDescent="0.3">
      <c r="A7" s="1">
        <v>2022</v>
      </c>
      <c r="B7" s="3">
        <v>0.34</v>
      </c>
      <c r="C7" s="3">
        <f t="shared" ca="1" si="0"/>
        <v>0.35288000000000003</v>
      </c>
      <c r="D7" s="3">
        <f t="shared" ca="1" si="1"/>
        <v>0.33692</v>
      </c>
      <c r="E7" s="3">
        <f t="shared" ca="1" si="2"/>
        <v>0.32096000000000002</v>
      </c>
      <c r="F7" s="3">
        <f t="shared" si="3"/>
        <v>0.30499999999999999</v>
      </c>
      <c r="G7" s="3">
        <f t="shared" ca="1" si="4"/>
        <v>0.28903999999999996</v>
      </c>
      <c r="H7" s="3">
        <f t="shared" ca="1" si="5"/>
        <v>0.27307999999999999</v>
      </c>
      <c r="I7" s="3">
        <f t="shared" ca="1" si="6"/>
        <v>0.25711999999999996</v>
      </c>
      <c r="J7">
        <f t="shared" ca="1" si="8"/>
        <v>0.34</v>
      </c>
      <c r="K7" s="3">
        <f t="shared" ca="1" si="9"/>
        <v>0.06</v>
      </c>
      <c r="L7" s="3">
        <f t="shared" ca="1" si="10"/>
        <v>5.8806000000000053E-2</v>
      </c>
      <c r="M7" s="3">
        <f t="shared" ca="1" si="11"/>
        <v>4.5204000000000036E-2</v>
      </c>
      <c r="N7" s="3">
        <f t="shared" ca="1" si="12"/>
        <v>3.1602000000000026E-2</v>
      </c>
      <c r="O7" s="3">
        <f t="shared" ca="1" si="7"/>
        <v>1.8000000000000016E-2</v>
      </c>
      <c r="P7" s="3">
        <f t="shared" ca="1" si="13"/>
        <v>4.3980000000000043E-3</v>
      </c>
      <c r="Q7" s="3">
        <f t="shared" ca="1" si="14"/>
        <v>0</v>
      </c>
      <c r="R7" s="3">
        <v>0</v>
      </c>
    </row>
    <row r="8" spans="1:18" ht="14" customHeight="1" x14ac:dyDescent="0.2">
      <c r="B8" s="3"/>
      <c r="C8" s="3">
        <f t="shared" ca="1" si="0"/>
        <v>0.35288000000000003</v>
      </c>
      <c r="D8" s="3">
        <f t="shared" ca="1" si="1"/>
        <v>0.33692</v>
      </c>
      <c r="E8" s="3">
        <f t="shared" ca="1" si="2"/>
        <v>0.32096000000000002</v>
      </c>
      <c r="F8" s="3">
        <f t="shared" si="3"/>
        <v>0.30499999999999999</v>
      </c>
      <c r="G8" s="3">
        <f t="shared" ca="1" si="4"/>
        <v>0.28903999999999996</v>
      </c>
      <c r="H8" s="3">
        <f t="shared" ca="1" si="5"/>
        <v>0.27307999999999999</v>
      </c>
      <c r="I8" s="3">
        <f t="shared" ca="1" si="6"/>
        <v>0.25711999999999996</v>
      </c>
      <c r="J8">
        <f t="shared" ca="1" si="8"/>
        <v>0.34</v>
      </c>
      <c r="K8" t="str">
        <f t="shared" ca="1" si="9"/>
        <v/>
      </c>
      <c r="L8">
        <f t="shared" ca="1" si="10"/>
        <v>5.8806000000000053E-2</v>
      </c>
      <c r="M8">
        <f t="shared" ca="1" si="11"/>
        <v>4.5204000000000036E-2</v>
      </c>
      <c r="N8">
        <f t="shared" ca="1" si="12"/>
        <v>3.1602000000000026E-2</v>
      </c>
      <c r="O8" s="3">
        <f t="shared" ca="1" si="7"/>
        <v>1.8000000000000016E-2</v>
      </c>
      <c r="P8">
        <f t="shared" ca="1" si="13"/>
        <v>4.3980000000000043E-3</v>
      </c>
      <c r="Q8">
        <f t="shared" ca="1" si="14"/>
        <v>0</v>
      </c>
      <c r="R8">
        <v>0</v>
      </c>
    </row>
    <row r="9" spans="1:18" ht="14" customHeight="1" x14ac:dyDescent="0.2">
      <c r="B9" s="3"/>
      <c r="C9" s="3">
        <f t="shared" ca="1" si="0"/>
        <v>0.35288000000000003</v>
      </c>
      <c r="D9" s="3">
        <f t="shared" ca="1" si="1"/>
        <v>0.33692</v>
      </c>
      <c r="E9" s="3">
        <f t="shared" ca="1" si="2"/>
        <v>0.32096000000000002</v>
      </c>
      <c r="F9" s="3">
        <f t="shared" si="3"/>
        <v>0.30499999999999999</v>
      </c>
      <c r="G9" s="3">
        <f t="shared" ca="1" si="4"/>
        <v>0.28903999999999996</v>
      </c>
      <c r="H9" s="3">
        <f t="shared" ca="1" si="5"/>
        <v>0.27307999999999999</v>
      </c>
      <c r="I9" s="3">
        <f t="shared" ca="1" si="6"/>
        <v>0.25711999999999996</v>
      </c>
      <c r="J9">
        <f t="shared" ca="1" si="8"/>
        <v>0.34</v>
      </c>
      <c r="K9" t="str">
        <f t="shared" ca="1" si="9"/>
        <v/>
      </c>
      <c r="L9">
        <f t="shared" ca="1" si="10"/>
        <v>5.8806000000000053E-2</v>
      </c>
      <c r="M9">
        <f t="shared" ca="1" si="11"/>
        <v>4.5204000000000036E-2</v>
      </c>
      <c r="N9">
        <f t="shared" ca="1" si="12"/>
        <v>3.1602000000000026E-2</v>
      </c>
      <c r="O9" s="3">
        <f t="shared" ca="1" si="7"/>
        <v>1.8000000000000016E-2</v>
      </c>
      <c r="P9">
        <f t="shared" ca="1" si="13"/>
        <v>4.3980000000000043E-3</v>
      </c>
      <c r="Q9">
        <f t="shared" ca="1" si="14"/>
        <v>0</v>
      </c>
      <c r="R9">
        <v>0</v>
      </c>
    </row>
    <row r="10" spans="1:18" ht="14" customHeight="1" x14ac:dyDescent="0.2">
      <c r="B10" s="3"/>
      <c r="C10" s="3">
        <f t="shared" ca="1" si="0"/>
        <v>0.35288000000000003</v>
      </c>
      <c r="D10" s="3">
        <f t="shared" ca="1" si="1"/>
        <v>0.33692</v>
      </c>
      <c r="E10" s="3">
        <f t="shared" ca="1" si="2"/>
        <v>0.32096000000000002</v>
      </c>
      <c r="F10" s="3">
        <f t="shared" si="3"/>
        <v>0.30499999999999999</v>
      </c>
      <c r="G10" s="3">
        <f t="shared" ca="1" si="4"/>
        <v>0.28903999999999996</v>
      </c>
      <c r="H10" s="3">
        <f t="shared" ca="1" si="5"/>
        <v>0.27307999999999999</v>
      </c>
      <c r="I10" s="3">
        <f t="shared" ca="1" si="6"/>
        <v>0.25711999999999996</v>
      </c>
      <c r="J10">
        <f t="shared" ca="1" si="8"/>
        <v>0.34</v>
      </c>
      <c r="K10" t="str">
        <f t="shared" ca="1" si="9"/>
        <v/>
      </c>
      <c r="L10">
        <f t="shared" ca="1" si="10"/>
        <v>5.8806000000000053E-2</v>
      </c>
      <c r="M10">
        <f t="shared" ca="1" si="11"/>
        <v>4.5204000000000036E-2</v>
      </c>
      <c r="N10">
        <f t="shared" ca="1" si="12"/>
        <v>3.1602000000000026E-2</v>
      </c>
      <c r="O10" s="3">
        <f t="shared" ca="1" si="7"/>
        <v>1.8000000000000016E-2</v>
      </c>
      <c r="P10">
        <f t="shared" ca="1" si="13"/>
        <v>4.3980000000000043E-3</v>
      </c>
      <c r="Q10">
        <f t="shared" ca="1" si="14"/>
        <v>0</v>
      </c>
      <c r="R10">
        <v>0</v>
      </c>
    </row>
    <row r="11" spans="1:18" ht="14" customHeight="1" x14ac:dyDescent="0.2">
      <c r="B11" s="3"/>
      <c r="C11" s="3">
        <f t="shared" ca="1" si="0"/>
        <v>0.35288000000000003</v>
      </c>
      <c r="D11" s="3">
        <f t="shared" ca="1" si="1"/>
        <v>0.33692</v>
      </c>
      <c r="E11" s="3">
        <f t="shared" ca="1" si="2"/>
        <v>0.32096000000000002</v>
      </c>
      <c r="F11" s="3">
        <f t="shared" si="3"/>
        <v>0.30499999999999999</v>
      </c>
      <c r="G11" s="3">
        <f t="shared" ca="1" si="4"/>
        <v>0.28903999999999996</v>
      </c>
      <c r="H11" s="3">
        <f t="shared" ca="1" si="5"/>
        <v>0.27307999999999999</v>
      </c>
      <c r="I11" s="3">
        <f t="shared" ca="1" si="6"/>
        <v>0.25711999999999996</v>
      </c>
      <c r="J11">
        <f t="shared" ca="1" si="8"/>
        <v>0.34</v>
      </c>
      <c r="K11" t="str">
        <f t="shared" ca="1" si="9"/>
        <v/>
      </c>
      <c r="L11">
        <f t="shared" ca="1" si="10"/>
        <v>5.8806000000000053E-2</v>
      </c>
      <c r="M11">
        <f t="shared" ca="1" si="11"/>
        <v>4.5204000000000036E-2</v>
      </c>
      <c r="N11">
        <f t="shared" ca="1" si="12"/>
        <v>3.1602000000000026E-2</v>
      </c>
      <c r="O11" s="3">
        <f t="shared" ca="1" si="7"/>
        <v>1.8000000000000016E-2</v>
      </c>
      <c r="P11">
        <f t="shared" ca="1" si="13"/>
        <v>4.3980000000000043E-3</v>
      </c>
      <c r="Q11">
        <f t="shared" ca="1" si="14"/>
        <v>0</v>
      </c>
      <c r="R11">
        <v>0</v>
      </c>
    </row>
    <row r="12" spans="1:18" ht="14" customHeight="1" x14ac:dyDescent="0.2">
      <c r="B12" s="3"/>
      <c r="C12" s="3">
        <f t="shared" ca="1" si="0"/>
        <v>0.35288000000000003</v>
      </c>
      <c r="D12" s="3">
        <f t="shared" ca="1" si="1"/>
        <v>0.33692</v>
      </c>
      <c r="E12" s="3">
        <f t="shared" ca="1" si="2"/>
        <v>0.32096000000000002</v>
      </c>
      <c r="F12" s="3">
        <f t="shared" si="3"/>
        <v>0.30499999999999999</v>
      </c>
      <c r="G12" s="3">
        <f t="shared" ca="1" si="4"/>
        <v>0.28903999999999996</v>
      </c>
      <c r="H12" s="3">
        <f t="shared" ca="1" si="5"/>
        <v>0.27307999999999999</v>
      </c>
      <c r="I12" s="3">
        <f t="shared" ca="1" si="6"/>
        <v>0.25711999999999996</v>
      </c>
      <c r="J12">
        <f t="shared" ca="1" si="8"/>
        <v>0.34</v>
      </c>
      <c r="K12" t="str">
        <f t="shared" ca="1" si="9"/>
        <v/>
      </c>
      <c r="L12">
        <f t="shared" ca="1" si="10"/>
        <v>5.8806000000000053E-2</v>
      </c>
      <c r="M12">
        <f t="shared" ca="1" si="11"/>
        <v>4.5204000000000036E-2</v>
      </c>
      <c r="N12">
        <f t="shared" ca="1" si="12"/>
        <v>3.1602000000000026E-2</v>
      </c>
      <c r="O12" s="3">
        <f t="shared" ca="1" si="7"/>
        <v>1.8000000000000016E-2</v>
      </c>
      <c r="P12">
        <f t="shared" ca="1" si="13"/>
        <v>4.3980000000000043E-3</v>
      </c>
      <c r="Q12">
        <f t="shared" ca="1" si="14"/>
        <v>0</v>
      </c>
      <c r="R12">
        <v>0</v>
      </c>
    </row>
    <row r="13" spans="1:18" ht="14" customHeight="1" x14ac:dyDescent="0.2">
      <c r="B13" s="3"/>
      <c r="C13" s="3">
        <f t="shared" ca="1" si="0"/>
        <v>0.35288000000000003</v>
      </c>
      <c r="D13" s="3">
        <f t="shared" ca="1" si="1"/>
        <v>0.33692</v>
      </c>
      <c r="E13" s="3">
        <f t="shared" ca="1" si="2"/>
        <v>0.32096000000000002</v>
      </c>
      <c r="F13" s="3">
        <f t="shared" si="3"/>
        <v>0.30499999999999999</v>
      </c>
      <c r="G13" s="3">
        <f t="shared" ca="1" si="4"/>
        <v>0.28903999999999996</v>
      </c>
      <c r="H13" s="3">
        <f t="shared" ca="1" si="5"/>
        <v>0.27307999999999999</v>
      </c>
      <c r="I13" s="3">
        <f t="shared" ca="1" si="6"/>
        <v>0.25711999999999996</v>
      </c>
      <c r="J13">
        <f t="shared" ca="1" si="8"/>
        <v>0.34</v>
      </c>
      <c r="K13" t="str">
        <f t="shared" ca="1" si="9"/>
        <v/>
      </c>
      <c r="L13">
        <f t="shared" ca="1" si="10"/>
        <v>5.8806000000000053E-2</v>
      </c>
      <c r="M13">
        <f t="shared" ca="1" si="11"/>
        <v>4.5204000000000036E-2</v>
      </c>
      <c r="N13">
        <f t="shared" ca="1" si="12"/>
        <v>3.1602000000000026E-2</v>
      </c>
      <c r="O13" s="3">
        <f t="shared" ca="1" si="7"/>
        <v>1.8000000000000016E-2</v>
      </c>
      <c r="P13">
        <f t="shared" ca="1" si="13"/>
        <v>4.3980000000000043E-3</v>
      </c>
      <c r="Q13">
        <f t="shared" ca="1" si="14"/>
        <v>0</v>
      </c>
      <c r="R13">
        <v>0</v>
      </c>
    </row>
    <row r="14" spans="1:18" ht="14" customHeight="1" x14ac:dyDescent="0.2">
      <c r="B14" s="3"/>
      <c r="C14" s="3">
        <f t="shared" ca="1" si="0"/>
        <v>0.35288000000000003</v>
      </c>
      <c r="D14" s="3">
        <f t="shared" ca="1" si="1"/>
        <v>0.33692</v>
      </c>
      <c r="E14" s="3">
        <f t="shared" ca="1" si="2"/>
        <v>0.32096000000000002</v>
      </c>
      <c r="F14" s="3">
        <f t="shared" si="3"/>
        <v>0.30499999999999999</v>
      </c>
      <c r="G14" s="3">
        <f t="shared" ca="1" si="4"/>
        <v>0.28903999999999996</v>
      </c>
      <c r="H14" s="3">
        <f t="shared" ca="1" si="5"/>
        <v>0.27307999999999999</v>
      </c>
      <c r="I14" s="3">
        <f t="shared" ca="1" si="6"/>
        <v>0.25711999999999996</v>
      </c>
      <c r="J14">
        <f t="shared" ca="1" si="8"/>
        <v>0.34</v>
      </c>
      <c r="K14" t="str">
        <f t="shared" ca="1" si="9"/>
        <v/>
      </c>
      <c r="L14">
        <f t="shared" ca="1" si="10"/>
        <v>5.8806000000000053E-2</v>
      </c>
      <c r="M14">
        <f t="shared" ca="1" si="11"/>
        <v>4.5204000000000036E-2</v>
      </c>
      <c r="N14">
        <f t="shared" ca="1" si="12"/>
        <v>3.1602000000000026E-2</v>
      </c>
      <c r="O14" s="3">
        <f t="shared" ca="1" si="7"/>
        <v>1.8000000000000016E-2</v>
      </c>
      <c r="P14">
        <f t="shared" ca="1" si="13"/>
        <v>4.3980000000000043E-3</v>
      </c>
      <c r="Q14">
        <f t="shared" ca="1" si="14"/>
        <v>0</v>
      </c>
      <c r="R14">
        <v>0</v>
      </c>
    </row>
    <row r="15" spans="1:18" ht="14" customHeight="1" x14ac:dyDescent="0.2">
      <c r="B15" s="3"/>
      <c r="C15" s="3">
        <f t="shared" ca="1" si="0"/>
        <v>0.35288000000000003</v>
      </c>
      <c r="D15" s="3">
        <f t="shared" ca="1" si="1"/>
        <v>0.33692</v>
      </c>
      <c r="E15" s="3">
        <f t="shared" ca="1" si="2"/>
        <v>0.32096000000000002</v>
      </c>
      <c r="F15" s="3">
        <f t="shared" si="3"/>
        <v>0.30499999999999999</v>
      </c>
      <c r="G15" s="3">
        <f t="shared" ca="1" si="4"/>
        <v>0.28903999999999996</v>
      </c>
      <c r="H15" s="3">
        <f t="shared" ca="1" si="5"/>
        <v>0.27307999999999999</v>
      </c>
      <c r="I15" s="3">
        <f t="shared" ca="1" si="6"/>
        <v>0.25711999999999996</v>
      </c>
      <c r="J15">
        <f t="shared" ca="1" si="8"/>
        <v>0.34</v>
      </c>
      <c r="K15" t="str">
        <f t="shared" ca="1" si="9"/>
        <v/>
      </c>
      <c r="L15">
        <f t="shared" ca="1" si="10"/>
        <v>5.8806000000000053E-2</v>
      </c>
      <c r="M15">
        <f t="shared" ca="1" si="11"/>
        <v>4.5204000000000036E-2</v>
      </c>
      <c r="N15">
        <f t="shared" ca="1" si="12"/>
        <v>3.1602000000000026E-2</v>
      </c>
      <c r="O15" s="3">
        <f t="shared" ca="1" si="7"/>
        <v>1.8000000000000016E-2</v>
      </c>
      <c r="P15">
        <f t="shared" ca="1" si="13"/>
        <v>4.3980000000000043E-3</v>
      </c>
      <c r="Q15">
        <f t="shared" ca="1" si="14"/>
        <v>0</v>
      </c>
      <c r="R15">
        <v>0</v>
      </c>
    </row>
    <row r="16" spans="1:18" ht="14" customHeight="1" x14ac:dyDescent="0.2">
      <c r="B16" s="3"/>
      <c r="C16" s="3">
        <f t="shared" ca="1" si="0"/>
        <v>0.35288000000000003</v>
      </c>
      <c r="D16" s="3">
        <f t="shared" ca="1" si="1"/>
        <v>0.33692</v>
      </c>
      <c r="E16" s="3">
        <f t="shared" ca="1" si="2"/>
        <v>0.32096000000000002</v>
      </c>
      <c r="F16" s="3">
        <f t="shared" si="3"/>
        <v>0.30499999999999999</v>
      </c>
      <c r="G16" s="3">
        <f t="shared" ca="1" si="4"/>
        <v>0.28903999999999996</v>
      </c>
      <c r="H16" s="3">
        <f t="shared" ca="1" si="5"/>
        <v>0.27307999999999999</v>
      </c>
      <c r="I16" s="3">
        <f t="shared" ca="1" si="6"/>
        <v>0.25711999999999996</v>
      </c>
      <c r="J16">
        <f t="shared" ca="1" si="8"/>
        <v>0.34</v>
      </c>
      <c r="K16" t="str">
        <f t="shared" ca="1" si="9"/>
        <v/>
      </c>
      <c r="L16">
        <f t="shared" ca="1" si="10"/>
        <v>5.8806000000000053E-2</v>
      </c>
      <c r="M16">
        <f t="shared" ca="1" si="11"/>
        <v>4.5204000000000036E-2</v>
      </c>
      <c r="N16">
        <f t="shared" ca="1" si="12"/>
        <v>3.1602000000000026E-2</v>
      </c>
      <c r="O16" s="3">
        <f t="shared" ca="1" si="7"/>
        <v>1.8000000000000016E-2</v>
      </c>
      <c r="P16">
        <f t="shared" ca="1" si="13"/>
        <v>4.3980000000000043E-3</v>
      </c>
      <c r="Q16">
        <f t="shared" ca="1" si="14"/>
        <v>0</v>
      </c>
      <c r="R16">
        <v>0</v>
      </c>
    </row>
    <row r="17" spans="2:18" ht="14" customHeight="1" x14ac:dyDescent="0.2">
      <c r="B17" s="3"/>
      <c r="C17" s="3">
        <f t="shared" ca="1" si="0"/>
        <v>0.35288000000000003</v>
      </c>
      <c r="D17" s="3">
        <f t="shared" ca="1" si="1"/>
        <v>0.33692</v>
      </c>
      <c r="E17" s="3">
        <f t="shared" ca="1" si="2"/>
        <v>0.32096000000000002</v>
      </c>
      <c r="F17" s="3">
        <f t="shared" si="3"/>
        <v>0.30499999999999999</v>
      </c>
      <c r="G17" s="3">
        <f t="shared" ca="1" si="4"/>
        <v>0.28903999999999996</v>
      </c>
      <c r="H17" s="3">
        <f t="shared" ca="1" si="5"/>
        <v>0.27307999999999999</v>
      </c>
      <c r="I17" s="3">
        <f t="shared" ca="1" si="6"/>
        <v>0.25711999999999996</v>
      </c>
      <c r="J17">
        <f t="shared" ca="1" si="8"/>
        <v>0.34</v>
      </c>
      <c r="K17" t="str">
        <f t="shared" ca="1" si="9"/>
        <v/>
      </c>
      <c r="L17">
        <f t="shared" ca="1" si="10"/>
        <v>5.8806000000000053E-2</v>
      </c>
      <c r="M17">
        <f t="shared" ca="1" si="11"/>
        <v>4.5204000000000036E-2</v>
      </c>
      <c r="N17">
        <f t="shared" ca="1" si="12"/>
        <v>3.1602000000000026E-2</v>
      </c>
      <c r="O17" s="3">
        <f t="shared" ca="1" si="7"/>
        <v>1.8000000000000016E-2</v>
      </c>
      <c r="P17">
        <f t="shared" ca="1" si="13"/>
        <v>4.3980000000000043E-3</v>
      </c>
      <c r="Q17">
        <f t="shared" ca="1" si="14"/>
        <v>0</v>
      </c>
      <c r="R17">
        <v>0</v>
      </c>
    </row>
    <row r="18" spans="2:18" ht="14" customHeight="1" x14ac:dyDescent="0.2">
      <c r="B18" s="3"/>
      <c r="C18" s="3">
        <f t="shared" ca="1" si="0"/>
        <v>0.35288000000000003</v>
      </c>
      <c r="D18" s="3">
        <f t="shared" ca="1" si="1"/>
        <v>0.33692</v>
      </c>
      <c r="E18" s="3">
        <f t="shared" ca="1" si="2"/>
        <v>0.32096000000000002</v>
      </c>
      <c r="F18" s="3">
        <f t="shared" si="3"/>
        <v>0.30499999999999999</v>
      </c>
      <c r="G18" s="3">
        <f t="shared" ca="1" si="4"/>
        <v>0.28903999999999996</v>
      </c>
      <c r="H18" s="3">
        <f t="shared" ca="1" si="5"/>
        <v>0.27307999999999999</v>
      </c>
      <c r="I18" s="3">
        <f t="shared" ca="1" si="6"/>
        <v>0.25711999999999996</v>
      </c>
      <c r="J18">
        <f t="shared" ca="1" si="8"/>
        <v>0.34</v>
      </c>
      <c r="K18" t="str">
        <f t="shared" ca="1" si="9"/>
        <v/>
      </c>
      <c r="L18">
        <f t="shared" ca="1" si="10"/>
        <v>5.8806000000000053E-2</v>
      </c>
      <c r="M18">
        <f t="shared" ca="1" si="11"/>
        <v>4.5204000000000036E-2</v>
      </c>
      <c r="N18">
        <f t="shared" ca="1" si="12"/>
        <v>3.1602000000000026E-2</v>
      </c>
      <c r="O18" s="3">
        <f t="shared" ca="1" si="7"/>
        <v>1.8000000000000016E-2</v>
      </c>
      <c r="P18">
        <f t="shared" ca="1" si="13"/>
        <v>4.3980000000000043E-3</v>
      </c>
      <c r="Q18">
        <f t="shared" ca="1" si="14"/>
        <v>0</v>
      </c>
      <c r="R18">
        <v>0</v>
      </c>
    </row>
    <row r="19" spans="2:18" ht="14" customHeight="1" x14ac:dyDescent="0.2">
      <c r="B19" s="3"/>
      <c r="C19" s="3">
        <f t="shared" ca="1" si="0"/>
        <v>0.35288000000000003</v>
      </c>
      <c r="D19" s="3">
        <f t="shared" ca="1" si="1"/>
        <v>0.33692</v>
      </c>
      <c r="E19" s="3">
        <f t="shared" ca="1" si="2"/>
        <v>0.32096000000000002</v>
      </c>
      <c r="F19" s="3">
        <f t="shared" si="3"/>
        <v>0.30499999999999999</v>
      </c>
      <c r="G19" s="3">
        <f t="shared" ca="1" si="4"/>
        <v>0.28903999999999996</v>
      </c>
      <c r="H19" s="3">
        <f t="shared" ca="1" si="5"/>
        <v>0.27307999999999999</v>
      </c>
      <c r="I19" s="3">
        <f t="shared" ca="1" si="6"/>
        <v>0.25711999999999996</v>
      </c>
      <c r="J19">
        <f t="shared" ca="1" si="8"/>
        <v>0.34</v>
      </c>
      <c r="K19" t="str">
        <f t="shared" ca="1" si="9"/>
        <v/>
      </c>
      <c r="L19">
        <f t="shared" ca="1" si="10"/>
        <v>5.8806000000000053E-2</v>
      </c>
      <c r="M19">
        <f t="shared" ca="1" si="11"/>
        <v>4.5204000000000036E-2</v>
      </c>
      <c r="N19">
        <f t="shared" ca="1" si="12"/>
        <v>3.1602000000000026E-2</v>
      </c>
      <c r="O19" s="3">
        <f t="shared" ca="1" si="7"/>
        <v>1.8000000000000016E-2</v>
      </c>
      <c r="P19">
        <f t="shared" ca="1" si="13"/>
        <v>4.3980000000000043E-3</v>
      </c>
      <c r="Q19">
        <f t="shared" ca="1" si="14"/>
        <v>0</v>
      </c>
      <c r="R19">
        <v>0</v>
      </c>
    </row>
    <row r="20" spans="2:18" ht="14" customHeight="1" x14ac:dyDescent="0.2">
      <c r="B20" s="3"/>
      <c r="C20" s="3">
        <f t="shared" ca="1" si="0"/>
        <v>0.35288000000000003</v>
      </c>
      <c r="D20" s="3">
        <f t="shared" ca="1" si="1"/>
        <v>0.33692</v>
      </c>
      <c r="E20" s="3">
        <f t="shared" ca="1" si="2"/>
        <v>0.32096000000000002</v>
      </c>
      <c r="F20" s="3">
        <f t="shared" si="3"/>
        <v>0.30499999999999999</v>
      </c>
      <c r="G20" s="3">
        <f t="shared" ca="1" si="4"/>
        <v>0.28903999999999996</v>
      </c>
      <c r="H20" s="3">
        <f t="shared" ca="1" si="5"/>
        <v>0.27307999999999999</v>
      </c>
      <c r="I20" s="3">
        <f t="shared" ca="1" si="6"/>
        <v>0.25711999999999996</v>
      </c>
      <c r="J20">
        <f t="shared" ca="1" si="8"/>
        <v>0.34</v>
      </c>
      <c r="K20" t="str">
        <f t="shared" ca="1" si="9"/>
        <v/>
      </c>
      <c r="L20">
        <f t="shared" ca="1" si="10"/>
        <v>5.8806000000000053E-2</v>
      </c>
      <c r="M20">
        <f t="shared" ca="1" si="11"/>
        <v>4.5204000000000036E-2</v>
      </c>
      <c r="N20">
        <f t="shared" ca="1" si="12"/>
        <v>3.1602000000000026E-2</v>
      </c>
      <c r="O20" s="3">
        <f t="shared" ca="1" si="7"/>
        <v>1.8000000000000016E-2</v>
      </c>
      <c r="P20">
        <f t="shared" ca="1" si="13"/>
        <v>4.3980000000000043E-3</v>
      </c>
      <c r="Q20">
        <f t="shared" ca="1" si="14"/>
        <v>0</v>
      </c>
      <c r="R20">
        <v>0</v>
      </c>
    </row>
    <row r="21" spans="2:18" ht="14" customHeight="1" x14ac:dyDescent="0.2">
      <c r="B21" s="3"/>
      <c r="C21" s="3">
        <f t="shared" ca="1" si="0"/>
        <v>0.35288000000000003</v>
      </c>
      <c r="D21" s="3">
        <f t="shared" ca="1" si="1"/>
        <v>0.33692</v>
      </c>
      <c r="E21" s="3">
        <f t="shared" ca="1" si="2"/>
        <v>0.32096000000000002</v>
      </c>
      <c r="F21" s="3">
        <f t="shared" si="3"/>
        <v>0.30499999999999999</v>
      </c>
      <c r="G21" s="3">
        <f t="shared" ca="1" si="4"/>
        <v>0.28903999999999996</v>
      </c>
      <c r="H21" s="3">
        <f t="shared" ca="1" si="5"/>
        <v>0.27307999999999999</v>
      </c>
      <c r="I21" s="3">
        <f t="shared" ca="1" si="6"/>
        <v>0.25711999999999996</v>
      </c>
      <c r="J21">
        <f t="shared" ca="1" si="8"/>
        <v>0.34</v>
      </c>
      <c r="K21" t="str">
        <f t="shared" ca="1" si="9"/>
        <v/>
      </c>
      <c r="L21">
        <f t="shared" ca="1" si="10"/>
        <v>5.8806000000000053E-2</v>
      </c>
      <c r="M21">
        <f t="shared" ca="1" si="11"/>
        <v>4.5204000000000036E-2</v>
      </c>
      <c r="N21">
        <f t="shared" ca="1" si="12"/>
        <v>3.1602000000000026E-2</v>
      </c>
      <c r="O21" s="3">
        <f t="shared" ca="1" si="7"/>
        <v>1.8000000000000016E-2</v>
      </c>
      <c r="P21">
        <f t="shared" ca="1" si="13"/>
        <v>4.3980000000000043E-3</v>
      </c>
      <c r="Q21">
        <f t="shared" ca="1" si="14"/>
        <v>0</v>
      </c>
      <c r="R21">
        <v>0</v>
      </c>
    </row>
    <row r="22" spans="2:18" ht="14" customHeight="1" x14ac:dyDescent="0.2">
      <c r="B22" s="3"/>
      <c r="C22" s="3">
        <f t="shared" ca="1" si="0"/>
        <v>0.35288000000000003</v>
      </c>
      <c r="D22" s="3">
        <f t="shared" ca="1" si="1"/>
        <v>0.33692</v>
      </c>
      <c r="E22" s="3">
        <f t="shared" ca="1" si="2"/>
        <v>0.32096000000000002</v>
      </c>
      <c r="F22" s="3">
        <f t="shared" si="3"/>
        <v>0.30499999999999999</v>
      </c>
      <c r="G22" s="3">
        <f t="shared" ca="1" si="4"/>
        <v>0.28903999999999996</v>
      </c>
      <c r="H22" s="3">
        <f t="shared" ca="1" si="5"/>
        <v>0.27307999999999999</v>
      </c>
      <c r="I22" s="3">
        <f t="shared" ca="1" si="6"/>
        <v>0.25711999999999996</v>
      </c>
      <c r="J22">
        <f t="shared" ca="1" si="8"/>
        <v>0.34</v>
      </c>
      <c r="K22" t="str">
        <f t="shared" ca="1" si="9"/>
        <v/>
      </c>
      <c r="L22">
        <f t="shared" ca="1" si="10"/>
        <v>5.8806000000000053E-2</v>
      </c>
      <c r="M22">
        <f t="shared" ca="1" si="11"/>
        <v>4.5204000000000036E-2</v>
      </c>
      <c r="N22">
        <f t="shared" ca="1" si="12"/>
        <v>3.1602000000000026E-2</v>
      </c>
      <c r="O22" s="3">
        <f t="shared" ca="1" si="7"/>
        <v>1.8000000000000016E-2</v>
      </c>
      <c r="P22">
        <f t="shared" ca="1" si="13"/>
        <v>4.3980000000000043E-3</v>
      </c>
      <c r="Q22">
        <f t="shared" ca="1" si="14"/>
        <v>0</v>
      </c>
      <c r="R22">
        <v>0</v>
      </c>
    </row>
    <row r="23" spans="2:18" ht="14" customHeight="1" x14ac:dyDescent="0.2">
      <c r="B23" s="3"/>
      <c r="C23" s="3">
        <f t="shared" ca="1" si="0"/>
        <v>0.35288000000000003</v>
      </c>
      <c r="D23" s="3">
        <f t="shared" ca="1" si="1"/>
        <v>0.33692</v>
      </c>
      <c r="E23" s="3">
        <f t="shared" ca="1" si="2"/>
        <v>0.32096000000000002</v>
      </c>
      <c r="F23" s="3">
        <f t="shared" si="3"/>
        <v>0.30499999999999999</v>
      </c>
      <c r="G23" s="3">
        <f t="shared" ca="1" si="4"/>
        <v>0.28903999999999996</v>
      </c>
      <c r="H23" s="3">
        <f t="shared" ca="1" si="5"/>
        <v>0.27307999999999999</v>
      </c>
      <c r="I23" s="3">
        <f t="shared" ca="1" si="6"/>
        <v>0.25711999999999996</v>
      </c>
      <c r="J23">
        <f t="shared" ca="1" si="8"/>
        <v>0.34</v>
      </c>
      <c r="K23" t="str">
        <f t="shared" ca="1" si="9"/>
        <v/>
      </c>
      <c r="L23">
        <f t="shared" ca="1" si="10"/>
        <v>5.8806000000000053E-2</v>
      </c>
      <c r="M23">
        <f t="shared" ca="1" si="11"/>
        <v>4.5204000000000036E-2</v>
      </c>
      <c r="N23">
        <f t="shared" ca="1" si="12"/>
        <v>3.1602000000000026E-2</v>
      </c>
      <c r="O23" s="3">
        <f t="shared" ca="1" si="7"/>
        <v>1.8000000000000016E-2</v>
      </c>
      <c r="P23">
        <f t="shared" ca="1" si="13"/>
        <v>4.3980000000000043E-3</v>
      </c>
      <c r="Q23">
        <f t="shared" ca="1" si="14"/>
        <v>0</v>
      </c>
      <c r="R23">
        <v>0</v>
      </c>
    </row>
    <row r="24" spans="2:18" ht="14" customHeight="1" x14ac:dyDescent="0.2">
      <c r="B24" s="3"/>
      <c r="C24" s="3">
        <f t="shared" ca="1" si="0"/>
        <v>0.35288000000000003</v>
      </c>
      <c r="D24" s="3">
        <f t="shared" ca="1" si="1"/>
        <v>0.33692</v>
      </c>
      <c r="E24" s="3">
        <f t="shared" ca="1" si="2"/>
        <v>0.32096000000000002</v>
      </c>
      <c r="F24" s="3">
        <f t="shared" si="3"/>
        <v>0.30499999999999999</v>
      </c>
      <c r="G24" s="3">
        <f t="shared" ca="1" si="4"/>
        <v>0.28903999999999996</v>
      </c>
      <c r="H24" s="3">
        <f t="shared" ca="1" si="5"/>
        <v>0.27307999999999999</v>
      </c>
      <c r="I24" s="3">
        <f t="shared" ca="1" si="6"/>
        <v>0.25711999999999996</v>
      </c>
      <c r="J24">
        <f t="shared" ca="1" si="8"/>
        <v>0.34</v>
      </c>
      <c r="K24" t="str">
        <f t="shared" ca="1" si="9"/>
        <v/>
      </c>
      <c r="L24">
        <f t="shared" ca="1" si="10"/>
        <v>5.8806000000000053E-2</v>
      </c>
      <c r="M24">
        <f t="shared" ca="1" si="11"/>
        <v>4.5204000000000036E-2</v>
      </c>
      <c r="N24">
        <f t="shared" ca="1" si="12"/>
        <v>3.1602000000000026E-2</v>
      </c>
      <c r="O24" s="3">
        <f t="shared" ca="1" si="7"/>
        <v>1.8000000000000016E-2</v>
      </c>
      <c r="P24">
        <f t="shared" ca="1" si="13"/>
        <v>4.3980000000000043E-3</v>
      </c>
      <c r="Q24">
        <f t="shared" ca="1" si="14"/>
        <v>0</v>
      </c>
      <c r="R24">
        <v>0</v>
      </c>
    </row>
    <row r="25" spans="2:18" ht="14" customHeight="1" x14ac:dyDescent="0.2">
      <c r="B25" s="3"/>
      <c r="C25" s="3">
        <f t="shared" ca="1" si="0"/>
        <v>0.35288000000000003</v>
      </c>
      <c r="D25" s="3">
        <f t="shared" ca="1" si="1"/>
        <v>0.33692</v>
      </c>
      <c r="E25" s="3">
        <f t="shared" ca="1" si="2"/>
        <v>0.32096000000000002</v>
      </c>
      <c r="F25" s="3">
        <f t="shared" si="3"/>
        <v>0.30499999999999999</v>
      </c>
      <c r="G25" s="3">
        <f t="shared" ca="1" si="4"/>
        <v>0.28903999999999996</v>
      </c>
      <c r="H25" s="3">
        <f t="shared" ca="1" si="5"/>
        <v>0.27307999999999999</v>
      </c>
      <c r="I25" s="3">
        <f t="shared" ca="1" si="6"/>
        <v>0.25711999999999996</v>
      </c>
      <c r="J25">
        <f t="shared" ca="1" si="8"/>
        <v>0.34</v>
      </c>
      <c r="K25" t="str">
        <f t="shared" ca="1" si="9"/>
        <v/>
      </c>
      <c r="L25">
        <f t="shared" ca="1" si="10"/>
        <v>5.8806000000000053E-2</v>
      </c>
      <c r="M25">
        <f t="shared" ca="1" si="11"/>
        <v>4.5204000000000036E-2</v>
      </c>
      <c r="N25">
        <f t="shared" ca="1" si="12"/>
        <v>3.1602000000000026E-2</v>
      </c>
      <c r="O25" s="3">
        <f t="shared" ca="1" si="7"/>
        <v>1.8000000000000016E-2</v>
      </c>
      <c r="P25">
        <f t="shared" ca="1" si="13"/>
        <v>4.3980000000000043E-3</v>
      </c>
      <c r="Q25">
        <f t="shared" ca="1" si="14"/>
        <v>0</v>
      </c>
      <c r="R25">
        <v>0</v>
      </c>
    </row>
    <row r="26" spans="2:18" ht="14" customHeight="1" x14ac:dyDescent="0.2">
      <c r="B26" s="3"/>
      <c r="C26" s="3">
        <f t="shared" ca="1" si="0"/>
        <v>0.35288000000000003</v>
      </c>
      <c r="D26" s="3">
        <f t="shared" ca="1" si="1"/>
        <v>0.33692</v>
      </c>
      <c r="E26" s="3">
        <f t="shared" ca="1" si="2"/>
        <v>0.32096000000000002</v>
      </c>
      <c r="F26" s="3">
        <f t="shared" si="3"/>
        <v>0.30499999999999999</v>
      </c>
      <c r="G26" s="3">
        <f t="shared" ca="1" si="4"/>
        <v>0.28903999999999996</v>
      </c>
      <c r="H26" s="3">
        <f t="shared" ca="1" si="5"/>
        <v>0.27307999999999999</v>
      </c>
      <c r="I26" s="3">
        <f t="shared" ca="1" si="6"/>
        <v>0.25711999999999996</v>
      </c>
      <c r="J26">
        <f t="shared" ca="1" si="8"/>
        <v>0.34</v>
      </c>
      <c r="K26" t="str">
        <f t="shared" ca="1" si="9"/>
        <v/>
      </c>
      <c r="L26">
        <f t="shared" ca="1" si="10"/>
        <v>5.8806000000000053E-2</v>
      </c>
      <c r="M26">
        <f t="shared" ca="1" si="11"/>
        <v>4.5204000000000036E-2</v>
      </c>
      <c r="N26">
        <f t="shared" ca="1" si="12"/>
        <v>3.1602000000000026E-2</v>
      </c>
      <c r="O26" s="3">
        <f t="shared" ca="1" si="7"/>
        <v>1.8000000000000016E-2</v>
      </c>
      <c r="P26">
        <f t="shared" ca="1" si="13"/>
        <v>4.3980000000000043E-3</v>
      </c>
      <c r="Q26">
        <f t="shared" ca="1" si="14"/>
        <v>0</v>
      </c>
      <c r="R26">
        <v>0</v>
      </c>
    </row>
    <row r="27" spans="2:18" ht="14" customHeight="1" x14ac:dyDescent="0.2">
      <c r="B27" s="3"/>
      <c r="C27" s="3">
        <f t="shared" ca="1" si="0"/>
        <v>0.35288000000000003</v>
      </c>
      <c r="D27" s="3">
        <f t="shared" ca="1" si="1"/>
        <v>0.33692</v>
      </c>
      <c r="E27" s="3">
        <f t="shared" ca="1" si="2"/>
        <v>0.32096000000000002</v>
      </c>
      <c r="F27" s="3">
        <f t="shared" si="3"/>
        <v>0.30499999999999999</v>
      </c>
      <c r="G27" s="3">
        <f t="shared" ca="1" si="4"/>
        <v>0.28903999999999996</v>
      </c>
      <c r="H27" s="3">
        <f t="shared" ca="1" si="5"/>
        <v>0.27307999999999999</v>
      </c>
      <c r="I27" s="3">
        <f t="shared" ca="1" si="6"/>
        <v>0.25711999999999996</v>
      </c>
      <c r="J27">
        <f t="shared" ca="1" si="8"/>
        <v>0.34</v>
      </c>
      <c r="K27" t="str">
        <f t="shared" ca="1" si="9"/>
        <v/>
      </c>
      <c r="L27">
        <f t="shared" ca="1" si="10"/>
        <v>5.8806000000000053E-2</v>
      </c>
      <c r="M27">
        <f t="shared" ca="1" si="11"/>
        <v>4.5204000000000036E-2</v>
      </c>
      <c r="N27">
        <f t="shared" ca="1" si="12"/>
        <v>3.1602000000000026E-2</v>
      </c>
      <c r="O27" s="3">
        <f t="shared" ca="1" si="7"/>
        <v>1.8000000000000016E-2</v>
      </c>
      <c r="P27">
        <f t="shared" ca="1" si="13"/>
        <v>4.3980000000000043E-3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7B3A-9C44-C64B-91D0-18C8E9FB1226}">
  <sheetPr>
    <tabColor rgb="FF66FF66"/>
    <pageSetUpPr fitToPage="1"/>
  </sheetPr>
  <dimension ref="A1:R52"/>
  <sheetViews>
    <sheetView zoomScale="124" zoomScaleNormal="124" workbookViewId="0">
      <selection activeCell="U16" sqref="U16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2" t="s">
        <v>9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</row>
    <row r="2" spans="1:18" ht="14" customHeight="1" x14ac:dyDescent="0.3">
      <c r="A2" s="1">
        <v>2016</v>
      </c>
      <c r="B2" s="3">
        <v>0.22</v>
      </c>
      <c r="C2" s="3">
        <f t="shared" ref="C2:C27" ca="1" si="0">F2+2.66*O2</f>
        <v>0.33742666666666665</v>
      </c>
      <c r="D2" s="3">
        <f t="shared" ref="D2:D27" ca="1" si="1">F2+(2/3)*2.66*O2</f>
        <v>0.3055066666666667</v>
      </c>
      <c r="E2" s="3">
        <f t="shared" ref="E2:E27" ca="1" si="2">F2+(1/3)*2.66*O2</f>
        <v>0.27358666666666664</v>
      </c>
      <c r="F2" s="3">
        <f t="shared" ref="F2:F27" si="3">AVERAGE($B$2:$B$7)</f>
        <v>0.24166666666666667</v>
      </c>
      <c r="G2" s="3">
        <f t="shared" ref="G2:G27" ca="1" si="4">F2-(1/3)*2.66*O2</f>
        <v>0.20974666666666666</v>
      </c>
      <c r="H2" s="3">
        <f t="shared" ref="H2:H27" ca="1" si="5">F2-(2/3)*2.66*O2</f>
        <v>0.17782666666666666</v>
      </c>
      <c r="I2" s="3">
        <f t="shared" ref="I2:I27" ca="1" si="6">F2-2.66*O2</f>
        <v>0.14590666666666666</v>
      </c>
      <c r="J2">
        <f>B2</f>
        <v>0.22</v>
      </c>
      <c r="K2" s="3"/>
      <c r="L2" s="3"/>
      <c r="M2" s="3"/>
      <c r="N2" s="3"/>
      <c r="O2" s="3">
        <f t="shared" ref="O2:O27" ca="1" si="7">AVERAGE($K$2:$K$7)</f>
        <v>3.6000000000000004E-2</v>
      </c>
      <c r="P2" s="3"/>
      <c r="Q2" s="3"/>
      <c r="R2" s="3"/>
    </row>
    <row r="3" spans="1:18" ht="14" customHeight="1" x14ac:dyDescent="0.3">
      <c r="A3" s="1">
        <v>2017</v>
      </c>
      <c r="B3" s="3">
        <v>0.27</v>
      </c>
      <c r="C3" s="3">
        <f t="shared" ca="1" si="0"/>
        <v>0.33742666666666665</v>
      </c>
      <c r="D3" s="3">
        <f t="shared" ca="1" si="1"/>
        <v>0.3055066666666667</v>
      </c>
      <c r="E3" s="3">
        <f t="shared" ca="1" si="2"/>
        <v>0.27358666666666664</v>
      </c>
      <c r="F3" s="3">
        <f t="shared" si="3"/>
        <v>0.24166666666666667</v>
      </c>
      <c r="G3" s="3">
        <f t="shared" ca="1" si="4"/>
        <v>0.20974666666666666</v>
      </c>
      <c r="H3" s="3">
        <f t="shared" ca="1" si="5"/>
        <v>0.17782666666666666</v>
      </c>
      <c r="I3" s="3">
        <f t="shared" ca="1" si="6"/>
        <v>0.14590666666666666</v>
      </c>
      <c r="J3">
        <f t="shared" ref="J3:J27" ca="1" si="8">IF(ISBLANK(B3),OFFSET(J3,-1,0,1,1),B3)</f>
        <v>0.27</v>
      </c>
      <c r="K3" s="3">
        <f t="shared" ref="K3:K27" ca="1" si="9">IF(OR(OFFSET(K3,-1,-9,1,1)="",OFFSET(K3,0,-9,1,1)=""),"",IF(ISERROR(ABS(B3-OFFSET(K3,-1,-1,1,1))),"",ABS(B3-OFFSET(K3,-1,-1,1,1))))</f>
        <v>5.0000000000000017E-2</v>
      </c>
      <c r="L3" s="3">
        <f t="shared" ref="L3:L27" ca="1" si="10">3.267*O3</f>
        <v>0.11761200000000001</v>
      </c>
      <c r="M3" s="3">
        <f t="shared" ref="M3:M27" ca="1" si="11">(2/3)*(L3-O3)+O3</f>
        <v>9.0408000000000002E-2</v>
      </c>
      <c r="N3" s="3">
        <f t="shared" ref="N3:N27" ca="1" si="12">(1/3)*(L3-O3)+O3</f>
        <v>6.320400000000001E-2</v>
      </c>
      <c r="O3" s="3">
        <f t="shared" ca="1" si="7"/>
        <v>3.6000000000000004E-2</v>
      </c>
      <c r="P3" s="3">
        <f t="shared" ref="P3:P27" ca="1" si="13">(MAX(O3-(1/3)*(L3-O3),0))</f>
        <v>8.7960000000000052E-3</v>
      </c>
      <c r="Q3" s="3">
        <f t="shared" ref="Q3:Q27" ca="1" si="14">MAX(O3-(2/3)*(L3-O3),0)</f>
        <v>0</v>
      </c>
      <c r="R3" s="3">
        <v>0</v>
      </c>
    </row>
    <row r="4" spans="1:18" ht="14" customHeight="1" x14ac:dyDescent="0.3">
      <c r="A4" s="1">
        <v>2018</v>
      </c>
      <c r="B4" s="3">
        <v>0.28000000000000003</v>
      </c>
      <c r="C4" s="3">
        <f t="shared" ca="1" si="0"/>
        <v>0.33742666666666665</v>
      </c>
      <c r="D4" s="3">
        <f t="shared" ca="1" si="1"/>
        <v>0.3055066666666667</v>
      </c>
      <c r="E4" s="3">
        <f t="shared" ca="1" si="2"/>
        <v>0.27358666666666664</v>
      </c>
      <c r="F4" s="3">
        <f t="shared" si="3"/>
        <v>0.24166666666666667</v>
      </c>
      <c r="G4" s="3">
        <f t="shared" ca="1" si="4"/>
        <v>0.20974666666666666</v>
      </c>
      <c r="H4" s="3">
        <f t="shared" ca="1" si="5"/>
        <v>0.17782666666666666</v>
      </c>
      <c r="I4" s="3">
        <f t="shared" ca="1" si="6"/>
        <v>0.14590666666666666</v>
      </c>
      <c r="J4">
        <f t="shared" ca="1" si="8"/>
        <v>0.28000000000000003</v>
      </c>
      <c r="K4" s="3">
        <f t="shared" ca="1" si="9"/>
        <v>1.0000000000000009E-2</v>
      </c>
      <c r="L4" s="3">
        <f t="shared" ca="1" si="10"/>
        <v>0.11761200000000001</v>
      </c>
      <c r="M4" s="3">
        <f t="shared" ca="1" si="11"/>
        <v>9.0408000000000002E-2</v>
      </c>
      <c r="N4" s="3">
        <f t="shared" ca="1" si="12"/>
        <v>6.320400000000001E-2</v>
      </c>
      <c r="O4" s="3">
        <f t="shared" ca="1" si="7"/>
        <v>3.6000000000000004E-2</v>
      </c>
      <c r="P4" s="3">
        <f t="shared" ca="1" si="13"/>
        <v>8.7960000000000052E-3</v>
      </c>
      <c r="Q4" s="3">
        <f t="shared" ca="1" si="14"/>
        <v>0</v>
      </c>
      <c r="R4" s="3">
        <v>0</v>
      </c>
    </row>
    <row r="5" spans="1:18" ht="14" customHeight="1" x14ac:dyDescent="0.3">
      <c r="A5" s="1">
        <v>2020</v>
      </c>
      <c r="B5" s="3">
        <v>0.23</v>
      </c>
      <c r="C5" s="3">
        <f t="shared" ca="1" si="0"/>
        <v>0.33742666666666665</v>
      </c>
      <c r="D5" s="3">
        <f t="shared" ca="1" si="1"/>
        <v>0.3055066666666667</v>
      </c>
      <c r="E5" s="3">
        <f t="shared" ca="1" si="2"/>
        <v>0.27358666666666664</v>
      </c>
      <c r="F5" s="3">
        <f t="shared" si="3"/>
        <v>0.24166666666666667</v>
      </c>
      <c r="G5" s="3">
        <f t="shared" ca="1" si="4"/>
        <v>0.20974666666666666</v>
      </c>
      <c r="H5" s="3">
        <f t="shared" ca="1" si="5"/>
        <v>0.17782666666666666</v>
      </c>
      <c r="I5" s="3">
        <f t="shared" ca="1" si="6"/>
        <v>0.14590666666666666</v>
      </c>
      <c r="J5">
        <f t="shared" ca="1" si="8"/>
        <v>0.23</v>
      </c>
      <c r="K5" s="3">
        <f t="shared" ca="1" si="9"/>
        <v>5.0000000000000017E-2</v>
      </c>
      <c r="L5" s="3">
        <f t="shared" ca="1" si="10"/>
        <v>0.11761200000000001</v>
      </c>
      <c r="M5" s="3">
        <f t="shared" ca="1" si="11"/>
        <v>9.0408000000000002E-2</v>
      </c>
      <c r="N5" s="3">
        <f t="shared" ca="1" si="12"/>
        <v>6.320400000000001E-2</v>
      </c>
      <c r="O5" s="3">
        <f t="shared" ca="1" si="7"/>
        <v>3.6000000000000004E-2</v>
      </c>
      <c r="P5" s="3">
        <f t="shared" ca="1" si="13"/>
        <v>8.7960000000000052E-3</v>
      </c>
      <c r="Q5" s="3">
        <f t="shared" ca="1" si="14"/>
        <v>0</v>
      </c>
      <c r="R5" s="3">
        <v>0</v>
      </c>
    </row>
    <row r="6" spans="1:18" ht="14" customHeight="1" x14ac:dyDescent="0.3">
      <c r="A6" s="1">
        <v>2021</v>
      </c>
      <c r="B6" s="3">
        <v>0.25</v>
      </c>
      <c r="C6" s="3">
        <f t="shared" ca="1" si="0"/>
        <v>0.33742666666666665</v>
      </c>
      <c r="D6" s="3">
        <f t="shared" ca="1" si="1"/>
        <v>0.3055066666666667</v>
      </c>
      <c r="E6" s="3">
        <f t="shared" ca="1" si="2"/>
        <v>0.27358666666666664</v>
      </c>
      <c r="F6" s="3">
        <f t="shared" si="3"/>
        <v>0.24166666666666667</v>
      </c>
      <c r="G6" s="3">
        <f t="shared" ca="1" si="4"/>
        <v>0.20974666666666666</v>
      </c>
      <c r="H6" s="3">
        <f t="shared" ca="1" si="5"/>
        <v>0.17782666666666666</v>
      </c>
      <c r="I6" s="3">
        <f t="shared" ca="1" si="6"/>
        <v>0.14590666666666666</v>
      </c>
      <c r="J6">
        <f t="shared" ca="1" si="8"/>
        <v>0.25</v>
      </c>
      <c r="K6" s="3">
        <f t="shared" ca="1" si="9"/>
        <v>1.999999999999999E-2</v>
      </c>
      <c r="L6" s="3">
        <f t="shared" ca="1" si="10"/>
        <v>0.11761200000000001</v>
      </c>
      <c r="M6" s="3">
        <f t="shared" ca="1" si="11"/>
        <v>9.0408000000000002E-2</v>
      </c>
      <c r="N6" s="3">
        <f t="shared" ca="1" si="12"/>
        <v>6.320400000000001E-2</v>
      </c>
      <c r="O6" s="3">
        <f t="shared" ca="1" si="7"/>
        <v>3.6000000000000004E-2</v>
      </c>
      <c r="P6" s="3">
        <f t="shared" ca="1" si="13"/>
        <v>8.7960000000000052E-3</v>
      </c>
      <c r="Q6" s="3">
        <f t="shared" ca="1" si="14"/>
        <v>0</v>
      </c>
      <c r="R6" s="3">
        <v>0</v>
      </c>
    </row>
    <row r="7" spans="1:18" ht="14" customHeight="1" x14ac:dyDescent="0.3">
      <c r="A7" s="1">
        <v>2022</v>
      </c>
      <c r="B7" s="3">
        <v>0.2</v>
      </c>
      <c r="C7" s="3">
        <f t="shared" ca="1" si="0"/>
        <v>0.33742666666666665</v>
      </c>
      <c r="D7" s="3">
        <f t="shared" ca="1" si="1"/>
        <v>0.3055066666666667</v>
      </c>
      <c r="E7" s="3">
        <f t="shared" ca="1" si="2"/>
        <v>0.27358666666666664</v>
      </c>
      <c r="F7" s="3">
        <f t="shared" si="3"/>
        <v>0.24166666666666667</v>
      </c>
      <c r="G7" s="3">
        <f t="shared" ca="1" si="4"/>
        <v>0.20974666666666666</v>
      </c>
      <c r="H7" s="3">
        <f t="shared" ca="1" si="5"/>
        <v>0.17782666666666666</v>
      </c>
      <c r="I7" s="3">
        <f t="shared" ca="1" si="6"/>
        <v>0.14590666666666666</v>
      </c>
      <c r="J7">
        <f t="shared" ca="1" si="8"/>
        <v>0.2</v>
      </c>
      <c r="K7" s="3">
        <f t="shared" ca="1" si="9"/>
        <v>4.9999999999999989E-2</v>
      </c>
      <c r="L7" s="3">
        <f t="shared" ca="1" si="10"/>
        <v>0.11761200000000001</v>
      </c>
      <c r="M7" s="3">
        <f t="shared" ca="1" si="11"/>
        <v>9.0408000000000002E-2</v>
      </c>
      <c r="N7" s="3">
        <f t="shared" ca="1" si="12"/>
        <v>6.320400000000001E-2</v>
      </c>
      <c r="O7" s="3">
        <f t="shared" ca="1" si="7"/>
        <v>3.6000000000000004E-2</v>
      </c>
      <c r="P7" s="3">
        <f t="shared" ca="1" si="13"/>
        <v>8.7960000000000052E-3</v>
      </c>
      <c r="Q7" s="3">
        <f t="shared" ca="1" si="14"/>
        <v>0</v>
      </c>
      <c r="R7" s="3">
        <v>0</v>
      </c>
    </row>
    <row r="8" spans="1:18" ht="14" customHeight="1" x14ac:dyDescent="0.2">
      <c r="B8" s="3"/>
      <c r="C8" s="3">
        <f t="shared" ca="1" si="0"/>
        <v>0.33742666666666665</v>
      </c>
      <c r="D8" s="3">
        <f t="shared" ca="1" si="1"/>
        <v>0.3055066666666667</v>
      </c>
      <c r="E8" s="3">
        <f t="shared" ca="1" si="2"/>
        <v>0.27358666666666664</v>
      </c>
      <c r="F8" s="3">
        <f t="shared" si="3"/>
        <v>0.24166666666666667</v>
      </c>
      <c r="G8" s="3">
        <f t="shared" ca="1" si="4"/>
        <v>0.20974666666666666</v>
      </c>
      <c r="H8" s="3">
        <f t="shared" ca="1" si="5"/>
        <v>0.17782666666666666</v>
      </c>
      <c r="I8" s="3">
        <f t="shared" ca="1" si="6"/>
        <v>0.14590666666666666</v>
      </c>
      <c r="J8">
        <f t="shared" ca="1" si="8"/>
        <v>0.2</v>
      </c>
      <c r="K8" t="str">
        <f t="shared" ca="1" si="9"/>
        <v/>
      </c>
      <c r="L8">
        <f t="shared" ca="1" si="10"/>
        <v>0.11761200000000001</v>
      </c>
      <c r="M8">
        <f t="shared" ca="1" si="11"/>
        <v>9.0408000000000002E-2</v>
      </c>
      <c r="N8">
        <f t="shared" ca="1" si="12"/>
        <v>6.320400000000001E-2</v>
      </c>
      <c r="O8" s="3">
        <f t="shared" ca="1" si="7"/>
        <v>3.6000000000000004E-2</v>
      </c>
      <c r="P8">
        <f t="shared" ca="1" si="13"/>
        <v>8.7960000000000052E-3</v>
      </c>
      <c r="Q8">
        <f t="shared" ca="1" si="14"/>
        <v>0</v>
      </c>
      <c r="R8">
        <v>0</v>
      </c>
    </row>
    <row r="9" spans="1:18" ht="14" customHeight="1" x14ac:dyDescent="0.2">
      <c r="B9" s="3"/>
      <c r="C9" s="3">
        <f t="shared" ca="1" si="0"/>
        <v>0.33742666666666665</v>
      </c>
      <c r="D9" s="3">
        <f t="shared" ca="1" si="1"/>
        <v>0.3055066666666667</v>
      </c>
      <c r="E9" s="3">
        <f t="shared" ca="1" si="2"/>
        <v>0.27358666666666664</v>
      </c>
      <c r="F9" s="3">
        <f t="shared" si="3"/>
        <v>0.24166666666666667</v>
      </c>
      <c r="G9" s="3">
        <f t="shared" ca="1" si="4"/>
        <v>0.20974666666666666</v>
      </c>
      <c r="H9" s="3">
        <f t="shared" ca="1" si="5"/>
        <v>0.17782666666666666</v>
      </c>
      <c r="I9" s="3">
        <f t="shared" ca="1" si="6"/>
        <v>0.14590666666666666</v>
      </c>
      <c r="J9">
        <f t="shared" ca="1" si="8"/>
        <v>0.2</v>
      </c>
      <c r="K9" t="str">
        <f t="shared" ca="1" si="9"/>
        <v/>
      </c>
      <c r="L9">
        <f t="shared" ca="1" si="10"/>
        <v>0.11761200000000001</v>
      </c>
      <c r="M9">
        <f t="shared" ca="1" si="11"/>
        <v>9.0408000000000002E-2</v>
      </c>
      <c r="N9">
        <f t="shared" ca="1" si="12"/>
        <v>6.320400000000001E-2</v>
      </c>
      <c r="O9" s="3">
        <f t="shared" ca="1" si="7"/>
        <v>3.6000000000000004E-2</v>
      </c>
      <c r="P9">
        <f t="shared" ca="1" si="13"/>
        <v>8.7960000000000052E-3</v>
      </c>
      <c r="Q9">
        <f t="shared" ca="1" si="14"/>
        <v>0</v>
      </c>
      <c r="R9">
        <v>0</v>
      </c>
    </row>
    <row r="10" spans="1:18" ht="14" customHeight="1" x14ac:dyDescent="0.2">
      <c r="B10" s="3"/>
      <c r="C10" s="3">
        <f t="shared" ca="1" si="0"/>
        <v>0.33742666666666665</v>
      </c>
      <c r="D10" s="3">
        <f t="shared" ca="1" si="1"/>
        <v>0.3055066666666667</v>
      </c>
      <c r="E10" s="3">
        <f t="shared" ca="1" si="2"/>
        <v>0.27358666666666664</v>
      </c>
      <c r="F10" s="3">
        <f t="shared" si="3"/>
        <v>0.24166666666666667</v>
      </c>
      <c r="G10" s="3">
        <f t="shared" ca="1" si="4"/>
        <v>0.20974666666666666</v>
      </c>
      <c r="H10" s="3">
        <f t="shared" ca="1" si="5"/>
        <v>0.17782666666666666</v>
      </c>
      <c r="I10" s="3">
        <f t="shared" ca="1" si="6"/>
        <v>0.14590666666666666</v>
      </c>
      <c r="J10">
        <f t="shared" ca="1" si="8"/>
        <v>0.2</v>
      </c>
      <c r="K10" t="str">
        <f t="shared" ca="1" si="9"/>
        <v/>
      </c>
      <c r="L10">
        <f t="shared" ca="1" si="10"/>
        <v>0.11761200000000001</v>
      </c>
      <c r="M10">
        <f t="shared" ca="1" si="11"/>
        <v>9.0408000000000002E-2</v>
      </c>
      <c r="N10">
        <f t="shared" ca="1" si="12"/>
        <v>6.320400000000001E-2</v>
      </c>
      <c r="O10" s="3">
        <f t="shared" ca="1" si="7"/>
        <v>3.6000000000000004E-2</v>
      </c>
      <c r="P10">
        <f t="shared" ca="1" si="13"/>
        <v>8.7960000000000052E-3</v>
      </c>
      <c r="Q10">
        <f t="shared" ca="1" si="14"/>
        <v>0</v>
      </c>
      <c r="R10">
        <v>0</v>
      </c>
    </row>
    <row r="11" spans="1:18" ht="14" customHeight="1" x14ac:dyDescent="0.2">
      <c r="B11" s="3"/>
      <c r="C11" s="3">
        <f t="shared" ca="1" si="0"/>
        <v>0.33742666666666665</v>
      </c>
      <c r="D11" s="3">
        <f t="shared" ca="1" si="1"/>
        <v>0.3055066666666667</v>
      </c>
      <c r="E11" s="3">
        <f t="shared" ca="1" si="2"/>
        <v>0.27358666666666664</v>
      </c>
      <c r="F11" s="3">
        <f t="shared" si="3"/>
        <v>0.24166666666666667</v>
      </c>
      <c r="G11" s="3">
        <f t="shared" ca="1" si="4"/>
        <v>0.20974666666666666</v>
      </c>
      <c r="H11" s="3">
        <f t="shared" ca="1" si="5"/>
        <v>0.17782666666666666</v>
      </c>
      <c r="I11" s="3">
        <f t="shared" ca="1" si="6"/>
        <v>0.14590666666666666</v>
      </c>
      <c r="J11">
        <f t="shared" ca="1" si="8"/>
        <v>0.2</v>
      </c>
      <c r="K11" t="str">
        <f t="shared" ca="1" si="9"/>
        <v/>
      </c>
      <c r="L11">
        <f t="shared" ca="1" si="10"/>
        <v>0.11761200000000001</v>
      </c>
      <c r="M11">
        <f t="shared" ca="1" si="11"/>
        <v>9.0408000000000002E-2</v>
      </c>
      <c r="N11">
        <f t="shared" ca="1" si="12"/>
        <v>6.320400000000001E-2</v>
      </c>
      <c r="O11" s="3">
        <f t="shared" ca="1" si="7"/>
        <v>3.6000000000000004E-2</v>
      </c>
      <c r="P11">
        <f t="shared" ca="1" si="13"/>
        <v>8.7960000000000052E-3</v>
      </c>
      <c r="Q11">
        <f t="shared" ca="1" si="14"/>
        <v>0</v>
      </c>
      <c r="R11">
        <v>0</v>
      </c>
    </row>
    <row r="12" spans="1:18" ht="14" customHeight="1" x14ac:dyDescent="0.2">
      <c r="B12" s="3"/>
      <c r="C12" s="3">
        <f t="shared" ca="1" si="0"/>
        <v>0.33742666666666665</v>
      </c>
      <c r="D12" s="3">
        <f t="shared" ca="1" si="1"/>
        <v>0.3055066666666667</v>
      </c>
      <c r="E12" s="3">
        <f t="shared" ca="1" si="2"/>
        <v>0.27358666666666664</v>
      </c>
      <c r="F12" s="3">
        <f t="shared" si="3"/>
        <v>0.24166666666666667</v>
      </c>
      <c r="G12" s="3">
        <f t="shared" ca="1" si="4"/>
        <v>0.20974666666666666</v>
      </c>
      <c r="H12" s="3">
        <f t="shared" ca="1" si="5"/>
        <v>0.17782666666666666</v>
      </c>
      <c r="I12" s="3">
        <f t="shared" ca="1" si="6"/>
        <v>0.14590666666666666</v>
      </c>
      <c r="J12">
        <f t="shared" ca="1" si="8"/>
        <v>0.2</v>
      </c>
      <c r="K12" t="str">
        <f t="shared" ca="1" si="9"/>
        <v/>
      </c>
      <c r="L12">
        <f t="shared" ca="1" si="10"/>
        <v>0.11761200000000001</v>
      </c>
      <c r="M12">
        <f t="shared" ca="1" si="11"/>
        <v>9.0408000000000002E-2</v>
      </c>
      <c r="N12">
        <f t="shared" ca="1" si="12"/>
        <v>6.320400000000001E-2</v>
      </c>
      <c r="O12" s="3">
        <f t="shared" ca="1" si="7"/>
        <v>3.6000000000000004E-2</v>
      </c>
      <c r="P12">
        <f t="shared" ca="1" si="13"/>
        <v>8.7960000000000052E-3</v>
      </c>
      <c r="Q12">
        <f t="shared" ca="1" si="14"/>
        <v>0</v>
      </c>
      <c r="R12">
        <v>0</v>
      </c>
    </row>
    <row r="13" spans="1:18" ht="14" customHeight="1" x14ac:dyDescent="0.2">
      <c r="B13" s="3"/>
      <c r="C13" s="3">
        <f t="shared" ca="1" si="0"/>
        <v>0.33742666666666665</v>
      </c>
      <c r="D13" s="3">
        <f t="shared" ca="1" si="1"/>
        <v>0.3055066666666667</v>
      </c>
      <c r="E13" s="3">
        <f t="shared" ca="1" si="2"/>
        <v>0.27358666666666664</v>
      </c>
      <c r="F13" s="3">
        <f t="shared" si="3"/>
        <v>0.24166666666666667</v>
      </c>
      <c r="G13" s="3">
        <f t="shared" ca="1" si="4"/>
        <v>0.20974666666666666</v>
      </c>
      <c r="H13" s="3">
        <f t="shared" ca="1" si="5"/>
        <v>0.17782666666666666</v>
      </c>
      <c r="I13" s="3">
        <f t="shared" ca="1" si="6"/>
        <v>0.14590666666666666</v>
      </c>
      <c r="J13">
        <f t="shared" ca="1" si="8"/>
        <v>0.2</v>
      </c>
      <c r="K13" t="str">
        <f t="shared" ca="1" si="9"/>
        <v/>
      </c>
      <c r="L13">
        <f t="shared" ca="1" si="10"/>
        <v>0.11761200000000001</v>
      </c>
      <c r="M13">
        <f t="shared" ca="1" si="11"/>
        <v>9.0408000000000002E-2</v>
      </c>
      <c r="N13">
        <f t="shared" ca="1" si="12"/>
        <v>6.320400000000001E-2</v>
      </c>
      <c r="O13" s="3">
        <f t="shared" ca="1" si="7"/>
        <v>3.6000000000000004E-2</v>
      </c>
      <c r="P13">
        <f t="shared" ca="1" si="13"/>
        <v>8.7960000000000052E-3</v>
      </c>
      <c r="Q13">
        <f t="shared" ca="1" si="14"/>
        <v>0</v>
      </c>
      <c r="R13">
        <v>0</v>
      </c>
    </row>
    <row r="14" spans="1:18" ht="14" customHeight="1" x14ac:dyDescent="0.2">
      <c r="B14" s="3"/>
      <c r="C14" s="3">
        <f t="shared" ca="1" si="0"/>
        <v>0.33742666666666665</v>
      </c>
      <c r="D14" s="3">
        <f t="shared" ca="1" si="1"/>
        <v>0.3055066666666667</v>
      </c>
      <c r="E14" s="3">
        <f t="shared" ca="1" si="2"/>
        <v>0.27358666666666664</v>
      </c>
      <c r="F14" s="3">
        <f t="shared" si="3"/>
        <v>0.24166666666666667</v>
      </c>
      <c r="G14" s="3">
        <f t="shared" ca="1" si="4"/>
        <v>0.20974666666666666</v>
      </c>
      <c r="H14" s="3">
        <f t="shared" ca="1" si="5"/>
        <v>0.17782666666666666</v>
      </c>
      <c r="I14" s="3">
        <f t="shared" ca="1" si="6"/>
        <v>0.14590666666666666</v>
      </c>
      <c r="J14">
        <f t="shared" ca="1" si="8"/>
        <v>0.2</v>
      </c>
      <c r="K14" t="str">
        <f t="shared" ca="1" si="9"/>
        <v/>
      </c>
      <c r="L14">
        <f t="shared" ca="1" si="10"/>
        <v>0.11761200000000001</v>
      </c>
      <c r="M14">
        <f t="shared" ca="1" si="11"/>
        <v>9.0408000000000002E-2</v>
      </c>
      <c r="N14">
        <f t="shared" ca="1" si="12"/>
        <v>6.320400000000001E-2</v>
      </c>
      <c r="O14" s="3">
        <f t="shared" ca="1" si="7"/>
        <v>3.6000000000000004E-2</v>
      </c>
      <c r="P14">
        <f t="shared" ca="1" si="13"/>
        <v>8.7960000000000052E-3</v>
      </c>
      <c r="Q14">
        <f t="shared" ca="1" si="14"/>
        <v>0</v>
      </c>
      <c r="R14">
        <v>0</v>
      </c>
    </row>
    <row r="15" spans="1:18" ht="14" customHeight="1" x14ac:dyDescent="0.2">
      <c r="B15" s="3"/>
      <c r="C15" s="3">
        <f t="shared" ca="1" si="0"/>
        <v>0.33742666666666665</v>
      </c>
      <c r="D15" s="3">
        <f t="shared" ca="1" si="1"/>
        <v>0.3055066666666667</v>
      </c>
      <c r="E15" s="3">
        <f t="shared" ca="1" si="2"/>
        <v>0.27358666666666664</v>
      </c>
      <c r="F15" s="3">
        <f t="shared" si="3"/>
        <v>0.24166666666666667</v>
      </c>
      <c r="G15" s="3">
        <f t="shared" ca="1" si="4"/>
        <v>0.20974666666666666</v>
      </c>
      <c r="H15" s="3">
        <f t="shared" ca="1" si="5"/>
        <v>0.17782666666666666</v>
      </c>
      <c r="I15" s="3">
        <f t="shared" ca="1" si="6"/>
        <v>0.14590666666666666</v>
      </c>
      <c r="J15">
        <f t="shared" ca="1" si="8"/>
        <v>0.2</v>
      </c>
      <c r="K15" t="str">
        <f t="shared" ca="1" si="9"/>
        <v/>
      </c>
      <c r="L15">
        <f t="shared" ca="1" si="10"/>
        <v>0.11761200000000001</v>
      </c>
      <c r="M15">
        <f t="shared" ca="1" si="11"/>
        <v>9.0408000000000002E-2</v>
      </c>
      <c r="N15">
        <f t="shared" ca="1" si="12"/>
        <v>6.320400000000001E-2</v>
      </c>
      <c r="O15" s="3">
        <f t="shared" ca="1" si="7"/>
        <v>3.6000000000000004E-2</v>
      </c>
      <c r="P15">
        <f t="shared" ca="1" si="13"/>
        <v>8.7960000000000052E-3</v>
      </c>
      <c r="Q15">
        <f t="shared" ca="1" si="14"/>
        <v>0</v>
      </c>
      <c r="R15">
        <v>0</v>
      </c>
    </row>
    <row r="16" spans="1:18" ht="14" customHeight="1" x14ac:dyDescent="0.2">
      <c r="B16" s="3"/>
      <c r="C16" s="3">
        <f t="shared" ca="1" si="0"/>
        <v>0.33742666666666665</v>
      </c>
      <c r="D16" s="3">
        <f t="shared" ca="1" si="1"/>
        <v>0.3055066666666667</v>
      </c>
      <c r="E16" s="3">
        <f t="shared" ca="1" si="2"/>
        <v>0.27358666666666664</v>
      </c>
      <c r="F16" s="3">
        <f t="shared" si="3"/>
        <v>0.24166666666666667</v>
      </c>
      <c r="G16" s="3">
        <f t="shared" ca="1" si="4"/>
        <v>0.20974666666666666</v>
      </c>
      <c r="H16" s="3">
        <f t="shared" ca="1" si="5"/>
        <v>0.17782666666666666</v>
      </c>
      <c r="I16" s="3">
        <f t="shared" ca="1" si="6"/>
        <v>0.14590666666666666</v>
      </c>
      <c r="J16">
        <f t="shared" ca="1" si="8"/>
        <v>0.2</v>
      </c>
      <c r="K16" t="str">
        <f t="shared" ca="1" si="9"/>
        <v/>
      </c>
      <c r="L16">
        <f t="shared" ca="1" si="10"/>
        <v>0.11761200000000001</v>
      </c>
      <c r="M16">
        <f t="shared" ca="1" si="11"/>
        <v>9.0408000000000002E-2</v>
      </c>
      <c r="N16">
        <f t="shared" ca="1" si="12"/>
        <v>6.320400000000001E-2</v>
      </c>
      <c r="O16" s="3">
        <f t="shared" ca="1" si="7"/>
        <v>3.6000000000000004E-2</v>
      </c>
      <c r="P16">
        <f t="shared" ca="1" si="13"/>
        <v>8.7960000000000052E-3</v>
      </c>
      <c r="Q16">
        <f t="shared" ca="1" si="14"/>
        <v>0</v>
      </c>
      <c r="R16">
        <v>0</v>
      </c>
    </row>
    <row r="17" spans="2:18" ht="14" customHeight="1" x14ac:dyDescent="0.2">
      <c r="B17" s="3"/>
      <c r="C17" s="3">
        <f t="shared" ca="1" si="0"/>
        <v>0.33742666666666665</v>
      </c>
      <c r="D17" s="3">
        <f t="shared" ca="1" si="1"/>
        <v>0.3055066666666667</v>
      </c>
      <c r="E17" s="3">
        <f t="shared" ca="1" si="2"/>
        <v>0.27358666666666664</v>
      </c>
      <c r="F17" s="3">
        <f t="shared" si="3"/>
        <v>0.24166666666666667</v>
      </c>
      <c r="G17" s="3">
        <f t="shared" ca="1" si="4"/>
        <v>0.20974666666666666</v>
      </c>
      <c r="H17" s="3">
        <f t="shared" ca="1" si="5"/>
        <v>0.17782666666666666</v>
      </c>
      <c r="I17" s="3">
        <f t="shared" ca="1" si="6"/>
        <v>0.14590666666666666</v>
      </c>
      <c r="J17">
        <f t="shared" ca="1" si="8"/>
        <v>0.2</v>
      </c>
      <c r="K17" t="str">
        <f t="shared" ca="1" si="9"/>
        <v/>
      </c>
      <c r="L17">
        <f t="shared" ca="1" si="10"/>
        <v>0.11761200000000001</v>
      </c>
      <c r="M17">
        <f t="shared" ca="1" si="11"/>
        <v>9.0408000000000002E-2</v>
      </c>
      <c r="N17">
        <f t="shared" ca="1" si="12"/>
        <v>6.320400000000001E-2</v>
      </c>
      <c r="O17" s="3">
        <f t="shared" ca="1" si="7"/>
        <v>3.6000000000000004E-2</v>
      </c>
      <c r="P17">
        <f t="shared" ca="1" si="13"/>
        <v>8.7960000000000052E-3</v>
      </c>
      <c r="Q17">
        <f t="shared" ca="1" si="14"/>
        <v>0</v>
      </c>
      <c r="R17">
        <v>0</v>
      </c>
    </row>
    <row r="18" spans="2:18" ht="14" customHeight="1" x14ac:dyDescent="0.2">
      <c r="B18" s="3"/>
      <c r="C18" s="3">
        <f t="shared" ca="1" si="0"/>
        <v>0.33742666666666665</v>
      </c>
      <c r="D18" s="3">
        <f t="shared" ca="1" si="1"/>
        <v>0.3055066666666667</v>
      </c>
      <c r="E18" s="3">
        <f t="shared" ca="1" si="2"/>
        <v>0.27358666666666664</v>
      </c>
      <c r="F18" s="3">
        <f t="shared" si="3"/>
        <v>0.24166666666666667</v>
      </c>
      <c r="G18" s="3">
        <f t="shared" ca="1" si="4"/>
        <v>0.20974666666666666</v>
      </c>
      <c r="H18" s="3">
        <f t="shared" ca="1" si="5"/>
        <v>0.17782666666666666</v>
      </c>
      <c r="I18" s="3">
        <f t="shared" ca="1" si="6"/>
        <v>0.14590666666666666</v>
      </c>
      <c r="J18">
        <f t="shared" ca="1" si="8"/>
        <v>0.2</v>
      </c>
      <c r="K18" t="str">
        <f t="shared" ca="1" si="9"/>
        <v/>
      </c>
      <c r="L18">
        <f t="shared" ca="1" si="10"/>
        <v>0.11761200000000001</v>
      </c>
      <c r="M18">
        <f t="shared" ca="1" si="11"/>
        <v>9.0408000000000002E-2</v>
      </c>
      <c r="N18">
        <f t="shared" ca="1" si="12"/>
        <v>6.320400000000001E-2</v>
      </c>
      <c r="O18" s="3">
        <f t="shared" ca="1" si="7"/>
        <v>3.6000000000000004E-2</v>
      </c>
      <c r="P18">
        <f t="shared" ca="1" si="13"/>
        <v>8.7960000000000052E-3</v>
      </c>
      <c r="Q18">
        <f t="shared" ca="1" si="14"/>
        <v>0</v>
      </c>
      <c r="R18">
        <v>0</v>
      </c>
    </row>
    <row r="19" spans="2:18" ht="14" customHeight="1" x14ac:dyDescent="0.2">
      <c r="B19" s="3"/>
      <c r="C19" s="3">
        <f t="shared" ca="1" si="0"/>
        <v>0.33742666666666665</v>
      </c>
      <c r="D19" s="3">
        <f t="shared" ca="1" si="1"/>
        <v>0.3055066666666667</v>
      </c>
      <c r="E19" s="3">
        <f t="shared" ca="1" si="2"/>
        <v>0.27358666666666664</v>
      </c>
      <c r="F19" s="3">
        <f t="shared" si="3"/>
        <v>0.24166666666666667</v>
      </c>
      <c r="G19" s="3">
        <f t="shared" ca="1" si="4"/>
        <v>0.20974666666666666</v>
      </c>
      <c r="H19" s="3">
        <f t="shared" ca="1" si="5"/>
        <v>0.17782666666666666</v>
      </c>
      <c r="I19" s="3">
        <f t="shared" ca="1" si="6"/>
        <v>0.14590666666666666</v>
      </c>
      <c r="J19">
        <f t="shared" ca="1" si="8"/>
        <v>0.2</v>
      </c>
      <c r="K19" t="str">
        <f t="shared" ca="1" si="9"/>
        <v/>
      </c>
      <c r="L19">
        <f t="shared" ca="1" si="10"/>
        <v>0.11761200000000001</v>
      </c>
      <c r="M19">
        <f t="shared" ca="1" si="11"/>
        <v>9.0408000000000002E-2</v>
      </c>
      <c r="N19">
        <f t="shared" ca="1" si="12"/>
        <v>6.320400000000001E-2</v>
      </c>
      <c r="O19" s="3">
        <f t="shared" ca="1" si="7"/>
        <v>3.6000000000000004E-2</v>
      </c>
      <c r="P19">
        <f t="shared" ca="1" si="13"/>
        <v>8.7960000000000052E-3</v>
      </c>
      <c r="Q19">
        <f t="shared" ca="1" si="14"/>
        <v>0</v>
      </c>
      <c r="R19">
        <v>0</v>
      </c>
    </row>
    <row r="20" spans="2:18" ht="14" customHeight="1" x14ac:dyDescent="0.2">
      <c r="B20" s="3"/>
      <c r="C20" s="3">
        <f t="shared" ca="1" si="0"/>
        <v>0.33742666666666665</v>
      </c>
      <c r="D20" s="3">
        <f t="shared" ca="1" si="1"/>
        <v>0.3055066666666667</v>
      </c>
      <c r="E20" s="3">
        <f t="shared" ca="1" si="2"/>
        <v>0.27358666666666664</v>
      </c>
      <c r="F20" s="3">
        <f t="shared" si="3"/>
        <v>0.24166666666666667</v>
      </c>
      <c r="G20" s="3">
        <f t="shared" ca="1" si="4"/>
        <v>0.20974666666666666</v>
      </c>
      <c r="H20" s="3">
        <f t="shared" ca="1" si="5"/>
        <v>0.17782666666666666</v>
      </c>
      <c r="I20" s="3">
        <f t="shared" ca="1" si="6"/>
        <v>0.14590666666666666</v>
      </c>
      <c r="J20">
        <f t="shared" ca="1" si="8"/>
        <v>0.2</v>
      </c>
      <c r="K20" t="str">
        <f t="shared" ca="1" si="9"/>
        <v/>
      </c>
      <c r="L20">
        <f t="shared" ca="1" si="10"/>
        <v>0.11761200000000001</v>
      </c>
      <c r="M20">
        <f t="shared" ca="1" si="11"/>
        <v>9.0408000000000002E-2</v>
      </c>
      <c r="N20">
        <f t="shared" ca="1" si="12"/>
        <v>6.320400000000001E-2</v>
      </c>
      <c r="O20" s="3">
        <f t="shared" ca="1" si="7"/>
        <v>3.6000000000000004E-2</v>
      </c>
      <c r="P20">
        <f t="shared" ca="1" si="13"/>
        <v>8.7960000000000052E-3</v>
      </c>
      <c r="Q20">
        <f t="shared" ca="1" si="14"/>
        <v>0</v>
      </c>
      <c r="R20">
        <v>0</v>
      </c>
    </row>
    <row r="21" spans="2:18" ht="14" customHeight="1" x14ac:dyDescent="0.2">
      <c r="B21" s="3"/>
      <c r="C21" s="3">
        <f t="shared" ca="1" si="0"/>
        <v>0.33742666666666665</v>
      </c>
      <c r="D21" s="3">
        <f t="shared" ca="1" si="1"/>
        <v>0.3055066666666667</v>
      </c>
      <c r="E21" s="3">
        <f t="shared" ca="1" si="2"/>
        <v>0.27358666666666664</v>
      </c>
      <c r="F21" s="3">
        <f t="shared" si="3"/>
        <v>0.24166666666666667</v>
      </c>
      <c r="G21" s="3">
        <f t="shared" ca="1" si="4"/>
        <v>0.20974666666666666</v>
      </c>
      <c r="H21" s="3">
        <f t="shared" ca="1" si="5"/>
        <v>0.17782666666666666</v>
      </c>
      <c r="I21" s="3">
        <f t="shared" ca="1" si="6"/>
        <v>0.14590666666666666</v>
      </c>
      <c r="J21">
        <f t="shared" ca="1" si="8"/>
        <v>0.2</v>
      </c>
      <c r="K21" t="str">
        <f t="shared" ca="1" si="9"/>
        <v/>
      </c>
      <c r="L21">
        <f t="shared" ca="1" si="10"/>
        <v>0.11761200000000001</v>
      </c>
      <c r="M21">
        <f t="shared" ca="1" si="11"/>
        <v>9.0408000000000002E-2</v>
      </c>
      <c r="N21">
        <f t="shared" ca="1" si="12"/>
        <v>6.320400000000001E-2</v>
      </c>
      <c r="O21" s="3">
        <f t="shared" ca="1" si="7"/>
        <v>3.6000000000000004E-2</v>
      </c>
      <c r="P21">
        <f t="shared" ca="1" si="13"/>
        <v>8.7960000000000052E-3</v>
      </c>
      <c r="Q21">
        <f t="shared" ca="1" si="14"/>
        <v>0</v>
      </c>
      <c r="R21">
        <v>0</v>
      </c>
    </row>
    <row r="22" spans="2:18" ht="14" customHeight="1" x14ac:dyDescent="0.2">
      <c r="B22" s="3"/>
      <c r="C22" s="3">
        <f t="shared" ca="1" si="0"/>
        <v>0.33742666666666665</v>
      </c>
      <c r="D22" s="3">
        <f t="shared" ca="1" si="1"/>
        <v>0.3055066666666667</v>
      </c>
      <c r="E22" s="3">
        <f t="shared" ca="1" si="2"/>
        <v>0.27358666666666664</v>
      </c>
      <c r="F22" s="3">
        <f t="shared" si="3"/>
        <v>0.24166666666666667</v>
      </c>
      <c r="G22" s="3">
        <f t="shared" ca="1" si="4"/>
        <v>0.20974666666666666</v>
      </c>
      <c r="H22" s="3">
        <f t="shared" ca="1" si="5"/>
        <v>0.17782666666666666</v>
      </c>
      <c r="I22" s="3">
        <f t="shared" ca="1" si="6"/>
        <v>0.14590666666666666</v>
      </c>
      <c r="J22">
        <f t="shared" ca="1" si="8"/>
        <v>0.2</v>
      </c>
      <c r="K22" t="str">
        <f t="shared" ca="1" si="9"/>
        <v/>
      </c>
      <c r="L22">
        <f t="shared" ca="1" si="10"/>
        <v>0.11761200000000001</v>
      </c>
      <c r="M22">
        <f t="shared" ca="1" si="11"/>
        <v>9.0408000000000002E-2</v>
      </c>
      <c r="N22">
        <f t="shared" ca="1" si="12"/>
        <v>6.320400000000001E-2</v>
      </c>
      <c r="O22" s="3">
        <f t="shared" ca="1" si="7"/>
        <v>3.6000000000000004E-2</v>
      </c>
      <c r="P22">
        <f t="shared" ca="1" si="13"/>
        <v>8.7960000000000052E-3</v>
      </c>
      <c r="Q22">
        <f t="shared" ca="1" si="14"/>
        <v>0</v>
      </c>
      <c r="R22">
        <v>0</v>
      </c>
    </row>
    <row r="23" spans="2:18" ht="14" customHeight="1" x14ac:dyDescent="0.2">
      <c r="B23" s="3"/>
      <c r="C23" s="3">
        <f t="shared" ca="1" si="0"/>
        <v>0.33742666666666665</v>
      </c>
      <c r="D23" s="3">
        <f t="shared" ca="1" si="1"/>
        <v>0.3055066666666667</v>
      </c>
      <c r="E23" s="3">
        <f t="shared" ca="1" si="2"/>
        <v>0.27358666666666664</v>
      </c>
      <c r="F23" s="3">
        <f t="shared" si="3"/>
        <v>0.24166666666666667</v>
      </c>
      <c r="G23" s="3">
        <f t="shared" ca="1" si="4"/>
        <v>0.20974666666666666</v>
      </c>
      <c r="H23" s="3">
        <f t="shared" ca="1" si="5"/>
        <v>0.17782666666666666</v>
      </c>
      <c r="I23" s="3">
        <f t="shared" ca="1" si="6"/>
        <v>0.14590666666666666</v>
      </c>
      <c r="J23">
        <f t="shared" ca="1" si="8"/>
        <v>0.2</v>
      </c>
      <c r="K23" t="str">
        <f t="shared" ca="1" si="9"/>
        <v/>
      </c>
      <c r="L23">
        <f t="shared" ca="1" si="10"/>
        <v>0.11761200000000001</v>
      </c>
      <c r="M23">
        <f t="shared" ca="1" si="11"/>
        <v>9.0408000000000002E-2</v>
      </c>
      <c r="N23">
        <f t="shared" ca="1" si="12"/>
        <v>6.320400000000001E-2</v>
      </c>
      <c r="O23" s="3">
        <f t="shared" ca="1" si="7"/>
        <v>3.6000000000000004E-2</v>
      </c>
      <c r="P23">
        <f t="shared" ca="1" si="13"/>
        <v>8.7960000000000052E-3</v>
      </c>
      <c r="Q23">
        <f t="shared" ca="1" si="14"/>
        <v>0</v>
      </c>
      <c r="R23">
        <v>0</v>
      </c>
    </row>
    <row r="24" spans="2:18" ht="14" customHeight="1" x14ac:dyDescent="0.2">
      <c r="B24" s="3"/>
      <c r="C24" s="3">
        <f t="shared" ca="1" si="0"/>
        <v>0.33742666666666665</v>
      </c>
      <c r="D24" s="3">
        <f t="shared" ca="1" si="1"/>
        <v>0.3055066666666667</v>
      </c>
      <c r="E24" s="3">
        <f t="shared" ca="1" si="2"/>
        <v>0.27358666666666664</v>
      </c>
      <c r="F24" s="3">
        <f t="shared" si="3"/>
        <v>0.24166666666666667</v>
      </c>
      <c r="G24" s="3">
        <f t="shared" ca="1" si="4"/>
        <v>0.20974666666666666</v>
      </c>
      <c r="H24" s="3">
        <f t="shared" ca="1" si="5"/>
        <v>0.17782666666666666</v>
      </c>
      <c r="I24" s="3">
        <f t="shared" ca="1" si="6"/>
        <v>0.14590666666666666</v>
      </c>
      <c r="J24">
        <f t="shared" ca="1" si="8"/>
        <v>0.2</v>
      </c>
      <c r="K24" t="str">
        <f t="shared" ca="1" si="9"/>
        <v/>
      </c>
      <c r="L24">
        <f t="shared" ca="1" si="10"/>
        <v>0.11761200000000001</v>
      </c>
      <c r="M24">
        <f t="shared" ca="1" si="11"/>
        <v>9.0408000000000002E-2</v>
      </c>
      <c r="N24">
        <f t="shared" ca="1" si="12"/>
        <v>6.320400000000001E-2</v>
      </c>
      <c r="O24" s="3">
        <f t="shared" ca="1" si="7"/>
        <v>3.6000000000000004E-2</v>
      </c>
      <c r="P24">
        <f t="shared" ca="1" si="13"/>
        <v>8.7960000000000052E-3</v>
      </c>
      <c r="Q24">
        <f t="shared" ca="1" si="14"/>
        <v>0</v>
      </c>
      <c r="R24">
        <v>0</v>
      </c>
    </row>
    <row r="25" spans="2:18" ht="14" customHeight="1" x14ac:dyDescent="0.2">
      <c r="B25" s="3"/>
      <c r="C25" s="3">
        <f t="shared" ca="1" si="0"/>
        <v>0.33742666666666665</v>
      </c>
      <c r="D25" s="3">
        <f t="shared" ca="1" si="1"/>
        <v>0.3055066666666667</v>
      </c>
      <c r="E25" s="3">
        <f t="shared" ca="1" si="2"/>
        <v>0.27358666666666664</v>
      </c>
      <c r="F25" s="3">
        <f t="shared" si="3"/>
        <v>0.24166666666666667</v>
      </c>
      <c r="G25" s="3">
        <f t="shared" ca="1" si="4"/>
        <v>0.20974666666666666</v>
      </c>
      <c r="H25" s="3">
        <f t="shared" ca="1" si="5"/>
        <v>0.17782666666666666</v>
      </c>
      <c r="I25" s="3">
        <f t="shared" ca="1" si="6"/>
        <v>0.14590666666666666</v>
      </c>
      <c r="J25">
        <f t="shared" ca="1" si="8"/>
        <v>0.2</v>
      </c>
      <c r="K25" t="str">
        <f t="shared" ca="1" si="9"/>
        <v/>
      </c>
      <c r="L25">
        <f t="shared" ca="1" si="10"/>
        <v>0.11761200000000001</v>
      </c>
      <c r="M25">
        <f t="shared" ca="1" si="11"/>
        <v>9.0408000000000002E-2</v>
      </c>
      <c r="N25">
        <f t="shared" ca="1" si="12"/>
        <v>6.320400000000001E-2</v>
      </c>
      <c r="O25" s="3">
        <f t="shared" ca="1" si="7"/>
        <v>3.6000000000000004E-2</v>
      </c>
      <c r="P25">
        <f t="shared" ca="1" si="13"/>
        <v>8.7960000000000052E-3</v>
      </c>
      <c r="Q25">
        <f t="shared" ca="1" si="14"/>
        <v>0</v>
      </c>
      <c r="R25">
        <v>0</v>
      </c>
    </row>
    <row r="26" spans="2:18" ht="14" customHeight="1" x14ac:dyDescent="0.2">
      <c r="B26" s="3"/>
      <c r="C26" s="3">
        <f t="shared" ca="1" si="0"/>
        <v>0.33742666666666665</v>
      </c>
      <c r="D26" s="3">
        <f t="shared" ca="1" si="1"/>
        <v>0.3055066666666667</v>
      </c>
      <c r="E26" s="3">
        <f t="shared" ca="1" si="2"/>
        <v>0.27358666666666664</v>
      </c>
      <c r="F26" s="3">
        <f t="shared" si="3"/>
        <v>0.24166666666666667</v>
      </c>
      <c r="G26" s="3">
        <f t="shared" ca="1" si="4"/>
        <v>0.20974666666666666</v>
      </c>
      <c r="H26" s="3">
        <f t="shared" ca="1" si="5"/>
        <v>0.17782666666666666</v>
      </c>
      <c r="I26" s="3">
        <f t="shared" ca="1" si="6"/>
        <v>0.14590666666666666</v>
      </c>
      <c r="J26">
        <f t="shared" ca="1" si="8"/>
        <v>0.2</v>
      </c>
      <c r="K26" t="str">
        <f t="shared" ca="1" si="9"/>
        <v/>
      </c>
      <c r="L26">
        <f t="shared" ca="1" si="10"/>
        <v>0.11761200000000001</v>
      </c>
      <c r="M26">
        <f t="shared" ca="1" si="11"/>
        <v>9.0408000000000002E-2</v>
      </c>
      <c r="N26">
        <f t="shared" ca="1" si="12"/>
        <v>6.320400000000001E-2</v>
      </c>
      <c r="O26" s="3">
        <f t="shared" ca="1" si="7"/>
        <v>3.6000000000000004E-2</v>
      </c>
      <c r="P26">
        <f t="shared" ca="1" si="13"/>
        <v>8.7960000000000052E-3</v>
      </c>
      <c r="Q26">
        <f t="shared" ca="1" si="14"/>
        <v>0</v>
      </c>
      <c r="R26">
        <v>0</v>
      </c>
    </row>
    <row r="27" spans="2:18" ht="14" customHeight="1" x14ac:dyDescent="0.2">
      <c r="B27" s="3"/>
      <c r="C27" s="3">
        <f t="shared" ca="1" si="0"/>
        <v>0.33742666666666665</v>
      </c>
      <c r="D27" s="3">
        <f t="shared" ca="1" si="1"/>
        <v>0.3055066666666667</v>
      </c>
      <c r="E27" s="3">
        <f t="shared" ca="1" si="2"/>
        <v>0.27358666666666664</v>
      </c>
      <c r="F27" s="3">
        <f t="shared" si="3"/>
        <v>0.24166666666666667</v>
      </c>
      <c r="G27" s="3">
        <f t="shared" ca="1" si="4"/>
        <v>0.20974666666666666</v>
      </c>
      <c r="H27" s="3">
        <f t="shared" ca="1" si="5"/>
        <v>0.17782666666666666</v>
      </c>
      <c r="I27" s="3">
        <f t="shared" ca="1" si="6"/>
        <v>0.14590666666666666</v>
      </c>
      <c r="J27">
        <f t="shared" ca="1" si="8"/>
        <v>0.2</v>
      </c>
      <c r="K27" t="str">
        <f t="shared" ca="1" si="9"/>
        <v/>
      </c>
      <c r="L27">
        <f t="shared" ca="1" si="10"/>
        <v>0.11761200000000001</v>
      </c>
      <c r="M27">
        <f t="shared" ca="1" si="11"/>
        <v>9.0408000000000002E-2</v>
      </c>
      <c r="N27">
        <f t="shared" ca="1" si="12"/>
        <v>6.320400000000001E-2</v>
      </c>
      <c r="O27" s="3">
        <f t="shared" ca="1" si="7"/>
        <v>3.6000000000000004E-2</v>
      </c>
      <c r="P27">
        <f t="shared" ca="1" si="13"/>
        <v>8.7960000000000052E-3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3B70-0FDB-8C48-9968-E27D2C8C4A8C}">
  <sheetPr>
    <tabColor rgb="FF66FF66"/>
    <pageSetUpPr fitToPage="1"/>
  </sheetPr>
  <dimension ref="A1:R52"/>
  <sheetViews>
    <sheetView zoomScale="124" zoomScaleNormal="124" workbookViewId="0">
      <selection activeCell="V20" sqref="V20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6" t="s">
        <v>12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t="14" customHeight="1" x14ac:dyDescent="0.3">
      <c r="A2" s="1">
        <v>2016</v>
      </c>
      <c r="B2" s="7">
        <v>0.84</v>
      </c>
      <c r="C2" s="7">
        <f t="shared" ref="C2:C27" ca="1" si="0">F2+2.66*O2</f>
        <v>0.91178666666666675</v>
      </c>
      <c r="D2" s="7">
        <f t="shared" ref="D2:D27" ca="1" si="1">F2+(2/3)*2.66*O2</f>
        <v>0.88341333333333338</v>
      </c>
      <c r="E2" s="7">
        <f t="shared" ref="E2:E27" ca="1" si="2">F2+(1/3)*2.66*O2</f>
        <v>0.85504000000000002</v>
      </c>
      <c r="F2" s="7">
        <f t="shared" ref="F2:F27" si="3">AVERAGE($B$2:$B$7)</f>
        <v>0.82666666666666666</v>
      </c>
      <c r="G2" s="7">
        <f t="shared" ref="G2:G27" ca="1" si="4">F2-(1/3)*2.66*O2</f>
        <v>0.7982933333333333</v>
      </c>
      <c r="H2" s="7">
        <f t="shared" ref="H2:H27" ca="1" si="5">F2-(2/3)*2.66*O2</f>
        <v>0.76991999999999994</v>
      </c>
      <c r="I2" s="7">
        <f t="shared" ref="I2:I27" ca="1" si="6">F2-2.66*O2</f>
        <v>0.74154666666666658</v>
      </c>
      <c r="J2" s="7">
        <f>B2</f>
        <v>0.84</v>
      </c>
      <c r="K2" s="7"/>
      <c r="L2" s="7"/>
      <c r="M2" s="7"/>
      <c r="N2" s="7"/>
      <c r="O2" s="7">
        <f t="shared" ref="O2:O7" ca="1" si="7">AVERAGE($K$2:$K$7)</f>
        <v>3.2000000000000008E-2</v>
      </c>
      <c r="P2" s="7"/>
      <c r="Q2" s="7"/>
      <c r="R2" s="7"/>
    </row>
    <row r="3" spans="1:18" ht="14" customHeight="1" x14ac:dyDescent="0.3">
      <c r="A3" s="1">
        <v>2017</v>
      </c>
      <c r="B3" s="7">
        <v>0.88</v>
      </c>
      <c r="C3" s="7">
        <f t="shared" ca="1" si="0"/>
        <v>0.91178666666666675</v>
      </c>
      <c r="D3" s="7">
        <f t="shared" ca="1" si="1"/>
        <v>0.88341333333333338</v>
      </c>
      <c r="E3" s="7">
        <f t="shared" ca="1" si="2"/>
        <v>0.85504000000000002</v>
      </c>
      <c r="F3" s="7">
        <f t="shared" si="3"/>
        <v>0.82666666666666666</v>
      </c>
      <c r="G3" s="7">
        <f t="shared" ca="1" si="4"/>
        <v>0.7982933333333333</v>
      </c>
      <c r="H3" s="7">
        <f t="shared" ca="1" si="5"/>
        <v>0.76991999999999994</v>
      </c>
      <c r="I3" s="7">
        <f t="shared" ca="1" si="6"/>
        <v>0.74154666666666658</v>
      </c>
      <c r="J3">
        <f t="shared" ref="J3:J27" ca="1" si="8">IF(ISBLANK(B3),OFFSET(J3,-1,0,1,1),B3)</f>
        <v>0.88</v>
      </c>
      <c r="K3" s="7">
        <f t="shared" ref="K3:K27" ca="1" si="9">IF(OR(OFFSET(K3,-1,-9,1,1)="",OFFSET(K3,0,-9,1,1)=""),"",IF(ISERROR(ABS(B3-OFFSET(K3,-1,-1,1,1))),"",ABS(B3-OFFSET(K3,-1,-1,1,1))))</f>
        <v>4.0000000000000036E-2</v>
      </c>
      <c r="L3" s="7">
        <f t="shared" ref="L3:L27" ca="1" si="10">3.267*O3</f>
        <v>0.10454400000000003</v>
      </c>
      <c r="M3" s="7">
        <f t="shared" ref="M3:M27" ca="1" si="11">(2/3)*(L3-O3)+O3</f>
        <v>8.0362666666666693E-2</v>
      </c>
      <c r="N3" s="7">
        <f t="shared" ref="N3:N27" ca="1" si="12">(1/3)*(L3-O3)+O3</f>
        <v>5.6181333333333347E-2</v>
      </c>
      <c r="O3" s="7">
        <f t="shared" ca="1" si="7"/>
        <v>3.2000000000000008E-2</v>
      </c>
      <c r="P3" s="7">
        <f t="shared" ref="P3:P27" ca="1" si="13">(MAX(O3-(1/3)*(L3-O3),0))</f>
        <v>7.8186666666666682E-3</v>
      </c>
      <c r="Q3" s="7">
        <f t="shared" ref="Q3:Q27" ca="1" si="14">MAX(O3-(2/3)*(L3-O3),0)</f>
        <v>0</v>
      </c>
      <c r="R3" s="7">
        <v>0</v>
      </c>
    </row>
    <row r="4" spans="1:18" ht="14" customHeight="1" x14ac:dyDescent="0.3">
      <c r="A4" s="1">
        <v>2018</v>
      </c>
      <c r="B4" s="7">
        <v>0.87</v>
      </c>
      <c r="C4" s="7">
        <f t="shared" ca="1" si="0"/>
        <v>0.91178666666666675</v>
      </c>
      <c r="D4" s="7">
        <f t="shared" ca="1" si="1"/>
        <v>0.88341333333333338</v>
      </c>
      <c r="E4" s="7">
        <f t="shared" ca="1" si="2"/>
        <v>0.85504000000000002</v>
      </c>
      <c r="F4" s="7">
        <f t="shared" si="3"/>
        <v>0.82666666666666666</v>
      </c>
      <c r="G4" s="7">
        <f t="shared" ca="1" si="4"/>
        <v>0.7982933333333333</v>
      </c>
      <c r="H4" s="7">
        <f t="shared" ca="1" si="5"/>
        <v>0.76991999999999994</v>
      </c>
      <c r="I4" s="7">
        <f t="shared" ca="1" si="6"/>
        <v>0.74154666666666658</v>
      </c>
      <c r="J4">
        <f t="shared" ca="1" si="8"/>
        <v>0.87</v>
      </c>
      <c r="K4" s="7">
        <f t="shared" ca="1" si="9"/>
        <v>1.0000000000000009E-2</v>
      </c>
      <c r="L4" s="7">
        <f t="shared" ca="1" si="10"/>
        <v>0.10454400000000003</v>
      </c>
      <c r="M4" s="7">
        <f t="shared" ca="1" si="11"/>
        <v>8.0362666666666693E-2</v>
      </c>
      <c r="N4" s="7">
        <f t="shared" ca="1" si="12"/>
        <v>5.6181333333333347E-2</v>
      </c>
      <c r="O4" s="7">
        <f t="shared" ca="1" si="7"/>
        <v>3.2000000000000008E-2</v>
      </c>
      <c r="P4" s="7">
        <f t="shared" ca="1" si="13"/>
        <v>7.8186666666666682E-3</v>
      </c>
      <c r="Q4" s="7">
        <f t="shared" ca="1" si="14"/>
        <v>0</v>
      </c>
      <c r="R4" s="7">
        <v>0</v>
      </c>
    </row>
    <row r="5" spans="1:18" ht="14" customHeight="1" x14ac:dyDescent="0.3">
      <c r="A5" s="1">
        <v>2020</v>
      </c>
      <c r="B5" s="7">
        <v>0.79</v>
      </c>
      <c r="C5" s="9">
        <f t="shared" ca="1" si="0"/>
        <v>0.91178666666666675</v>
      </c>
      <c r="D5" s="9">
        <f t="shared" ca="1" si="1"/>
        <v>0.88341333333333338</v>
      </c>
      <c r="E5" s="9">
        <f t="shared" ca="1" si="2"/>
        <v>0.85504000000000002</v>
      </c>
      <c r="F5" s="9">
        <f t="shared" si="3"/>
        <v>0.82666666666666666</v>
      </c>
      <c r="G5" s="9">
        <f t="shared" ca="1" si="4"/>
        <v>0.7982933333333333</v>
      </c>
      <c r="H5" s="9">
        <f t="shared" ca="1" si="5"/>
        <v>0.76991999999999994</v>
      </c>
      <c r="I5" s="9">
        <f t="shared" ca="1" si="6"/>
        <v>0.74154666666666658</v>
      </c>
      <c r="J5" s="5">
        <f t="shared" ca="1" si="8"/>
        <v>0.79</v>
      </c>
      <c r="K5" s="9">
        <f t="shared" ca="1" si="9"/>
        <v>7.999999999999996E-2</v>
      </c>
      <c r="L5" s="7">
        <f t="shared" ca="1" si="10"/>
        <v>0.10454400000000003</v>
      </c>
      <c r="M5" s="7">
        <f t="shared" ca="1" si="11"/>
        <v>8.0362666666666693E-2</v>
      </c>
      <c r="N5" s="7">
        <f t="shared" ca="1" si="12"/>
        <v>5.6181333333333347E-2</v>
      </c>
      <c r="O5" s="7">
        <f t="shared" ca="1" si="7"/>
        <v>3.2000000000000008E-2</v>
      </c>
      <c r="P5" s="7">
        <f t="shared" ca="1" si="13"/>
        <v>7.8186666666666682E-3</v>
      </c>
      <c r="Q5" s="7">
        <f t="shared" ca="1" si="14"/>
        <v>0</v>
      </c>
      <c r="R5" s="7">
        <v>0</v>
      </c>
    </row>
    <row r="6" spans="1:18" ht="14" customHeight="1" x14ac:dyDescent="0.3">
      <c r="A6" s="1">
        <v>2021</v>
      </c>
      <c r="B6" s="7">
        <v>0.78</v>
      </c>
      <c r="C6" s="7">
        <f t="shared" ca="1" si="0"/>
        <v>0.91178666666666675</v>
      </c>
      <c r="D6" s="7">
        <f t="shared" ca="1" si="1"/>
        <v>0.88341333333333338</v>
      </c>
      <c r="E6" s="7">
        <f t="shared" ca="1" si="2"/>
        <v>0.85504000000000002</v>
      </c>
      <c r="F6" s="7">
        <f t="shared" si="3"/>
        <v>0.82666666666666666</v>
      </c>
      <c r="G6" s="7">
        <f t="shared" ca="1" si="4"/>
        <v>0.7982933333333333</v>
      </c>
      <c r="H6" s="7">
        <f t="shared" ca="1" si="5"/>
        <v>0.76991999999999994</v>
      </c>
      <c r="I6" s="7">
        <f t="shared" ca="1" si="6"/>
        <v>0.74154666666666658</v>
      </c>
      <c r="J6">
        <f t="shared" ca="1" si="8"/>
        <v>0.78</v>
      </c>
      <c r="K6" s="7">
        <f t="shared" ca="1" si="9"/>
        <v>1.0000000000000009E-2</v>
      </c>
      <c r="L6" s="7">
        <f t="shared" ca="1" si="10"/>
        <v>0.10454400000000003</v>
      </c>
      <c r="M6" s="7">
        <f t="shared" ca="1" si="11"/>
        <v>8.0362666666666693E-2</v>
      </c>
      <c r="N6" s="7">
        <f t="shared" ca="1" si="12"/>
        <v>5.6181333333333347E-2</v>
      </c>
      <c r="O6" s="7">
        <f t="shared" ca="1" si="7"/>
        <v>3.2000000000000008E-2</v>
      </c>
      <c r="P6" s="7">
        <f t="shared" ca="1" si="13"/>
        <v>7.8186666666666682E-3</v>
      </c>
      <c r="Q6" s="7">
        <f t="shared" ca="1" si="14"/>
        <v>0</v>
      </c>
      <c r="R6" s="7">
        <v>0</v>
      </c>
    </row>
    <row r="7" spans="1:18" ht="14" customHeight="1" x14ac:dyDescent="0.3">
      <c r="A7" s="1">
        <v>2022</v>
      </c>
      <c r="B7" s="7">
        <v>0.8</v>
      </c>
      <c r="C7" s="7">
        <f t="shared" ca="1" si="0"/>
        <v>0.91178666666666675</v>
      </c>
      <c r="D7" s="7">
        <f t="shared" ca="1" si="1"/>
        <v>0.88341333333333338</v>
      </c>
      <c r="E7" s="7">
        <f t="shared" ca="1" si="2"/>
        <v>0.85504000000000002</v>
      </c>
      <c r="F7" s="7">
        <f t="shared" si="3"/>
        <v>0.82666666666666666</v>
      </c>
      <c r="G7" s="7">
        <f t="shared" ca="1" si="4"/>
        <v>0.7982933333333333</v>
      </c>
      <c r="H7" s="7">
        <f t="shared" ca="1" si="5"/>
        <v>0.76991999999999994</v>
      </c>
      <c r="I7" s="7">
        <f t="shared" ca="1" si="6"/>
        <v>0.74154666666666658</v>
      </c>
      <c r="J7">
        <f t="shared" ca="1" si="8"/>
        <v>0.8</v>
      </c>
      <c r="K7" s="7">
        <f t="shared" ca="1" si="9"/>
        <v>2.0000000000000018E-2</v>
      </c>
      <c r="L7" s="7">
        <f t="shared" ca="1" si="10"/>
        <v>0.10454400000000003</v>
      </c>
      <c r="M7" s="7">
        <f t="shared" ca="1" si="11"/>
        <v>8.0362666666666693E-2</v>
      </c>
      <c r="N7" s="7">
        <f t="shared" ca="1" si="12"/>
        <v>5.6181333333333347E-2</v>
      </c>
      <c r="O7" s="7">
        <f t="shared" ca="1" si="7"/>
        <v>3.2000000000000008E-2</v>
      </c>
      <c r="P7" s="7">
        <f t="shared" ca="1" si="13"/>
        <v>7.8186666666666682E-3</v>
      </c>
      <c r="Q7" s="7">
        <f t="shared" ca="1" si="14"/>
        <v>0</v>
      </c>
      <c r="R7" s="7">
        <v>0</v>
      </c>
    </row>
    <row r="8" spans="1:18" ht="14" customHeight="1" x14ac:dyDescent="0.2">
      <c r="B8" s="7"/>
      <c r="C8" s="7">
        <f t="shared" ca="1" si="0"/>
        <v>0.91178666666666675</v>
      </c>
      <c r="D8" s="7">
        <f t="shared" ca="1" si="1"/>
        <v>0.88341333333333338</v>
      </c>
      <c r="E8" s="7">
        <f t="shared" ca="1" si="2"/>
        <v>0.85504000000000002</v>
      </c>
      <c r="F8" s="7">
        <f t="shared" si="3"/>
        <v>0.82666666666666666</v>
      </c>
      <c r="G8" s="7">
        <f t="shared" ca="1" si="4"/>
        <v>0.7982933333333333</v>
      </c>
      <c r="H8" s="7">
        <f t="shared" ca="1" si="5"/>
        <v>0.76991999999999994</v>
      </c>
      <c r="I8" s="7">
        <f t="shared" ca="1" si="6"/>
        <v>0.74154666666666658</v>
      </c>
      <c r="J8">
        <f t="shared" ca="1" si="8"/>
        <v>0.8</v>
      </c>
      <c r="K8" t="str">
        <f t="shared" ca="1" si="9"/>
        <v/>
      </c>
      <c r="L8">
        <f t="shared" ca="1" si="10"/>
        <v>0.10454400000000003</v>
      </c>
      <c r="M8">
        <f t="shared" ca="1" si="11"/>
        <v>8.0362666666666693E-2</v>
      </c>
      <c r="N8">
        <f t="shared" ca="1" si="12"/>
        <v>5.6181333333333347E-2</v>
      </c>
      <c r="O8" s="7">
        <f t="shared" ref="O8:O27" ca="1" si="15">AVERAGE($K$2:$K$7)</f>
        <v>3.2000000000000008E-2</v>
      </c>
      <c r="P8">
        <f t="shared" ca="1" si="13"/>
        <v>7.8186666666666682E-3</v>
      </c>
      <c r="Q8">
        <f t="shared" ca="1" si="14"/>
        <v>0</v>
      </c>
      <c r="R8">
        <v>0</v>
      </c>
    </row>
    <row r="9" spans="1:18" ht="14" customHeight="1" x14ac:dyDescent="0.2">
      <c r="B9" s="7"/>
      <c r="C9" s="7">
        <f t="shared" ca="1" si="0"/>
        <v>0.91178666666666675</v>
      </c>
      <c r="D9" s="7">
        <f t="shared" ca="1" si="1"/>
        <v>0.88341333333333338</v>
      </c>
      <c r="E9" s="7">
        <f t="shared" ca="1" si="2"/>
        <v>0.85504000000000002</v>
      </c>
      <c r="F9" s="7">
        <f t="shared" si="3"/>
        <v>0.82666666666666666</v>
      </c>
      <c r="G9" s="7">
        <f t="shared" ca="1" si="4"/>
        <v>0.7982933333333333</v>
      </c>
      <c r="H9" s="7">
        <f t="shared" ca="1" si="5"/>
        <v>0.76991999999999994</v>
      </c>
      <c r="I9" s="7">
        <f t="shared" ca="1" si="6"/>
        <v>0.74154666666666658</v>
      </c>
      <c r="J9">
        <f t="shared" ca="1" si="8"/>
        <v>0.8</v>
      </c>
      <c r="K9" t="str">
        <f t="shared" ca="1" si="9"/>
        <v/>
      </c>
      <c r="L9">
        <f t="shared" ca="1" si="10"/>
        <v>0.10454400000000003</v>
      </c>
      <c r="M9">
        <f t="shared" ca="1" si="11"/>
        <v>8.0362666666666693E-2</v>
      </c>
      <c r="N9">
        <f t="shared" ca="1" si="12"/>
        <v>5.6181333333333347E-2</v>
      </c>
      <c r="O9" s="7">
        <f t="shared" ca="1" si="15"/>
        <v>3.2000000000000008E-2</v>
      </c>
      <c r="P9">
        <f t="shared" ca="1" si="13"/>
        <v>7.8186666666666682E-3</v>
      </c>
      <c r="Q9">
        <f t="shared" ca="1" si="14"/>
        <v>0</v>
      </c>
      <c r="R9">
        <v>0</v>
      </c>
    </row>
    <row r="10" spans="1:18" ht="14" customHeight="1" x14ac:dyDescent="0.2">
      <c r="B10" s="7"/>
      <c r="C10" s="7">
        <f t="shared" ca="1" si="0"/>
        <v>0.91178666666666675</v>
      </c>
      <c r="D10" s="7">
        <f t="shared" ca="1" si="1"/>
        <v>0.88341333333333338</v>
      </c>
      <c r="E10" s="7">
        <f t="shared" ca="1" si="2"/>
        <v>0.85504000000000002</v>
      </c>
      <c r="F10" s="7">
        <f t="shared" si="3"/>
        <v>0.82666666666666666</v>
      </c>
      <c r="G10" s="7">
        <f t="shared" ca="1" si="4"/>
        <v>0.7982933333333333</v>
      </c>
      <c r="H10" s="7">
        <f t="shared" ca="1" si="5"/>
        <v>0.76991999999999994</v>
      </c>
      <c r="I10" s="7">
        <f t="shared" ca="1" si="6"/>
        <v>0.74154666666666658</v>
      </c>
      <c r="J10">
        <f t="shared" ca="1" si="8"/>
        <v>0.8</v>
      </c>
      <c r="K10" t="str">
        <f t="shared" ca="1" si="9"/>
        <v/>
      </c>
      <c r="L10">
        <f t="shared" ca="1" si="10"/>
        <v>0.10454400000000003</v>
      </c>
      <c r="M10">
        <f t="shared" ca="1" si="11"/>
        <v>8.0362666666666693E-2</v>
      </c>
      <c r="N10">
        <f t="shared" ca="1" si="12"/>
        <v>5.6181333333333347E-2</v>
      </c>
      <c r="O10" s="7">
        <f t="shared" ca="1" si="15"/>
        <v>3.2000000000000008E-2</v>
      </c>
      <c r="P10">
        <f t="shared" ca="1" si="13"/>
        <v>7.8186666666666682E-3</v>
      </c>
      <c r="Q10">
        <f t="shared" ca="1" si="14"/>
        <v>0</v>
      </c>
      <c r="R10">
        <v>0</v>
      </c>
    </row>
    <row r="11" spans="1:18" ht="14" customHeight="1" x14ac:dyDescent="0.2">
      <c r="B11" s="7"/>
      <c r="C11" s="7">
        <f t="shared" ca="1" si="0"/>
        <v>0.91178666666666675</v>
      </c>
      <c r="D11" s="7">
        <f t="shared" ca="1" si="1"/>
        <v>0.88341333333333338</v>
      </c>
      <c r="E11" s="7">
        <f t="shared" ca="1" si="2"/>
        <v>0.85504000000000002</v>
      </c>
      <c r="F11" s="7">
        <f t="shared" si="3"/>
        <v>0.82666666666666666</v>
      </c>
      <c r="G11" s="7">
        <f t="shared" ca="1" si="4"/>
        <v>0.7982933333333333</v>
      </c>
      <c r="H11" s="7">
        <f t="shared" ca="1" si="5"/>
        <v>0.76991999999999994</v>
      </c>
      <c r="I11" s="7">
        <f t="shared" ca="1" si="6"/>
        <v>0.74154666666666658</v>
      </c>
      <c r="J11">
        <f t="shared" ca="1" si="8"/>
        <v>0.8</v>
      </c>
      <c r="K11" t="str">
        <f t="shared" ca="1" si="9"/>
        <v/>
      </c>
      <c r="L11">
        <f t="shared" ca="1" si="10"/>
        <v>0.10454400000000003</v>
      </c>
      <c r="M11">
        <f t="shared" ca="1" si="11"/>
        <v>8.0362666666666693E-2</v>
      </c>
      <c r="N11">
        <f t="shared" ca="1" si="12"/>
        <v>5.6181333333333347E-2</v>
      </c>
      <c r="O11" s="7">
        <f t="shared" ca="1" si="15"/>
        <v>3.2000000000000008E-2</v>
      </c>
      <c r="P11">
        <f t="shared" ca="1" si="13"/>
        <v>7.8186666666666682E-3</v>
      </c>
      <c r="Q11">
        <f t="shared" ca="1" si="14"/>
        <v>0</v>
      </c>
      <c r="R11">
        <v>0</v>
      </c>
    </row>
    <row r="12" spans="1:18" ht="14" customHeight="1" x14ac:dyDescent="0.2">
      <c r="B12" s="7"/>
      <c r="C12" s="7">
        <f t="shared" ca="1" si="0"/>
        <v>0.91178666666666675</v>
      </c>
      <c r="D12" s="7">
        <f t="shared" ca="1" si="1"/>
        <v>0.88341333333333338</v>
      </c>
      <c r="E12" s="7">
        <f t="shared" ca="1" si="2"/>
        <v>0.85504000000000002</v>
      </c>
      <c r="F12" s="7">
        <f t="shared" si="3"/>
        <v>0.82666666666666666</v>
      </c>
      <c r="G12" s="7">
        <f t="shared" ca="1" si="4"/>
        <v>0.7982933333333333</v>
      </c>
      <c r="H12" s="7">
        <f t="shared" ca="1" si="5"/>
        <v>0.76991999999999994</v>
      </c>
      <c r="I12" s="7">
        <f t="shared" ca="1" si="6"/>
        <v>0.74154666666666658</v>
      </c>
      <c r="J12">
        <f t="shared" ca="1" si="8"/>
        <v>0.8</v>
      </c>
      <c r="K12" t="str">
        <f t="shared" ca="1" si="9"/>
        <v/>
      </c>
      <c r="L12">
        <f t="shared" ca="1" si="10"/>
        <v>0.10454400000000003</v>
      </c>
      <c r="M12">
        <f t="shared" ca="1" si="11"/>
        <v>8.0362666666666693E-2</v>
      </c>
      <c r="N12">
        <f t="shared" ca="1" si="12"/>
        <v>5.6181333333333347E-2</v>
      </c>
      <c r="O12" s="7">
        <f t="shared" ca="1" si="15"/>
        <v>3.2000000000000008E-2</v>
      </c>
      <c r="P12">
        <f t="shared" ca="1" si="13"/>
        <v>7.8186666666666682E-3</v>
      </c>
      <c r="Q12">
        <f t="shared" ca="1" si="14"/>
        <v>0</v>
      </c>
      <c r="R12">
        <v>0</v>
      </c>
    </row>
    <row r="13" spans="1:18" ht="14" customHeight="1" x14ac:dyDescent="0.2">
      <c r="B13" s="7"/>
      <c r="C13" s="7">
        <f t="shared" ca="1" si="0"/>
        <v>0.91178666666666675</v>
      </c>
      <c r="D13" s="7">
        <f t="shared" ca="1" si="1"/>
        <v>0.88341333333333338</v>
      </c>
      <c r="E13" s="7">
        <f t="shared" ca="1" si="2"/>
        <v>0.85504000000000002</v>
      </c>
      <c r="F13" s="7">
        <f t="shared" si="3"/>
        <v>0.82666666666666666</v>
      </c>
      <c r="G13" s="7">
        <f t="shared" ca="1" si="4"/>
        <v>0.7982933333333333</v>
      </c>
      <c r="H13" s="7">
        <f t="shared" ca="1" si="5"/>
        <v>0.76991999999999994</v>
      </c>
      <c r="I13" s="7">
        <f t="shared" ca="1" si="6"/>
        <v>0.74154666666666658</v>
      </c>
      <c r="J13">
        <f t="shared" ca="1" si="8"/>
        <v>0.8</v>
      </c>
      <c r="K13" t="str">
        <f t="shared" ca="1" si="9"/>
        <v/>
      </c>
      <c r="L13">
        <f t="shared" ca="1" si="10"/>
        <v>0.10454400000000003</v>
      </c>
      <c r="M13">
        <f t="shared" ca="1" si="11"/>
        <v>8.0362666666666693E-2</v>
      </c>
      <c r="N13">
        <f t="shared" ca="1" si="12"/>
        <v>5.6181333333333347E-2</v>
      </c>
      <c r="O13" s="7">
        <f t="shared" ca="1" si="15"/>
        <v>3.2000000000000008E-2</v>
      </c>
      <c r="P13">
        <f t="shared" ca="1" si="13"/>
        <v>7.8186666666666682E-3</v>
      </c>
      <c r="Q13">
        <f t="shared" ca="1" si="14"/>
        <v>0</v>
      </c>
      <c r="R13">
        <v>0</v>
      </c>
    </row>
    <row r="14" spans="1:18" ht="14" customHeight="1" x14ac:dyDescent="0.2">
      <c r="B14" s="7"/>
      <c r="C14" s="7">
        <f t="shared" ca="1" si="0"/>
        <v>0.91178666666666675</v>
      </c>
      <c r="D14" s="7">
        <f t="shared" ca="1" si="1"/>
        <v>0.88341333333333338</v>
      </c>
      <c r="E14" s="7">
        <f t="shared" ca="1" si="2"/>
        <v>0.85504000000000002</v>
      </c>
      <c r="F14" s="7">
        <f t="shared" si="3"/>
        <v>0.82666666666666666</v>
      </c>
      <c r="G14" s="7">
        <f t="shared" ca="1" si="4"/>
        <v>0.7982933333333333</v>
      </c>
      <c r="H14" s="7">
        <f t="shared" ca="1" si="5"/>
        <v>0.76991999999999994</v>
      </c>
      <c r="I14" s="7">
        <f t="shared" ca="1" si="6"/>
        <v>0.74154666666666658</v>
      </c>
      <c r="J14">
        <f t="shared" ca="1" si="8"/>
        <v>0.8</v>
      </c>
      <c r="K14" t="str">
        <f t="shared" ca="1" si="9"/>
        <v/>
      </c>
      <c r="L14">
        <f t="shared" ca="1" si="10"/>
        <v>0.10454400000000003</v>
      </c>
      <c r="M14">
        <f t="shared" ca="1" si="11"/>
        <v>8.0362666666666693E-2</v>
      </c>
      <c r="N14">
        <f t="shared" ca="1" si="12"/>
        <v>5.6181333333333347E-2</v>
      </c>
      <c r="O14" s="7">
        <f t="shared" ca="1" si="15"/>
        <v>3.2000000000000008E-2</v>
      </c>
      <c r="P14">
        <f t="shared" ca="1" si="13"/>
        <v>7.8186666666666682E-3</v>
      </c>
      <c r="Q14">
        <f t="shared" ca="1" si="14"/>
        <v>0</v>
      </c>
      <c r="R14">
        <v>0</v>
      </c>
    </row>
    <row r="15" spans="1:18" ht="14" customHeight="1" x14ac:dyDescent="0.2">
      <c r="B15" s="7"/>
      <c r="C15" s="7">
        <f t="shared" ca="1" si="0"/>
        <v>0.91178666666666675</v>
      </c>
      <c r="D15" s="7">
        <f t="shared" ca="1" si="1"/>
        <v>0.88341333333333338</v>
      </c>
      <c r="E15" s="7">
        <f t="shared" ca="1" si="2"/>
        <v>0.85504000000000002</v>
      </c>
      <c r="F15" s="7">
        <f t="shared" si="3"/>
        <v>0.82666666666666666</v>
      </c>
      <c r="G15" s="7">
        <f t="shared" ca="1" si="4"/>
        <v>0.7982933333333333</v>
      </c>
      <c r="H15" s="7">
        <f t="shared" ca="1" si="5"/>
        <v>0.76991999999999994</v>
      </c>
      <c r="I15" s="7">
        <f t="shared" ca="1" si="6"/>
        <v>0.74154666666666658</v>
      </c>
      <c r="J15">
        <f t="shared" ca="1" si="8"/>
        <v>0.8</v>
      </c>
      <c r="K15" t="str">
        <f t="shared" ca="1" si="9"/>
        <v/>
      </c>
      <c r="L15">
        <f t="shared" ca="1" si="10"/>
        <v>0.10454400000000003</v>
      </c>
      <c r="M15">
        <f t="shared" ca="1" si="11"/>
        <v>8.0362666666666693E-2</v>
      </c>
      <c r="N15">
        <f t="shared" ca="1" si="12"/>
        <v>5.6181333333333347E-2</v>
      </c>
      <c r="O15" s="7">
        <f t="shared" ca="1" si="15"/>
        <v>3.2000000000000008E-2</v>
      </c>
      <c r="P15">
        <f t="shared" ca="1" si="13"/>
        <v>7.8186666666666682E-3</v>
      </c>
      <c r="Q15">
        <f t="shared" ca="1" si="14"/>
        <v>0</v>
      </c>
      <c r="R15">
        <v>0</v>
      </c>
    </row>
    <row r="16" spans="1:18" ht="14" customHeight="1" x14ac:dyDescent="0.2">
      <c r="B16" s="7"/>
      <c r="C16" s="7">
        <f t="shared" ca="1" si="0"/>
        <v>0.91178666666666675</v>
      </c>
      <c r="D16" s="7">
        <f t="shared" ca="1" si="1"/>
        <v>0.88341333333333338</v>
      </c>
      <c r="E16" s="7">
        <f t="shared" ca="1" si="2"/>
        <v>0.85504000000000002</v>
      </c>
      <c r="F16" s="7">
        <f t="shared" si="3"/>
        <v>0.82666666666666666</v>
      </c>
      <c r="G16" s="7">
        <f t="shared" ca="1" si="4"/>
        <v>0.7982933333333333</v>
      </c>
      <c r="H16" s="7">
        <f t="shared" ca="1" si="5"/>
        <v>0.76991999999999994</v>
      </c>
      <c r="I16" s="7">
        <f t="shared" ca="1" si="6"/>
        <v>0.74154666666666658</v>
      </c>
      <c r="J16">
        <f t="shared" ca="1" si="8"/>
        <v>0.8</v>
      </c>
      <c r="K16" t="str">
        <f t="shared" ca="1" si="9"/>
        <v/>
      </c>
      <c r="L16">
        <f t="shared" ca="1" si="10"/>
        <v>0.10454400000000003</v>
      </c>
      <c r="M16">
        <f t="shared" ca="1" si="11"/>
        <v>8.0362666666666693E-2</v>
      </c>
      <c r="N16">
        <f t="shared" ca="1" si="12"/>
        <v>5.6181333333333347E-2</v>
      </c>
      <c r="O16" s="7">
        <f t="shared" ca="1" si="15"/>
        <v>3.2000000000000008E-2</v>
      </c>
      <c r="P16">
        <f t="shared" ca="1" si="13"/>
        <v>7.8186666666666682E-3</v>
      </c>
      <c r="Q16">
        <f t="shared" ca="1" si="14"/>
        <v>0</v>
      </c>
      <c r="R16">
        <v>0</v>
      </c>
    </row>
    <row r="17" spans="2:18" ht="14" customHeight="1" x14ac:dyDescent="0.2">
      <c r="B17" s="7"/>
      <c r="C17" s="7">
        <f t="shared" ca="1" si="0"/>
        <v>0.91178666666666675</v>
      </c>
      <c r="D17" s="7">
        <f t="shared" ca="1" si="1"/>
        <v>0.88341333333333338</v>
      </c>
      <c r="E17" s="7">
        <f t="shared" ca="1" si="2"/>
        <v>0.85504000000000002</v>
      </c>
      <c r="F17" s="7">
        <f t="shared" si="3"/>
        <v>0.82666666666666666</v>
      </c>
      <c r="G17" s="7">
        <f t="shared" ca="1" si="4"/>
        <v>0.7982933333333333</v>
      </c>
      <c r="H17" s="7">
        <f t="shared" ca="1" si="5"/>
        <v>0.76991999999999994</v>
      </c>
      <c r="I17" s="7">
        <f t="shared" ca="1" si="6"/>
        <v>0.74154666666666658</v>
      </c>
      <c r="J17">
        <f t="shared" ca="1" si="8"/>
        <v>0.8</v>
      </c>
      <c r="K17" t="str">
        <f t="shared" ca="1" si="9"/>
        <v/>
      </c>
      <c r="L17">
        <f t="shared" ca="1" si="10"/>
        <v>0.10454400000000003</v>
      </c>
      <c r="M17">
        <f t="shared" ca="1" si="11"/>
        <v>8.0362666666666693E-2</v>
      </c>
      <c r="N17">
        <f t="shared" ca="1" si="12"/>
        <v>5.6181333333333347E-2</v>
      </c>
      <c r="O17" s="7">
        <f t="shared" ca="1" si="15"/>
        <v>3.2000000000000008E-2</v>
      </c>
      <c r="P17">
        <f t="shared" ca="1" si="13"/>
        <v>7.8186666666666682E-3</v>
      </c>
      <c r="Q17">
        <f t="shared" ca="1" si="14"/>
        <v>0</v>
      </c>
      <c r="R17">
        <v>0</v>
      </c>
    </row>
    <row r="18" spans="2:18" ht="14" customHeight="1" x14ac:dyDescent="0.2">
      <c r="B18" s="7"/>
      <c r="C18" s="7">
        <f t="shared" ca="1" si="0"/>
        <v>0.91178666666666675</v>
      </c>
      <c r="D18" s="7">
        <f t="shared" ca="1" si="1"/>
        <v>0.88341333333333338</v>
      </c>
      <c r="E18" s="7">
        <f t="shared" ca="1" si="2"/>
        <v>0.85504000000000002</v>
      </c>
      <c r="F18" s="7">
        <f t="shared" si="3"/>
        <v>0.82666666666666666</v>
      </c>
      <c r="G18" s="7">
        <f t="shared" ca="1" si="4"/>
        <v>0.7982933333333333</v>
      </c>
      <c r="H18" s="7">
        <f t="shared" ca="1" si="5"/>
        <v>0.76991999999999994</v>
      </c>
      <c r="I18" s="7">
        <f t="shared" ca="1" si="6"/>
        <v>0.74154666666666658</v>
      </c>
      <c r="J18">
        <f t="shared" ca="1" si="8"/>
        <v>0.8</v>
      </c>
      <c r="K18" t="str">
        <f t="shared" ca="1" si="9"/>
        <v/>
      </c>
      <c r="L18">
        <f t="shared" ca="1" si="10"/>
        <v>0.10454400000000003</v>
      </c>
      <c r="M18">
        <f t="shared" ca="1" si="11"/>
        <v>8.0362666666666693E-2</v>
      </c>
      <c r="N18">
        <f t="shared" ca="1" si="12"/>
        <v>5.6181333333333347E-2</v>
      </c>
      <c r="O18" s="7">
        <f t="shared" ca="1" si="15"/>
        <v>3.2000000000000008E-2</v>
      </c>
      <c r="P18">
        <f t="shared" ca="1" si="13"/>
        <v>7.8186666666666682E-3</v>
      </c>
      <c r="Q18">
        <f t="shared" ca="1" si="14"/>
        <v>0</v>
      </c>
      <c r="R18">
        <v>0</v>
      </c>
    </row>
    <row r="19" spans="2:18" ht="14" customHeight="1" x14ac:dyDescent="0.2">
      <c r="B19" s="7"/>
      <c r="C19" s="7">
        <f t="shared" ca="1" si="0"/>
        <v>0.91178666666666675</v>
      </c>
      <c r="D19" s="7">
        <f t="shared" ca="1" si="1"/>
        <v>0.88341333333333338</v>
      </c>
      <c r="E19" s="7">
        <f t="shared" ca="1" si="2"/>
        <v>0.85504000000000002</v>
      </c>
      <c r="F19" s="7">
        <f t="shared" si="3"/>
        <v>0.82666666666666666</v>
      </c>
      <c r="G19" s="7">
        <f t="shared" ca="1" si="4"/>
        <v>0.7982933333333333</v>
      </c>
      <c r="H19" s="7">
        <f t="shared" ca="1" si="5"/>
        <v>0.76991999999999994</v>
      </c>
      <c r="I19" s="7">
        <f t="shared" ca="1" si="6"/>
        <v>0.74154666666666658</v>
      </c>
      <c r="J19">
        <f t="shared" ca="1" si="8"/>
        <v>0.8</v>
      </c>
      <c r="K19" t="str">
        <f t="shared" ca="1" si="9"/>
        <v/>
      </c>
      <c r="L19">
        <f t="shared" ca="1" si="10"/>
        <v>0.10454400000000003</v>
      </c>
      <c r="M19">
        <f t="shared" ca="1" si="11"/>
        <v>8.0362666666666693E-2</v>
      </c>
      <c r="N19">
        <f t="shared" ca="1" si="12"/>
        <v>5.6181333333333347E-2</v>
      </c>
      <c r="O19" s="7">
        <f t="shared" ca="1" si="15"/>
        <v>3.2000000000000008E-2</v>
      </c>
      <c r="P19">
        <f t="shared" ca="1" si="13"/>
        <v>7.8186666666666682E-3</v>
      </c>
      <c r="Q19">
        <f t="shared" ca="1" si="14"/>
        <v>0</v>
      </c>
      <c r="R19">
        <v>0</v>
      </c>
    </row>
    <row r="20" spans="2:18" ht="14" customHeight="1" x14ac:dyDescent="0.2">
      <c r="B20" s="7"/>
      <c r="C20" s="7">
        <f t="shared" ca="1" si="0"/>
        <v>0.91178666666666675</v>
      </c>
      <c r="D20" s="7">
        <f t="shared" ca="1" si="1"/>
        <v>0.88341333333333338</v>
      </c>
      <c r="E20" s="7">
        <f t="shared" ca="1" si="2"/>
        <v>0.85504000000000002</v>
      </c>
      <c r="F20" s="7">
        <f t="shared" si="3"/>
        <v>0.82666666666666666</v>
      </c>
      <c r="G20" s="7">
        <f t="shared" ca="1" si="4"/>
        <v>0.7982933333333333</v>
      </c>
      <c r="H20" s="7">
        <f t="shared" ca="1" si="5"/>
        <v>0.76991999999999994</v>
      </c>
      <c r="I20" s="7">
        <f t="shared" ca="1" si="6"/>
        <v>0.74154666666666658</v>
      </c>
      <c r="J20">
        <f t="shared" ca="1" si="8"/>
        <v>0.8</v>
      </c>
      <c r="K20" t="str">
        <f t="shared" ca="1" si="9"/>
        <v/>
      </c>
      <c r="L20">
        <f t="shared" ca="1" si="10"/>
        <v>0.10454400000000003</v>
      </c>
      <c r="M20">
        <f t="shared" ca="1" si="11"/>
        <v>8.0362666666666693E-2</v>
      </c>
      <c r="N20">
        <f t="shared" ca="1" si="12"/>
        <v>5.6181333333333347E-2</v>
      </c>
      <c r="O20" s="7">
        <f t="shared" ca="1" si="15"/>
        <v>3.2000000000000008E-2</v>
      </c>
      <c r="P20">
        <f t="shared" ca="1" si="13"/>
        <v>7.8186666666666682E-3</v>
      </c>
      <c r="Q20">
        <f t="shared" ca="1" si="14"/>
        <v>0</v>
      </c>
      <c r="R20">
        <v>0</v>
      </c>
    </row>
    <row r="21" spans="2:18" ht="14" customHeight="1" x14ac:dyDescent="0.2">
      <c r="B21" s="7"/>
      <c r="C21" s="7">
        <f t="shared" ca="1" si="0"/>
        <v>0.91178666666666675</v>
      </c>
      <c r="D21" s="7">
        <f t="shared" ca="1" si="1"/>
        <v>0.88341333333333338</v>
      </c>
      <c r="E21" s="7">
        <f t="shared" ca="1" si="2"/>
        <v>0.85504000000000002</v>
      </c>
      <c r="F21" s="7">
        <f t="shared" si="3"/>
        <v>0.82666666666666666</v>
      </c>
      <c r="G21" s="7">
        <f t="shared" ca="1" si="4"/>
        <v>0.7982933333333333</v>
      </c>
      <c r="H21" s="7">
        <f t="shared" ca="1" si="5"/>
        <v>0.76991999999999994</v>
      </c>
      <c r="I21" s="7">
        <f t="shared" ca="1" si="6"/>
        <v>0.74154666666666658</v>
      </c>
      <c r="J21">
        <f t="shared" ca="1" si="8"/>
        <v>0.8</v>
      </c>
      <c r="K21" t="str">
        <f t="shared" ca="1" si="9"/>
        <v/>
      </c>
      <c r="L21">
        <f t="shared" ca="1" si="10"/>
        <v>0.10454400000000003</v>
      </c>
      <c r="M21">
        <f t="shared" ca="1" si="11"/>
        <v>8.0362666666666693E-2</v>
      </c>
      <c r="N21">
        <f t="shared" ca="1" si="12"/>
        <v>5.6181333333333347E-2</v>
      </c>
      <c r="O21" s="7">
        <f t="shared" ca="1" si="15"/>
        <v>3.2000000000000008E-2</v>
      </c>
      <c r="P21">
        <f t="shared" ca="1" si="13"/>
        <v>7.8186666666666682E-3</v>
      </c>
      <c r="Q21">
        <f t="shared" ca="1" si="14"/>
        <v>0</v>
      </c>
      <c r="R21">
        <v>0</v>
      </c>
    </row>
    <row r="22" spans="2:18" ht="14" customHeight="1" x14ac:dyDescent="0.2">
      <c r="B22" s="7"/>
      <c r="C22" s="7">
        <f t="shared" ca="1" si="0"/>
        <v>0.91178666666666675</v>
      </c>
      <c r="D22" s="7">
        <f t="shared" ca="1" si="1"/>
        <v>0.88341333333333338</v>
      </c>
      <c r="E22" s="7">
        <f t="shared" ca="1" si="2"/>
        <v>0.85504000000000002</v>
      </c>
      <c r="F22" s="7">
        <f t="shared" si="3"/>
        <v>0.82666666666666666</v>
      </c>
      <c r="G22" s="7">
        <f t="shared" ca="1" si="4"/>
        <v>0.7982933333333333</v>
      </c>
      <c r="H22" s="7">
        <f t="shared" ca="1" si="5"/>
        <v>0.76991999999999994</v>
      </c>
      <c r="I22" s="7">
        <f t="shared" ca="1" si="6"/>
        <v>0.74154666666666658</v>
      </c>
      <c r="J22">
        <f t="shared" ca="1" si="8"/>
        <v>0.8</v>
      </c>
      <c r="K22" t="str">
        <f t="shared" ca="1" si="9"/>
        <v/>
      </c>
      <c r="L22">
        <f t="shared" ca="1" si="10"/>
        <v>0.10454400000000003</v>
      </c>
      <c r="M22">
        <f t="shared" ca="1" si="11"/>
        <v>8.0362666666666693E-2</v>
      </c>
      <c r="N22">
        <f t="shared" ca="1" si="12"/>
        <v>5.6181333333333347E-2</v>
      </c>
      <c r="O22" s="7">
        <f t="shared" ca="1" si="15"/>
        <v>3.2000000000000008E-2</v>
      </c>
      <c r="P22">
        <f t="shared" ca="1" si="13"/>
        <v>7.8186666666666682E-3</v>
      </c>
      <c r="Q22">
        <f t="shared" ca="1" si="14"/>
        <v>0</v>
      </c>
      <c r="R22">
        <v>0</v>
      </c>
    </row>
    <row r="23" spans="2:18" ht="14" customHeight="1" x14ac:dyDescent="0.2">
      <c r="B23" s="7"/>
      <c r="C23" s="7">
        <f t="shared" ca="1" si="0"/>
        <v>0.91178666666666675</v>
      </c>
      <c r="D23" s="7">
        <f t="shared" ca="1" si="1"/>
        <v>0.88341333333333338</v>
      </c>
      <c r="E23" s="7">
        <f t="shared" ca="1" si="2"/>
        <v>0.85504000000000002</v>
      </c>
      <c r="F23" s="7">
        <f t="shared" si="3"/>
        <v>0.82666666666666666</v>
      </c>
      <c r="G23" s="7">
        <f t="shared" ca="1" si="4"/>
        <v>0.7982933333333333</v>
      </c>
      <c r="H23" s="7">
        <f t="shared" ca="1" si="5"/>
        <v>0.76991999999999994</v>
      </c>
      <c r="I23" s="7">
        <f t="shared" ca="1" si="6"/>
        <v>0.74154666666666658</v>
      </c>
      <c r="J23">
        <f t="shared" ca="1" si="8"/>
        <v>0.8</v>
      </c>
      <c r="K23" t="str">
        <f t="shared" ca="1" si="9"/>
        <v/>
      </c>
      <c r="L23">
        <f t="shared" ca="1" si="10"/>
        <v>0.10454400000000003</v>
      </c>
      <c r="M23">
        <f t="shared" ca="1" si="11"/>
        <v>8.0362666666666693E-2</v>
      </c>
      <c r="N23">
        <f t="shared" ca="1" si="12"/>
        <v>5.6181333333333347E-2</v>
      </c>
      <c r="O23" s="7">
        <f t="shared" ca="1" si="15"/>
        <v>3.2000000000000008E-2</v>
      </c>
      <c r="P23">
        <f t="shared" ca="1" si="13"/>
        <v>7.8186666666666682E-3</v>
      </c>
      <c r="Q23">
        <f t="shared" ca="1" si="14"/>
        <v>0</v>
      </c>
      <c r="R23">
        <v>0</v>
      </c>
    </row>
    <row r="24" spans="2:18" ht="14" customHeight="1" x14ac:dyDescent="0.2">
      <c r="B24" s="7"/>
      <c r="C24" s="7">
        <f t="shared" ca="1" si="0"/>
        <v>0.91178666666666675</v>
      </c>
      <c r="D24" s="7">
        <f t="shared" ca="1" si="1"/>
        <v>0.88341333333333338</v>
      </c>
      <c r="E24" s="7">
        <f t="shared" ca="1" si="2"/>
        <v>0.85504000000000002</v>
      </c>
      <c r="F24" s="7">
        <f t="shared" si="3"/>
        <v>0.82666666666666666</v>
      </c>
      <c r="G24" s="7">
        <f t="shared" ca="1" si="4"/>
        <v>0.7982933333333333</v>
      </c>
      <c r="H24" s="7">
        <f t="shared" ca="1" si="5"/>
        <v>0.76991999999999994</v>
      </c>
      <c r="I24" s="7">
        <f t="shared" ca="1" si="6"/>
        <v>0.74154666666666658</v>
      </c>
      <c r="J24">
        <f t="shared" ca="1" si="8"/>
        <v>0.8</v>
      </c>
      <c r="K24" t="str">
        <f t="shared" ca="1" si="9"/>
        <v/>
      </c>
      <c r="L24">
        <f t="shared" ca="1" si="10"/>
        <v>0.10454400000000003</v>
      </c>
      <c r="M24">
        <f t="shared" ca="1" si="11"/>
        <v>8.0362666666666693E-2</v>
      </c>
      <c r="N24">
        <f t="shared" ca="1" si="12"/>
        <v>5.6181333333333347E-2</v>
      </c>
      <c r="O24" s="7">
        <f t="shared" ca="1" si="15"/>
        <v>3.2000000000000008E-2</v>
      </c>
      <c r="P24">
        <f t="shared" ca="1" si="13"/>
        <v>7.8186666666666682E-3</v>
      </c>
      <c r="Q24">
        <f t="shared" ca="1" si="14"/>
        <v>0</v>
      </c>
      <c r="R24">
        <v>0</v>
      </c>
    </row>
    <row r="25" spans="2:18" ht="14" customHeight="1" x14ac:dyDescent="0.2">
      <c r="B25" s="7"/>
      <c r="C25" s="7">
        <f t="shared" ca="1" si="0"/>
        <v>0.91178666666666675</v>
      </c>
      <c r="D25" s="7">
        <f t="shared" ca="1" si="1"/>
        <v>0.88341333333333338</v>
      </c>
      <c r="E25" s="7">
        <f t="shared" ca="1" si="2"/>
        <v>0.85504000000000002</v>
      </c>
      <c r="F25" s="7">
        <f t="shared" si="3"/>
        <v>0.82666666666666666</v>
      </c>
      <c r="G25" s="7">
        <f t="shared" ca="1" si="4"/>
        <v>0.7982933333333333</v>
      </c>
      <c r="H25" s="7">
        <f t="shared" ca="1" si="5"/>
        <v>0.76991999999999994</v>
      </c>
      <c r="I25" s="7">
        <f t="shared" ca="1" si="6"/>
        <v>0.74154666666666658</v>
      </c>
      <c r="J25">
        <f t="shared" ca="1" si="8"/>
        <v>0.8</v>
      </c>
      <c r="K25" t="str">
        <f t="shared" ca="1" si="9"/>
        <v/>
      </c>
      <c r="L25">
        <f t="shared" ca="1" si="10"/>
        <v>0.10454400000000003</v>
      </c>
      <c r="M25">
        <f t="shared" ca="1" si="11"/>
        <v>8.0362666666666693E-2</v>
      </c>
      <c r="N25">
        <f t="shared" ca="1" si="12"/>
        <v>5.6181333333333347E-2</v>
      </c>
      <c r="O25" s="7">
        <f t="shared" ca="1" si="15"/>
        <v>3.2000000000000008E-2</v>
      </c>
      <c r="P25">
        <f t="shared" ca="1" si="13"/>
        <v>7.8186666666666682E-3</v>
      </c>
      <c r="Q25">
        <f t="shared" ca="1" si="14"/>
        <v>0</v>
      </c>
      <c r="R25">
        <v>0</v>
      </c>
    </row>
    <row r="26" spans="2:18" ht="14" customHeight="1" x14ac:dyDescent="0.2">
      <c r="B26" s="7"/>
      <c r="C26" s="7">
        <f t="shared" ca="1" si="0"/>
        <v>0.91178666666666675</v>
      </c>
      <c r="D26" s="7">
        <f t="shared" ca="1" si="1"/>
        <v>0.88341333333333338</v>
      </c>
      <c r="E26" s="7">
        <f t="shared" ca="1" si="2"/>
        <v>0.85504000000000002</v>
      </c>
      <c r="F26" s="7">
        <f t="shared" si="3"/>
        <v>0.82666666666666666</v>
      </c>
      <c r="G26" s="7">
        <f t="shared" ca="1" si="4"/>
        <v>0.7982933333333333</v>
      </c>
      <c r="H26" s="7">
        <f t="shared" ca="1" si="5"/>
        <v>0.76991999999999994</v>
      </c>
      <c r="I26" s="7">
        <f t="shared" ca="1" si="6"/>
        <v>0.74154666666666658</v>
      </c>
      <c r="J26">
        <f t="shared" ca="1" si="8"/>
        <v>0.8</v>
      </c>
      <c r="K26" t="str">
        <f t="shared" ca="1" si="9"/>
        <v/>
      </c>
      <c r="L26">
        <f t="shared" ca="1" si="10"/>
        <v>0.10454400000000003</v>
      </c>
      <c r="M26">
        <f t="shared" ca="1" si="11"/>
        <v>8.0362666666666693E-2</v>
      </c>
      <c r="N26">
        <f t="shared" ca="1" si="12"/>
        <v>5.6181333333333347E-2</v>
      </c>
      <c r="O26" s="7">
        <f t="shared" ca="1" si="15"/>
        <v>3.2000000000000008E-2</v>
      </c>
      <c r="P26">
        <f t="shared" ca="1" si="13"/>
        <v>7.8186666666666682E-3</v>
      </c>
      <c r="Q26">
        <f t="shared" ca="1" si="14"/>
        <v>0</v>
      </c>
      <c r="R26">
        <v>0</v>
      </c>
    </row>
    <row r="27" spans="2:18" ht="14" customHeight="1" x14ac:dyDescent="0.2">
      <c r="B27" s="7"/>
      <c r="C27" s="7">
        <f t="shared" ca="1" si="0"/>
        <v>0.91178666666666675</v>
      </c>
      <c r="D27" s="7">
        <f t="shared" ca="1" si="1"/>
        <v>0.88341333333333338</v>
      </c>
      <c r="E27" s="7">
        <f t="shared" ca="1" si="2"/>
        <v>0.85504000000000002</v>
      </c>
      <c r="F27" s="7">
        <f t="shared" si="3"/>
        <v>0.82666666666666666</v>
      </c>
      <c r="G27" s="7">
        <f t="shared" ca="1" si="4"/>
        <v>0.7982933333333333</v>
      </c>
      <c r="H27" s="7">
        <f t="shared" ca="1" si="5"/>
        <v>0.76991999999999994</v>
      </c>
      <c r="I27" s="7">
        <f t="shared" ca="1" si="6"/>
        <v>0.74154666666666658</v>
      </c>
      <c r="J27">
        <f t="shared" ca="1" si="8"/>
        <v>0.8</v>
      </c>
      <c r="K27" t="str">
        <f t="shared" ca="1" si="9"/>
        <v/>
      </c>
      <c r="L27">
        <f t="shared" ca="1" si="10"/>
        <v>0.10454400000000003</v>
      </c>
      <c r="M27">
        <f t="shared" ca="1" si="11"/>
        <v>8.0362666666666693E-2</v>
      </c>
      <c r="N27">
        <f t="shared" ca="1" si="12"/>
        <v>5.6181333333333347E-2</v>
      </c>
      <c r="O27" s="7">
        <f t="shared" ca="1" si="15"/>
        <v>3.2000000000000008E-2</v>
      </c>
      <c r="P27">
        <f t="shared" ca="1" si="13"/>
        <v>7.8186666666666682E-3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4933-0AFA-6B4A-BE45-BC1BBCFD92AC}">
  <sheetPr>
    <tabColor rgb="FF66FF66"/>
    <pageSetUpPr fitToPage="1"/>
  </sheetPr>
  <dimension ref="A1:R52"/>
  <sheetViews>
    <sheetView zoomScale="124" zoomScaleNormal="124" workbookViewId="0">
      <selection activeCell="T34" sqref="T34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6" t="s">
        <v>11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t="14" customHeight="1" x14ac:dyDescent="0.3">
      <c r="A2" s="1">
        <v>2016</v>
      </c>
      <c r="B2" s="7">
        <v>0.30999999999999989</v>
      </c>
      <c r="C2" s="7">
        <f t="shared" ref="C2:C27" ca="1" si="0">F2+2.66*O2</f>
        <v>0.35217333333333334</v>
      </c>
      <c r="D2" s="7">
        <f t="shared" ref="D2:D27" ca="1" si="1">F2+(2/3)*2.66*O2</f>
        <v>0.33089333333333332</v>
      </c>
      <c r="E2" s="7">
        <f t="shared" ref="E2:E27" ca="1" si="2">F2+(1/3)*2.66*O2</f>
        <v>0.30961333333333335</v>
      </c>
      <c r="F2" s="7">
        <f t="shared" ref="F2:F27" si="3">AVERAGE($B$2:$B$7)</f>
        <v>0.28833333333333333</v>
      </c>
      <c r="G2" s="7">
        <f t="shared" ref="G2:G27" ca="1" si="4">F2-(1/3)*2.66*O2</f>
        <v>0.26705333333333331</v>
      </c>
      <c r="H2" s="7">
        <f t="shared" ref="H2:H27" ca="1" si="5">F2-(2/3)*2.66*O2</f>
        <v>0.24577333333333334</v>
      </c>
      <c r="I2" s="7">
        <f t="shared" ref="I2:I27" ca="1" si="6">F2-2.66*O2</f>
        <v>0.22449333333333332</v>
      </c>
      <c r="J2" s="7">
        <f>B2</f>
        <v>0.30999999999999989</v>
      </c>
      <c r="K2" s="7"/>
      <c r="L2" s="7"/>
      <c r="M2" s="7"/>
      <c r="N2" s="7"/>
      <c r="O2" s="7">
        <f t="shared" ref="O2:O27" ca="1" si="7">AVERAGE($K$2:$K$7)</f>
        <v>2.4E-2</v>
      </c>
      <c r="P2" s="7"/>
      <c r="Q2" s="7"/>
      <c r="R2" s="7"/>
    </row>
    <row r="3" spans="1:18" ht="14" customHeight="1" x14ac:dyDescent="0.3">
      <c r="A3" s="1">
        <v>2017</v>
      </c>
      <c r="B3" s="7">
        <v>0.27</v>
      </c>
      <c r="C3" s="7">
        <f t="shared" ca="1" si="0"/>
        <v>0.35217333333333334</v>
      </c>
      <c r="D3" s="7">
        <f t="shared" ca="1" si="1"/>
        <v>0.33089333333333332</v>
      </c>
      <c r="E3" s="7">
        <f t="shared" ca="1" si="2"/>
        <v>0.30961333333333335</v>
      </c>
      <c r="F3" s="7">
        <f t="shared" si="3"/>
        <v>0.28833333333333333</v>
      </c>
      <c r="G3" s="7">
        <f t="shared" ca="1" si="4"/>
        <v>0.26705333333333331</v>
      </c>
      <c r="H3" s="7">
        <f t="shared" ca="1" si="5"/>
        <v>0.24577333333333334</v>
      </c>
      <c r="I3" s="7">
        <f t="shared" ca="1" si="6"/>
        <v>0.22449333333333332</v>
      </c>
      <c r="J3">
        <f t="shared" ref="J3:J27" ca="1" si="8">IF(ISBLANK(B3),OFFSET(J3,-1,0,1,1),B3)</f>
        <v>0.27</v>
      </c>
      <c r="K3" s="7">
        <f t="shared" ref="K3:K27" ca="1" si="9">IF(OR(OFFSET(K3,-1,-9,1,1)="",OFFSET(K3,0,-9,1,1)=""),"",IF(ISERROR(ABS(B3-OFFSET(K3,-1,-1,1,1))),"",ABS(B3-OFFSET(K3,-1,-1,1,1))))</f>
        <v>3.9999999999999869E-2</v>
      </c>
      <c r="L3" s="7">
        <f t="shared" ref="L3:L27" ca="1" si="10">3.267*O3</f>
        <v>7.8408000000000005E-2</v>
      </c>
      <c r="M3" s="7">
        <f t="shared" ref="M3:M27" ca="1" si="11">(2/3)*(L3-O3)+O3</f>
        <v>6.0271999999999999E-2</v>
      </c>
      <c r="N3" s="7">
        <f t="shared" ref="N3:N27" ca="1" si="12">(1/3)*(L3-O3)+O3</f>
        <v>4.2136E-2</v>
      </c>
      <c r="O3" s="7">
        <f t="shared" ca="1" si="7"/>
        <v>2.4E-2</v>
      </c>
      <c r="P3" s="7">
        <f t="shared" ref="P3:P27" ca="1" si="13">(MAX(O3-(1/3)*(L3-O3),0))</f>
        <v>5.8640000000000012E-3</v>
      </c>
      <c r="Q3" s="7">
        <f t="shared" ref="Q3:Q27" ca="1" si="14">MAX(O3-(2/3)*(L3-O3),0)</f>
        <v>0</v>
      </c>
      <c r="R3" s="7">
        <v>0</v>
      </c>
    </row>
    <row r="4" spans="1:18" ht="14" customHeight="1" x14ac:dyDescent="0.3">
      <c r="A4" s="1">
        <v>2018</v>
      </c>
      <c r="B4" s="7">
        <v>0.25</v>
      </c>
      <c r="C4" s="7">
        <f t="shared" ca="1" si="0"/>
        <v>0.35217333333333334</v>
      </c>
      <c r="D4" s="7">
        <f t="shared" ca="1" si="1"/>
        <v>0.33089333333333332</v>
      </c>
      <c r="E4" s="7">
        <f t="shared" ca="1" si="2"/>
        <v>0.30961333333333335</v>
      </c>
      <c r="F4" s="7">
        <f t="shared" si="3"/>
        <v>0.28833333333333333</v>
      </c>
      <c r="G4" s="7">
        <f t="shared" ca="1" si="4"/>
        <v>0.26705333333333331</v>
      </c>
      <c r="H4" s="7">
        <f t="shared" ca="1" si="5"/>
        <v>0.24577333333333334</v>
      </c>
      <c r="I4" s="7">
        <f t="shared" ca="1" si="6"/>
        <v>0.22449333333333332</v>
      </c>
      <c r="J4">
        <f t="shared" ca="1" si="8"/>
        <v>0.25</v>
      </c>
      <c r="K4" s="7">
        <f t="shared" ca="1" si="9"/>
        <v>2.0000000000000018E-2</v>
      </c>
      <c r="L4" s="7">
        <f t="shared" ca="1" si="10"/>
        <v>7.8408000000000005E-2</v>
      </c>
      <c r="M4" s="7">
        <f t="shared" ca="1" si="11"/>
        <v>6.0271999999999999E-2</v>
      </c>
      <c r="N4" s="7">
        <f t="shared" ca="1" si="12"/>
        <v>4.2136E-2</v>
      </c>
      <c r="O4" s="7">
        <f t="shared" ca="1" si="7"/>
        <v>2.4E-2</v>
      </c>
      <c r="P4" s="7">
        <f t="shared" ca="1" si="13"/>
        <v>5.8640000000000012E-3</v>
      </c>
      <c r="Q4" s="7">
        <f t="shared" ca="1" si="14"/>
        <v>0</v>
      </c>
      <c r="R4" s="7">
        <v>0</v>
      </c>
    </row>
    <row r="5" spans="1:18" ht="14" customHeight="1" x14ac:dyDescent="0.3">
      <c r="A5" s="1">
        <v>2020</v>
      </c>
      <c r="B5" s="7">
        <v>0.28999999999999998</v>
      </c>
      <c r="C5" s="7">
        <f t="shared" ca="1" si="0"/>
        <v>0.35217333333333334</v>
      </c>
      <c r="D5" s="7">
        <f t="shared" ca="1" si="1"/>
        <v>0.33089333333333332</v>
      </c>
      <c r="E5" s="7">
        <f t="shared" ca="1" si="2"/>
        <v>0.30961333333333335</v>
      </c>
      <c r="F5" s="7">
        <f t="shared" si="3"/>
        <v>0.28833333333333333</v>
      </c>
      <c r="G5" s="7">
        <f t="shared" ca="1" si="4"/>
        <v>0.26705333333333331</v>
      </c>
      <c r="H5" s="7">
        <f t="shared" ca="1" si="5"/>
        <v>0.24577333333333334</v>
      </c>
      <c r="I5" s="7">
        <f t="shared" ca="1" si="6"/>
        <v>0.22449333333333332</v>
      </c>
      <c r="J5">
        <f t="shared" ca="1" si="8"/>
        <v>0.28999999999999998</v>
      </c>
      <c r="K5" s="7">
        <f t="shared" ca="1" si="9"/>
        <v>3.999999999999998E-2</v>
      </c>
      <c r="L5" s="7">
        <f t="shared" ca="1" si="10"/>
        <v>7.8408000000000005E-2</v>
      </c>
      <c r="M5" s="7">
        <f t="shared" ca="1" si="11"/>
        <v>6.0271999999999999E-2</v>
      </c>
      <c r="N5" s="7">
        <f t="shared" ca="1" si="12"/>
        <v>4.2136E-2</v>
      </c>
      <c r="O5" s="7">
        <f t="shared" ca="1" si="7"/>
        <v>2.4E-2</v>
      </c>
      <c r="P5" s="7">
        <f t="shared" ca="1" si="13"/>
        <v>5.8640000000000012E-3</v>
      </c>
      <c r="Q5" s="7">
        <f t="shared" ca="1" si="14"/>
        <v>0</v>
      </c>
      <c r="R5" s="7">
        <v>0</v>
      </c>
    </row>
    <row r="6" spans="1:18" ht="14" customHeight="1" x14ac:dyDescent="0.3">
      <c r="A6" s="1">
        <v>2021</v>
      </c>
      <c r="B6" s="7">
        <v>0.3</v>
      </c>
      <c r="C6" s="7">
        <f t="shared" ca="1" si="0"/>
        <v>0.35217333333333334</v>
      </c>
      <c r="D6" s="7">
        <f t="shared" ca="1" si="1"/>
        <v>0.33089333333333332</v>
      </c>
      <c r="E6" s="7">
        <f t="shared" ca="1" si="2"/>
        <v>0.30961333333333335</v>
      </c>
      <c r="F6" s="7">
        <f t="shared" si="3"/>
        <v>0.28833333333333333</v>
      </c>
      <c r="G6" s="7">
        <f t="shared" ca="1" si="4"/>
        <v>0.26705333333333331</v>
      </c>
      <c r="H6" s="7">
        <f t="shared" ca="1" si="5"/>
        <v>0.24577333333333334</v>
      </c>
      <c r="I6" s="7">
        <f t="shared" ca="1" si="6"/>
        <v>0.22449333333333332</v>
      </c>
      <c r="J6">
        <f t="shared" ca="1" si="8"/>
        <v>0.3</v>
      </c>
      <c r="K6" s="7">
        <f t="shared" ca="1" si="9"/>
        <v>1.0000000000000009E-2</v>
      </c>
      <c r="L6" s="7">
        <f t="shared" ca="1" si="10"/>
        <v>7.8408000000000005E-2</v>
      </c>
      <c r="M6" s="7">
        <f t="shared" ca="1" si="11"/>
        <v>6.0271999999999999E-2</v>
      </c>
      <c r="N6" s="7">
        <f t="shared" ca="1" si="12"/>
        <v>4.2136E-2</v>
      </c>
      <c r="O6" s="7">
        <f t="shared" ca="1" si="7"/>
        <v>2.4E-2</v>
      </c>
      <c r="P6" s="7">
        <f t="shared" ca="1" si="13"/>
        <v>5.8640000000000012E-3</v>
      </c>
      <c r="Q6" s="7">
        <f t="shared" ca="1" si="14"/>
        <v>0</v>
      </c>
      <c r="R6" s="7">
        <v>0</v>
      </c>
    </row>
    <row r="7" spans="1:18" ht="14" customHeight="1" x14ac:dyDescent="0.3">
      <c r="A7" s="1">
        <v>2022</v>
      </c>
      <c r="B7" s="7">
        <v>0.31000000000000011</v>
      </c>
      <c r="C7" s="7">
        <f t="shared" ca="1" si="0"/>
        <v>0.35217333333333334</v>
      </c>
      <c r="D7" s="7">
        <f t="shared" ca="1" si="1"/>
        <v>0.33089333333333332</v>
      </c>
      <c r="E7" s="7">
        <f t="shared" ca="1" si="2"/>
        <v>0.30961333333333335</v>
      </c>
      <c r="F7" s="7">
        <f t="shared" si="3"/>
        <v>0.28833333333333333</v>
      </c>
      <c r="G7" s="7">
        <f t="shared" ca="1" si="4"/>
        <v>0.26705333333333331</v>
      </c>
      <c r="H7" s="7">
        <f t="shared" ca="1" si="5"/>
        <v>0.24577333333333334</v>
      </c>
      <c r="I7" s="7">
        <f t="shared" ca="1" si="6"/>
        <v>0.22449333333333332</v>
      </c>
      <c r="J7">
        <f t="shared" ca="1" si="8"/>
        <v>0.31000000000000011</v>
      </c>
      <c r="K7" s="7">
        <f t="shared" ca="1" si="9"/>
        <v>1.000000000000012E-2</v>
      </c>
      <c r="L7" s="7">
        <f t="shared" ca="1" si="10"/>
        <v>7.8408000000000005E-2</v>
      </c>
      <c r="M7" s="7">
        <f t="shared" ca="1" si="11"/>
        <v>6.0271999999999999E-2</v>
      </c>
      <c r="N7" s="7">
        <f t="shared" ca="1" si="12"/>
        <v>4.2136E-2</v>
      </c>
      <c r="O7" s="7">
        <f t="shared" ca="1" si="7"/>
        <v>2.4E-2</v>
      </c>
      <c r="P7" s="7">
        <f t="shared" ca="1" si="13"/>
        <v>5.8640000000000012E-3</v>
      </c>
      <c r="Q7" s="7">
        <f t="shared" ca="1" si="14"/>
        <v>0</v>
      </c>
      <c r="R7" s="7">
        <v>0</v>
      </c>
    </row>
    <row r="8" spans="1:18" ht="14" customHeight="1" x14ac:dyDescent="0.2">
      <c r="B8" s="7"/>
      <c r="C8" s="7">
        <f t="shared" ca="1" si="0"/>
        <v>0.35217333333333334</v>
      </c>
      <c r="D8" s="7">
        <f t="shared" ca="1" si="1"/>
        <v>0.33089333333333332</v>
      </c>
      <c r="E8" s="7">
        <f t="shared" ca="1" si="2"/>
        <v>0.30961333333333335</v>
      </c>
      <c r="F8" s="7">
        <f t="shared" si="3"/>
        <v>0.28833333333333333</v>
      </c>
      <c r="G8" s="7">
        <f t="shared" ca="1" si="4"/>
        <v>0.26705333333333331</v>
      </c>
      <c r="H8" s="7">
        <f t="shared" ca="1" si="5"/>
        <v>0.24577333333333334</v>
      </c>
      <c r="I8" s="7">
        <f t="shared" ca="1" si="6"/>
        <v>0.22449333333333332</v>
      </c>
      <c r="J8">
        <f t="shared" ca="1" si="8"/>
        <v>0.31000000000000011</v>
      </c>
      <c r="K8" t="str">
        <f t="shared" ca="1" si="9"/>
        <v/>
      </c>
      <c r="L8">
        <f t="shared" ca="1" si="10"/>
        <v>7.8408000000000005E-2</v>
      </c>
      <c r="M8">
        <f t="shared" ca="1" si="11"/>
        <v>6.0271999999999999E-2</v>
      </c>
      <c r="N8">
        <f t="shared" ca="1" si="12"/>
        <v>4.2136E-2</v>
      </c>
      <c r="O8" s="7">
        <f t="shared" ca="1" si="7"/>
        <v>2.4E-2</v>
      </c>
      <c r="P8">
        <f t="shared" ca="1" si="13"/>
        <v>5.8640000000000012E-3</v>
      </c>
      <c r="Q8">
        <f t="shared" ca="1" si="14"/>
        <v>0</v>
      </c>
      <c r="R8">
        <v>0</v>
      </c>
    </row>
    <row r="9" spans="1:18" ht="14" customHeight="1" x14ac:dyDescent="0.2">
      <c r="B9" s="7"/>
      <c r="C9" s="7">
        <f t="shared" ca="1" si="0"/>
        <v>0.35217333333333334</v>
      </c>
      <c r="D9" s="7">
        <f t="shared" ca="1" si="1"/>
        <v>0.33089333333333332</v>
      </c>
      <c r="E9" s="7">
        <f t="shared" ca="1" si="2"/>
        <v>0.30961333333333335</v>
      </c>
      <c r="F9" s="7">
        <f t="shared" si="3"/>
        <v>0.28833333333333333</v>
      </c>
      <c r="G9" s="7">
        <f t="shared" ca="1" si="4"/>
        <v>0.26705333333333331</v>
      </c>
      <c r="H9" s="7">
        <f t="shared" ca="1" si="5"/>
        <v>0.24577333333333334</v>
      </c>
      <c r="I9" s="7">
        <f t="shared" ca="1" si="6"/>
        <v>0.22449333333333332</v>
      </c>
      <c r="J9">
        <f t="shared" ca="1" si="8"/>
        <v>0.31000000000000011</v>
      </c>
      <c r="K9" t="str">
        <f t="shared" ca="1" si="9"/>
        <v/>
      </c>
      <c r="L9">
        <f t="shared" ca="1" si="10"/>
        <v>7.8408000000000005E-2</v>
      </c>
      <c r="M9">
        <f t="shared" ca="1" si="11"/>
        <v>6.0271999999999999E-2</v>
      </c>
      <c r="N9">
        <f t="shared" ca="1" si="12"/>
        <v>4.2136E-2</v>
      </c>
      <c r="O9" s="7">
        <f t="shared" ca="1" si="7"/>
        <v>2.4E-2</v>
      </c>
      <c r="P9">
        <f t="shared" ca="1" si="13"/>
        <v>5.8640000000000012E-3</v>
      </c>
      <c r="Q9">
        <f t="shared" ca="1" si="14"/>
        <v>0</v>
      </c>
      <c r="R9">
        <v>0</v>
      </c>
    </row>
    <row r="10" spans="1:18" ht="14" customHeight="1" x14ac:dyDescent="0.2">
      <c r="B10" s="7"/>
      <c r="C10" s="7">
        <f t="shared" ca="1" si="0"/>
        <v>0.35217333333333334</v>
      </c>
      <c r="D10" s="7">
        <f t="shared" ca="1" si="1"/>
        <v>0.33089333333333332</v>
      </c>
      <c r="E10" s="7">
        <f t="shared" ca="1" si="2"/>
        <v>0.30961333333333335</v>
      </c>
      <c r="F10" s="7">
        <f t="shared" si="3"/>
        <v>0.28833333333333333</v>
      </c>
      <c r="G10" s="7">
        <f t="shared" ca="1" si="4"/>
        <v>0.26705333333333331</v>
      </c>
      <c r="H10" s="7">
        <f t="shared" ca="1" si="5"/>
        <v>0.24577333333333334</v>
      </c>
      <c r="I10" s="7">
        <f t="shared" ca="1" si="6"/>
        <v>0.22449333333333332</v>
      </c>
      <c r="J10">
        <f t="shared" ca="1" si="8"/>
        <v>0.31000000000000011</v>
      </c>
      <c r="K10" t="str">
        <f t="shared" ca="1" si="9"/>
        <v/>
      </c>
      <c r="L10">
        <f t="shared" ca="1" si="10"/>
        <v>7.8408000000000005E-2</v>
      </c>
      <c r="M10">
        <f t="shared" ca="1" si="11"/>
        <v>6.0271999999999999E-2</v>
      </c>
      <c r="N10">
        <f t="shared" ca="1" si="12"/>
        <v>4.2136E-2</v>
      </c>
      <c r="O10" s="7">
        <f t="shared" ca="1" si="7"/>
        <v>2.4E-2</v>
      </c>
      <c r="P10">
        <f t="shared" ca="1" si="13"/>
        <v>5.8640000000000012E-3</v>
      </c>
      <c r="Q10">
        <f t="shared" ca="1" si="14"/>
        <v>0</v>
      </c>
      <c r="R10">
        <v>0</v>
      </c>
    </row>
    <row r="11" spans="1:18" ht="14" customHeight="1" x14ac:dyDescent="0.2">
      <c r="B11" s="7"/>
      <c r="C11" s="7">
        <f t="shared" ca="1" si="0"/>
        <v>0.35217333333333334</v>
      </c>
      <c r="D11" s="7">
        <f t="shared" ca="1" si="1"/>
        <v>0.33089333333333332</v>
      </c>
      <c r="E11" s="7">
        <f t="shared" ca="1" si="2"/>
        <v>0.30961333333333335</v>
      </c>
      <c r="F11" s="7">
        <f t="shared" si="3"/>
        <v>0.28833333333333333</v>
      </c>
      <c r="G11" s="7">
        <f t="shared" ca="1" si="4"/>
        <v>0.26705333333333331</v>
      </c>
      <c r="H11" s="7">
        <f t="shared" ca="1" si="5"/>
        <v>0.24577333333333334</v>
      </c>
      <c r="I11" s="7">
        <f t="shared" ca="1" si="6"/>
        <v>0.22449333333333332</v>
      </c>
      <c r="J11">
        <f t="shared" ca="1" si="8"/>
        <v>0.31000000000000011</v>
      </c>
      <c r="K11" t="str">
        <f t="shared" ca="1" si="9"/>
        <v/>
      </c>
      <c r="L11">
        <f t="shared" ca="1" si="10"/>
        <v>7.8408000000000005E-2</v>
      </c>
      <c r="M11">
        <f t="shared" ca="1" si="11"/>
        <v>6.0271999999999999E-2</v>
      </c>
      <c r="N11">
        <f t="shared" ca="1" si="12"/>
        <v>4.2136E-2</v>
      </c>
      <c r="O11" s="7">
        <f t="shared" ca="1" si="7"/>
        <v>2.4E-2</v>
      </c>
      <c r="P11">
        <f t="shared" ca="1" si="13"/>
        <v>5.8640000000000012E-3</v>
      </c>
      <c r="Q11">
        <f t="shared" ca="1" si="14"/>
        <v>0</v>
      </c>
      <c r="R11">
        <v>0</v>
      </c>
    </row>
    <row r="12" spans="1:18" ht="14" customHeight="1" x14ac:dyDescent="0.2">
      <c r="B12" s="7"/>
      <c r="C12" s="7">
        <f t="shared" ca="1" si="0"/>
        <v>0.35217333333333334</v>
      </c>
      <c r="D12" s="7">
        <f t="shared" ca="1" si="1"/>
        <v>0.33089333333333332</v>
      </c>
      <c r="E12" s="7">
        <f t="shared" ca="1" si="2"/>
        <v>0.30961333333333335</v>
      </c>
      <c r="F12" s="7">
        <f t="shared" si="3"/>
        <v>0.28833333333333333</v>
      </c>
      <c r="G12" s="7">
        <f t="shared" ca="1" si="4"/>
        <v>0.26705333333333331</v>
      </c>
      <c r="H12" s="7">
        <f t="shared" ca="1" si="5"/>
        <v>0.24577333333333334</v>
      </c>
      <c r="I12" s="7">
        <f t="shared" ca="1" si="6"/>
        <v>0.22449333333333332</v>
      </c>
      <c r="J12">
        <f t="shared" ca="1" si="8"/>
        <v>0.31000000000000011</v>
      </c>
      <c r="K12" t="str">
        <f t="shared" ca="1" si="9"/>
        <v/>
      </c>
      <c r="L12">
        <f t="shared" ca="1" si="10"/>
        <v>7.8408000000000005E-2</v>
      </c>
      <c r="M12">
        <f t="shared" ca="1" si="11"/>
        <v>6.0271999999999999E-2</v>
      </c>
      <c r="N12">
        <f t="shared" ca="1" si="12"/>
        <v>4.2136E-2</v>
      </c>
      <c r="O12" s="7">
        <f t="shared" ca="1" si="7"/>
        <v>2.4E-2</v>
      </c>
      <c r="P12">
        <f t="shared" ca="1" si="13"/>
        <v>5.8640000000000012E-3</v>
      </c>
      <c r="Q12">
        <f t="shared" ca="1" si="14"/>
        <v>0</v>
      </c>
      <c r="R12">
        <v>0</v>
      </c>
    </row>
    <row r="13" spans="1:18" ht="14" customHeight="1" x14ac:dyDescent="0.2">
      <c r="B13" s="7"/>
      <c r="C13" s="7">
        <f t="shared" ca="1" si="0"/>
        <v>0.35217333333333334</v>
      </c>
      <c r="D13" s="7">
        <f t="shared" ca="1" si="1"/>
        <v>0.33089333333333332</v>
      </c>
      <c r="E13" s="7">
        <f t="shared" ca="1" si="2"/>
        <v>0.30961333333333335</v>
      </c>
      <c r="F13" s="7">
        <f t="shared" si="3"/>
        <v>0.28833333333333333</v>
      </c>
      <c r="G13" s="7">
        <f t="shared" ca="1" si="4"/>
        <v>0.26705333333333331</v>
      </c>
      <c r="H13" s="7">
        <f t="shared" ca="1" si="5"/>
        <v>0.24577333333333334</v>
      </c>
      <c r="I13" s="7">
        <f t="shared" ca="1" si="6"/>
        <v>0.22449333333333332</v>
      </c>
      <c r="J13">
        <f t="shared" ca="1" si="8"/>
        <v>0.31000000000000011</v>
      </c>
      <c r="K13" t="str">
        <f t="shared" ca="1" si="9"/>
        <v/>
      </c>
      <c r="L13">
        <f t="shared" ca="1" si="10"/>
        <v>7.8408000000000005E-2</v>
      </c>
      <c r="M13">
        <f t="shared" ca="1" si="11"/>
        <v>6.0271999999999999E-2</v>
      </c>
      <c r="N13">
        <f t="shared" ca="1" si="12"/>
        <v>4.2136E-2</v>
      </c>
      <c r="O13" s="7">
        <f t="shared" ca="1" si="7"/>
        <v>2.4E-2</v>
      </c>
      <c r="P13">
        <f t="shared" ca="1" si="13"/>
        <v>5.8640000000000012E-3</v>
      </c>
      <c r="Q13">
        <f t="shared" ca="1" si="14"/>
        <v>0</v>
      </c>
      <c r="R13">
        <v>0</v>
      </c>
    </row>
    <row r="14" spans="1:18" ht="14" customHeight="1" x14ac:dyDescent="0.2">
      <c r="B14" s="7"/>
      <c r="C14" s="7">
        <f t="shared" ca="1" si="0"/>
        <v>0.35217333333333334</v>
      </c>
      <c r="D14" s="7">
        <f t="shared" ca="1" si="1"/>
        <v>0.33089333333333332</v>
      </c>
      <c r="E14" s="7">
        <f t="shared" ca="1" si="2"/>
        <v>0.30961333333333335</v>
      </c>
      <c r="F14" s="7">
        <f t="shared" si="3"/>
        <v>0.28833333333333333</v>
      </c>
      <c r="G14" s="7">
        <f t="shared" ca="1" si="4"/>
        <v>0.26705333333333331</v>
      </c>
      <c r="H14" s="7">
        <f t="shared" ca="1" si="5"/>
        <v>0.24577333333333334</v>
      </c>
      <c r="I14" s="7">
        <f t="shared" ca="1" si="6"/>
        <v>0.22449333333333332</v>
      </c>
      <c r="J14">
        <f t="shared" ca="1" si="8"/>
        <v>0.31000000000000011</v>
      </c>
      <c r="K14" t="str">
        <f t="shared" ca="1" si="9"/>
        <v/>
      </c>
      <c r="L14">
        <f t="shared" ca="1" si="10"/>
        <v>7.8408000000000005E-2</v>
      </c>
      <c r="M14">
        <f t="shared" ca="1" si="11"/>
        <v>6.0271999999999999E-2</v>
      </c>
      <c r="N14">
        <f t="shared" ca="1" si="12"/>
        <v>4.2136E-2</v>
      </c>
      <c r="O14" s="7">
        <f t="shared" ca="1" si="7"/>
        <v>2.4E-2</v>
      </c>
      <c r="P14">
        <f t="shared" ca="1" si="13"/>
        <v>5.8640000000000012E-3</v>
      </c>
      <c r="Q14">
        <f t="shared" ca="1" si="14"/>
        <v>0</v>
      </c>
      <c r="R14">
        <v>0</v>
      </c>
    </row>
    <row r="15" spans="1:18" ht="14" customHeight="1" x14ac:dyDescent="0.2">
      <c r="B15" s="7"/>
      <c r="C15" s="7">
        <f t="shared" ca="1" si="0"/>
        <v>0.35217333333333334</v>
      </c>
      <c r="D15" s="7">
        <f t="shared" ca="1" si="1"/>
        <v>0.33089333333333332</v>
      </c>
      <c r="E15" s="7">
        <f t="shared" ca="1" si="2"/>
        <v>0.30961333333333335</v>
      </c>
      <c r="F15" s="7">
        <f t="shared" si="3"/>
        <v>0.28833333333333333</v>
      </c>
      <c r="G15" s="7">
        <f t="shared" ca="1" si="4"/>
        <v>0.26705333333333331</v>
      </c>
      <c r="H15" s="7">
        <f t="shared" ca="1" si="5"/>
        <v>0.24577333333333334</v>
      </c>
      <c r="I15" s="7">
        <f t="shared" ca="1" si="6"/>
        <v>0.22449333333333332</v>
      </c>
      <c r="J15">
        <f t="shared" ca="1" si="8"/>
        <v>0.31000000000000011</v>
      </c>
      <c r="K15" t="str">
        <f t="shared" ca="1" si="9"/>
        <v/>
      </c>
      <c r="L15">
        <f t="shared" ca="1" si="10"/>
        <v>7.8408000000000005E-2</v>
      </c>
      <c r="M15">
        <f t="shared" ca="1" si="11"/>
        <v>6.0271999999999999E-2</v>
      </c>
      <c r="N15">
        <f t="shared" ca="1" si="12"/>
        <v>4.2136E-2</v>
      </c>
      <c r="O15" s="7">
        <f t="shared" ca="1" si="7"/>
        <v>2.4E-2</v>
      </c>
      <c r="P15">
        <f t="shared" ca="1" si="13"/>
        <v>5.8640000000000012E-3</v>
      </c>
      <c r="Q15">
        <f t="shared" ca="1" si="14"/>
        <v>0</v>
      </c>
      <c r="R15">
        <v>0</v>
      </c>
    </row>
    <row r="16" spans="1:18" ht="14" customHeight="1" x14ac:dyDescent="0.2">
      <c r="B16" s="7"/>
      <c r="C16" s="7">
        <f t="shared" ca="1" si="0"/>
        <v>0.35217333333333334</v>
      </c>
      <c r="D16" s="7">
        <f t="shared" ca="1" si="1"/>
        <v>0.33089333333333332</v>
      </c>
      <c r="E16" s="7">
        <f t="shared" ca="1" si="2"/>
        <v>0.30961333333333335</v>
      </c>
      <c r="F16" s="7">
        <f t="shared" si="3"/>
        <v>0.28833333333333333</v>
      </c>
      <c r="G16" s="7">
        <f t="shared" ca="1" si="4"/>
        <v>0.26705333333333331</v>
      </c>
      <c r="H16" s="7">
        <f t="shared" ca="1" si="5"/>
        <v>0.24577333333333334</v>
      </c>
      <c r="I16" s="7">
        <f t="shared" ca="1" si="6"/>
        <v>0.22449333333333332</v>
      </c>
      <c r="J16">
        <f t="shared" ca="1" si="8"/>
        <v>0.31000000000000011</v>
      </c>
      <c r="K16" t="str">
        <f t="shared" ca="1" si="9"/>
        <v/>
      </c>
      <c r="L16">
        <f t="shared" ca="1" si="10"/>
        <v>7.8408000000000005E-2</v>
      </c>
      <c r="M16">
        <f t="shared" ca="1" si="11"/>
        <v>6.0271999999999999E-2</v>
      </c>
      <c r="N16">
        <f t="shared" ca="1" si="12"/>
        <v>4.2136E-2</v>
      </c>
      <c r="O16" s="7">
        <f t="shared" ca="1" si="7"/>
        <v>2.4E-2</v>
      </c>
      <c r="P16">
        <f t="shared" ca="1" si="13"/>
        <v>5.8640000000000012E-3</v>
      </c>
      <c r="Q16">
        <f t="shared" ca="1" si="14"/>
        <v>0</v>
      </c>
      <c r="R16">
        <v>0</v>
      </c>
    </row>
    <row r="17" spans="2:18" ht="14" customHeight="1" x14ac:dyDescent="0.2">
      <c r="B17" s="7"/>
      <c r="C17" s="7">
        <f t="shared" ca="1" si="0"/>
        <v>0.35217333333333334</v>
      </c>
      <c r="D17" s="7">
        <f t="shared" ca="1" si="1"/>
        <v>0.33089333333333332</v>
      </c>
      <c r="E17" s="7">
        <f t="shared" ca="1" si="2"/>
        <v>0.30961333333333335</v>
      </c>
      <c r="F17" s="7">
        <f t="shared" si="3"/>
        <v>0.28833333333333333</v>
      </c>
      <c r="G17" s="7">
        <f t="shared" ca="1" si="4"/>
        <v>0.26705333333333331</v>
      </c>
      <c r="H17" s="7">
        <f t="shared" ca="1" si="5"/>
        <v>0.24577333333333334</v>
      </c>
      <c r="I17" s="7">
        <f t="shared" ca="1" si="6"/>
        <v>0.22449333333333332</v>
      </c>
      <c r="J17">
        <f t="shared" ca="1" si="8"/>
        <v>0.31000000000000011</v>
      </c>
      <c r="K17" t="str">
        <f t="shared" ca="1" si="9"/>
        <v/>
      </c>
      <c r="L17">
        <f t="shared" ca="1" si="10"/>
        <v>7.8408000000000005E-2</v>
      </c>
      <c r="M17">
        <f t="shared" ca="1" si="11"/>
        <v>6.0271999999999999E-2</v>
      </c>
      <c r="N17">
        <f t="shared" ca="1" si="12"/>
        <v>4.2136E-2</v>
      </c>
      <c r="O17" s="7">
        <f t="shared" ca="1" si="7"/>
        <v>2.4E-2</v>
      </c>
      <c r="P17">
        <f t="shared" ca="1" si="13"/>
        <v>5.8640000000000012E-3</v>
      </c>
      <c r="Q17">
        <f t="shared" ca="1" si="14"/>
        <v>0</v>
      </c>
      <c r="R17">
        <v>0</v>
      </c>
    </row>
    <row r="18" spans="2:18" ht="14" customHeight="1" x14ac:dyDescent="0.2">
      <c r="B18" s="7"/>
      <c r="C18" s="7">
        <f t="shared" ca="1" si="0"/>
        <v>0.35217333333333334</v>
      </c>
      <c r="D18" s="7">
        <f t="shared" ca="1" si="1"/>
        <v>0.33089333333333332</v>
      </c>
      <c r="E18" s="7">
        <f t="shared" ca="1" si="2"/>
        <v>0.30961333333333335</v>
      </c>
      <c r="F18" s="7">
        <f t="shared" si="3"/>
        <v>0.28833333333333333</v>
      </c>
      <c r="G18" s="7">
        <f t="shared" ca="1" si="4"/>
        <v>0.26705333333333331</v>
      </c>
      <c r="H18" s="7">
        <f t="shared" ca="1" si="5"/>
        <v>0.24577333333333334</v>
      </c>
      <c r="I18" s="7">
        <f t="shared" ca="1" si="6"/>
        <v>0.22449333333333332</v>
      </c>
      <c r="J18">
        <f t="shared" ca="1" si="8"/>
        <v>0.31000000000000011</v>
      </c>
      <c r="K18" t="str">
        <f t="shared" ca="1" si="9"/>
        <v/>
      </c>
      <c r="L18">
        <f t="shared" ca="1" si="10"/>
        <v>7.8408000000000005E-2</v>
      </c>
      <c r="M18">
        <f t="shared" ca="1" si="11"/>
        <v>6.0271999999999999E-2</v>
      </c>
      <c r="N18">
        <f t="shared" ca="1" si="12"/>
        <v>4.2136E-2</v>
      </c>
      <c r="O18" s="7">
        <f t="shared" ca="1" si="7"/>
        <v>2.4E-2</v>
      </c>
      <c r="P18">
        <f t="shared" ca="1" si="13"/>
        <v>5.8640000000000012E-3</v>
      </c>
      <c r="Q18">
        <f t="shared" ca="1" si="14"/>
        <v>0</v>
      </c>
      <c r="R18">
        <v>0</v>
      </c>
    </row>
    <row r="19" spans="2:18" ht="14" customHeight="1" x14ac:dyDescent="0.2">
      <c r="B19" s="7"/>
      <c r="C19" s="7">
        <f t="shared" ca="1" si="0"/>
        <v>0.35217333333333334</v>
      </c>
      <c r="D19" s="7">
        <f t="shared" ca="1" si="1"/>
        <v>0.33089333333333332</v>
      </c>
      <c r="E19" s="7">
        <f t="shared" ca="1" si="2"/>
        <v>0.30961333333333335</v>
      </c>
      <c r="F19" s="7">
        <f t="shared" si="3"/>
        <v>0.28833333333333333</v>
      </c>
      <c r="G19" s="7">
        <f t="shared" ca="1" si="4"/>
        <v>0.26705333333333331</v>
      </c>
      <c r="H19" s="7">
        <f t="shared" ca="1" si="5"/>
        <v>0.24577333333333334</v>
      </c>
      <c r="I19" s="7">
        <f t="shared" ca="1" si="6"/>
        <v>0.22449333333333332</v>
      </c>
      <c r="J19">
        <f t="shared" ca="1" si="8"/>
        <v>0.31000000000000011</v>
      </c>
      <c r="K19" t="str">
        <f t="shared" ca="1" si="9"/>
        <v/>
      </c>
      <c r="L19">
        <f t="shared" ca="1" si="10"/>
        <v>7.8408000000000005E-2</v>
      </c>
      <c r="M19">
        <f t="shared" ca="1" si="11"/>
        <v>6.0271999999999999E-2</v>
      </c>
      <c r="N19">
        <f t="shared" ca="1" si="12"/>
        <v>4.2136E-2</v>
      </c>
      <c r="O19" s="7">
        <f t="shared" ca="1" si="7"/>
        <v>2.4E-2</v>
      </c>
      <c r="P19">
        <f t="shared" ca="1" si="13"/>
        <v>5.8640000000000012E-3</v>
      </c>
      <c r="Q19">
        <f t="shared" ca="1" si="14"/>
        <v>0</v>
      </c>
      <c r="R19">
        <v>0</v>
      </c>
    </row>
    <row r="20" spans="2:18" ht="14" customHeight="1" x14ac:dyDescent="0.2">
      <c r="B20" s="7"/>
      <c r="C20" s="7">
        <f t="shared" ca="1" si="0"/>
        <v>0.35217333333333334</v>
      </c>
      <c r="D20" s="7">
        <f t="shared" ca="1" si="1"/>
        <v>0.33089333333333332</v>
      </c>
      <c r="E20" s="7">
        <f t="shared" ca="1" si="2"/>
        <v>0.30961333333333335</v>
      </c>
      <c r="F20" s="7">
        <f t="shared" si="3"/>
        <v>0.28833333333333333</v>
      </c>
      <c r="G20" s="7">
        <f t="shared" ca="1" si="4"/>
        <v>0.26705333333333331</v>
      </c>
      <c r="H20" s="7">
        <f t="shared" ca="1" si="5"/>
        <v>0.24577333333333334</v>
      </c>
      <c r="I20" s="7">
        <f t="shared" ca="1" si="6"/>
        <v>0.22449333333333332</v>
      </c>
      <c r="J20">
        <f t="shared" ca="1" si="8"/>
        <v>0.31000000000000011</v>
      </c>
      <c r="K20" t="str">
        <f t="shared" ca="1" si="9"/>
        <v/>
      </c>
      <c r="L20">
        <f t="shared" ca="1" si="10"/>
        <v>7.8408000000000005E-2</v>
      </c>
      <c r="M20">
        <f t="shared" ca="1" si="11"/>
        <v>6.0271999999999999E-2</v>
      </c>
      <c r="N20">
        <f t="shared" ca="1" si="12"/>
        <v>4.2136E-2</v>
      </c>
      <c r="O20" s="7">
        <f t="shared" ca="1" si="7"/>
        <v>2.4E-2</v>
      </c>
      <c r="P20">
        <f t="shared" ca="1" si="13"/>
        <v>5.8640000000000012E-3</v>
      </c>
      <c r="Q20">
        <f t="shared" ca="1" si="14"/>
        <v>0</v>
      </c>
      <c r="R20">
        <v>0</v>
      </c>
    </row>
    <row r="21" spans="2:18" ht="14" customHeight="1" x14ac:dyDescent="0.2">
      <c r="B21" s="7"/>
      <c r="C21" s="7">
        <f t="shared" ca="1" si="0"/>
        <v>0.35217333333333334</v>
      </c>
      <c r="D21" s="7">
        <f t="shared" ca="1" si="1"/>
        <v>0.33089333333333332</v>
      </c>
      <c r="E21" s="7">
        <f t="shared" ca="1" si="2"/>
        <v>0.30961333333333335</v>
      </c>
      <c r="F21" s="7">
        <f t="shared" si="3"/>
        <v>0.28833333333333333</v>
      </c>
      <c r="G21" s="7">
        <f t="shared" ca="1" si="4"/>
        <v>0.26705333333333331</v>
      </c>
      <c r="H21" s="7">
        <f t="shared" ca="1" si="5"/>
        <v>0.24577333333333334</v>
      </c>
      <c r="I21" s="7">
        <f t="shared" ca="1" si="6"/>
        <v>0.22449333333333332</v>
      </c>
      <c r="J21">
        <f t="shared" ca="1" si="8"/>
        <v>0.31000000000000011</v>
      </c>
      <c r="K21" t="str">
        <f t="shared" ca="1" si="9"/>
        <v/>
      </c>
      <c r="L21">
        <f t="shared" ca="1" si="10"/>
        <v>7.8408000000000005E-2</v>
      </c>
      <c r="M21">
        <f t="shared" ca="1" si="11"/>
        <v>6.0271999999999999E-2</v>
      </c>
      <c r="N21">
        <f t="shared" ca="1" si="12"/>
        <v>4.2136E-2</v>
      </c>
      <c r="O21" s="7">
        <f t="shared" ca="1" si="7"/>
        <v>2.4E-2</v>
      </c>
      <c r="P21">
        <f t="shared" ca="1" si="13"/>
        <v>5.8640000000000012E-3</v>
      </c>
      <c r="Q21">
        <f t="shared" ca="1" si="14"/>
        <v>0</v>
      </c>
      <c r="R21">
        <v>0</v>
      </c>
    </row>
    <row r="22" spans="2:18" ht="14" customHeight="1" x14ac:dyDescent="0.2">
      <c r="B22" s="7"/>
      <c r="C22" s="7">
        <f t="shared" ca="1" si="0"/>
        <v>0.35217333333333334</v>
      </c>
      <c r="D22" s="7">
        <f t="shared" ca="1" si="1"/>
        <v>0.33089333333333332</v>
      </c>
      <c r="E22" s="7">
        <f t="shared" ca="1" si="2"/>
        <v>0.30961333333333335</v>
      </c>
      <c r="F22" s="7">
        <f t="shared" si="3"/>
        <v>0.28833333333333333</v>
      </c>
      <c r="G22" s="7">
        <f t="shared" ca="1" si="4"/>
        <v>0.26705333333333331</v>
      </c>
      <c r="H22" s="7">
        <f t="shared" ca="1" si="5"/>
        <v>0.24577333333333334</v>
      </c>
      <c r="I22" s="7">
        <f t="shared" ca="1" si="6"/>
        <v>0.22449333333333332</v>
      </c>
      <c r="J22">
        <f t="shared" ca="1" si="8"/>
        <v>0.31000000000000011</v>
      </c>
      <c r="K22" t="str">
        <f t="shared" ca="1" si="9"/>
        <v/>
      </c>
      <c r="L22">
        <f t="shared" ca="1" si="10"/>
        <v>7.8408000000000005E-2</v>
      </c>
      <c r="M22">
        <f t="shared" ca="1" si="11"/>
        <v>6.0271999999999999E-2</v>
      </c>
      <c r="N22">
        <f t="shared" ca="1" si="12"/>
        <v>4.2136E-2</v>
      </c>
      <c r="O22" s="7">
        <f t="shared" ca="1" si="7"/>
        <v>2.4E-2</v>
      </c>
      <c r="P22">
        <f t="shared" ca="1" si="13"/>
        <v>5.8640000000000012E-3</v>
      </c>
      <c r="Q22">
        <f t="shared" ca="1" si="14"/>
        <v>0</v>
      </c>
      <c r="R22">
        <v>0</v>
      </c>
    </row>
    <row r="23" spans="2:18" ht="14" customHeight="1" x14ac:dyDescent="0.2">
      <c r="B23" s="7"/>
      <c r="C23" s="7">
        <f t="shared" ca="1" si="0"/>
        <v>0.35217333333333334</v>
      </c>
      <c r="D23" s="7">
        <f t="shared" ca="1" si="1"/>
        <v>0.33089333333333332</v>
      </c>
      <c r="E23" s="7">
        <f t="shared" ca="1" si="2"/>
        <v>0.30961333333333335</v>
      </c>
      <c r="F23" s="7">
        <f t="shared" si="3"/>
        <v>0.28833333333333333</v>
      </c>
      <c r="G23" s="7">
        <f t="shared" ca="1" si="4"/>
        <v>0.26705333333333331</v>
      </c>
      <c r="H23" s="7">
        <f t="shared" ca="1" si="5"/>
        <v>0.24577333333333334</v>
      </c>
      <c r="I23" s="7">
        <f t="shared" ca="1" si="6"/>
        <v>0.22449333333333332</v>
      </c>
      <c r="J23">
        <f t="shared" ca="1" si="8"/>
        <v>0.31000000000000011</v>
      </c>
      <c r="K23" t="str">
        <f t="shared" ca="1" si="9"/>
        <v/>
      </c>
      <c r="L23">
        <f t="shared" ca="1" si="10"/>
        <v>7.8408000000000005E-2</v>
      </c>
      <c r="M23">
        <f t="shared" ca="1" si="11"/>
        <v>6.0271999999999999E-2</v>
      </c>
      <c r="N23">
        <f t="shared" ca="1" si="12"/>
        <v>4.2136E-2</v>
      </c>
      <c r="O23" s="7">
        <f t="shared" ca="1" si="7"/>
        <v>2.4E-2</v>
      </c>
      <c r="P23">
        <f t="shared" ca="1" si="13"/>
        <v>5.8640000000000012E-3</v>
      </c>
      <c r="Q23">
        <f t="shared" ca="1" si="14"/>
        <v>0</v>
      </c>
      <c r="R23">
        <v>0</v>
      </c>
    </row>
    <row r="24" spans="2:18" ht="14" customHeight="1" x14ac:dyDescent="0.2">
      <c r="B24" s="7"/>
      <c r="C24" s="7">
        <f t="shared" ca="1" si="0"/>
        <v>0.35217333333333334</v>
      </c>
      <c r="D24" s="7">
        <f t="shared" ca="1" si="1"/>
        <v>0.33089333333333332</v>
      </c>
      <c r="E24" s="7">
        <f t="shared" ca="1" si="2"/>
        <v>0.30961333333333335</v>
      </c>
      <c r="F24" s="7">
        <f t="shared" si="3"/>
        <v>0.28833333333333333</v>
      </c>
      <c r="G24" s="7">
        <f t="shared" ca="1" si="4"/>
        <v>0.26705333333333331</v>
      </c>
      <c r="H24" s="7">
        <f t="shared" ca="1" si="5"/>
        <v>0.24577333333333334</v>
      </c>
      <c r="I24" s="7">
        <f t="shared" ca="1" si="6"/>
        <v>0.22449333333333332</v>
      </c>
      <c r="J24">
        <f t="shared" ca="1" si="8"/>
        <v>0.31000000000000011</v>
      </c>
      <c r="K24" t="str">
        <f t="shared" ca="1" si="9"/>
        <v/>
      </c>
      <c r="L24">
        <f t="shared" ca="1" si="10"/>
        <v>7.8408000000000005E-2</v>
      </c>
      <c r="M24">
        <f t="shared" ca="1" si="11"/>
        <v>6.0271999999999999E-2</v>
      </c>
      <c r="N24">
        <f t="shared" ca="1" si="12"/>
        <v>4.2136E-2</v>
      </c>
      <c r="O24" s="7">
        <f t="shared" ca="1" si="7"/>
        <v>2.4E-2</v>
      </c>
      <c r="P24">
        <f t="shared" ca="1" si="13"/>
        <v>5.8640000000000012E-3</v>
      </c>
      <c r="Q24">
        <f t="shared" ca="1" si="14"/>
        <v>0</v>
      </c>
      <c r="R24">
        <v>0</v>
      </c>
    </row>
    <row r="25" spans="2:18" ht="14" customHeight="1" x14ac:dyDescent="0.2">
      <c r="B25" s="7"/>
      <c r="C25" s="7">
        <f t="shared" ca="1" si="0"/>
        <v>0.35217333333333334</v>
      </c>
      <c r="D25" s="7">
        <f t="shared" ca="1" si="1"/>
        <v>0.33089333333333332</v>
      </c>
      <c r="E25" s="7">
        <f t="shared" ca="1" si="2"/>
        <v>0.30961333333333335</v>
      </c>
      <c r="F25" s="7">
        <f t="shared" si="3"/>
        <v>0.28833333333333333</v>
      </c>
      <c r="G25" s="7">
        <f t="shared" ca="1" si="4"/>
        <v>0.26705333333333331</v>
      </c>
      <c r="H25" s="7">
        <f t="shared" ca="1" si="5"/>
        <v>0.24577333333333334</v>
      </c>
      <c r="I25" s="7">
        <f t="shared" ca="1" si="6"/>
        <v>0.22449333333333332</v>
      </c>
      <c r="J25">
        <f t="shared" ca="1" si="8"/>
        <v>0.31000000000000011</v>
      </c>
      <c r="K25" t="str">
        <f t="shared" ca="1" si="9"/>
        <v/>
      </c>
      <c r="L25">
        <f t="shared" ca="1" si="10"/>
        <v>7.8408000000000005E-2</v>
      </c>
      <c r="M25">
        <f t="shared" ca="1" si="11"/>
        <v>6.0271999999999999E-2</v>
      </c>
      <c r="N25">
        <f t="shared" ca="1" si="12"/>
        <v>4.2136E-2</v>
      </c>
      <c r="O25" s="7">
        <f t="shared" ca="1" si="7"/>
        <v>2.4E-2</v>
      </c>
      <c r="P25">
        <f t="shared" ca="1" si="13"/>
        <v>5.8640000000000012E-3</v>
      </c>
      <c r="Q25">
        <f t="shared" ca="1" si="14"/>
        <v>0</v>
      </c>
      <c r="R25">
        <v>0</v>
      </c>
    </row>
    <row r="26" spans="2:18" ht="14" customHeight="1" x14ac:dyDescent="0.2">
      <c r="B26" s="7"/>
      <c r="C26" s="7">
        <f t="shared" ca="1" si="0"/>
        <v>0.35217333333333334</v>
      </c>
      <c r="D26" s="7">
        <f t="shared" ca="1" si="1"/>
        <v>0.33089333333333332</v>
      </c>
      <c r="E26" s="7">
        <f t="shared" ca="1" si="2"/>
        <v>0.30961333333333335</v>
      </c>
      <c r="F26" s="7">
        <f t="shared" si="3"/>
        <v>0.28833333333333333</v>
      </c>
      <c r="G26" s="7">
        <f t="shared" ca="1" si="4"/>
        <v>0.26705333333333331</v>
      </c>
      <c r="H26" s="7">
        <f t="shared" ca="1" si="5"/>
        <v>0.24577333333333334</v>
      </c>
      <c r="I26" s="7">
        <f t="shared" ca="1" si="6"/>
        <v>0.22449333333333332</v>
      </c>
      <c r="J26">
        <f t="shared" ca="1" si="8"/>
        <v>0.31000000000000011</v>
      </c>
      <c r="K26" t="str">
        <f t="shared" ca="1" si="9"/>
        <v/>
      </c>
      <c r="L26">
        <f t="shared" ca="1" si="10"/>
        <v>7.8408000000000005E-2</v>
      </c>
      <c r="M26">
        <f t="shared" ca="1" si="11"/>
        <v>6.0271999999999999E-2</v>
      </c>
      <c r="N26">
        <f t="shared" ca="1" si="12"/>
        <v>4.2136E-2</v>
      </c>
      <c r="O26" s="7">
        <f t="shared" ca="1" si="7"/>
        <v>2.4E-2</v>
      </c>
      <c r="P26">
        <f t="shared" ca="1" si="13"/>
        <v>5.8640000000000012E-3</v>
      </c>
      <c r="Q26">
        <f t="shared" ca="1" si="14"/>
        <v>0</v>
      </c>
      <c r="R26">
        <v>0</v>
      </c>
    </row>
    <row r="27" spans="2:18" ht="14" customHeight="1" x14ac:dyDescent="0.2">
      <c r="B27" s="7"/>
      <c r="C27" s="7">
        <f t="shared" ca="1" si="0"/>
        <v>0.35217333333333334</v>
      </c>
      <c r="D27" s="7">
        <f t="shared" ca="1" si="1"/>
        <v>0.33089333333333332</v>
      </c>
      <c r="E27" s="7">
        <f t="shared" ca="1" si="2"/>
        <v>0.30961333333333335</v>
      </c>
      <c r="F27" s="7">
        <f t="shared" si="3"/>
        <v>0.28833333333333333</v>
      </c>
      <c r="G27" s="7">
        <f t="shared" ca="1" si="4"/>
        <v>0.26705333333333331</v>
      </c>
      <c r="H27" s="7">
        <f t="shared" ca="1" si="5"/>
        <v>0.24577333333333334</v>
      </c>
      <c r="I27" s="7">
        <f t="shared" ca="1" si="6"/>
        <v>0.22449333333333332</v>
      </c>
      <c r="J27">
        <f t="shared" ca="1" si="8"/>
        <v>0.31000000000000011</v>
      </c>
      <c r="K27" t="str">
        <f t="shared" ca="1" si="9"/>
        <v/>
      </c>
      <c r="L27">
        <f t="shared" ca="1" si="10"/>
        <v>7.8408000000000005E-2</v>
      </c>
      <c r="M27">
        <f t="shared" ca="1" si="11"/>
        <v>6.0271999999999999E-2</v>
      </c>
      <c r="N27">
        <f t="shared" ca="1" si="12"/>
        <v>4.2136E-2</v>
      </c>
      <c r="O27" s="7">
        <f t="shared" ca="1" si="7"/>
        <v>2.4E-2</v>
      </c>
      <c r="P27">
        <f t="shared" ca="1" si="13"/>
        <v>5.8640000000000012E-3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C88-7F2C-E945-91A0-8C459C62826D}">
  <sheetPr>
    <tabColor rgb="FF66FF66"/>
    <pageSetUpPr fitToPage="1"/>
  </sheetPr>
  <dimension ref="A1:R52"/>
  <sheetViews>
    <sheetView zoomScale="124" zoomScaleNormal="124" workbookViewId="0">
      <selection activeCell="V11" sqref="V11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6" t="s">
        <v>7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t="14" customHeight="1" x14ac:dyDescent="0.3">
      <c r="A2" s="1">
        <v>2016</v>
      </c>
      <c r="B2" s="7">
        <v>0.28999999999999998</v>
      </c>
      <c r="C2" s="7">
        <f t="shared" ref="C2:C27" ca="1" si="0">F2+2.66*O2</f>
        <v>0.34319999999999995</v>
      </c>
      <c r="D2" s="7">
        <f t="shared" ref="D2:D27" ca="1" si="1">F2+(2/3)*2.66*O2</f>
        <v>0.32546666666666663</v>
      </c>
      <c r="E2" s="7">
        <f t="shared" ref="E2:E27" ca="1" si="2">F2+(1/3)*2.66*O2</f>
        <v>0.3077333333333333</v>
      </c>
      <c r="F2" s="7">
        <f t="shared" ref="F2:F27" si="3">AVERAGE($B$2:$B$7)</f>
        <v>0.28999999999999998</v>
      </c>
      <c r="G2" s="7">
        <f t="shared" ref="G2:G27" ca="1" si="4">F2-(1/3)*2.66*O2</f>
        <v>0.27226666666666666</v>
      </c>
      <c r="H2" s="7">
        <f t="shared" ref="H2:H27" ca="1" si="5">F2-(2/3)*2.66*O2</f>
        <v>0.25453333333333333</v>
      </c>
      <c r="I2" s="7">
        <f t="shared" ref="I2:I27" ca="1" si="6">F2-2.66*O2</f>
        <v>0.23679999999999998</v>
      </c>
      <c r="J2" s="7">
        <f>B2</f>
        <v>0.28999999999999998</v>
      </c>
      <c r="K2" s="7"/>
      <c r="L2" s="7"/>
      <c r="M2" s="7"/>
      <c r="N2" s="7"/>
      <c r="O2" s="7">
        <f t="shared" ref="O2:O27" ca="1" si="7">AVERAGE($K$2:$K$7)</f>
        <v>1.9999999999999997E-2</v>
      </c>
      <c r="P2" s="7"/>
      <c r="Q2" s="7"/>
      <c r="R2" s="7"/>
    </row>
    <row r="3" spans="1:18" ht="14" customHeight="1" x14ac:dyDescent="0.3">
      <c r="A3" s="1">
        <v>2017</v>
      </c>
      <c r="B3" s="7">
        <v>0.31</v>
      </c>
      <c r="C3" s="7">
        <f t="shared" ca="1" si="0"/>
        <v>0.34319999999999995</v>
      </c>
      <c r="D3" s="7">
        <f t="shared" ca="1" si="1"/>
        <v>0.32546666666666663</v>
      </c>
      <c r="E3" s="7">
        <f t="shared" ca="1" si="2"/>
        <v>0.3077333333333333</v>
      </c>
      <c r="F3" s="7">
        <f t="shared" si="3"/>
        <v>0.28999999999999998</v>
      </c>
      <c r="G3" s="7">
        <f t="shared" ca="1" si="4"/>
        <v>0.27226666666666666</v>
      </c>
      <c r="H3" s="7">
        <f t="shared" ca="1" si="5"/>
        <v>0.25453333333333333</v>
      </c>
      <c r="I3" s="7">
        <f t="shared" ca="1" si="6"/>
        <v>0.23679999999999998</v>
      </c>
      <c r="J3">
        <f t="shared" ref="J3:J27" ca="1" si="8">IF(ISBLANK(B3),OFFSET(J3,-1,0,1,1),B3)</f>
        <v>0.31</v>
      </c>
      <c r="K3" s="7">
        <f t="shared" ref="K3:K27" ca="1" si="9">IF(OR(OFFSET(K3,-1,-9,1,1)="",OFFSET(K3,0,-9,1,1)=""),"",IF(ISERROR(ABS(B3-OFFSET(K3,-1,-1,1,1))),"",ABS(B3-OFFSET(K3,-1,-1,1,1))))</f>
        <v>2.0000000000000018E-2</v>
      </c>
      <c r="L3" s="7">
        <f t="shared" ref="L3:L27" ca="1" si="10">3.267*O3</f>
        <v>6.5339999999999981E-2</v>
      </c>
      <c r="M3" s="7">
        <f t="shared" ref="M3:M27" ca="1" si="11">(2/3)*(L3-O3)+O3</f>
        <v>5.0226666666666656E-2</v>
      </c>
      <c r="N3" s="7">
        <f t="shared" ref="N3:N27" ca="1" si="12">(1/3)*(L3-O3)+O3</f>
        <v>3.5113333333333323E-2</v>
      </c>
      <c r="O3" s="7">
        <f t="shared" ca="1" si="7"/>
        <v>1.9999999999999997E-2</v>
      </c>
      <c r="P3" s="7">
        <f t="shared" ref="P3:P27" ca="1" si="13">(MAX(O3-(1/3)*(L3-O3),0))</f>
        <v>4.8866666666666694E-3</v>
      </c>
      <c r="Q3" s="7">
        <f t="shared" ref="Q3:Q27" ca="1" si="14">MAX(O3-(2/3)*(L3-O3),0)</f>
        <v>0</v>
      </c>
      <c r="R3" s="7">
        <v>0</v>
      </c>
    </row>
    <row r="4" spans="1:18" ht="14" customHeight="1" x14ac:dyDescent="0.3">
      <c r="A4" s="1">
        <v>2018</v>
      </c>
      <c r="B4" s="7">
        <v>0.28999999999999998</v>
      </c>
      <c r="C4" s="7">
        <f t="shared" ca="1" si="0"/>
        <v>0.34319999999999995</v>
      </c>
      <c r="D4" s="7">
        <f t="shared" ca="1" si="1"/>
        <v>0.32546666666666663</v>
      </c>
      <c r="E4" s="7">
        <f t="shared" ca="1" si="2"/>
        <v>0.3077333333333333</v>
      </c>
      <c r="F4" s="7">
        <f t="shared" si="3"/>
        <v>0.28999999999999998</v>
      </c>
      <c r="G4" s="7">
        <f t="shared" ca="1" si="4"/>
        <v>0.27226666666666666</v>
      </c>
      <c r="H4" s="7">
        <f t="shared" ca="1" si="5"/>
        <v>0.25453333333333333</v>
      </c>
      <c r="I4" s="7">
        <f t="shared" ca="1" si="6"/>
        <v>0.23679999999999998</v>
      </c>
      <c r="J4">
        <f t="shared" ca="1" si="8"/>
        <v>0.28999999999999998</v>
      </c>
      <c r="K4" s="7">
        <f t="shared" ca="1" si="9"/>
        <v>2.0000000000000018E-2</v>
      </c>
      <c r="L4" s="7">
        <f t="shared" ca="1" si="10"/>
        <v>6.5339999999999981E-2</v>
      </c>
      <c r="M4" s="7">
        <f t="shared" ca="1" si="11"/>
        <v>5.0226666666666656E-2</v>
      </c>
      <c r="N4" s="7">
        <f t="shared" ca="1" si="12"/>
        <v>3.5113333333333323E-2</v>
      </c>
      <c r="O4" s="7">
        <f t="shared" ca="1" si="7"/>
        <v>1.9999999999999997E-2</v>
      </c>
      <c r="P4" s="7">
        <f t="shared" ca="1" si="13"/>
        <v>4.8866666666666694E-3</v>
      </c>
      <c r="Q4" s="7">
        <f t="shared" ca="1" si="14"/>
        <v>0</v>
      </c>
      <c r="R4" s="7">
        <v>0</v>
      </c>
    </row>
    <row r="5" spans="1:18" ht="14" customHeight="1" x14ac:dyDescent="0.3">
      <c r="A5" s="1">
        <v>2020</v>
      </c>
      <c r="B5" s="7">
        <v>0.27</v>
      </c>
      <c r="C5" s="7">
        <f t="shared" ca="1" si="0"/>
        <v>0.34319999999999995</v>
      </c>
      <c r="D5" s="7">
        <f t="shared" ca="1" si="1"/>
        <v>0.32546666666666663</v>
      </c>
      <c r="E5" s="7">
        <f t="shared" ca="1" si="2"/>
        <v>0.3077333333333333</v>
      </c>
      <c r="F5" s="7">
        <f t="shared" si="3"/>
        <v>0.28999999999999998</v>
      </c>
      <c r="G5" s="7">
        <f t="shared" ca="1" si="4"/>
        <v>0.27226666666666666</v>
      </c>
      <c r="H5" s="7">
        <f t="shared" ca="1" si="5"/>
        <v>0.25453333333333333</v>
      </c>
      <c r="I5" s="7">
        <f t="shared" ca="1" si="6"/>
        <v>0.23679999999999998</v>
      </c>
      <c r="J5">
        <f t="shared" ca="1" si="8"/>
        <v>0.27</v>
      </c>
      <c r="K5" s="7">
        <f t="shared" ca="1" si="9"/>
        <v>1.9999999999999962E-2</v>
      </c>
      <c r="L5" s="7">
        <f t="shared" ca="1" si="10"/>
        <v>6.5339999999999981E-2</v>
      </c>
      <c r="M5" s="7">
        <f t="shared" ca="1" si="11"/>
        <v>5.0226666666666656E-2</v>
      </c>
      <c r="N5" s="7">
        <f t="shared" ca="1" si="12"/>
        <v>3.5113333333333323E-2</v>
      </c>
      <c r="O5" s="7">
        <f t="shared" ca="1" si="7"/>
        <v>1.9999999999999997E-2</v>
      </c>
      <c r="P5" s="7">
        <f t="shared" ca="1" si="13"/>
        <v>4.8866666666666694E-3</v>
      </c>
      <c r="Q5" s="7">
        <f t="shared" ca="1" si="14"/>
        <v>0</v>
      </c>
      <c r="R5" s="7">
        <v>0</v>
      </c>
    </row>
    <row r="6" spans="1:18" ht="14" customHeight="1" x14ac:dyDescent="0.3">
      <c r="A6" s="1">
        <v>2021</v>
      </c>
      <c r="B6" s="7">
        <v>0.27</v>
      </c>
      <c r="C6" s="7">
        <f t="shared" ca="1" si="0"/>
        <v>0.34319999999999995</v>
      </c>
      <c r="D6" s="7">
        <f t="shared" ca="1" si="1"/>
        <v>0.32546666666666663</v>
      </c>
      <c r="E6" s="7">
        <f t="shared" ca="1" si="2"/>
        <v>0.3077333333333333</v>
      </c>
      <c r="F6" s="7">
        <f t="shared" si="3"/>
        <v>0.28999999999999998</v>
      </c>
      <c r="G6" s="7">
        <f t="shared" ca="1" si="4"/>
        <v>0.27226666666666666</v>
      </c>
      <c r="H6" s="7">
        <f t="shared" ca="1" si="5"/>
        <v>0.25453333333333333</v>
      </c>
      <c r="I6" s="7">
        <f t="shared" ca="1" si="6"/>
        <v>0.23679999999999998</v>
      </c>
      <c r="J6">
        <f t="shared" ca="1" si="8"/>
        <v>0.27</v>
      </c>
      <c r="K6" s="7">
        <f t="shared" ca="1" si="9"/>
        <v>0</v>
      </c>
      <c r="L6" s="7">
        <f t="shared" ca="1" si="10"/>
        <v>6.5339999999999981E-2</v>
      </c>
      <c r="M6" s="7">
        <f t="shared" ca="1" si="11"/>
        <v>5.0226666666666656E-2</v>
      </c>
      <c r="N6" s="7">
        <f t="shared" ca="1" si="12"/>
        <v>3.5113333333333323E-2</v>
      </c>
      <c r="O6" s="7">
        <f t="shared" ca="1" si="7"/>
        <v>1.9999999999999997E-2</v>
      </c>
      <c r="P6" s="7">
        <f t="shared" ca="1" si="13"/>
        <v>4.8866666666666694E-3</v>
      </c>
      <c r="Q6" s="7">
        <f t="shared" ca="1" si="14"/>
        <v>0</v>
      </c>
      <c r="R6" s="7">
        <v>0</v>
      </c>
    </row>
    <row r="7" spans="1:18" ht="14" customHeight="1" x14ac:dyDescent="0.3">
      <c r="A7" s="1">
        <v>2022</v>
      </c>
      <c r="B7" s="7">
        <v>0.31</v>
      </c>
      <c r="C7" s="7">
        <f t="shared" ca="1" si="0"/>
        <v>0.34319999999999995</v>
      </c>
      <c r="D7" s="7">
        <f t="shared" ca="1" si="1"/>
        <v>0.32546666666666663</v>
      </c>
      <c r="E7" s="7">
        <f t="shared" ca="1" si="2"/>
        <v>0.3077333333333333</v>
      </c>
      <c r="F7" s="7">
        <f t="shared" si="3"/>
        <v>0.28999999999999998</v>
      </c>
      <c r="G7" s="7">
        <f t="shared" ca="1" si="4"/>
        <v>0.27226666666666666</v>
      </c>
      <c r="H7" s="7">
        <f t="shared" ca="1" si="5"/>
        <v>0.25453333333333333</v>
      </c>
      <c r="I7" s="7">
        <f t="shared" ca="1" si="6"/>
        <v>0.23679999999999998</v>
      </c>
      <c r="J7">
        <f t="shared" ca="1" si="8"/>
        <v>0.31</v>
      </c>
      <c r="K7" s="7">
        <f t="shared" ca="1" si="9"/>
        <v>3.999999999999998E-2</v>
      </c>
      <c r="L7" s="7">
        <f t="shared" ca="1" si="10"/>
        <v>6.5339999999999981E-2</v>
      </c>
      <c r="M7" s="7">
        <f t="shared" ca="1" si="11"/>
        <v>5.0226666666666656E-2</v>
      </c>
      <c r="N7" s="7">
        <f t="shared" ca="1" si="12"/>
        <v>3.5113333333333323E-2</v>
      </c>
      <c r="O7" s="7">
        <f t="shared" ca="1" si="7"/>
        <v>1.9999999999999997E-2</v>
      </c>
      <c r="P7" s="7">
        <f t="shared" ca="1" si="13"/>
        <v>4.8866666666666694E-3</v>
      </c>
      <c r="Q7" s="7">
        <f t="shared" ca="1" si="14"/>
        <v>0</v>
      </c>
      <c r="R7" s="7">
        <v>0</v>
      </c>
    </row>
    <row r="8" spans="1:18" ht="14" customHeight="1" x14ac:dyDescent="0.2">
      <c r="B8" s="7"/>
      <c r="C8" s="7">
        <f t="shared" ca="1" si="0"/>
        <v>0.34319999999999995</v>
      </c>
      <c r="D8" s="7">
        <f t="shared" ca="1" si="1"/>
        <v>0.32546666666666663</v>
      </c>
      <c r="E8" s="7">
        <f t="shared" ca="1" si="2"/>
        <v>0.3077333333333333</v>
      </c>
      <c r="F8" s="7">
        <f t="shared" si="3"/>
        <v>0.28999999999999998</v>
      </c>
      <c r="G8" s="7">
        <f t="shared" ca="1" si="4"/>
        <v>0.27226666666666666</v>
      </c>
      <c r="H8" s="7">
        <f t="shared" ca="1" si="5"/>
        <v>0.25453333333333333</v>
      </c>
      <c r="I8" s="7">
        <f t="shared" ca="1" si="6"/>
        <v>0.23679999999999998</v>
      </c>
      <c r="J8">
        <f t="shared" ca="1" si="8"/>
        <v>0.31</v>
      </c>
      <c r="K8" t="str">
        <f t="shared" ca="1" si="9"/>
        <v/>
      </c>
      <c r="L8">
        <f t="shared" ca="1" si="10"/>
        <v>6.5339999999999981E-2</v>
      </c>
      <c r="M8">
        <f t="shared" ca="1" si="11"/>
        <v>5.0226666666666656E-2</v>
      </c>
      <c r="N8">
        <f t="shared" ca="1" si="12"/>
        <v>3.5113333333333323E-2</v>
      </c>
      <c r="O8" s="7">
        <f t="shared" ca="1" si="7"/>
        <v>1.9999999999999997E-2</v>
      </c>
      <c r="P8">
        <f t="shared" ca="1" si="13"/>
        <v>4.8866666666666694E-3</v>
      </c>
      <c r="Q8">
        <f t="shared" ca="1" si="14"/>
        <v>0</v>
      </c>
      <c r="R8">
        <v>0</v>
      </c>
    </row>
    <row r="9" spans="1:18" ht="14" customHeight="1" x14ac:dyDescent="0.2">
      <c r="B9" s="7"/>
      <c r="C9" s="7">
        <f t="shared" ca="1" si="0"/>
        <v>0.34319999999999995</v>
      </c>
      <c r="D9" s="7">
        <f t="shared" ca="1" si="1"/>
        <v>0.32546666666666663</v>
      </c>
      <c r="E9" s="7">
        <f t="shared" ca="1" si="2"/>
        <v>0.3077333333333333</v>
      </c>
      <c r="F9" s="7">
        <f t="shared" si="3"/>
        <v>0.28999999999999998</v>
      </c>
      <c r="G9" s="7">
        <f t="shared" ca="1" si="4"/>
        <v>0.27226666666666666</v>
      </c>
      <c r="H9" s="7">
        <f t="shared" ca="1" si="5"/>
        <v>0.25453333333333333</v>
      </c>
      <c r="I9" s="7">
        <f t="shared" ca="1" si="6"/>
        <v>0.23679999999999998</v>
      </c>
      <c r="J9">
        <f t="shared" ca="1" si="8"/>
        <v>0.31</v>
      </c>
      <c r="K9" t="str">
        <f t="shared" ca="1" si="9"/>
        <v/>
      </c>
      <c r="L9">
        <f t="shared" ca="1" si="10"/>
        <v>6.5339999999999981E-2</v>
      </c>
      <c r="M9">
        <f t="shared" ca="1" si="11"/>
        <v>5.0226666666666656E-2</v>
      </c>
      <c r="N9">
        <f t="shared" ca="1" si="12"/>
        <v>3.5113333333333323E-2</v>
      </c>
      <c r="O9" s="7">
        <f t="shared" ca="1" si="7"/>
        <v>1.9999999999999997E-2</v>
      </c>
      <c r="P9">
        <f t="shared" ca="1" si="13"/>
        <v>4.8866666666666694E-3</v>
      </c>
      <c r="Q9">
        <f t="shared" ca="1" si="14"/>
        <v>0</v>
      </c>
      <c r="R9">
        <v>0</v>
      </c>
    </row>
    <row r="10" spans="1:18" ht="14" customHeight="1" x14ac:dyDescent="0.2">
      <c r="B10" s="7"/>
      <c r="C10" s="7">
        <f t="shared" ca="1" si="0"/>
        <v>0.34319999999999995</v>
      </c>
      <c r="D10" s="7">
        <f t="shared" ca="1" si="1"/>
        <v>0.32546666666666663</v>
      </c>
      <c r="E10" s="7">
        <f t="shared" ca="1" si="2"/>
        <v>0.3077333333333333</v>
      </c>
      <c r="F10" s="7">
        <f t="shared" si="3"/>
        <v>0.28999999999999998</v>
      </c>
      <c r="G10" s="7">
        <f t="shared" ca="1" si="4"/>
        <v>0.27226666666666666</v>
      </c>
      <c r="H10" s="7">
        <f t="shared" ca="1" si="5"/>
        <v>0.25453333333333333</v>
      </c>
      <c r="I10" s="7">
        <f t="shared" ca="1" si="6"/>
        <v>0.23679999999999998</v>
      </c>
      <c r="J10">
        <f t="shared" ca="1" si="8"/>
        <v>0.31</v>
      </c>
      <c r="K10" t="str">
        <f t="shared" ca="1" si="9"/>
        <v/>
      </c>
      <c r="L10">
        <f t="shared" ca="1" si="10"/>
        <v>6.5339999999999981E-2</v>
      </c>
      <c r="M10">
        <f t="shared" ca="1" si="11"/>
        <v>5.0226666666666656E-2</v>
      </c>
      <c r="N10">
        <f t="shared" ca="1" si="12"/>
        <v>3.5113333333333323E-2</v>
      </c>
      <c r="O10" s="7">
        <f t="shared" ca="1" si="7"/>
        <v>1.9999999999999997E-2</v>
      </c>
      <c r="P10">
        <f t="shared" ca="1" si="13"/>
        <v>4.8866666666666694E-3</v>
      </c>
      <c r="Q10">
        <f t="shared" ca="1" si="14"/>
        <v>0</v>
      </c>
      <c r="R10">
        <v>0</v>
      </c>
    </row>
    <row r="11" spans="1:18" ht="14" customHeight="1" x14ac:dyDescent="0.2">
      <c r="B11" s="7"/>
      <c r="C11" s="7">
        <f t="shared" ca="1" si="0"/>
        <v>0.34319999999999995</v>
      </c>
      <c r="D11" s="7">
        <f t="shared" ca="1" si="1"/>
        <v>0.32546666666666663</v>
      </c>
      <c r="E11" s="7">
        <f t="shared" ca="1" si="2"/>
        <v>0.3077333333333333</v>
      </c>
      <c r="F11" s="7">
        <f t="shared" si="3"/>
        <v>0.28999999999999998</v>
      </c>
      <c r="G11" s="7">
        <f t="shared" ca="1" si="4"/>
        <v>0.27226666666666666</v>
      </c>
      <c r="H11" s="7">
        <f t="shared" ca="1" si="5"/>
        <v>0.25453333333333333</v>
      </c>
      <c r="I11" s="7">
        <f t="shared" ca="1" si="6"/>
        <v>0.23679999999999998</v>
      </c>
      <c r="J11">
        <f t="shared" ca="1" si="8"/>
        <v>0.31</v>
      </c>
      <c r="K11" t="str">
        <f t="shared" ca="1" si="9"/>
        <v/>
      </c>
      <c r="L11">
        <f t="shared" ca="1" si="10"/>
        <v>6.5339999999999981E-2</v>
      </c>
      <c r="M11">
        <f t="shared" ca="1" si="11"/>
        <v>5.0226666666666656E-2</v>
      </c>
      <c r="N11">
        <f t="shared" ca="1" si="12"/>
        <v>3.5113333333333323E-2</v>
      </c>
      <c r="O11" s="7">
        <f t="shared" ca="1" si="7"/>
        <v>1.9999999999999997E-2</v>
      </c>
      <c r="P11">
        <f t="shared" ca="1" si="13"/>
        <v>4.8866666666666694E-3</v>
      </c>
      <c r="Q11">
        <f t="shared" ca="1" si="14"/>
        <v>0</v>
      </c>
      <c r="R11">
        <v>0</v>
      </c>
    </row>
    <row r="12" spans="1:18" ht="14" customHeight="1" x14ac:dyDescent="0.2">
      <c r="B12" s="7"/>
      <c r="C12" s="7">
        <f t="shared" ca="1" si="0"/>
        <v>0.34319999999999995</v>
      </c>
      <c r="D12" s="7">
        <f t="shared" ca="1" si="1"/>
        <v>0.32546666666666663</v>
      </c>
      <c r="E12" s="7">
        <f t="shared" ca="1" si="2"/>
        <v>0.3077333333333333</v>
      </c>
      <c r="F12" s="7">
        <f t="shared" si="3"/>
        <v>0.28999999999999998</v>
      </c>
      <c r="G12" s="7">
        <f t="shared" ca="1" si="4"/>
        <v>0.27226666666666666</v>
      </c>
      <c r="H12" s="7">
        <f t="shared" ca="1" si="5"/>
        <v>0.25453333333333333</v>
      </c>
      <c r="I12" s="7">
        <f t="shared" ca="1" si="6"/>
        <v>0.23679999999999998</v>
      </c>
      <c r="J12">
        <f t="shared" ca="1" si="8"/>
        <v>0.31</v>
      </c>
      <c r="K12" t="str">
        <f t="shared" ca="1" si="9"/>
        <v/>
      </c>
      <c r="L12">
        <f t="shared" ca="1" si="10"/>
        <v>6.5339999999999981E-2</v>
      </c>
      <c r="M12">
        <f t="shared" ca="1" si="11"/>
        <v>5.0226666666666656E-2</v>
      </c>
      <c r="N12">
        <f t="shared" ca="1" si="12"/>
        <v>3.5113333333333323E-2</v>
      </c>
      <c r="O12" s="7">
        <f t="shared" ca="1" si="7"/>
        <v>1.9999999999999997E-2</v>
      </c>
      <c r="P12">
        <f t="shared" ca="1" si="13"/>
        <v>4.8866666666666694E-3</v>
      </c>
      <c r="Q12">
        <f t="shared" ca="1" si="14"/>
        <v>0</v>
      </c>
      <c r="R12">
        <v>0</v>
      </c>
    </row>
    <row r="13" spans="1:18" ht="14" customHeight="1" x14ac:dyDescent="0.2">
      <c r="B13" s="7"/>
      <c r="C13" s="7">
        <f t="shared" ca="1" si="0"/>
        <v>0.34319999999999995</v>
      </c>
      <c r="D13" s="7">
        <f t="shared" ca="1" si="1"/>
        <v>0.32546666666666663</v>
      </c>
      <c r="E13" s="7">
        <f t="shared" ca="1" si="2"/>
        <v>0.3077333333333333</v>
      </c>
      <c r="F13" s="7">
        <f t="shared" si="3"/>
        <v>0.28999999999999998</v>
      </c>
      <c r="G13" s="7">
        <f t="shared" ca="1" si="4"/>
        <v>0.27226666666666666</v>
      </c>
      <c r="H13" s="7">
        <f t="shared" ca="1" si="5"/>
        <v>0.25453333333333333</v>
      </c>
      <c r="I13" s="7">
        <f t="shared" ca="1" si="6"/>
        <v>0.23679999999999998</v>
      </c>
      <c r="J13">
        <f t="shared" ca="1" si="8"/>
        <v>0.31</v>
      </c>
      <c r="K13" t="str">
        <f t="shared" ca="1" si="9"/>
        <v/>
      </c>
      <c r="L13">
        <f t="shared" ca="1" si="10"/>
        <v>6.5339999999999981E-2</v>
      </c>
      <c r="M13">
        <f t="shared" ca="1" si="11"/>
        <v>5.0226666666666656E-2</v>
      </c>
      <c r="N13">
        <f t="shared" ca="1" si="12"/>
        <v>3.5113333333333323E-2</v>
      </c>
      <c r="O13" s="7">
        <f t="shared" ca="1" si="7"/>
        <v>1.9999999999999997E-2</v>
      </c>
      <c r="P13">
        <f t="shared" ca="1" si="13"/>
        <v>4.8866666666666694E-3</v>
      </c>
      <c r="Q13">
        <f t="shared" ca="1" si="14"/>
        <v>0</v>
      </c>
      <c r="R13">
        <v>0</v>
      </c>
    </row>
    <row r="14" spans="1:18" ht="14" customHeight="1" x14ac:dyDescent="0.2">
      <c r="B14" s="7"/>
      <c r="C14" s="7">
        <f t="shared" ca="1" si="0"/>
        <v>0.34319999999999995</v>
      </c>
      <c r="D14" s="7">
        <f t="shared" ca="1" si="1"/>
        <v>0.32546666666666663</v>
      </c>
      <c r="E14" s="7">
        <f t="shared" ca="1" si="2"/>
        <v>0.3077333333333333</v>
      </c>
      <c r="F14" s="7">
        <f t="shared" si="3"/>
        <v>0.28999999999999998</v>
      </c>
      <c r="G14" s="7">
        <f t="shared" ca="1" si="4"/>
        <v>0.27226666666666666</v>
      </c>
      <c r="H14" s="7">
        <f t="shared" ca="1" si="5"/>
        <v>0.25453333333333333</v>
      </c>
      <c r="I14" s="7">
        <f t="shared" ca="1" si="6"/>
        <v>0.23679999999999998</v>
      </c>
      <c r="J14">
        <f t="shared" ca="1" si="8"/>
        <v>0.31</v>
      </c>
      <c r="K14" t="str">
        <f t="shared" ca="1" si="9"/>
        <v/>
      </c>
      <c r="L14">
        <f t="shared" ca="1" si="10"/>
        <v>6.5339999999999981E-2</v>
      </c>
      <c r="M14">
        <f t="shared" ca="1" si="11"/>
        <v>5.0226666666666656E-2</v>
      </c>
      <c r="N14">
        <f t="shared" ca="1" si="12"/>
        <v>3.5113333333333323E-2</v>
      </c>
      <c r="O14" s="7">
        <f t="shared" ca="1" si="7"/>
        <v>1.9999999999999997E-2</v>
      </c>
      <c r="P14">
        <f t="shared" ca="1" si="13"/>
        <v>4.8866666666666694E-3</v>
      </c>
      <c r="Q14">
        <f t="shared" ca="1" si="14"/>
        <v>0</v>
      </c>
      <c r="R14">
        <v>0</v>
      </c>
    </row>
    <row r="15" spans="1:18" ht="14" customHeight="1" x14ac:dyDescent="0.2">
      <c r="B15" s="7"/>
      <c r="C15" s="7">
        <f t="shared" ca="1" si="0"/>
        <v>0.34319999999999995</v>
      </c>
      <c r="D15" s="7">
        <f t="shared" ca="1" si="1"/>
        <v>0.32546666666666663</v>
      </c>
      <c r="E15" s="7">
        <f t="shared" ca="1" si="2"/>
        <v>0.3077333333333333</v>
      </c>
      <c r="F15" s="7">
        <f t="shared" si="3"/>
        <v>0.28999999999999998</v>
      </c>
      <c r="G15" s="7">
        <f t="shared" ca="1" si="4"/>
        <v>0.27226666666666666</v>
      </c>
      <c r="H15" s="7">
        <f t="shared" ca="1" si="5"/>
        <v>0.25453333333333333</v>
      </c>
      <c r="I15" s="7">
        <f t="shared" ca="1" si="6"/>
        <v>0.23679999999999998</v>
      </c>
      <c r="J15">
        <f t="shared" ca="1" si="8"/>
        <v>0.31</v>
      </c>
      <c r="K15" t="str">
        <f t="shared" ca="1" si="9"/>
        <v/>
      </c>
      <c r="L15">
        <f t="shared" ca="1" si="10"/>
        <v>6.5339999999999981E-2</v>
      </c>
      <c r="M15">
        <f t="shared" ca="1" si="11"/>
        <v>5.0226666666666656E-2</v>
      </c>
      <c r="N15">
        <f t="shared" ca="1" si="12"/>
        <v>3.5113333333333323E-2</v>
      </c>
      <c r="O15" s="7">
        <f t="shared" ca="1" si="7"/>
        <v>1.9999999999999997E-2</v>
      </c>
      <c r="P15">
        <f t="shared" ca="1" si="13"/>
        <v>4.8866666666666694E-3</v>
      </c>
      <c r="Q15">
        <f t="shared" ca="1" si="14"/>
        <v>0</v>
      </c>
      <c r="R15">
        <v>0</v>
      </c>
    </row>
    <row r="16" spans="1:18" ht="14" customHeight="1" x14ac:dyDescent="0.2">
      <c r="B16" s="7"/>
      <c r="C16" s="7">
        <f t="shared" ca="1" si="0"/>
        <v>0.34319999999999995</v>
      </c>
      <c r="D16" s="7">
        <f t="shared" ca="1" si="1"/>
        <v>0.32546666666666663</v>
      </c>
      <c r="E16" s="7">
        <f t="shared" ca="1" si="2"/>
        <v>0.3077333333333333</v>
      </c>
      <c r="F16" s="7">
        <f t="shared" si="3"/>
        <v>0.28999999999999998</v>
      </c>
      <c r="G16" s="7">
        <f t="shared" ca="1" si="4"/>
        <v>0.27226666666666666</v>
      </c>
      <c r="H16" s="7">
        <f t="shared" ca="1" si="5"/>
        <v>0.25453333333333333</v>
      </c>
      <c r="I16" s="7">
        <f t="shared" ca="1" si="6"/>
        <v>0.23679999999999998</v>
      </c>
      <c r="J16">
        <f t="shared" ca="1" si="8"/>
        <v>0.31</v>
      </c>
      <c r="K16" t="str">
        <f t="shared" ca="1" si="9"/>
        <v/>
      </c>
      <c r="L16">
        <f t="shared" ca="1" si="10"/>
        <v>6.5339999999999981E-2</v>
      </c>
      <c r="M16">
        <f t="shared" ca="1" si="11"/>
        <v>5.0226666666666656E-2</v>
      </c>
      <c r="N16">
        <f t="shared" ca="1" si="12"/>
        <v>3.5113333333333323E-2</v>
      </c>
      <c r="O16" s="7">
        <f t="shared" ca="1" si="7"/>
        <v>1.9999999999999997E-2</v>
      </c>
      <c r="P16">
        <f t="shared" ca="1" si="13"/>
        <v>4.8866666666666694E-3</v>
      </c>
      <c r="Q16">
        <f t="shared" ca="1" si="14"/>
        <v>0</v>
      </c>
      <c r="R16">
        <v>0</v>
      </c>
    </row>
    <row r="17" spans="2:18" ht="14" customHeight="1" x14ac:dyDescent="0.2">
      <c r="B17" s="7"/>
      <c r="C17" s="7">
        <f t="shared" ca="1" si="0"/>
        <v>0.34319999999999995</v>
      </c>
      <c r="D17" s="7">
        <f t="shared" ca="1" si="1"/>
        <v>0.32546666666666663</v>
      </c>
      <c r="E17" s="7">
        <f t="shared" ca="1" si="2"/>
        <v>0.3077333333333333</v>
      </c>
      <c r="F17" s="7">
        <f t="shared" si="3"/>
        <v>0.28999999999999998</v>
      </c>
      <c r="G17" s="7">
        <f t="shared" ca="1" si="4"/>
        <v>0.27226666666666666</v>
      </c>
      <c r="H17" s="7">
        <f t="shared" ca="1" si="5"/>
        <v>0.25453333333333333</v>
      </c>
      <c r="I17" s="7">
        <f t="shared" ca="1" si="6"/>
        <v>0.23679999999999998</v>
      </c>
      <c r="J17">
        <f t="shared" ca="1" si="8"/>
        <v>0.31</v>
      </c>
      <c r="K17" t="str">
        <f t="shared" ca="1" si="9"/>
        <v/>
      </c>
      <c r="L17">
        <f t="shared" ca="1" si="10"/>
        <v>6.5339999999999981E-2</v>
      </c>
      <c r="M17">
        <f t="shared" ca="1" si="11"/>
        <v>5.0226666666666656E-2</v>
      </c>
      <c r="N17">
        <f t="shared" ca="1" si="12"/>
        <v>3.5113333333333323E-2</v>
      </c>
      <c r="O17" s="7">
        <f t="shared" ca="1" si="7"/>
        <v>1.9999999999999997E-2</v>
      </c>
      <c r="P17">
        <f t="shared" ca="1" si="13"/>
        <v>4.8866666666666694E-3</v>
      </c>
      <c r="Q17">
        <f t="shared" ca="1" si="14"/>
        <v>0</v>
      </c>
      <c r="R17">
        <v>0</v>
      </c>
    </row>
    <row r="18" spans="2:18" ht="14" customHeight="1" x14ac:dyDescent="0.2">
      <c r="B18" s="7"/>
      <c r="C18" s="7">
        <f t="shared" ca="1" si="0"/>
        <v>0.34319999999999995</v>
      </c>
      <c r="D18" s="7">
        <f t="shared" ca="1" si="1"/>
        <v>0.32546666666666663</v>
      </c>
      <c r="E18" s="7">
        <f t="shared" ca="1" si="2"/>
        <v>0.3077333333333333</v>
      </c>
      <c r="F18" s="7">
        <f t="shared" si="3"/>
        <v>0.28999999999999998</v>
      </c>
      <c r="G18" s="7">
        <f t="shared" ca="1" si="4"/>
        <v>0.27226666666666666</v>
      </c>
      <c r="H18" s="7">
        <f t="shared" ca="1" si="5"/>
        <v>0.25453333333333333</v>
      </c>
      <c r="I18" s="7">
        <f t="shared" ca="1" si="6"/>
        <v>0.23679999999999998</v>
      </c>
      <c r="J18">
        <f t="shared" ca="1" si="8"/>
        <v>0.31</v>
      </c>
      <c r="K18" t="str">
        <f t="shared" ca="1" si="9"/>
        <v/>
      </c>
      <c r="L18">
        <f t="shared" ca="1" si="10"/>
        <v>6.5339999999999981E-2</v>
      </c>
      <c r="M18">
        <f t="shared" ca="1" si="11"/>
        <v>5.0226666666666656E-2</v>
      </c>
      <c r="N18">
        <f t="shared" ca="1" si="12"/>
        <v>3.5113333333333323E-2</v>
      </c>
      <c r="O18" s="7">
        <f t="shared" ca="1" si="7"/>
        <v>1.9999999999999997E-2</v>
      </c>
      <c r="P18">
        <f t="shared" ca="1" si="13"/>
        <v>4.8866666666666694E-3</v>
      </c>
      <c r="Q18">
        <f t="shared" ca="1" si="14"/>
        <v>0</v>
      </c>
      <c r="R18">
        <v>0</v>
      </c>
    </row>
    <row r="19" spans="2:18" ht="14" customHeight="1" x14ac:dyDescent="0.2">
      <c r="B19" s="7"/>
      <c r="C19" s="7">
        <f t="shared" ca="1" si="0"/>
        <v>0.34319999999999995</v>
      </c>
      <c r="D19" s="7">
        <f t="shared" ca="1" si="1"/>
        <v>0.32546666666666663</v>
      </c>
      <c r="E19" s="7">
        <f t="shared" ca="1" si="2"/>
        <v>0.3077333333333333</v>
      </c>
      <c r="F19" s="7">
        <f t="shared" si="3"/>
        <v>0.28999999999999998</v>
      </c>
      <c r="G19" s="7">
        <f t="shared" ca="1" si="4"/>
        <v>0.27226666666666666</v>
      </c>
      <c r="H19" s="7">
        <f t="shared" ca="1" si="5"/>
        <v>0.25453333333333333</v>
      </c>
      <c r="I19" s="7">
        <f t="shared" ca="1" si="6"/>
        <v>0.23679999999999998</v>
      </c>
      <c r="J19">
        <f t="shared" ca="1" si="8"/>
        <v>0.31</v>
      </c>
      <c r="K19" t="str">
        <f t="shared" ca="1" si="9"/>
        <v/>
      </c>
      <c r="L19">
        <f t="shared" ca="1" si="10"/>
        <v>6.5339999999999981E-2</v>
      </c>
      <c r="M19">
        <f t="shared" ca="1" si="11"/>
        <v>5.0226666666666656E-2</v>
      </c>
      <c r="N19">
        <f t="shared" ca="1" si="12"/>
        <v>3.5113333333333323E-2</v>
      </c>
      <c r="O19" s="7">
        <f t="shared" ca="1" si="7"/>
        <v>1.9999999999999997E-2</v>
      </c>
      <c r="P19">
        <f t="shared" ca="1" si="13"/>
        <v>4.8866666666666694E-3</v>
      </c>
      <c r="Q19">
        <f t="shared" ca="1" si="14"/>
        <v>0</v>
      </c>
      <c r="R19">
        <v>0</v>
      </c>
    </row>
    <row r="20" spans="2:18" ht="14" customHeight="1" x14ac:dyDescent="0.2">
      <c r="B20" s="7"/>
      <c r="C20" s="7">
        <f t="shared" ca="1" si="0"/>
        <v>0.34319999999999995</v>
      </c>
      <c r="D20" s="7">
        <f t="shared" ca="1" si="1"/>
        <v>0.32546666666666663</v>
      </c>
      <c r="E20" s="7">
        <f t="shared" ca="1" si="2"/>
        <v>0.3077333333333333</v>
      </c>
      <c r="F20" s="7">
        <f t="shared" si="3"/>
        <v>0.28999999999999998</v>
      </c>
      <c r="G20" s="7">
        <f t="shared" ca="1" si="4"/>
        <v>0.27226666666666666</v>
      </c>
      <c r="H20" s="7">
        <f t="shared" ca="1" si="5"/>
        <v>0.25453333333333333</v>
      </c>
      <c r="I20" s="7">
        <f t="shared" ca="1" si="6"/>
        <v>0.23679999999999998</v>
      </c>
      <c r="J20">
        <f t="shared" ca="1" si="8"/>
        <v>0.31</v>
      </c>
      <c r="K20" t="str">
        <f t="shared" ca="1" si="9"/>
        <v/>
      </c>
      <c r="L20">
        <f t="shared" ca="1" si="10"/>
        <v>6.5339999999999981E-2</v>
      </c>
      <c r="M20">
        <f t="shared" ca="1" si="11"/>
        <v>5.0226666666666656E-2</v>
      </c>
      <c r="N20">
        <f t="shared" ca="1" si="12"/>
        <v>3.5113333333333323E-2</v>
      </c>
      <c r="O20" s="7">
        <f t="shared" ca="1" si="7"/>
        <v>1.9999999999999997E-2</v>
      </c>
      <c r="P20">
        <f t="shared" ca="1" si="13"/>
        <v>4.8866666666666694E-3</v>
      </c>
      <c r="Q20">
        <f t="shared" ca="1" si="14"/>
        <v>0</v>
      </c>
      <c r="R20">
        <v>0</v>
      </c>
    </row>
    <row r="21" spans="2:18" ht="14" customHeight="1" x14ac:dyDescent="0.2">
      <c r="B21" s="7"/>
      <c r="C21" s="7">
        <f t="shared" ca="1" si="0"/>
        <v>0.34319999999999995</v>
      </c>
      <c r="D21" s="7">
        <f t="shared" ca="1" si="1"/>
        <v>0.32546666666666663</v>
      </c>
      <c r="E21" s="7">
        <f t="shared" ca="1" si="2"/>
        <v>0.3077333333333333</v>
      </c>
      <c r="F21" s="7">
        <f t="shared" si="3"/>
        <v>0.28999999999999998</v>
      </c>
      <c r="G21" s="7">
        <f t="shared" ca="1" si="4"/>
        <v>0.27226666666666666</v>
      </c>
      <c r="H21" s="7">
        <f t="shared" ca="1" si="5"/>
        <v>0.25453333333333333</v>
      </c>
      <c r="I21" s="7">
        <f t="shared" ca="1" si="6"/>
        <v>0.23679999999999998</v>
      </c>
      <c r="J21">
        <f t="shared" ca="1" si="8"/>
        <v>0.31</v>
      </c>
      <c r="K21" t="str">
        <f t="shared" ca="1" si="9"/>
        <v/>
      </c>
      <c r="L21">
        <f t="shared" ca="1" si="10"/>
        <v>6.5339999999999981E-2</v>
      </c>
      <c r="M21">
        <f t="shared" ca="1" si="11"/>
        <v>5.0226666666666656E-2</v>
      </c>
      <c r="N21">
        <f t="shared" ca="1" si="12"/>
        <v>3.5113333333333323E-2</v>
      </c>
      <c r="O21" s="7">
        <f t="shared" ca="1" si="7"/>
        <v>1.9999999999999997E-2</v>
      </c>
      <c r="P21">
        <f t="shared" ca="1" si="13"/>
        <v>4.8866666666666694E-3</v>
      </c>
      <c r="Q21">
        <f t="shared" ca="1" si="14"/>
        <v>0</v>
      </c>
      <c r="R21">
        <v>0</v>
      </c>
    </row>
    <row r="22" spans="2:18" ht="14" customHeight="1" x14ac:dyDescent="0.2">
      <c r="B22" s="7"/>
      <c r="C22" s="7">
        <f t="shared" ca="1" si="0"/>
        <v>0.34319999999999995</v>
      </c>
      <c r="D22" s="7">
        <f t="shared" ca="1" si="1"/>
        <v>0.32546666666666663</v>
      </c>
      <c r="E22" s="7">
        <f t="shared" ca="1" si="2"/>
        <v>0.3077333333333333</v>
      </c>
      <c r="F22" s="7">
        <f t="shared" si="3"/>
        <v>0.28999999999999998</v>
      </c>
      <c r="G22" s="7">
        <f t="shared" ca="1" si="4"/>
        <v>0.27226666666666666</v>
      </c>
      <c r="H22" s="7">
        <f t="shared" ca="1" si="5"/>
        <v>0.25453333333333333</v>
      </c>
      <c r="I22" s="7">
        <f t="shared" ca="1" si="6"/>
        <v>0.23679999999999998</v>
      </c>
      <c r="J22">
        <f t="shared" ca="1" si="8"/>
        <v>0.31</v>
      </c>
      <c r="K22" t="str">
        <f t="shared" ca="1" si="9"/>
        <v/>
      </c>
      <c r="L22">
        <f t="shared" ca="1" si="10"/>
        <v>6.5339999999999981E-2</v>
      </c>
      <c r="M22">
        <f t="shared" ca="1" si="11"/>
        <v>5.0226666666666656E-2</v>
      </c>
      <c r="N22">
        <f t="shared" ca="1" si="12"/>
        <v>3.5113333333333323E-2</v>
      </c>
      <c r="O22" s="7">
        <f t="shared" ca="1" si="7"/>
        <v>1.9999999999999997E-2</v>
      </c>
      <c r="P22">
        <f t="shared" ca="1" si="13"/>
        <v>4.8866666666666694E-3</v>
      </c>
      <c r="Q22">
        <f t="shared" ca="1" si="14"/>
        <v>0</v>
      </c>
      <c r="R22">
        <v>0</v>
      </c>
    </row>
    <row r="23" spans="2:18" ht="14" customHeight="1" x14ac:dyDescent="0.2">
      <c r="B23" s="7"/>
      <c r="C23" s="7">
        <f t="shared" ca="1" si="0"/>
        <v>0.34319999999999995</v>
      </c>
      <c r="D23" s="7">
        <f t="shared" ca="1" si="1"/>
        <v>0.32546666666666663</v>
      </c>
      <c r="E23" s="7">
        <f t="shared" ca="1" si="2"/>
        <v>0.3077333333333333</v>
      </c>
      <c r="F23" s="7">
        <f t="shared" si="3"/>
        <v>0.28999999999999998</v>
      </c>
      <c r="G23" s="7">
        <f t="shared" ca="1" si="4"/>
        <v>0.27226666666666666</v>
      </c>
      <c r="H23" s="7">
        <f t="shared" ca="1" si="5"/>
        <v>0.25453333333333333</v>
      </c>
      <c r="I23" s="7">
        <f t="shared" ca="1" si="6"/>
        <v>0.23679999999999998</v>
      </c>
      <c r="J23">
        <f t="shared" ca="1" si="8"/>
        <v>0.31</v>
      </c>
      <c r="K23" t="str">
        <f t="shared" ca="1" si="9"/>
        <v/>
      </c>
      <c r="L23">
        <f t="shared" ca="1" si="10"/>
        <v>6.5339999999999981E-2</v>
      </c>
      <c r="M23">
        <f t="shared" ca="1" si="11"/>
        <v>5.0226666666666656E-2</v>
      </c>
      <c r="N23">
        <f t="shared" ca="1" si="12"/>
        <v>3.5113333333333323E-2</v>
      </c>
      <c r="O23" s="7">
        <f t="shared" ca="1" si="7"/>
        <v>1.9999999999999997E-2</v>
      </c>
      <c r="P23">
        <f t="shared" ca="1" si="13"/>
        <v>4.8866666666666694E-3</v>
      </c>
      <c r="Q23">
        <f t="shared" ca="1" si="14"/>
        <v>0</v>
      </c>
      <c r="R23">
        <v>0</v>
      </c>
    </row>
    <row r="24" spans="2:18" ht="14" customHeight="1" x14ac:dyDescent="0.2">
      <c r="B24" s="7"/>
      <c r="C24" s="7">
        <f t="shared" ca="1" si="0"/>
        <v>0.34319999999999995</v>
      </c>
      <c r="D24" s="7">
        <f t="shared" ca="1" si="1"/>
        <v>0.32546666666666663</v>
      </c>
      <c r="E24" s="7">
        <f t="shared" ca="1" si="2"/>
        <v>0.3077333333333333</v>
      </c>
      <c r="F24" s="7">
        <f t="shared" si="3"/>
        <v>0.28999999999999998</v>
      </c>
      <c r="G24" s="7">
        <f t="shared" ca="1" si="4"/>
        <v>0.27226666666666666</v>
      </c>
      <c r="H24" s="7">
        <f t="shared" ca="1" si="5"/>
        <v>0.25453333333333333</v>
      </c>
      <c r="I24" s="7">
        <f t="shared" ca="1" si="6"/>
        <v>0.23679999999999998</v>
      </c>
      <c r="J24">
        <f t="shared" ca="1" si="8"/>
        <v>0.31</v>
      </c>
      <c r="K24" t="str">
        <f t="shared" ca="1" si="9"/>
        <v/>
      </c>
      <c r="L24">
        <f t="shared" ca="1" si="10"/>
        <v>6.5339999999999981E-2</v>
      </c>
      <c r="M24">
        <f t="shared" ca="1" si="11"/>
        <v>5.0226666666666656E-2</v>
      </c>
      <c r="N24">
        <f t="shared" ca="1" si="12"/>
        <v>3.5113333333333323E-2</v>
      </c>
      <c r="O24" s="7">
        <f t="shared" ca="1" si="7"/>
        <v>1.9999999999999997E-2</v>
      </c>
      <c r="P24">
        <f t="shared" ca="1" si="13"/>
        <v>4.8866666666666694E-3</v>
      </c>
      <c r="Q24">
        <f t="shared" ca="1" si="14"/>
        <v>0</v>
      </c>
      <c r="R24">
        <v>0</v>
      </c>
    </row>
    <row r="25" spans="2:18" ht="14" customHeight="1" x14ac:dyDescent="0.2">
      <c r="B25" s="7"/>
      <c r="C25" s="7">
        <f t="shared" ca="1" si="0"/>
        <v>0.34319999999999995</v>
      </c>
      <c r="D25" s="7">
        <f t="shared" ca="1" si="1"/>
        <v>0.32546666666666663</v>
      </c>
      <c r="E25" s="7">
        <f t="shared" ca="1" si="2"/>
        <v>0.3077333333333333</v>
      </c>
      <c r="F25" s="7">
        <f t="shared" si="3"/>
        <v>0.28999999999999998</v>
      </c>
      <c r="G25" s="7">
        <f t="shared" ca="1" si="4"/>
        <v>0.27226666666666666</v>
      </c>
      <c r="H25" s="7">
        <f t="shared" ca="1" si="5"/>
        <v>0.25453333333333333</v>
      </c>
      <c r="I25" s="7">
        <f t="shared" ca="1" si="6"/>
        <v>0.23679999999999998</v>
      </c>
      <c r="J25">
        <f t="shared" ca="1" si="8"/>
        <v>0.31</v>
      </c>
      <c r="K25" t="str">
        <f t="shared" ca="1" si="9"/>
        <v/>
      </c>
      <c r="L25">
        <f t="shared" ca="1" si="10"/>
        <v>6.5339999999999981E-2</v>
      </c>
      <c r="M25">
        <f t="shared" ca="1" si="11"/>
        <v>5.0226666666666656E-2</v>
      </c>
      <c r="N25">
        <f t="shared" ca="1" si="12"/>
        <v>3.5113333333333323E-2</v>
      </c>
      <c r="O25" s="7">
        <f t="shared" ca="1" si="7"/>
        <v>1.9999999999999997E-2</v>
      </c>
      <c r="P25">
        <f t="shared" ca="1" si="13"/>
        <v>4.8866666666666694E-3</v>
      </c>
      <c r="Q25">
        <f t="shared" ca="1" si="14"/>
        <v>0</v>
      </c>
      <c r="R25">
        <v>0</v>
      </c>
    </row>
    <row r="26" spans="2:18" ht="14" customHeight="1" x14ac:dyDescent="0.2">
      <c r="B26" s="7"/>
      <c r="C26" s="7">
        <f t="shared" ca="1" si="0"/>
        <v>0.34319999999999995</v>
      </c>
      <c r="D26" s="7">
        <f t="shared" ca="1" si="1"/>
        <v>0.32546666666666663</v>
      </c>
      <c r="E26" s="7">
        <f t="shared" ca="1" si="2"/>
        <v>0.3077333333333333</v>
      </c>
      <c r="F26" s="7">
        <f t="shared" si="3"/>
        <v>0.28999999999999998</v>
      </c>
      <c r="G26" s="7">
        <f t="shared" ca="1" si="4"/>
        <v>0.27226666666666666</v>
      </c>
      <c r="H26" s="7">
        <f t="shared" ca="1" si="5"/>
        <v>0.25453333333333333</v>
      </c>
      <c r="I26" s="7">
        <f t="shared" ca="1" si="6"/>
        <v>0.23679999999999998</v>
      </c>
      <c r="J26">
        <f t="shared" ca="1" si="8"/>
        <v>0.31</v>
      </c>
      <c r="K26" t="str">
        <f t="shared" ca="1" si="9"/>
        <v/>
      </c>
      <c r="L26">
        <f t="shared" ca="1" si="10"/>
        <v>6.5339999999999981E-2</v>
      </c>
      <c r="M26">
        <f t="shared" ca="1" si="11"/>
        <v>5.0226666666666656E-2</v>
      </c>
      <c r="N26">
        <f t="shared" ca="1" si="12"/>
        <v>3.5113333333333323E-2</v>
      </c>
      <c r="O26" s="7">
        <f t="shared" ca="1" si="7"/>
        <v>1.9999999999999997E-2</v>
      </c>
      <c r="P26">
        <f t="shared" ca="1" si="13"/>
        <v>4.8866666666666694E-3</v>
      </c>
      <c r="Q26">
        <f t="shared" ca="1" si="14"/>
        <v>0</v>
      </c>
      <c r="R26">
        <v>0</v>
      </c>
    </row>
    <row r="27" spans="2:18" ht="14" customHeight="1" x14ac:dyDescent="0.2">
      <c r="B27" s="7"/>
      <c r="C27" s="7">
        <f t="shared" ca="1" si="0"/>
        <v>0.34319999999999995</v>
      </c>
      <c r="D27" s="7">
        <f t="shared" ca="1" si="1"/>
        <v>0.32546666666666663</v>
      </c>
      <c r="E27" s="7">
        <f t="shared" ca="1" si="2"/>
        <v>0.3077333333333333</v>
      </c>
      <c r="F27" s="7">
        <f t="shared" si="3"/>
        <v>0.28999999999999998</v>
      </c>
      <c r="G27" s="7">
        <f t="shared" ca="1" si="4"/>
        <v>0.27226666666666666</v>
      </c>
      <c r="H27" s="7">
        <f t="shared" ca="1" si="5"/>
        <v>0.25453333333333333</v>
      </c>
      <c r="I27" s="7">
        <f t="shared" ca="1" si="6"/>
        <v>0.23679999999999998</v>
      </c>
      <c r="J27">
        <f t="shared" ca="1" si="8"/>
        <v>0.31</v>
      </c>
      <c r="K27" t="str">
        <f t="shared" ca="1" si="9"/>
        <v/>
      </c>
      <c r="L27">
        <f t="shared" ca="1" si="10"/>
        <v>6.5339999999999981E-2</v>
      </c>
      <c r="M27">
        <f t="shared" ca="1" si="11"/>
        <v>5.0226666666666656E-2</v>
      </c>
      <c r="N27">
        <f t="shared" ca="1" si="12"/>
        <v>3.5113333333333323E-2</v>
      </c>
      <c r="O27" s="7">
        <f t="shared" ca="1" si="7"/>
        <v>1.9999999999999997E-2</v>
      </c>
      <c r="P27">
        <f t="shared" ca="1" si="13"/>
        <v>4.8866666666666694E-3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C164-008F-864B-B5B5-FA7E1E3C0FE3}">
  <sheetPr>
    <tabColor rgb="FF66FF66"/>
    <pageSetUpPr fitToPage="1"/>
  </sheetPr>
  <dimension ref="A1:R52"/>
  <sheetViews>
    <sheetView zoomScale="124" zoomScaleNormal="124" workbookViewId="0">
      <selection activeCell="U35" sqref="U35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6" t="s">
        <v>9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t="14" customHeight="1" x14ac:dyDescent="0.3">
      <c r="A2" s="1">
        <v>2016</v>
      </c>
      <c r="B2" s="7">
        <v>0.24</v>
      </c>
      <c r="C2" s="7">
        <f t="shared" ref="C2:C27" ca="1" si="0">F2+2.66*O2</f>
        <v>0.37601333333333331</v>
      </c>
      <c r="D2" s="7">
        <f t="shared" ref="D2:D27" ca="1" si="1">F2+(2/3)*2.66*O2</f>
        <v>0.33345333333333332</v>
      </c>
      <c r="E2" s="7">
        <f t="shared" ref="E2:E27" ca="1" si="2">F2+(1/3)*2.66*O2</f>
        <v>0.29089333333333334</v>
      </c>
      <c r="F2" s="7">
        <f t="shared" ref="F2:F27" si="3">AVERAGE($B$2:$B$7)</f>
        <v>0.24833333333333332</v>
      </c>
      <c r="G2" s="7">
        <f t="shared" ref="G2:G27" ca="1" si="4">F2-(1/3)*2.66*O2</f>
        <v>0.20577333333333331</v>
      </c>
      <c r="H2" s="7">
        <f t="shared" ref="H2:H27" ca="1" si="5">F2-(2/3)*2.66*O2</f>
        <v>0.16321333333333332</v>
      </c>
      <c r="I2" s="7">
        <f t="shared" ref="I2:I27" ca="1" si="6">F2-2.66*O2</f>
        <v>0.12065333333333331</v>
      </c>
      <c r="J2" s="7">
        <f>B2</f>
        <v>0.24</v>
      </c>
      <c r="K2" s="7"/>
      <c r="L2" s="7"/>
      <c r="M2" s="7"/>
      <c r="N2" s="7"/>
      <c r="O2" s="7">
        <f t="shared" ref="O2:O27" ca="1" si="7">AVERAGE($K$2:$K$7)</f>
        <v>4.8000000000000008E-2</v>
      </c>
      <c r="P2" s="7"/>
      <c r="Q2" s="7"/>
      <c r="R2" s="7"/>
    </row>
    <row r="3" spans="1:18" ht="14" customHeight="1" x14ac:dyDescent="0.3">
      <c r="A3" s="1">
        <v>2017</v>
      </c>
      <c r="B3" s="7">
        <v>0.3</v>
      </c>
      <c r="C3" s="7">
        <f t="shared" ca="1" si="0"/>
        <v>0.37601333333333331</v>
      </c>
      <c r="D3" s="7">
        <f t="shared" ca="1" si="1"/>
        <v>0.33345333333333332</v>
      </c>
      <c r="E3" s="7">
        <f t="shared" ca="1" si="2"/>
        <v>0.29089333333333334</v>
      </c>
      <c r="F3" s="7">
        <f t="shared" si="3"/>
        <v>0.24833333333333332</v>
      </c>
      <c r="G3" s="7">
        <f t="shared" ca="1" si="4"/>
        <v>0.20577333333333331</v>
      </c>
      <c r="H3" s="7">
        <f t="shared" ca="1" si="5"/>
        <v>0.16321333333333332</v>
      </c>
      <c r="I3" s="7">
        <f t="shared" ca="1" si="6"/>
        <v>0.12065333333333331</v>
      </c>
      <c r="J3">
        <f t="shared" ref="J3:J27" ca="1" si="8">IF(ISBLANK(B3),OFFSET(J3,-1,0,1,1),B3)</f>
        <v>0.3</v>
      </c>
      <c r="K3" s="7">
        <f t="shared" ref="K3:K27" ca="1" si="9">IF(OR(OFFSET(K3,-1,-9,1,1)="",OFFSET(K3,0,-9,1,1)=""),"",IF(ISERROR(ABS(B3-OFFSET(K3,-1,-1,1,1))),"",ABS(B3-OFFSET(K3,-1,-1,1,1))))</f>
        <v>0.06</v>
      </c>
      <c r="L3" s="7">
        <f t="shared" ref="L3:L27" ca="1" si="10">3.267*O3</f>
        <v>0.15681600000000001</v>
      </c>
      <c r="M3" s="7">
        <f t="shared" ref="M3:M27" ca="1" si="11">(2/3)*(L3-O3)+O3</f>
        <v>0.12054400000000001</v>
      </c>
      <c r="N3" s="7">
        <f t="shared" ref="N3:N27" ca="1" si="12">(1/3)*(L3-O3)+O3</f>
        <v>8.4272000000000014E-2</v>
      </c>
      <c r="O3" s="7">
        <f t="shared" ca="1" si="7"/>
        <v>4.8000000000000008E-2</v>
      </c>
      <c r="P3" s="7">
        <f t="shared" ref="P3:P27" ca="1" si="13">(MAX(O3-(1/3)*(L3-O3),0))</f>
        <v>1.1728000000000009E-2</v>
      </c>
      <c r="Q3" s="7">
        <f t="shared" ref="Q3:Q27" ca="1" si="14">MAX(O3-(2/3)*(L3-O3),0)</f>
        <v>0</v>
      </c>
      <c r="R3" s="7">
        <v>0</v>
      </c>
    </row>
    <row r="4" spans="1:18" ht="14" customHeight="1" x14ac:dyDescent="0.3">
      <c r="A4" s="1">
        <v>2018</v>
      </c>
      <c r="B4" s="7">
        <v>0.33</v>
      </c>
      <c r="C4" s="7">
        <f t="shared" ca="1" si="0"/>
        <v>0.37601333333333331</v>
      </c>
      <c r="D4" s="7">
        <f t="shared" ca="1" si="1"/>
        <v>0.33345333333333332</v>
      </c>
      <c r="E4" s="7">
        <f t="shared" ca="1" si="2"/>
        <v>0.29089333333333334</v>
      </c>
      <c r="F4" s="7">
        <f t="shared" si="3"/>
        <v>0.24833333333333332</v>
      </c>
      <c r="G4" s="7">
        <f t="shared" ca="1" si="4"/>
        <v>0.20577333333333331</v>
      </c>
      <c r="H4" s="7">
        <f t="shared" ca="1" si="5"/>
        <v>0.16321333333333332</v>
      </c>
      <c r="I4" s="7">
        <f t="shared" ca="1" si="6"/>
        <v>0.12065333333333331</v>
      </c>
      <c r="J4">
        <f t="shared" ca="1" si="8"/>
        <v>0.33</v>
      </c>
      <c r="K4" s="7">
        <f t="shared" ca="1" si="9"/>
        <v>3.0000000000000027E-2</v>
      </c>
      <c r="L4" s="7">
        <f t="shared" ca="1" si="10"/>
        <v>0.15681600000000001</v>
      </c>
      <c r="M4" s="7">
        <f t="shared" ca="1" si="11"/>
        <v>0.12054400000000001</v>
      </c>
      <c r="N4" s="7">
        <f t="shared" ca="1" si="12"/>
        <v>8.4272000000000014E-2</v>
      </c>
      <c r="O4" s="7">
        <f t="shared" ca="1" si="7"/>
        <v>4.8000000000000008E-2</v>
      </c>
      <c r="P4" s="7">
        <f t="shared" ca="1" si="13"/>
        <v>1.1728000000000009E-2</v>
      </c>
      <c r="Q4" s="7">
        <f t="shared" ca="1" si="14"/>
        <v>0</v>
      </c>
      <c r="R4" s="7">
        <v>0</v>
      </c>
    </row>
    <row r="5" spans="1:18" ht="14" customHeight="1" x14ac:dyDescent="0.3">
      <c r="A5" s="1">
        <v>2020</v>
      </c>
      <c r="B5" s="7">
        <v>0.23</v>
      </c>
      <c r="C5" s="7">
        <f t="shared" ca="1" si="0"/>
        <v>0.37601333333333331</v>
      </c>
      <c r="D5" s="7">
        <f t="shared" ca="1" si="1"/>
        <v>0.33345333333333332</v>
      </c>
      <c r="E5" s="7">
        <f t="shared" ca="1" si="2"/>
        <v>0.29089333333333334</v>
      </c>
      <c r="F5" s="7">
        <f t="shared" si="3"/>
        <v>0.24833333333333332</v>
      </c>
      <c r="G5" s="7">
        <f t="shared" ca="1" si="4"/>
        <v>0.20577333333333331</v>
      </c>
      <c r="H5" s="7">
        <f t="shared" ca="1" si="5"/>
        <v>0.16321333333333332</v>
      </c>
      <c r="I5" s="7">
        <f t="shared" ca="1" si="6"/>
        <v>0.12065333333333331</v>
      </c>
      <c r="J5">
        <f t="shared" ca="1" si="8"/>
        <v>0.23</v>
      </c>
      <c r="K5" s="7">
        <f t="shared" ca="1" si="9"/>
        <v>0.1</v>
      </c>
      <c r="L5" s="7">
        <f t="shared" ca="1" si="10"/>
        <v>0.15681600000000001</v>
      </c>
      <c r="M5" s="7">
        <f t="shared" ca="1" si="11"/>
        <v>0.12054400000000001</v>
      </c>
      <c r="N5" s="7">
        <f t="shared" ca="1" si="12"/>
        <v>8.4272000000000014E-2</v>
      </c>
      <c r="O5" s="7">
        <f t="shared" ca="1" si="7"/>
        <v>4.8000000000000008E-2</v>
      </c>
      <c r="P5" s="7">
        <f t="shared" ca="1" si="13"/>
        <v>1.1728000000000009E-2</v>
      </c>
      <c r="Q5" s="7">
        <f t="shared" ca="1" si="14"/>
        <v>0</v>
      </c>
      <c r="R5" s="7">
        <v>0</v>
      </c>
    </row>
    <row r="6" spans="1:18" ht="14" customHeight="1" x14ac:dyDescent="0.3">
      <c r="A6" s="1">
        <v>2021</v>
      </c>
      <c r="B6" s="7">
        <v>0.21</v>
      </c>
      <c r="C6" s="7">
        <f t="shared" ca="1" si="0"/>
        <v>0.37601333333333331</v>
      </c>
      <c r="D6" s="7">
        <f t="shared" ca="1" si="1"/>
        <v>0.33345333333333332</v>
      </c>
      <c r="E6" s="7">
        <f t="shared" ca="1" si="2"/>
        <v>0.29089333333333334</v>
      </c>
      <c r="F6" s="7">
        <f t="shared" si="3"/>
        <v>0.24833333333333332</v>
      </c>
      <c r="G6" s="7">
        <f t="shared" ca="1" si="4"/>
        <v>0.20577333333333331</v>
      </c>
      <c r="H6" s="7">
        <f t="shared" ca="1" si="5"/>
        <v>0.16321333333333332</v>
      </c>
      <c r="I6" s="7">
        <f t="shared" ca="1" si="6"/>
        <v>0.12065333333333331</v>
      </c>
      <c r="J6">
        <f t="shared" ca="1" si="8"/>
        <v>0.21</v>
      </c>
      <c r="K6" s="7">
        <f t="shared" ca="1" si="9"/>
        <v>2.0000000000000018E-2</v>
      </c>
      <c r="L6" s="7">
        <f t="shared" ca="1" si="10"/>
        <v>0.15681600000000001</v>
      </c>
      <c r="M6" s="7">
        <f t="shared" ca="1" si="11"/>
        <v>0.12054400000000001</v>
      </c>
      <c r="N6" s="7">
        <f t="shared" ca="1" si="12"/>
        <v>8.4272000000000014E-2</v>
      </c>
      <c r="O6" s="7">
        <f t="shared" ca="1" si="7"/>
        <v>4.8000000000000008E-2</v>
      </c>
      <c r="P6" s="7">
        <f t="shared" ca="1" si="13"/>
        <v>1.1728000000000009E-2</v>
      </c>
      <c r="Q6" s="7">
        <f t="shared" ca="1" si="14"/>
        <v>0</v>
      </c>
      <c r="R6" s="7">
        <v>0</v>
      </c>
    </row>
    <row r="7" spans="1:18" ht="14" customHeight="1" x14ac:dyDescent="0.3">
      <c r="A7" s="1">
        <v>2022</v>
      </c>
      <c r="B7" s="7">
        <v>0.18</v>
      </c>
      <c r="C7" s="7">
        <f t="shared" ca="1" si="0"/>
        <v>0.37601333333333331</v>
      </c>
      <c r="D7" s="7">
        <f t="shared" ca="1" si="1"/>
        <v>0.33345333333333332</v>
      </c>
      <c r="E7" s="7">
        <f t="shared" ca="1" si="2"/>
        <v>0.29089333333333334</v>
      </c>
      <c r="F7" s="7">
        <f t="shared" si="3"/>
        <v>0.24833333333333332</v>
      </c>
      <c r="G7" s="7">
        <f t="shared" ca="1" si="4"/>
        <v>0.20577333333333331</v>
      </c>
      <c r="H7" s="7">
        <f t="shared" ca="1" si="5"/>
        <v>0.16321333333333332</v>
      </c>
      <c r="I7" s="7">
        <f t="shared" ca="1" si="6"/>
        <v>0.12065333333333331</v>
      </c>
      <c r="J7">
        <f t="shared" ca="1" si="8"/>
        <v>0.18</v>
      </c>
      <c r="K7" s="7">
        <f t="shared" ca="1" si="9"/>
        <v>0.03</v>
      </c>
      <c r="L7" s="7">
        <f t="shared" ca="1" si="10"/>
        <v>0.15681600000000001</v>
      </c>
      <c r="M7" s="7">
        <f t="shared" ca="1" si="11"/>
        <v>0.12054400000000001</v>
      </c>
      <c r="N7" s="7">
        <f t="shared" ca="1" si="12"/>
        <v>8.4272000000000014E-2</v>
      </c>
      <c r="O7" s="7">
        <f t="shared" ca="1" si="7"/>
        <v>4.8000000000000008E-2</v>
      </c>
      <c r="P7" s="7">
        <f t="shared" ca="1" si="13"/>
        <v>1.1728000000000009E-2</v>
      </c>
      <c r="Q7" s="7">
        <f t="shared" ca="1" si="14"/>
        <v>0</v>
      </c>
      <c r="R7" s="7">
        <v>0</v>
      </c>
    </row>
    <row r="8" spans="1:18" ht="14" customHeight="1" x14ac:dyDescent="0.2">
      <c r="B8" s="7"/>
      <c r="C8" s="7">
        <f t="shared" ca="1" si="0"/>
        <v>0.37601333333333331</v>
      </c>
      <c r="D8" s="7">
        <f t="shared" ca="1" si="1"/>
        <v>0.33345333333333332</v>
      </c>
      <c r="E8" s="7">
        <f t="shared" ca="1" si="2"/>
        <v>0.29089333333333334</v>
      </c>
      <c r="F8" s="7">
        <f t="shared" si="3"/>
        <v>0.24833333333333332</v>
      </c>
      <c r="G8" s="7">
        <f t="shared" ca="1" si="4"/>
        <v>0.20577333333333331</v>
      </c>
      <c r="H8" s="7">
        <f t="shared" ca="1" si="5"/>
        <v>0.16321333333333332</v>
      </c>
      <c r="I8" s="7">
        <f t="shared" ca="1" si="6"/>
        <v>0.12065333333333331</v>
      </c>
      <c r="J8">
        <f t="shared" ca="1" si="8"/>
        <v>0.18</v>
      </c>
      <c r="K8" t="str">
        <f t="shared" ca="1" si="9"/>
        <v/>
      </c>
      <c r="L8">
        <f t="shared" ca="1" si="10"/>
        <v>0.15681600000000001</v>
      </c>
      <c r="M8">
        <f t="shared" ca="1" si="11"/>
        <v>0.12054400000000001</v>
      </c>
      <c r="N8">
        <f t="shared" ca="1" si="12"/>
        <v>8.4272000000000014E-2</v>
      </c>
      <c r="O8" s="7">
        <f t="shared" ca="1" si="7"/>
        <v>4.8000000000000008E-2</v>
      </c>
      <c r="P8">
        <f t="shared" ca="1" si="13"/>
        <v>1.1728000000000009E-2</v>
      </c>
      <c r="Q8">
        <f t="shared" ca="1" si="14"/>
        <v>0</v>
      </c>
      <c r="R8">
        <v>0</v>
      </c>
    </row>
    <row r="9" spans="1:18" ht="14" customHeight="1" x14ac:dyDescent="0.2">
      <c r="B9" s="7"/>
      <c r="C9" s="7">
        <f t="shared" ca="1" si="0"/>
        <v>0.37601333333333331</v>
      </c>
      <c r="D9" s="7">
        <f t="shared" ca="1" si="1"/>
        <v>0.33345333333333332</v>
      </c>
      <c r="E9" s="7">
        <f t="shared" ca="1" si="2"/>
        <v>0.29089333333333334</v>
      </c>
      <c r="F9" s="7">
        <f t="shared" si="3"/>
        <v>0.24833333333333332</v>
      </c>
      <c r="G9" s="7">
        <f t="shared" ca="1" si="4"/>
        <v>0.20577333333333331</v>
      </c>
      <c r="H9" s="7">
        <f t="shared" ca="1" si="5"/>
        <v>0.16321333333333332</v>
      </c>
      <c r="I9" s="7">
        <f t="shared" ca="1" si="6"/>
        <v>0.12065333333333331</v>
      </c>
      <c r="J9">
        <f t="shared" ca="1" si="8"/>
        <v>0.18</v>
      </c>
      <c r="K9" t="str">
        <f t="shared" ca="1" si="9"/>
        <v/>
      </c>
      <c r="L9">
        <f t="shared" ca="1" si="10"/>
        <v>0.15681600000000001</v>
      </c>
      <c r="M9">
        <f t="shared" ca="1" si="11"/>
        <v>0.12054400000000001</v>
      </c>
      <c r="N9">
        <f t="shared" ca="1" si="12"/>
        <v>8.4272000000000014E-2</v>
      </c>
      <c r="O9" s="7">
        <f t="shared" ca="1" si="7"/>
        <v>4.8000000000000008E-2</v>
      </c>
      <c r="P9">
        <f t="shared" ca="1" si="13"/>
        <v>1.1728000000000009E-2</v>
      </c>
      <c r="Q9">
        <f t="shared" ca="1" si="14"/>
        <v>0</v>
      </c>
      <c r="R9">
        <v>0</v>
      </c>
    </row>
    <row r="10" spans="1:18" ht="14" customHeight="1" x14ac:dyDescent="0.2">
      <c r="B10" s="7"/>
      <c r="C10" s="7">
        <f t="shared" ca="1" si="0"/>
        <v>0.37601333333333331</v>
      </c>
      <c r="D10" s="7">
        <f t="shared" ca="1" si="1"/>
        <v>0.33345333333333332</v>
      </c>
      <c r="E10" s="7">
        <f t="shared" ca="1" si="2"/>
        <v>0.29089333333333334</v>
      </c>
      <c r="F10" s="7">
        <f t="shared" si="3"/>
        <v>0.24833333333333332</v>
      </c>
      <c r="G10" s="7">
        <f t="shared" ca="1" si="4"/>
        <v>0.20577333333333331</v>
      </c>
      <c r="H10" s="7">
        <f t="shared" ca="1" si="5"/>
        <v>0.16321333333333332</v>
      </c>
      <c r="I10" s="7">
        <f t="shared" ca="1" si="6"/>
        <v>0.12065333333333331</v>
      </c>
      <c r="J10">
        <f t="shared" ca="1" si="8"/>
        <v>0.18</v>
      </c>
      <c r="K10" t="str">
        <f t="shared" ca="1" si="9"/>
        <v/>
      </c>
      <c r="L10">
        <f t="shared" ca="1" si="10"/>
        <v>0.15681600000000001</v>
      </c>
      <c r="M10">
        <f t="shared" ca="1" si="11"/>
        <v>0.12054400000000001</v>
      </c>
      <c r="N10">
        <f t="shared" ca="1" si="12"/>
        <v>8.4272000000000014E-2</v>
      </c>
      <c r="O10" s="7">
        <f t="shared" ca="1" si="7"/>
        <v>4.8000000000000008E-2</v>
      </c>
      <c r="P10">
        <f t="shared" ca="1" si="13"/>
        <v>1.1728000000000009E-2</v>
      </c>
      <c r="Q10">
        <f t="shared" ca="1" si="14"/>
        <v>0</v>
      </c>
      <c r="R10">
        <v>0</v>
      </c>
    </row>
    <row r="11" spans="1:18" ht="14" customHeight="1" x14ac:dyDescent="0.2">
      <c r="B11" s="7"/>
      <c r="C11" s="7">
        <f t="shared" ca="1" si="0"/>
        <v>0.37601333333333331</v>
      </c>
      <c r="D11" s="7">
        <f t="shared" ca="1" si="1"/>
        <v>0.33345333333333332</v>
      </c>
      <c r="E11" s="7">
        <f t="shared" ca="1" si="2"/>
        <v>0.29089333333333334</v>
      </c>
      <c r="F11" s="7">
        <f t="shared" si="3"/>
        <v>0.24833333333333332</v>
      </c>
      <c r="G11" s="7">
        <f t="shared" ca="1" si="4"/>
        <v>0.20577333333333331</v>
      </c>
      <c r="H11" s="7">
        <f t="shared" ca="1" si="5"/>
        <v>0.16321333333333332</v>
      </c>
      <c r="I11" s="7">
        <f t="shared" ca="1" si="6"/>
        <v>0.12065333333333331</v>
      </c>
      <c r="J11">
        <f t="shared" ca="1" si="8"/>
        <v>0.18</v>
      </c>
      <c r="K11" t="str">
        <f t="shared" ca="1" si="9"/>
        <v/>
      </c>
      <c r="L11">
        <f t="shared" ca="1" si="10"/>
        <v>0.15681600000000001</v>
      </c>
      <c r="M11">
        <f t="shared" ca="1" si="11"/>
        <v>0.12054400000000001</v>
      </c>
      <c r="N11">
        <f t="shared" ca="1" si="12"/>
        <v>8.4272000000000014E-2</v>
      </c>
      <c r="O11" s="7">
        <f t="shared" ca="1" si="7"/>
        <v>4.8000000000000008E-2</v>
      </c>
      <c r="P11">
        <f t="shared" ca="1" si="13"/>
        <v>1.1728000000000009E-2</v>
      </c>
      <c r="Q11">
        <f t="shared" ca="1" si="14"/>
        <v>0</v>
      </c>
      <c r="R11">
        <v>0</v>
      </c>
    </row>
    <row r="12" spans="1:18" ht="14" customHeight="1" x14ac:dyDescent="0.2">
      <c r="B12" s="7"/>
      <c r="C12" s="7">
        <f t="shared" ca="1" si="0"/>
        <v>0.37601333333333331</v>
      </c>
      <c r="D12" s="7">
        <f t="shared" ca="1" si="1"/>
        <v>0.33345333333333332</v>
      </c>
      <c r="E12" s="7">
        <f t="shared" ca="1" si="2"/>
        <v>0.29089333333333334</v>
      </c>
      <c r="F12" s="7">
        <f t="shared" si="3"/>
        <v>0.24833333333333332</v>
      </c>
      <c r="G12" s="7">
        <f t="shared" ca="1" si="4"/>
        <v>0.20577333333333331</v>
      </c>
      <c r="H12" s="7">
        <f t="shared" ca="1" si="5"/>
        <v>0.16321333333333332</v>
      </c>
      <c r="I12" s="7">
        <f t="shared" ca="1" si="6"/>
        <v>0.12065333333333331</v>
      </c>
      <c r="J12">
        <f t="shared" ca="1" si="8"/>
        <v>0.18</v>
      </c>
      <c r="K12" t="str">
        <f t="shared" ca="1" si="9"/>
        <v/>
      </c>
      <c r="L12">
        <f t="shared" ca="1" si="10"/>
        <v>0.15681600000000001</v>
      </c>
      <c r="M12">
        <f t="shared" ca="1" si="11"/>
        <v>0.12054400000000001</v>
      </c>
      <c r="N12">
        <f t="shared" ca="1" si="12"/>
        <v>8.4272000000000014E-2</v>
      </c>
      <c r="O12" s="7">
        <f t="shared" ca="1" si="7"/>
        <v>4.8000000000000008E-2</v>
      </c>
      <c r="P12">
        <f t="shared" ca="1" si="13"/>
        <v>1.1728000000000009E-2</v>
      </c>
      <c r="Q12">
        <f t="shared" ca="1" si="14"/>
        <v>0</v>
      </c>
      <c r="R12">
        <v>0</v>
      </c>
    </row>
    <row r="13" spans="1:18" ht="14" customHeight="1" x14ac:dyDescent="0.2">
      <c r="B13" s="7"/>
      <c r="C13" s="7">
        <f t="shared" ca="1" si="0"/>
        <v>0.37601333333333331</v>
      </c>
      <c r="D13" s="7">
        <f t="shared" ca="1" si="1"/>
        <v>0.33345333333333332</v>
      </c>
      <c r="E13" s="7">
        <f t="shared" ca="1" si="2"/>
        <v>0.29089333333333334</v>
      </c>
      <c r="F13" s="7">
        <f t="shared" si="3"/>
        <v>0.24833333333333332</v>
      </c>
      <c r="G13" s="7">
        <f t="shared" ca="1" si="4"/>
        <v>0.20577333333333331</v>
      </c>
      <c r="H13" s="7">
        <f t="shared" ca="1" si="5"/>
        <v>0.16321333333333332</v>
      </c>
      <c r="I13" s="7">
        <f t="shared" ca="1" si="6"/>
        <v>0.12065333333333331</v>
      </c>
      <c r="J13">
        <f t="shared" ca="1" si="8"/>
        <v>0.18</v>
      </c>
      <c r="K13" t="str">
        <f t="shared" ca="1" si="9"/>
        <v/>
      </c>
      <c r="L13">
        <f t="shared" ca="1" si="10"/>
        <v>0.15681600000000001</v>
      </c>
      <c r="M13">
        <f t="shared" ca="1" si="11"/>
        <v>0.12054400000000001</v>
      </c>
      <c r="N13">
        <f t="shared" ca="1" si="12"/>
        <v>8.4272000000000014E-2</v>
      </c>
      <c r="O13" s="7">
        <f t="shared" ca="1" si="7"/>
        <v>4.8000000000000008E-2</v>
      </c>
      <c r="P13">
        <f t="shared" ca="1" si="13"/>
        <v>1.1728000000000009E-2</v>
      </c>
      <c r="Q13">
        <f t="shared" ca="1" si="14"/>
        <v>0</v>
      </c>
      <c r="R13">
        <v>0</v>
      </c>
    </row>
    <row r="14" spans="1:18" ht="14" customHeight="1" x14ac:dyDescent="0.2">
      <c r="B14" s="7"/>
      <c r="C14" s="7">
        <f t="shared" ca="1" si="0"/>
        <v>0.37601333333333331</v>
      </c>
      <c r="D14" s="7">
        <f t="shared" ca="1" si="1"/>
        <v>0.33345333333333332</v>
      </c>
      <c r="E14" s="7">
        <f t="shared" ca="1" si="2"/>
        <v>0.29089333333333334</v>
      </c>
      <c r="F14" s="7">
        <f t="shared" si="3"/>
        <v>0.24833333333333332</v>
      </c>
      <c r="G14" s="7">
        <f t="shared" ca="1" si="4"/>
        <v>0.20577333333333331</v>
      </c>
      <c r="H14" s="7">
        <f t="shared" ca="1" si="5"/>
        <v>0.16321333333333332</v>
      </c>
      <c r="I14" s="7">
        <f t="shared" ca="1" si="6"/>
        <v>0.12065333333333331</v>
      </c>
      <c r="J14">
        <f t="shared" ca="1" si="8"/>
        <v>0.18</v>
      </c>
      <c r="K14" t="str">
        <f t="shared" ca="1" si="9"/>
        <v/>
      </c>
      <c r="L14">
        <f t="shared" ca="1" si="10"/>
        <v>0.15681600000000001</v>
      </c>
      <c r="M14">
        <f t="shared" ca="1" si="11"/>
        <v>0.12054400000000001</v>
      </c>
      <c r="N14">
        <f t="shared" ca="1" si="12"/>
        <v>8.4272000000000014E-2</v>
      </c>
      <c r="O14" s="7">
        <f t="shared" ca="1" si="7"/>
        <v>4.8000000000000008E-2</v>
      </c>
      <c r="P14">
        <f t="shared" ca="1" si="13"/>
        <v>1.1728000000000009E-2</v>
      </c>
      <c r="Q14">
        <f t="shared" ca="1" si="14"/>
        <v>0</v>
      </c>
      <c r="R14">
        <v>0</v>
      </c>
    </row>
    <row r="15" spans="1:18" ht="14" customHeight="1" x14ac:dyDescent="0.2">
      <c r="B15" s="7"/>
      <c r="C15" s="7">
        <f t="shared" ca="1" si="0"/>
        <v>0.37601333333333331</v>
      </c>
      <c r="D15" s="7">
        <f t="shared" ca="1" si="1"/>
        <v>0.33345333333333332</v>
      </c>
      <c r="E15" s="7">
        <f t="shared" ca="1" si="2"/>
        <v>0.29089333333333334</v>
      </c>
      <c r="F15" s="7">
        <f t="shared" si="3"/>
        <v>0.24833333333333332</v>
      </c>
      <c r="G15" s="7">
        <f t="shared" ca="1" si="4"/>
        <v>0.20577333333333331</v>
      </c>
      <c r="H15" s="7">
        <f t="shared" ca="1" si="5"/>
        <v>0.16321333333333332</v>
      </c>
      <c r="I15" s="7">
        <f t="shared" ca="1" si="6"/>
        <v>0.12065333333333331</v>
      </c>
      <c r="J15">
        <f t="shared" ca="1" si="8"/>
        <v>0.18</v>
      </c>
      <c r="K15" t="str">
        <f t="shared" ca="1" si="9"/>
        <v/>
      </c>
      <c r="L15">
        <f t="shared" ca="1" si="10"/>
        <v>0.15681600000000001</v>
      </c>
      <c r="M15">
        <f t="shared" ca="1" si="11"/>
        <v>0.12054400000000001</v>
      </c>
      <c r="N15">
        <f t="shared" ca="1" si="12"/>
        <v>8.4272000000000014E-2</v>
      </c>
      <c r="O15" s="7">
        <f t="shared" ca="1" si="7"/>
        <v>4.8000000000000008E-2</v>
      </c>
      <c r="P15">
        <f t="shared" ca="1" si="13"/>
        <v>1.1728000000000009E-2</v>
      </c>
      <c r="Q15">
        <f t="shared" ca="1" si="14"/>
        <v>0</v>
      </c>
      <c r="R15">
        <v>0</v>
      </c>
    </row>
    <row r="16" spans="1:18" ht="14" customHeight="1" x14ac:dyDescent="0.2">
      <c r="B16" s="7"/>
      <c r="C16" s="7">
        <f t="shared" ca="1" si="0"/>
        <v>0.37601333333333331</v>
      </c>
      <c r="D16" s="7">
        <f t="shared" ca="1" si="1"/>
        <v>0.33345333333333332</v>
      </c>
      <c r="E16" s="7">
        <f t="shared" ca="1" si="2"/>
        <v>0.29089333333333334</v>
      </c>
      <c r="F16" s="7">
        <f t="shared" si="3"/>
        <v>0.24833333333333332</v>
      </c>
      <c r="G16" s="7">
        <f t="shared" ca="1" si="4"/>
        <v>0.20577333333333331</v>
      </c>
      <c r="H16" s="7">
        <f t="shared" ca="1" si="5"/>
        <v>0.16321333333333332</v>
      </c>
      <c r="I16" s="7">
        <f t="shared" ca="1" si="6"/>
        <v>0.12065333333333331</v>
      </c>
      <c r="J16">
        <f t="shared" ca="1" si="8"/>
        <v>0.18</v>
      </c>
      <c r="K16" t="str">
        <f t="shared" ca="1" si="9"/>
        <v/>
      </c>
      <c r="L16">
        <f t="shared" ca="1" si="10"/>
        <v>0.15681600000000001</v>
      </c>
      <c r="M16">
        <f t="shared" ca="1" si="11"/>
        <v>0.12054400000000001</v>
      </c>
      <c r="N16">
        <f t="shared" ca="1" si="12"/>
        <v>8.4272000000000014E-2</v>
      </c>
      <c r="O16" s="7">
        <f t="shared" ca="1" si="7"/>
        <v>4.8000000000000008E-2</v>
      </c>
      <c r="P16">
        <f t="shared" ca="1" si="13"/>
        <v>1.1728000000000009E-2</v>
      </c>
      <c r="Q16">
        <f t="shared" ca="1" si="14"/>
        <v>0</v>
      </c>
      <c r="R16">
        <v>0</v>
      </c>
    </row>
    <row r="17" spans="2:18" ht="14" customHeight="1" x14ac:dyDescent="0.2">
      <c r="B17" s="7"/>
      <c r="C17" s="7">
        <f t="shared" ca="1" si="0"/>
        <v>0.37601333333333331</v>
      </c>
      <c r="D17" s="7">
        <f t="shared" ca="1" si="1"/>
        <v>0.33345333333333332</v>
      </c>
      <c r="E17" s="7">
        <f t="shared" ca="1" si="2"/>
        <v>0.29089333333333334</v>
      </c>
      <c r="F17" s="7">
        <f t="shared" si="3"/>
        <v>0.24833333333333332</v>
      </c>
      <c r="G17" s="7">
        <f t="shared" ca="1" si="4"/>
        <v>0.20577333333333331</v>
      </c>
      <c r="H17" s="7">
        <f t="shared" ca="1" si="5"/>
        <v>0.16321333333333332</v>
      </c>
      <c r="I17" s="7">
        <f t="shared" ca="1" si="6"/>
        <v>0.12065333333333331</v>
      </c>
      <c r="J17">
        <f t="shared" ca="1" si="8"/>
        <v>0.18</v>
      </c>
      <c r="K17" t="str">
        <f t="shared" ca="1" si="9"/>
        <v/>
      </c>
      <c r="L17">
        <f t="shared" ca="1" si="10"/>
        <v>0.15681600000000001</v>
      </c>
      <c r="M17">
        <f t="shared" ca="1" si="11"/>
        <v>0.12054400000000001</v>
      </c>
      <c r="N17">
        <f t="shared" ca="1" si="12"/>
        <v>8.4272000000000014E-2</v>
      </c>
      <c r="O17" s="7">
        <f t="shared" ca="1" si="7"/>
        <v>4.8000000000000008E-2</v>
      </c>
      <c r="P17">
        <f t="shared" ca="1" si="13"/>
        <v>1.1728000000000009E-2</v>
      </c>
      <c r="Q17">
        <f t="shared" ca="1" si="14"/>
        <v>0</v>
      </c>
      <c r="R17">
        <v>0</v>
      </c>
    </row>
    <row r="18" spans="2:18" ht="14" customHeight="1" x14ac:dyDescent="0.2">
      <c r="B18" s="7"/>
      <c r="C18" s="7">
        <f t="shared" ca="1" si="0"/>
        <v>0.37601333333333331</v>
      </c>
      <c r="D18" s="7">
        <f t="shared" ca="1" si="1"/>
        <v>0.33345333333333332</v>
      </c>
      <c r="E18" s="7">
        <f t="shared" ca="1" si="2"/>
        <v>0.29089333333333334</v>
      </c>
      <c r="F18" s="7">
        <f t="shared" si="3"/>
        <v>0.24833333333333332</v>
      </c>
      <c r="G18" s="7">
        <f t="shared" ca="1" si="4"/>
        <v>0.20577333333333331</v>
      </c>
      <c r="H18" s="7">
        <f t="shared" ca="1" si="5"/>
        <v>0.16321333333333332</v>
      </c>
      <c r="I18" s="7">
        <f t="shared" ca="1" si="6"/>
        <v>0.12065333333333331</v>
      </c>
      <c r="J18">
        <f t="shared" ca="1" si="8"/>
        <v>0.18</v>
      </c>
      <c r="K18" t="str">
        <f t="shared" ca="1" si="9"/>
        <v/>
      </c>
      <c r="L18">
        <f t="shared" ca="1" si="10"/>
        <v>0.15681600000000001</v>
      </c>
      <c r="M18">
        <f t="shared" ca="1" si="11"/>
        <v>0.12054400000000001</v>
      </c>
      <c r="N18">
        <f t="shared" ca="1" si="12"/>
        <v>8.4272000000000014E-2</v>
      </c>
      <c r="O18" s="7">
        <f t="shared" ca="1" si="7"/>
        <v>4.8000000000000008E-2</v>
      </c>
      <c r="P18">
        <f t="shared" ca="1" si="13"/>
        <v>1.1728000000000009E-2</v>
      </c>
      <c r="Q18">
        <f t="shared" ca="1" si="14"/>
        <v>0</v>
      </c>
      <c r="R18">
        <v>0</v>
      </c>
    </row>
    <row r="19" spans="2:18" ht="14" customHeight="1" x14ac:dyDescent="0.2">
      <c r="B19" s="7"/>
      <c r="C19" s="7">
        <f t="shared" ca="1" si="0"/>
        <v>0.37601333333333331</v>
      </c>
      <c r="D19" s="7">
        <f t="shared" ca="1" si="1"/>
        <v>0.33345333333333332</v>
      </c>
      <c r="E19" s="7">
        <f t="shared" ca="1" si="2"/>
        <v>0.29089333333333334</v>
      </c>
      <c r="F19" s="7">
        <f t="shared" si="3"/>
        <v>0.24833333333333332</v>
      </c>
      <c r="G19" s="7">
        <f t="shared" ca="1" si="4"/>
        <v>0.20577333333333331</v>
      </c>
      <c r="H19" s="7">
        <f t="shared" ca="1" si="5"/>
        <v>0.16321333333333332</v>
      </c>
      <c r="I19" s="7">
        <f t="shared" ca="1" si="6"/>
        <v>0.12065333333333331</v>
      </c>
      <c r="J19">
        <f t="shared" ca="1" si="8"/>
        <v>0.18</v>
      </c>
      <c r="K19" t="str">
        <f t="shared" ca="1" si="9"/>
        <v/>
      </c>
      <c r="L19">
        <f t="shared" ca="1" si="10"/>
        <v>0.15681600000000001</v>
      </c>
      <c r="M19">
        <f t="shared" ca="1" si="11"/>
        <v>0.12054400000000001</v>
      </c>
      <c r="N19">
        <f t="shared" ca="1" si="12"/>
        <v>8.4272000000000014E-2</v>
      </c>
      <c r="O19" s="7">
        <f t="shared" ca="1" si="7"/>
        <v>4.8000000000000008E-2</v>
      </c>
      <c r="P19">
        <f t="shared" ca="1" si="13"/>
        <v>1.1728000000000009E-2</v>
      </c>
      <c r="Q19">
        <f t="shared" ca="1" si="14"/>
        <v>0</v>
      </c>
      <c r="R19">
        <v>0</v>
      </c>
    </row>
    <row r="20" spans="2:18" ht="14" customHeight="1" x14ac:dyDescent="0.2">
      <c r="B20" s="7"/>
      <c r="C20" s="7">
        <f t="shared" ca="1" si="0"/>
        <v>0.37601333333333331</v>
      </c>
      <c r="D20" s="7">
        <f t="shared" ca="1" si="1"/>
        <v>0.33345333333333332</v>
      </c>
      <c r="E20" s="7">
        <f t="shared" ca="1" si="2"/>
        <v>0.29089333333333334</v>
      </c>
      <c r="F20" s="7">
        <f t="shared" si="3"/>
        <v>0.24833333333333332</v>
      </c>
      <c r="G20" s="7">
        <f t="shared" ca="1" si="4"/>
        <v>0.20577333333333331</v>
      </c>
      <c r="H20" s="7">
        <f t="shared" ca="1" si="5"/>
        <v>0.16321333333333332</v>
      </c>
      <c r="I20" s="7">
        <f t="shared" ca="1" si="6"/>
        <v>0.12065333333333331</v>
      </c>
      <c r="J20">
        <f t="shared" ca="1" si="8"/>
        <v>0.18</v>
      </c>
      <c r="K20" t="str">
        <f t="shared" ca="1" si="9"/>
        <v/>
      </c>
      <c r="L20">
        <f t="shared" ca="1" si="10"/>
        <v>0.15681600000000001</v>
      </c>
      <c r="M20">
        <f t="shared" ca="1" si="11"/>
        <v>0.12054400000000001</v>
      </c>
      <c r="N20">
        <f t="shared" ca="1" si="12"/>
        <v>8.4272000000000014E-2</v>
      </c>
      <c r="O20" s="7">
        <f t="shared" ca="1" si="7"/>
        <v>4.8000000000000008E-2</v>
      </c>
      <c r="P20">
        <f t="shared" ca="1" si="13"/>
        <v>1.1728000000000009E-2</v>
      </c>
      <c r="Q20">
        <f t="shared" ca="1" si="14"/>
        <v>0</v>
      </c>
      <c r="R20">
        <v>0</v>
      </c>
    </row>
    <row r="21" spans="2:18" ht="14" customHeight="1" x14ac:dyDescent="0.2">
      <c r="B21" s="7"/>
      <c r="C21" s="7">
        <f t="shared" ca="1" si="0"/>
        <v>0.37601333333333331</v>
      </c>
      <c r="D21" s="7">
        <f t="shared" ca="1" si="1"/>
        <v>0.33345333333333332</v>
      </c>
      <c r="E21" s="7">
        <f t="shared" ca="1" si="2"/>
        <v>0.29089333333333334</v>
      </c>
      <c r="F21" s="7">
        <f t="shared" si="3"/>
        <v>0.24833333333333332</v>
      </c>
      <c r="G21" s="7">
        <f t="shared" ca="1" si="4"/>
        <v>0.20577333333333331</v>
      </c>
      <c r="H21" s="7">
        <f t="shared" ca="1" si="5"/>
        <v>0.16321333333333332</v>
      </c>
      <c r="I21" s="7">
        <f t="shared" ca="1" si="6"/>
        <v>0.12065333333333331</v>
      </c>
      <c r="J21">
        <f t="shared" ca="1" si="8"/>
        <v>0.18</v>
      </c>
      <c r="K21" t="str">
        <f t="shared" ca="1" si="9"/>
        <v/>
      </c>
      <c r="L21">
        <f t="shared" ca="1" si="10"/>
        <v>0.15681600000000001</v>
      </c>
      <c r="M21">
        <f t="shared" ca="1" si="11"/>
        <v>0.12054400000000001</v>
      </c>
      <c r="N21">
        <f t="shared" ca="1" si="12"/>
        <v>8.4272000000000014E-2</v>
      </c>
      <c r="O21" s="7">
        <f t="shared" ca="1" si="7"/>
        <v>4.8000000000000008E-2</v>
      </c>
      <c r="P21">
        <f t="shared" ca="1" si="13"/>
        <v>1.1728000000000009E-2</v>
      </c>
      <c r="Q21">
        <f t="shared" ca="1" si="14"/>
        <v>0</v>
      </c>
      <c r="R21">
        <v>0</v>
      </c>
    </row>
    <row r="22" spans="2:18" ht="14" customHeight="1" x14ac:dyDescent="0.2">
      <c r="B22" s="7"/>
      <c r="C22" s="7">
        <f t="shared" ca="1" si="0"/>
        <v>0.37601333333333331</v>
      </c>
      <c r="D22" s="7">
        <f t="shared" ca="1" si="1"/>
        <v>0.33345333333333332</v>
      </c>
      <c r="E22" s="7">
        <f t="shared" ca="1" si="2"/>
        <v>0.29089333333333334</v>
      </c>
      <c r="F22" s="7">
        <f t="shared" si="3"/>
        <v>0.24833333333333332</v>
      </c>
      <c r="G22" s="7">
        <f t="shared" ca="1" si="4"/>
        <v>0.20577333333333331</v>
      </c>
      <c r="H22" s="7">
        <f t="shared" ca="1" si="5"/>
        <v>0.16321333333333332</v>
      </c>
      <c r="I22" s="7">
        <f t="shared" ca="1" si="6"/>
        <v>0.12065333333333331</v>
      </c>
      <c r="J22">
        <f t="shared" ca="1" si="8"/>
        <v>0.18</v>
      </c>
      <c r="K22" t="str">
        <f t="shared" ca="1" si="9"/>
        <v/>
      </c>
      <c r="L22">
        <f t="shared" ca="1" si="10"/>
        <v>0.15681600000000001</v>
      </c>
      <c r="M22">
        <f t="shared" ca="1" si="11"/>
        <v>0.12054400000000001</v>
      </c>
      <c r="N22">
        <f t="shared" ca="1" si="12"/>
        <v>8.4272000000000014E-2</v>
      </c>
      <c r="O22" s="7">
        <f t="shared" ca="1" si="7"/>
        <v>4.8000000000000008E-2</v>
      </c>
      <c r="P22">
        <f t="shared" ca="1" si="13"/>
        <v>1.1728000000000009E-2</v>
      </c>
      <c r="Q22">
        <f t="shared" ca="1" si="14"/>
        <v>0</v>
      </c>
      <c r="R22">
        <v>0</v>
      </c>
    </row>
    <row r="23" spans="2:18" ht="14" customHeight="1" x14ac:dyDescent="0.2">
      <c r="B23" s="7"/>
      <c r="C23" s="7">
        <f t="shared" ca="1" si="0"/>
        <v>0.37601333333333331</v>
      </c>
      <c r="D23" s="7">
        <f t="shared" ca="1" si="1"/>
        <v>0.33345333333333332</v>
      </c>
      <c r="E23" s="7">
        <f t="shared" ca="1" si="2"/>
        <v>0.29089333333333334</v>
      </c>
      <c r="F23" s="7">
        <f t="shared" si="3"/>
        <v>0.24833333333333332</v>
      </c>
      <c r="G23" s="7">
        <f t="shared" ca="1" si="4"/>
        <v>0.20577333333333331</v>
      </c>
      <c r="H23" s="7">
        <f t="shared" ca="1" si="5"/>
        <v>0.16321333333333332</v>
      </c>
      <c r="I23" s="7">
        <f t="shared" ca="1" si="6"/>
        <v>0.12065333333333331</v>
      </c>
      <c r="J23">
        <f t="shared" ca="1" si="8"/>
        <v>0.18</v>
      </c>
      <c r="K23" t="str">
        <f t="shared" ca="1" si="9"/>
        <v/>
      </c>
      <c r="L23">
        <f t="shared" ca="1" si="10"/>
        <v>0.15681600000000001</v>
      </c>
      <c r="M23">
        <f t="shared" ca="1" si="11"/>
        <v>0.12054400000000001</v>
      </c>
      <c r="N23">
        <f t="shared" ca="1" si="12"/>
        <v>8.4272000000000014E-2</v>
      </c>
      <c r="O23" s="7">
        <f t="shared" ca="1" si="7"/>
        <v>4.8000000000000008E-2</v>
      </c>
      <c r="P23">
        <f t="shared" ca="1" si="13"/>
        <v>1.1728000000000009E-2</v>
      </c>
      <c r="Q23">
        <f t="shared" ca="1" si="14"/>
        <v>0</v>
      </c>
      <c r="R23">
        <v>0</v>
      </c>
    </row>
    <row r="24" spans="2:18" ht="14" customHeight="1" x14ac:dyDescent="0.2">
      <c r="B24" s="7"/>
      <c r="C24" s="7">
        <f t="shared" ca="1" si="0"/>
        <v>0.37601333333333331</v>
      </c>
      <c r="D24" s="7">
        <f t="shared" ca="1" si="1"/>
        <v>0.33345333333333332</v>
      </c>
      <c r="E24" s="7">
        <f t="shared" ca="1" si="2"/>
        <v>0.29089333333333334</v>
      </c>
      <c r="F24" s="7">
        <f t="shared" si="3"/>
        <v>0.24833333333333332</v>
      </c>
      <c r="G24" s="7">
        <f t="shared" ca="1" si="4"/>
        <v>0.20577333333333331</v>
      </c>
      <c r="H24" s="7">
        <f t="shared" ca="1" si="5"/>
        <v>0.16321333333333332</v>
      </c>
      <c r="I24" s="7">
        <f t="shared" ca="1" si="6"/>
        <v>0.12065333333333331</v>
      </c>
      <c r="J24">
        <f t="shared" ca="1" si="8"/>
        <v>0.18</v>
      </c>
      <c r="K24" t="str">
        <f t="shared" ca="1" si="9"/>
        <v/>
      </c>
      <c r="L24">
        <f t="shared" ca="1" si="10"/>
        <v>0.15681600000000001</v>
      </c>
      <c r="M24">
        <f t="shared" ca="1" si="11"/>
        <v>0.12054400000000001</v>
      </c>
      <c r="N24">
        <f t="shared" ca="1" si="12"/>
        <v>8.4272000000000014E-2</v>
      </c>
      <c r="O24" s="7">
        <f t="shared" ca="1" si="7"/>
        <v>4.8000000000000008E-2</v>
      </c>
      <c r="P24">
        <f t="shared" ca="1" si="13"/>
        <v>1.1728000000000009E-2</v>
      </c>
      <c r="Q24">
        <f t="shared" ca="1" si="14"/>
        <v>0</v>
      </c>
      <c r="R24">
        <v>0</v>
      </c>
    </row>
    <row r="25" spans="2:18" ht="14" customHeight="1" x14ac:dyDescent="0.2">
      <c r="B25" s="7"/>
      <c r="C25" s="7">
        <f t="shared" ca="1" si="0"/>
        <v>0.37601333333333331</v>
      </c>
      <c r="D25" s="7">
        <f t="shared" ca="1" si="1"/>
        <v>0.33345333333333332</v>
      </c>
      <c r="E25" s="7">
        <f t="shared" ca="1" si="2"/>
        <v>0.29089333333333334</v>
      </c>
      <c r="F25" s="7">
        <f t="shared" si="3"/>
        <v>0.24833333333333332</v>
      </c>
      <c r="G25" s="7">
        <f t="shared" ca="1" si="4"/>
        <v>0.20577333333333331</v>
      </c>
      <c r="H25" s="7">
        <f t="shared" ca="1" si="5"/>
        <v>0.16321333333333332</v>
      </c>
      <c r="I25" s="7">
        <f t="shared" ca="1" si="6"/>
        <v>0.12065333333333331</v>
      </c>
      <c r="J25">
        <f t="shared" ca="1" si="8"/>
        <v>0.18</v>
      </c>
      <c r="K25" t="str">
        <f t="shared" ca="1" si="9"/>
        <v/>
      </c>
      <c r="L25">
        <f t="shared" ca="1" si="10"/>
        <v>0.15681600000000001</v>
      </c>
      <c r="M25">
        <f t="shared" ca="1" si="11"/>
        <v>0.12054400000000001</v>
      </c>
      <c r="N25">
        <f t="shared" ca="1" si="12"/>
        <v>8.4272000000000014E-2</v>
      </c>
      <c r="O25" s="7">
        <f t="shared" ca="1" si="7"/>
        <v>4.8000000000000008E-2</v>
      </c>
      <c r="P25">
        <f t="shared" ca="1" si="13"/>
        <v>1.1728000000000009E-2</v>
      </c>
      <c r="Q25">
        <f t="shared" ca="1" si="14"/>
        <v>0</v>
      </c>
      <c r="R25">
        <v>0</v>
      </c>
    </row>
    <row r="26" spans="2:18" ht="14" customHeight="1" x14ac:dyDescent="0.2">
      <c r="B26" s="7"/>
      <c r="C26" s="7">
        <f t="shared" ca="1" si="0"/>
        <v>0.37601333333333331</v>
      </c>
      <c r="D26" s="7">
        <f t="shared" ca="1" si="1"/>
        <v>0.33345333333333332</v>
      </c>
      <c r="E26" s="7">
        <f t="shared" ca="1" si="2"/>
        <v>0.29089333333333334</v>
      </c>
      <c r="F26" s="7">
        <f t="shared" si="3"/>
        <v>0.24833333333333332</v>
      </c>
      <c r="G26" s="7">
        <f t="shared" ca="1" si="4"/>
        <v>0.20577333333333331</v>
      </c>
      <c r="H26" s="7">
        <f t="shared" ca="1" si="5"/>
        <v>0.16321333333333332</v>
      </c>
      <c r="I26" s="7">
        <f t="shared" ca="1" si="6"/>
        <v>0.12065333333333331</v>
      </c>
      <c r="J26">
        <f t="shared" ca="1" si="8"/>
        <v>0.18</v>
      </c>
      <c r="K26" t="str">
        <f t="shared" ca="1" si="9"/>
        <v/>
      </c>
      <c r="L26">
        <f t="shared" ca="1" si="10"/>
        <v>0.15681600000000001</v>
      </c>
      <c r="M26">
        <f t="shared" ca="1" si="11"/>
        <v>0.12054400000000001</v>
      </c>
      <c r="N26">
        <f t="shared" ca="1" si="12"/>
        <v>8.4272000000000014E-2</v>
      </c>
      <c r="O26" s="7">
        <f t="shared" ca="1" si="7"/>
        <v>4.8000000000000008E-2</v>
      </c>
      <c r="P26">
        <f t="shared" ca="1" si="13"/>
        <v>1.1728000000000009E-2</v>
      </c>
      <c r="Q26">
        <f t="shared" ca="1" si="14"/>
        <v>0</v>
      </c>
      <c r="R26">
        <v>0</v>
      </c>
    </row>
    <row r="27" spans="2:18" ht="14" customHeight="1" x14ac:dyDescent="0.2">
      <c r="B27" s="7"/>
      <c r="C27" s="7">
        <f t="shared" ca="1" si="0"/>
        <v>0.37601333333333331</v>
      </c>
      <c r="D27" s="7">
        <f t="shared" ca="1" si="1"/>
        <v>0.33345333333333332</v>
      </c>
      <c r="E27" s="7">
        <f t="shared" ca="1" si="2"/>
        <v>0.29089333333333334</v>
      </c>
      <c r="F27" s="7">
        <f t="shared" si="3"/>
        <v>0.24833333333333332</v>
      </c>
      <c r="G27" s="7">
        <f t="shared" ca="1" si="4"/>
        <v>0.20577333333333331</v>
      </c>
      <c r="H27" s="7">
        <f t="shared" ca="1" si="5"/>
        <v>0.16321333333333332</v>
      </c>
      <c r="I27" s="7">
        <f t="shared" ca="1" si="6"/>
        <v>0.12065333333333331</v>
      </c>
      <c r="J27">
        <f t="shared" ca="1" si="8"/>
        <v>0.18</v>
      </c>
      <c r="K27" t="str">
        <f t="shared" ca="1" si="9"/>
        <v/>
      </c>
      <c r="L27">
        <f t="shared" ca="1" si="10"/>
        <v>0.15681600000000001</v>
      </c>
      <c r="M27">
        <f t="shared" ca="1" si="11"/>
        <v>0.12054400000000001</v>
      </c>
      <c r="N27">
        <f t="shared" ca="1" si="12"/>
        <v>8.4272000000000014E-2</v>
      </c>
      <c r="O27" s="7">
        <f t="shared" ca="1" si="7"/>
        <v>4.8000000000000008E-2</v>
      </c>
      <c r="P27">
        <f t="shared" ca="1" si="13"/>
        <v>1.1728000000000009E-2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B0CD-6D83-0F4A-BF97-DDEFF37955E5}">
  <sheetPr>
    <tabColor rgb="FF66FF66"/>
    <pageSetUpPr fitToPage="1"/>
  </sheetPr>
  <dimension ref="A1:R52"/>
  <sheetViews>
    <sheetView zoomScale="124" zoomScaleNormal="124" workbookViewId="0">
      <selection activeCell="V14" sqref="V14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3">
      <c r="A1" s="1" t="s">
        <v>14</v>
      </c>
      <c r="B1" s="6" t="s">
        <v>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t="14" customHeight="1" x14ac:dyDescent="0.3">
      <c r="A2" s="1">
        <v>2016</v>
      </c>
      <c r="B2" s="7">
        <v>0.16000000000000003</v>
      </c>
      <c r="C2" s="7">
        <f t="shared" ref="C2:C27" ca="1" si="0">F2+2.66*O2</f>
        <v>0.25845333333333337</v>
      </c>
      <c r="D2" s="7">
        <f t="shared" ref="D2:D27" ca="1" si="1">F2+(2/3)*2.66*O2</f>
        <v>0.23008000000000001</v>
      </c>
      <c r="E2" s="7">
        <f t="shared" ref="E2:E27" ca="1" si="2">F2+(1/3)*2.66*O2</f>
        <v>0.20170666666666667</v>
      </c>
      <c r="F2" s="7">
        <f t="shared" ref="F2:F27" si="3">AVERAGE($B$2:$B$7)</f>
        <v>0.17333333333333334</v>
      </c>
      <c r="G2" s="7">
        <f t="shared" ref="G2:G27" ca="1" si="4">F2-(1/3)*2.66*O2</f>
        <v>0.14496000000000001</v>
      </c>
      <c r="H2" s="7">
        <f t="shared" ref="H2:H27" ca="1" si="5">F2-(2/3)*2.66*O2</f>
        <v>0.11658666666666666</v>
      </c>
      <c r="I2" s="7">
        <f t="shared" ref="I2:I27" ca="1" si="6">F2-2.66*O2</f>
        <v>8.821333333333331E-2</v>
      </c>
      <c r="J2" s="7">
        <f>B2</f>
        <v>0.16000000000000003</v>
      </c>
      <c r="K2" s="7"/>
      <c r="L2" s="7"/>
      <c r="M2" s="7"/>
      <c r="N2" s="7"/>
      <c r="O2" s="7">
        <f t="shared" ref="O2:O27" ca="1" si="7">AVERAGE($K$2:$K$7)</f>
        <v>3.2000000000000008E-2</v>
      </c>
      <c r="P2" s="7"/>
      <c r="Q2" s="7"/>
      <c r="R2" s="7"/>
    </row>
    <row r="3" spans="1:18" ht="14" customHeight="1" x14ac:dyDescent="0.3">
      <c r="A3" s="1">
        <v>2017</v>
      </c>
      <c r="B3" s="7">
        <v>0.12</v>
      </c>
      <c r="C3" s="7">
        <f t="shared" ca="1" si="0"/>
        <v>0.25845333333333337</v>
      </c>
      <c r="D3" s="7">
        <f t="shared" ca="1" si="1"/>
        <v>0.23008000000000001</v>
      </c>
      <c r="E3" s="7">
        <f t="shared" ca="1" si="2"/>
        <v>0.20170666666666667</v>
      </c>
      <c r="F3" s="7">
        <f t="shared" si="3"/>
        <v>0.17333333333333334</v>
      </c>
      <c r="G3" s="7">
        <f t="shared" ca="1" si="4"/>
        <v>0.14496000000000001</v>
      </c>
      <c r="H3" s="7">
        <f t="shared" ca="1" si="5"/>
        <v>0.11658666666666666</v>
      </c>
      <c r="I3" s="7">
        <f t="shared" ca="1" si="6"/>
        <v>8.821333333333331E-2</v>
      </c>
      <c r="J3">
        <f t="shared" ref="J3:J27" ca="1" si="8">IF(ISBLANK(B3),OFFSET(J3,-1,0,1,1),B3)</f>
        <v>0.12</v>
      </c>
      <c r="K3" s="7">
        <f t="shared" ref="K3:K27" ca="1" si="9">IF(OR(OFFSET(K3,-1,-9,1,1)="",OFFSET(K3,0,-9,1,1)=""),"",IF(ISERROR(ABS(B3-OFFSET(K3,-1,-1,1,1))),"",ABS(B3-OFFSET(K3,-1,-1,1,1))))</f>
        <v>4.0000000000000036E-2</v>
      </c>
      <c r="L3" s="7">
        <f t="shared" ref="L3:L27" ca="1" si="10">3.267*O3</f>
        <v>0.10454400000000003</v>
      </c>
      <c r="M3" s="7">
        <f t="shared" ref="M3:M27" ca="1" si="11">(2/3)*(L3-O3)+O3</f>
        <v>8.0362666666666693E-2</v>
      </c>
      <c r="N3" s="7">
        <f t="shared" ref="N3:N27" ca="1" si="12">(1/3)*(L3-O3)+O3</f>
        <v>5.6181333333333347E-2</v>
      </c>
      <c r="O3" s="7">
        <f t="shared" ca="1" si="7"/>
        <v>3.2000000000000008E-2</v>
      </c>
      <c r="P3" s="7">
        <f t="shared" ref="P3:P27" ca="1" si="13">(MAX(O3-(1/3)*(L3-O3),0))</f>
        <v>7.8186666666666682E-3</v>
      </c>
      <c r="Q3" s="7">
        <f t="shared" ref="Q3:Q27" ca="1" si="14">MAX(O3-(2/3)*(L3-O3),0)</f>
        <v>0</v>
      </c>
      <c r="R3" s="7">
        <v>0</v>
      </c>
    </row>
    <row r="4" spans="1:18" ht="14" customHeight="1" x14ac:dyDescent="0.3">
      <c r="A4" s="1">
        <v>2018</v>
      </c>
      <c r="B4" s="7">
        <v>0.13</v>
      </c>
      <c r="C4" s="7">
        <f t="shared" ca="1" si="0"/>
        <v>0.25845333333333337</v>
      </c>
      <c r="D4" s="7">
        <f t="shared" ca="1" si="1"/>
        <v>0.23008000000000001</v>
      </c>
      <c r="E4" s="7">
        <f t="shared" ca="1" si="2"/>
        <v>0.20170666666666667</v>
      </c>
      <c r="F4" s="7">
        <f t="shared" si="3"/>
        <v>0.17333333333333334</v>
      </c>
      <c r="G4" s="7">
        <f t="shared" ca="1" si="4"/>
        <v>0.14496000000000001</v>
      </c>
      <c r="H4" s="7">
        <f t="shared" ca="1" si="5"/>
        <v>0.11658666666666666</v>
      </c>
      <c r="I4" s="7">
        <f t="shared" ca="1" si="6"/>
        <v>8.821333333333331E-2</v>
      </c>
      <c r="J4">
        <f t="shared" ca="1" si="8"/>
        <v>0.13</v>
      </c>
      <c r="K4" s="7">
        <f t="shared" ca="1" si="9"/>
        <v>1.0000000000000009E-2</v>
      </c>
      <c r="L4" s="7">
        <f t="shared" ca="1" si="10"/>
        <v>0.10454400000000003</v>
      </c>
      <c r="M4" s="7">
        <f t="shared" ca="1" si="11"/>
        <v>8.0362666666666693E-2</v>
      </c>
      <c r="N4" s="7">
        <f t="shared" ca="1" si="12"/>
        <v>5.6181333333333347E-2</v>
      </c>
      <c r="O4" s="7">
        <f t="shared" ca="1" si="7"/>
        <v>3.2000000000000008E-2</v>
      </c>
      <c r="P4" s="7">
        <f t="shared" ca="1" si="13"/>
        <v>7.8186666666666682E-3</v>
      </c>
      <c r="Q4" s="7">
        <f t="shared" ca="1" si="14"/>
        <v>0</v>
      </c>
      <c r="R4" s="7">
        <v>0</v>
      </c>
    </row>
    <row r="5" spans="1:18" ht="14" customHeight="1" x14ac:dyDescent="0.3">
      <c r="A5" s="1">
        <v>2020</v>
      </c>
      <c r="B5" s="7">
        <v>0.20999999999999996</v>
      </c>
      <c r="C5" s="7">
        <f t="shared" ca="1" si="0"/>
        <v>0.25845333333333337</v>
      </c>
      <c r="D5" s="7">
        <f t="shared" ca="1" si="1"/>
        <v>0.23008000000000001</v>
      </c>
      <c r="E5" s="7">
        <f t="shared" ca="1" si="2"/>
        <v>0.20170666666666667</v>
      </c>
      <c r="F5" s="7">
        <f t="shared" si="3"/>
        <v>0.17333333333333334</v>
      </c>
      <c r="G5" s="7">
        <f t="shared" ca="1" si="4"/>
        <v>0.14496000000000001</v>
      </c>
      <c r="H5" s="7">
        <f t="shared" ca="1" si="5"/>
        <v>0.11658666666666666</v>
      </c>
      <c r="I5" s="7">
        <f t="shared" ca="1" si="6"/>
        <v>8.821333333333331E-2</v>
      </c>
      <c r="J5">
        <f t="shared" ca="1" si="8"/>
        <v>0.20999999999999996</v>
      </c>
      <c r="K5" s="7">
        <f t="shared" ca="1" si="9"/>
        <v>7.999999999999996E-2</v>
      </c>
      <c r="L5" s="7">
        <f t="shared" ca="1" si="10"/>
        <v>0.10454400000000003</v>
      </c>
      <c r="M5" s="7">
        <f t="shared" ca="1" si="11"/>
        <v>8.0362666666666693E-2</v>
      </c>
      <c r="N5" s="7">
        <f t="shared" ca="1" si="12"/>
        <v>5.6181333333333347E-2</v>
      </c>
      <c r="O5" s="7">
        <f t="shared" ca="1" si="7"/>
        <v>3.2000000000000008E-2</v>
      </c>
      <c r="P5" s="7">
        <f t="shared" ca="1" si="13"/>
        <v>7.8186666666666682E-3</v>
      </c>
      <c r="Q5" s="7">
        <f t="shared" ca="1" si="14"/>
        <v>0</v>
      </c>
      <c r="R5" s="7">
        <v>0</v>
      </c>
    </row>
    <row r="6" spans="1:18" ht="14" customHeight="1" x14ac:dyDescent="0.3">
      <c r="A6" s="1">
        <v>2021</v>
      </c>
      <c r="B6" s="7">
        <v>0.21999999999999997</v>
      </c>
      <c r="C6" s="7">
        <f t="shared" ca="1" si="0"/>
        <v>0.25845333333333337</v>
      </c>
      <c r="D6" s="7">
        <f t="shared" ca="1" si="1"/>
        <v>0.23008000000000001</v>
      </c>
      <c r="E6" s="7">
        <f t="shared" ca="1" si="2"/>
        <v>0.20170666666666667</v>
      </c>
      <c r="F6" s="7">
        <f t="shared" si="3"/>
        <v>0.17333333333333334</v>
      </c>
      <c r="G6" s="7">
        <f t="shared" ca="1" si="4"/>
        <v>0.14496000000000001</v>
      </c>
      <c r="H6" s="7">
        <f t="shared" ca="1" si="5"/>
        <v>0.11658666666666666</v>
      </c>
      <c r="I6" s="7">
        <f t="shared" ca="1" si="6"/>
        <v>8.821333333333331E-2</v>
      </c>
      <c r="J6">
        <f t="shared" ca="1" si="8"/>
        <v>0.21999999999999997</v>
      </c>
      <c r="K6" s="7">
        <f t="shared" ca="1" si="9"/>
        <v>1.0000000000000009E-2</v>
      </c>
      <c r="L6" s="7">
        <f t="shared" ca="1" si="10"/>
        <v>0.10454400000000003</v>
      </c>
      <c r="M6" s="7">
        <f t="shared" ca="1" si="11"/>
        <v>8.0362666666666693E-2</v>
      </c>
      <c r="N6" s="7">
        <f t="shared" ca="1" si="12"/>
        <v>5.6181333333333347E-2</v>
      </c>
      <c r="O6" s="7">
        <f t="shared" ca="1" si="7"/>
        <v>3.2000000000000008E-2</v>
      </c>
      <c r="P6" s="7">
        <f t="shared" ca="1" si="13"/>
        <v>7.8186666666666682E-3</v>
      </c>
      <c r="Q6" s="7">
        <f t="shared" ca="1" si="14"/>
        <v>0</v>
      </c>
      <c r="R6" s="7">
        <v>0</v>
      </c>
    </row>
    <row r="7" spans="1:18" ht="14" customHeight="1" x14ac:dyDescent="0.3">
      <c r="A7" s="1">
        <v>2022</v>
      </c>
      <c r="B7" s="7">
        <v>0.19999999999999996</v>
      </c>
      <c r="C7" s="7">
        <f t="shared" ca="1" si="0"/>
        <v>0.25845333333333337</v>
      </c>
      <c r="D7" s="7">
        <f t="shared" ca="1" si="1"/>
        <v>0.23008000000000001</v>
      </c>
      <c r="E7" s="7">
        <f t="shared" ca="1" si="2"/>
        <v>0.20170666666666667</v>
      </c>
      <c r="F7" s="7">
        <f t="shared" si="3"/>
        <v>0.17333333333333334</v>
      </c>
      <c r="G7" s="7">
        <f t="shared" ca="1" si="4"/>
        <v>0.14496000000000001</v>
      </c>
      <c r="H7" s="7">
        <f t="shared" ca="1" si="5"/>
        <v>0.11658666666666666</v>
      </c>
      <c r="I7" s="7">
        <f t="shared" ca="1" si="6"/>
        <v>8.821333333333331E-2</v>
      </c>
      <c r="J7">
        <f t="shared" ca="1" si="8"/>
        <v>0.19999999999999996</v>
      </c>
      <c r="K7" s="7">
        <f t="shared" ca="1" si="9"/>
        <v>2.0000000000000018E-2</v>
      </c>
      <c r="L7" s="7">
        <f t="shared" ca="1" si="10"/>
        <v>0.10454400000000003</v>
      </c>
      <c r="M7" s="7">
        <f t="shared" ca="1" si="11"/>
        <v>8.0362666666666693E-2</v>
      </c>
      <c r="N7" s="7">
        <f t="shared" ca="1" si="12"/>
        <v>5.6181333333333347E-2</v>
      </c>
      <c r="O7" s="7">
        <f t="shared" ca="1" si="7"/>
        <v>3.2000000000000008E-2</v>
      </c>
      <c r="P7" s="7">
        <f t="shared" ca="1" si="13"/>
        <v>7.8186666666666682E-3</v>
      </c>
      <c r="Q7" s="7">
        <f t="shared" ca="1" si="14"/>
        <v>0</v>
      </c>
      <c r="R7" s="7">
        <v>0</v>
      </c>
    </row>
    <row r="8" spans="1:18" ht="14" customHeight="1" x14ac:dyDescent="0.2">
      <c r="B8" s="7"/>
      <c r="C8" s="7">
        <f t="shared" ca="1" si="0"/>
        <v>0.25845333333333337</v>
      </c>
      <c r="D8" s="7">
        <f t="shared" ca="1" si="1"/>
        <v>0.23008000000000001</v>
      </c>
      <c r="E8" s="7">
        <f t="shared" ca="1" si="2"/>
        <v>0.20170666666666667</v>
      </c>
      <c r="F8" s="7">
        <f t="shared" si="3"/>
        <v>0.17333333333333334</v>
      </c>
      <c r="G8" s="7">
        <f t="shared" ca="1" si="4"/>
        <v>0.14496000000000001</v>
      </c>
      <c r="H8" s="7">
        <f t="shared" ca="1" si="5"/>
        <v>0.11658666666666666</v>
      </c>
      <c r="I8" s="7">
        <f t="shared" ca="1" si="6"/>
        <v>8.821333333333331E-2</v>
      </c>
      <c r="J8">
        <f t="shared" ca="1" si="8"/>
        <v>0.19999999999999996</v>
      </c>
      <c r="K8" t="str">
        <f t="shared" ca="1" si="9"/>
        <v/>
      </c>
      <c r="L8">
        <f t="shared" ca="1" si="10"/>
        <v>0.10454400000000003</v>
      </c>
      <c r="M8">
        <f t="shared" ca="1" si="11"/>
        <v>8.0362666666666693E-2</v>
      </c>
      <c r="N8">
        <f t="shared" ca="1" si="12"/>
        <v>5.6181333333333347E-2</v>
      </c>
      <c r="O8" s="7">
        <f t="shared" ca="1" si="7"/>
        <v>3.2000000000000008E-2</v>
      </c>
      <c r="P8">
        <f t="shared" ca="1" si="13"/>
        <v>7.8186666666666682E-3</v>
      </c>
      <c r="Q8">
        <f t="shared" ca="1" si="14"/>
        <v>0</v>
      </c>
      <c r="R8">
        <v>0</v>
      </c>
    </row>
    <row r="9" spans="1:18" ht="14" customHeight="1" x14ac:dyDescent="0.2">
      <c r="B9" s="7"/>
      <c r="C9" s="7">
        <f t="shared" ca="1" si="0"/>
        <v>0.25845333333333337</v>
      </c>
      <c r="D9" s="7">
        <f t="shared" ca="1" si="1"/>
        <v>0.23008000000000001</v>
      </c>
      <c r="E9" s="7">
        <f t="shared" ca="1" si="2"/>
        <v>0.20170666666666667</v>
      </c>
      <c r="F9" s="7">
        <f t="shared" si="3"/>
        <v>0.17333333333333334</v>
      </c>
      <c r="G9" s="7">
        <f t="shared" ca="1" si="4"/>
        <v>0.14496000000000001</v>
      </c>
      <c r="H9" s="7">
        <f t="shared" ca="1" si="5"/>
        <v>0.11658666666666666</v>
      </c>
      <c r="I9" s="7">
        <f t="shared" ca="1" si="6"/>
        <v>8.821333333333331E-2</v>
      </c>
      <c r="J9">
        <f t="shared" ca="1" si="8"/>
        <v>0.19999999999999996</v>
      </c>
      <c r="K9" t="str">
        <f t="shared" ca="1" si="9"/>
        <v/>
      </c>
      <c r="L9">
        <f t="shared" ca="1" si="10"/>
        <v>0.10454400000000003</v>
      </c>
      <c r="M9">
        <f t="shared" ca="1" si="11"/>
        <v>8.0362666666666693E-2</v>
      </c>
      <c r="N9">
        <f t="shared" ca="1" si="12"/>
        <v>5.6181333333333347E-2</v>
      </c>
      <c r="O9" s="7">
        <f t="shared" ca="1" si="7"/>
        <v>3.2000000000000008E-2</v>
      </c>
      <c r="P9">
        <f t="shared" ca="1" si="13"/>
        <v>7.8186666666666682E-3</v>
      </c>
      <c r="Q9">
        <f t="shared" ca="1" si="14"/>
        <v>0</v>
      </c>
      <c r="R9">
        <v>0</v>
      </c>
    </row>
    <row r="10" spans="1:18" ht="14" customHeight="1" x14ac:dyDescent="0.2">
      <c r="B10" s="7"/>
      <c r="C10" s="7">
        <f t="shared" ca="1" si="0"/>
        <v>0.25845333333333337</v>
      </c>
      <c r="D10" s="7">
        <f t="shared" ca="1" si="1"/>
        <v>0.23008000000000001</v>
      </c>
      <c r="E10" s="7">
        <f t="shared" ca="1" si="2"/>
        <v>0.20170666666666667</v>
      </c>
      <c r="F10" s="7">
        <f t="shared" si="3"/>
        <v>0.17333333333333334</v>
      </c>
      <c r="G10" s="7">
        <f t="shared" ca="1" si="4"/>
        <v>0.14496000000000001</v>
      </c>
      <c r="H10" s="7">
        <f t="shared" ca="1" si="5"/>
        <v>0.11658666666666666</v>
      </c>
      <c r="I10" s="7">
        <f t="shared" ca="1" si="6"/>
        <v>8.821333333333331E-2</v>
      </c>
      <c r="J10">
        <f t="shared" ca="1" si="8"/>
        <v>0.19999999999999996</v>
      </c>
      <c r="K10" t="str">
        <f t="shared" ca="1" si="9"/>
        <v/>
      </c>
      <c r="L10">
        <f t="shared" ca="1" si="10"/>
        <v>0.10454400000000003</v>
      </c>
      <c r="M10">
        <f t="shared" ca="1" si="11"/>
        <v>8.0362666666666693E-2</v>
      </c>
      <c r="N10">
        <f t="shared" ca="1" si="12"/>
        <v>5.6181333333333347E-2</v>
      </c>
      <c r="O10" s="7">
        <f t="shared" ca="1" si="7"/>
        <v>3.2000000000000008E-2</v>
      </c>
      <c r="P10">
        <f t="shared" ca="1" si="13"/>
        <v>7.8186666666666682E-3</v>
      </c>
      <c r="Q10">
        <f t="shared" ca="1" si="14"/>
        <v>0</v>
      </c>
      <c r="R10">
        <v>0</v>
      </c>
    </row>
    <row r="11" spans="1:18" ht="14" customHeight="1" x14ac:dyDescent="0.2">
      <c r="B11" s="7"/>
      <c r="C11" s="7">
        <f t="shared" ca="1" si="0"/>
        <v>0.25845333333333337</v>
      </c>
      <c r="D11" s="7">
        <f t="shared" ca="1" si="1"/>
        <v>0.23008000000000001</v>
      </c>
      <c r="E11" s="7">
        <f t="shared" ca="1" si="2"/>
        <v>0.20170666666666667</v>
      </c>
      <c r="F11" s="7">
        <f t="shared" si="3"/>
        <v>0.17333333333333334</v>
      </c>
      <c r="G11" s="7">
        <f t="shared" ca="1" si="4"/>
        <v>0.14496000000000001</v>
      </c>
      <c r="H11" s="7">
        <f t="shared" ca="1" si="5"/>
        <v>0.11658666666666666</v>
      </c>
      <c r="I11" s="7">
        <f t="shared" ca="1" si="6"/>
        <v>8.821333333333331E-2</v>
      </c>
      <c r="J11">
        <f t="shared" ca="1" si="8"/>
        <v>0.19999999999999996</v>
      </c>
      <c r="K11" t="str">
        <f t="shared" ca="1" si="9"/>
        <v/>
      </c>
      <c r="L11">
        <f t="shared" ca="1" si="10"/>
        <v>0.10454400000000003</v>
      </c>
      <c r="M11">
        <f t="shared" ca="1" si="11"/>
        <v>8.0362666666666693E-2</v>
      </c>
      <c r="N11">
        <f t="shared" ca="1" si="12"/>
        <v>5.6181333333333347E-2</v>
      </c>
      <c r="O11" s="7">
        <f t="shared" ca="1" si="7"/>
        <v>3.2000000000000008E-2</v>
      </c>
      <c r="P11">
        <f t="shared" ca="1" si="13"/>
        <v>7.8186666666666682E-3</v>
      </c>
      <c r="Q11">
        <f t="shared" ca="1" si="14"/>
        <v>0</v>
      </c>
      <c r="R11">
        <v>0</v>
      </c>
    </row>
    <row r="12" spans="1:18" ht="14" customHeight="1" x14ac:dyDescent="0.2">
      <c r="B12" s="7"/>
      <c r="C12" s="7">
        <f t="shared" ca="1" si="0"/>
        <v>0.25845333333333337</v>
      </c>
      <c r="D12" s="7">
        <f t="shared" ca="1" si="1"/>
        <v>0.23008000000000001</v>
      </c>
      <c r="E12" s="7">
        <f t="shared" ca="1" si="2"/>
        <v>0.20170666666666667</v>
      </c>
      <c r="F12" s="7">
        <f t="shared" si="3"/>
        <v>0.17333333333333334</v>
      </c>
      <c r="G12" s="7">
        <f t="shared" ca="1" si="4"/>
        <v>0.14496000000000001</v>
      </c>
      <c r="H12" s="7">
        <f t="shared" ca="1" si="5"/>
        <v>0.11658666666666666</v>
      </c>
      <c r="I12" s="7">
        <f t="shared" ca="1" si="6"/>
        <v>8.821333333333331E-2</v>
      </c>
      <c r="J12">
        <f t="shared" ca="1" si="8"/>
        <v>0.19999999999999996</v>
      </c>
      <c r="K12" t="str">
        <f t="shared" ca="1" si="9"/>
        <v/>
      </c>
      <c r="L12">
        <f t="shared" ca="1" si="10"/>
        <v>0.10454400000000003</v>
      </c>
      <c r="M12">
        <f t="shared" ca="1" si="11"/>
        <v>8.0362666666666693E-2</v>
      </c>
      <c r="N12">
        <f t="shared" ca="1" si="12"/>
        <v>5.6181333333333347E-2</v>
      </c>
      <c r="O12" s="7">
        <f t="shared" ca="1" si="7"/>
        <v>3.2000000000000008E-2</v>
      </c>
      <c r="P12">
        <f t="shared" ca="1" si="13"/>
        <v>7.8186666666666682E-3</v>
      </c>
      <c r="Q12">
        <f t="shared" ca="1" si="14"/>
        <v>0</v>
      </c>
      <c r="R12">
        <v>0</v>
      </c>
    </row>
    <row r="13" spans="1:18" ht="14" customHeight="1" x14ac:dyDescent="0.2">
      <c r="B13" s="7"/>
      <c r="C13" s="7">
        <f t="shared" ca="1" si="0"/>
        <v>0.25845333333333337</v>
      </c>
      <c r="D13" s="7">
        <f t="shared" ca="1" si="1"/>
        <v>0.23008000000000001</v>
      </c>
      <c r="E13" s="7">
        <f t="shared" ca="1" si="2"/>
        <v>0.20170666666666667</v>
      </c>
      <c r="F13" s="7">
        <f t="shared" si="3"/>
        <v>0.17333333333333334</v>
      </c>
      <c r="G13" s="7">
        <f t="shared" ca="1" si="4"/>
        <v>0.14496000000000001</v>
      </c>
      <c r="H13" s="7">
        <f t="shared" ca="1" si="5"/>
        <v>0.11658666666666666</v>
      </c>
      <c r="I13" s="7">
        <f t="shared" ca="1" si="6"/>
        <v>8.821333333333331E-2</v>
      </c>
      <c r="J13">
        <f t="shared" ca="1" si="8"/>
        <v>0.19999999999999996</v>
      </c>
      <c r="K13" t="str">
        <f t="shared" ca="1" si="9"/>
        <v/>
      </c>
      <c r="L13">
        <f t="shared" ca="1" si="10"/>
        <v>0.10454400000000003</v>
      </c>
      <c r="M13">
        <f t="shared" ca="1" si="11"/>
        <v>8.0362666666666693E-2</v>
      </c>
      <c r="N13">
        <f t="shared" ca="1" si="12"/>
        <v>5.6181333333333347E-2</v>
      </c>
      <c r="O13" s="7">
        <f t="shared" ca="1" si="7"/>
        <v>3.2000000000000008E-2</v>
      </c>
      <c r="P13">
        <f t="shared" ca="1" si="13"/>
        <v>7.8186666666666682E-3</v>
      </c>
      <c r="Q13">
        <f t="shared" ca="1" si="14"/>
        <v>0</v>
      </c>
      <c r="R13">
        <v>0</v>
      </c>
    </row>
    <row r="14" spans="1:18" ht="14" customHeight="1" x14ac:dyDescent="0.2">
      <c r="B14" s="7"/>
      <c r="C14" s="7">
        <f t="shared" ca="1" si="0"/>
        <v>0.25845333333333337</v>
      </c>
      <c r="D14" s="7">
        <f t="shared" ca="1" si="1"/>
        <v>0.23008000000000001</v>
      </c>
      <c r="E14" s="7">
        <f t="shared" ca="1" si="2"/>
        <v>0.20170666666666667</v>
      </c>
      <c r="F14" s="7">
        <f t="shared" si="3"/>
        <v>0.17333333333333334</v>
      </c>
      <c r="G14" s="7">
        <f t="shared" ca="1" si="4"/>
        <v>0.14496000000000001</v>
      </c>
      <c r="H14" s="7">
        <f t="shared" ca="1" si="5"/>
        <v>0.11658666666666666</v>
      </c>
      <c r="I14" s="7">
        <f t="shared" ca="1" si="6"/>
        <v>8.821333333333331E-2</v>
      </c>
      <c r="J14">
        <f t="shared" ca="1" si="8"/>
        <v>0.19999999999999996</v>
      </c>
      <c r="K14" t="str">
        <f t="shared" ca="1" si="9"/>
        <v/>
      </c>
      <c r="L14">
        <f t="shared" ca="1" si="10"/>
        <v>0.10454400000000003</v>
      </c>
      <c r="M14">
        <f t="shared" ca="1" si="11"/>
        <v>8.0362666666666693E-2</v>
      </c>
      <c r="N14">
        <f t="shared" ca="1" si="12"/>
        <v>5.6181333333333347E-2</v>
      </c>
      <c r="O14" s="7">
        <f t="shared" ca="1" si="7"/>
        <v>3.2000000000000008E-2</v>
      </c>
      <c r="P14">
        <f t="shared" ca="1" si="13"/>
        <v>7.8186666666666682E-3</v>
      </c>
      <c r="Q14">
        <f t="shared" ca="1" si="14"/>
        <v>0</v>
      </c>
      <c r="R14">
        <v>0</v>
      </c>
    </row>
    <row r="15" spans="1:18" ht="14" customHeight="1" x14ac:dyDescent="0.2">
      <c r="B15" s="7"/>
      <c r="C15" s="7">
        <f t="shared" ca="1" si="0"/>
        <v>0.25845333333333337</v>
      </c>
      <c r="D15" s="7">
        <f t="shared" ca="1" si="1"/>
        <v>0.23008000000000001</v>
      </c>
      <c r="E15" s="7">
        <f t="shared" ca="1" si="2"/>
        <v>0.20170666666666667</v>
      </c>
      <c r="F15" s="7">
        <f t="shared" si="3"/>
        <v>0.17333333333333334</v>
      </c>
      <c r="G15" s="7">
        <f t="shared" ca="1" si="4"/>
        <v>0.14496000000000001</v>
      </c>
      <c r="H15" s="7">
        <f t="shared" ca="1" si="5"/>
        <v>0.11658666666666666</v>
      </c>
      <c r="I15" s="7">
        <f t="shared" ca="1" si="6"/>
        <v>8.821333333333331E-2</v>
      </c>
      <c r="J15">
        <f t="shared" ca="1" si="8"/>
        <v>0.19999999999999996</v>
      </c>
      <c r="K15" t="str">
        <f t="shared" ca="1" si="9"/>
        <v/>
      </c>
      <c r="L15">
        <f t="shared" ca="1" si="10"/>
        <v>0.10454400000000003</v>
      </c>
      <c r="M15">
        <f t="shared" ca="1" si="11"/>
        <v>8.0362666666666693E-2</v>
      </c>
      <c r="N15">
        <f t="shared" ca="1" si="12"/>
        <v>5.6181333333333347E-2</v>
      </c>
      <c r="O15" s="7">
        <f t="shared" ca="1" si="7"/>
        <v>3.2000000000000008E-2</v>
      </c>
      <c r="P15">
        <f t="shared" ca="1" si="13"/>
        <v>7.8186666666666682E-3</v>
      </c>
      <c r="Q15">
        <f t="shared" ca="1" si="14"/>
        <v>0</v>
      </c>
      <c r="R15">
        <v>0</v>
      </c>
    </row>
    <row r="16" spans="1:18" ht="14" customHeight="1" x14ac:dyDescent="0.2">
      <c r="B16" s="7"/>
      <c r="C16" s="7">
        <f t="shared" ca="1" si="0"/>
        <v>0.25845333333333337</v>
      </c>
      <c r="D16" s="7">
        <f t="shared" ca="1" si="1"/>
        <v>0.23008000000000001</v>
      </c>
      <c r="E16" s="7">
        <f t="shared" ca="1" si="2"/>
        <v>0.20170666666666667</v>
      </c>
      <c r="F16" s="7">
        <f t="shared" si="3"/>
        <v>0.17333333333333334</v>
      </c>
      <c r="G16" s="7">
        <f t="shared" ca="1" si="4"/>
        <v>0.14496000000000001</v>
      </c>
      <c r="H16" s="7">
        <f t="shared" ca="1" si="5"/>
        <v>0.11658666666666666</v>
      </c>
      <c r="I16" s="7">
        <f t="shared" ca="1" si="6"/>
        <v>8.821333333333331E-2</v>
      </c>
      <c r="J16">
        <f t="shared" ca="1" si="8"/>
        <v>0.19999999999999996</v>
      </c>
      <c r="K16" t="str">
        <f t="shared" ca="1" si="9"/>
        <v/>
      </c>
      <c r="L16">
        <f t="shared" ca="1" si="10"/>
        <v>0.10454400000000003</v>
      </c>
      <c r="M16">
        <f t="shared" ca="1" si="11"/>
        <v>8.0362666666666693E-2</v>
      </c>
      <c r="N16">
        <f t="shared" ca="1" si="12"/>
        <v>5.6181333333333347E-2</v>
      </c>
      <c r="O16" s="7">
        <f t="shared" ca="1" si="7"/>
        <v>3.2000000000000008E-2</v>
      </c>
      <c r="P16">
        <f t="shared" ca="1" si="13"/>
        <v>7.8186666666666682E-3</v>
      </c>
      <c r="Q16">
        <f t="shared" ca="1" si="14"/>
        <v>0</v>
      </c>
      <c r="R16">
        <v>0</v>
      </c>
    </row>
    <row r="17" spans="2:18" ht="14" customHeight="1" x14ac:dyDescent="0.2">
      <c r="B17" s="7"/>
      <c r="C17" s="7">
        <f t="shared" ca="1" si="0"/>
        <v>0.25845333333333337</v>
      </c>
      <c r="D17" s="7">
        <f t="shared" ca="1" si="1"/>
        <v>0.23008000000000001</v>
      </c>
      <c r="E17" s="7">
        <f t="shared" ca="1" si="2"/>
        <v>0.20170666666666667</v>
      </c>
      <c r="F17" s="7">
        <f t="shared" si="3"/>
        <v>0.17333333333333334</v>
      </c>
      <c r="G17" s="7">
        <f t="shared" ca="1" si="4"/>
        <v>0.14496000000000001</v>
      </c>
      <c r="H17" s="7">
        <f t="shared" ca="1" si="5"/>
        <v>0.11658666666666666</v>
      </c>
      <c r="I17" s="7">
        <f t="shared" ca="1" si="6"/>
        <v>8.821333333333331E-2</v>
      </c>
      <c r="J17">
        <f t="shared" ca="1" si="8"/>
        <v>0.19999999999999996</v>
      </c>
      <c r="K17" t="str">
        <f t="shared" ca="1" si="9"/>
        <v/>
      </c>
      <c r="L17">
        <f t="shared" ca="1" si="10"/>
        <v>0.10454400000000003</v>
      </c>
      <c r="M17">
        <f t="shared" ca="1" si="11"/>
        <v>8.0362666666666693E-2</v>
      </c>
      <c r="N17">
        <f t="shared" ca="1" si="12"/>
        <v>5.6181333333333347E-2</v>
      </c>
      <c r="O17" s="7">
        <f t="shared" ca="1" si="7"/>
        <v>3.2000000000000008E-2</v>
      </c>
      <c r="P17">
        <f t="shared" ca="1" si="13"/>
        <v>7.8186666666666682E-3</v>
      </c>
      <c r="Q17">
        <f t="shared" ca="1" si="14"/>
        <v>0</v>
      </c>
      <c r="R17">
        <v>0</v>
      </c>
    </row>
    <row r="18" spans="2:18" ht="14" customHeight="1" x14ac:dyDescent="0.2">
      <c r="B18" s="7"/>
      <c r="C18" s="7">
        <f t="shared" ca="1" si="0"/>
        <v>0.25845333333333337</v>
      </c>
      <c r="D18" s="7">
        <f t="shared" ca="1" si="1"/>
        <v>0.23008000000000001</v>
      </c>
      <c r="E18" s="7">
        <f t="shared" ca="1" si="2"/>
        <v>0.20170666666666667</v>
      </c>
      <c r="F18" s="7">
        <f t="shared" si="3"/>
        <v>0.17333333333333334</v>
      </c>
      <c r="G18" s="7">
        <f t="shared" ca="1" si="4"/>
        <v>0.14496000000000001</v>
      </c>
      <c r="H18" s="7">
        <f t="shared" ca="1" si="5"/>
        <v>0.11658666666666666</v>
      </c>
      <c r="I18" s="7">
        <f t="shared" ca="1" si="6"/>
        <v>8.821333333333331E-2</v>
      </c>
      <c r="J18">
        <f t="shared" ca="1" si="8"/>
        <v>0.19999999999999996</v>
      </c>
      <c r="K18" t="str">
        <f t="shared" ca="1" si="9"/>
        <v/>
      </c>
      <c r="L18">
        <f t="shared" ca="1" si="10"/>
        <v>0.10454400000000003</v>
      </c>
      <c r="M18">
        <f t="shared" ca="1" si="11"/>
        <v>8.0362666666666693E-2</v>
      </c>
      <c r="N18">
        <f t="shared" ca="1" si="12"/>
        <v>5.6181333333333347E-2</v>
      </c>
      <c r="O18" s="7">
        <f t="shared" ca="1" si="7"/>
        <v>3.2000000000000008E-2</v>
      </c>
      <c r="P18">
        <f t="shared" ca="1" si="13"/>
        <v>7.8186666666666682E-3</v>
      </c>
      <c r="Q18">
        <f t="shared" ca="1" si="14"/>
        <v>0</v>
      </c>
      <c r="R18">
        <v>0</v>
      </c>
    </row>
    <row r="19" spans="2:18" ht="14" customHeight="1" x14ac:dyDescent="0.2">
      <c r="B19" s="7"/>
      <c r="C19" s="7">
        <f t="shared" ca="1" si="0"/>
        <v>0.25845333333333337</v>
      </c>
      <c r="D19" s="7">
        <f t="shared" ca="1" si="1"/>
        <v>0.23008000000000001</v>
      </c>
      <c r="E19" s="7">
        <f t="shared" ca="1" si="2"/>
        <v>0.20170666666666667</v>
      </c>
      <c r="F19" s="7">
        <f t="shared" si="3"/>
        <v>0.17333333333333334</v>
      </c>
      <c r="G19" s="7">
        <f t="shared" ca="1" si="4"/>
        <v>0.14496000000000001</v>
      </c>
      <c r="H19" s="7">
        <f t="shared" ca="1" si="5"/>
        <v>0.11658666666666666</v>
      </c>
      <c r="I19" s="7">
        <f t="shared" ca="1" si="6"/>
        <v>8.821333333333331E-2</v>
      </c>
      <c r="J19">
        <f t="shared" ca="1" si="8"/>
        <v>0.19999999999999996</v>
      </c>
      <c r="K19" t="str">
        <f t="shared" ca="1" si="9"/>
        <v/>
      </c>
      <c r="L19">
        <f t="shared" ca="1" si="10"/>
        <v>0.10454400000000003</v>
      </c>
      <c r="M19">
        <f t="shared" ca="1" si="11"/>
        <v>8.0362666666666693E-2</v>
      </c>
      <c r="N19">
        <f t="shared" ca="1" si="12"/>
        <v>5.6181333333333347E-2</v>
      </c>
      <c r="O19" s="7">
        <f t="shared" ca="1" si="7"/>
        <v>3.2000000000000008E-2</v>
      </c>
      <c r="P19">
        <f t="shared" ca="1" si="13"/>
        <v>7.8186666666666682E-3</v>
      </c>
      <c r="Q19">
        <f t="shared" ca="1" si="14"/>
        <v>0</v>
      </c>
      <c r="R19">
        <v>0</v>
      </c>
    </row>
    <row r="20" spans="2:18" ht="14" customHeight="1" x14ac:dyDescent="0.2">
      <c r="B20" s="7"/>
      <c r="C20" s="7">
        <f t="shared" ca="1" si="0"/>
        <v>0.25845333333333337</v>
      </c>
      <c r="D20" s="7">
        <f t="shared" ca="1" si="1"/>
        <v>0.23008000000000001</v>
      </c>
      <c r="E20" s="7">
        <f t="shared" ca="1" si="2"/>
        <v>0.20170666666666667</v>
      </c>
      <c r="F20" s="7">
        <f t="shared" si="3"/>
        <v>0.17333333333333334</v>
      </c>
      <c r="G20" s="7">
        <f t="shared" ca="1" si="4"/>
        <v>0.14496000000000001</v>
      </c>
      <c r="H20" s="7">
        <f t="shared" ca="1" si="5"/>
        <v>0.11658666666666666</v>
      </c>
      <c r="I20" s="7">
        <f t="shared" ca="1" si="6"/>
        <v>8.821333333333331E-2</v>
      </c>
      <c r="J20">
        <f t="shared" ca="1" si="8"/>
        <v>0.19999999999999996</v>
      </c>
      <c r="K20" t="str">
        <f t="shared" ca="1" si="9"/>
        <v/>
      </c>
      <c r="L20">
        <f t="shared" ca="1" si="10"/>
        <v>0.10454400000000003</v>
      </c>
      <c r="M20">
        <f t="shared" ca="1" si="11"/>
        <v>8.0362666666666693E-2</v>
      </c>
      <c r="N20">
        <f t="shared" ca="1" si="12"/>
        <v>5.6181333333333347E-2</v>
      </c>
      <c r="O20" s="7">
        <f t="shared" ca="1" si="7"/>
        <v>3.2000000000000008E-2</v>
      </c>
      <c r="P20">
        <f t="shared" ca="1" si="13"/>
        <v>7.8186666666666682E-3</v>
      </c>
      <c r="Q20">
        <f t="shared" ca="1" si="14"/>
        <v>0</v>
      </c>
      <c r="R20">
        <v>0</v>
      </c>
    </row>
    <row r="21" spans="2:18" ht="14" customHeight="1" x14ac:dyDescent="0.2">
      <c r="B21" s="7"/>
      <c r="C21" s="7">
        <f t="shared" ca="1" si="0"/>
        <v>0.25845333333333337</v>
      </c>
      <c r="D21" s="7">
        <f t="shared" ca="1" si="1"/>
        <v>0.23008000000000001</v>
      </c>
      <c r="E21" s="7">
        <f t="shared" ca="1" si="2"/>
        <v>0.20170666666666667</v>
      </c>
      <c r="F21" s="7">
        <f t="shared" si="3"/>
        <v>0.17333333333333334</v>
      </c>
      <c r="G21" s="7">
        <f t="shared" ca="1" si="4"/>
        <v>0.14496000000000001</v>
      </c>
      <c r="H21" s="7">
        <f t="shared" ca="1" si="5"/>
        <v>0.11658666666666666</v>
      </c>
      <c r="I21" s="7">
        <f t="shared" ca="1" si="6"/>
        <v>8.821333333333331E-2</v>
      </c>
      <c r="J21">
        <f t="shared" ca="1" si="8"/>
        <v>0.19999999999999996</v>
      </c>
      <c r="K21" t="str">
        <f t="shared" ca="1" si="9"/>
        <v/>
      </c>
      <c r="L21">
        <f t="shared" ca="1" si="10"/>
        <v>0.10454400000000003</v>
      </c>
      <c r="M21">
        <f t="shared" ca="1" si="11"/>
        <v>8.0362666666666693E-2</v>
      </c>
      <c r="N21">
        <f t="shared" ca="1" si="12"/>
        <v>5.6181333333333347E-2</v>
      </c>
      <c r="O21" s="7">
        <f t="shared" ca="1" si="7"/>
        <v>3.2000000000000008E-2</v>
      </c>
      <c r="P21">
        <f t="shared" ca="1" si="13"/>
        <v>7.8186666666666682E-3</v>
      </c>
      <c r="Q21">
        <f t="shared" ca="1" si="14"/>
        <v>0</v>
      </c>
      <c r="R21">
        <v>0</v>
      </c>
    </row>
    <row r="22" spans="2:18" ht="14" customHeight="1" x14ac:dyDescent="0.2">
      <c r="B22" s="7"/>
      <c r="C22" s="7">
        <f t="shared" ca="1" si="0"/>
        <v>0.25845333333333337</v>
      </c>
      <c r="D22" s="7">
        <f t="shared" ca="1" si="1"/>
        <v>0.23008000000000001</v>
      </c>
      <c r="E22" s="7">
        <f t="shared" ca="1" si="2"/>
        <v>0.20170666666666667</v>
      </c>
      <c r="F22" s="7">
        <f t="shared" si="3"/>
        <v>0.17333333333333334</v>
      </c>
      <c r="G22" s="7">
        <f t="shared" ca="1" si="4"/>
        <v>0.14496000000000001</v>
      </c>
      <c r="H22" s="7">
        <f t="shared" ca="1" si="5"/>
        <v>0.11658666666666666</v>
      </c>
      <c r="I22" s="7">
        <f t="shared" ca="1" si="6"/>
        <v>8.821333333333331E-2</v>
      </c>
      <c r="J22">
        <f t="shared" ca="1" si="8"/>
        <v>0.19999999999999996</v>
      </c>
      <c r="K22" t="str">
        <f t="shared" ca="1" si="9"/>
        <v/>
      </c>
      <c r="L22">
        <f t="shared" ca="1" si="10"/>
        <v>0.10454400000000003</v>
      </c>
      <c r="M22">
        <f t="shared" ca="1" si="11"/>
        <v>8.0362666666666693E-2</v>
      </c>
      <c r="N22">
        <f t="shared" ca="1" si="12"/>
        <v>5.6181333333333347E-2</v>
      </c>
      <c r="O22" s="7">
        <f t="shared" ca="1" si="7"/>
        <v>3.2000000000000008E-2</v>
      </c>
      <c r="P22">
        <f t="shared" ca="1" si="13"/>
        <v>7.8186666666666682E-3</v>
      </c>
      <c r="Q22">
        <f t="shared" ca="1" si="14"/>
        <v>0</v>
      </c>
      <c r="R22">
        <v>0</v>
      </c>
    </row>
    <row r="23" spans="2:18" ht="14" customHeight="1" x14ac:dyDescent="0.2">
      <c r="B23" s="7"/>
      <c r="C23" s="7">
        <f t="shared" ca="1" si="0"/>
        <v>0.25845333333333337</v>
      </c>
      <c r="D23" s="7">
        <f t="shared" ca="1" si="1"/>
        <v>0.23008000000000001</v>
      </c>
      <c r="E23" s="7">
        <f t="shared" ca="1" si="2"/>
        <v>0.20170666666666667</v>
      </c>
      <c r="F23" s="7">
        <f t="shared" si="3"/>
        <v>0.17333333333333334</v>
      </c>
      <c r="G23" s="7">
        <f t="shared" ca="1" si="4"/>
        <v>0.14496000000000001</v>
      </c>
      <c r="H23" s="7">
        <f t="shared" ca="1" si="5"/>
        <v>0.11658666666666666</v>
      </c>
      <c r="I23" s="7">
        <f t="shared" ca="1" si="6"/>
        <v>8.821333333333331E-2</v>
      </c>
      <c r="J23">
        <f t="shared" ca="1" si="8"/>
        <v>0.19999999999999996</v>
      </c>
      <c r="K23" t="str">
        <f t="shared" ca="1" si="9"/>
        <v/>
      </c>
      <c r="L23">
        <f t="shared" ca="1" si="10"/>
        <v>0.10454400000000003</v>
      </c>
      <c r="M23">
        <f t="shared" ca="1" si="11"/>
        <v>8.0362666666666693E-2</v>
      </c>
      <c r="N23">
        <f t="shared" ca="1" si="12"/>
        <v>5.6181333333333347E-2</v>
      </c>
      <c r="O23" s="7">
        <f t="shared" ca="1" si="7"/>
        <v>3.2000000000000008E-2</v>
      </c>
      <c r="P23">
        <f t="shared" ca="1" si="13"/>
        <v>7.8186666666666682E-3</v>
      </c>
      <c r="Q23">
        <f t="shared" ca="1" si="14"/>
        <v>0</v>
      </c>
      <c r="R23">
        <v>0</v>
      </c>
    </row>
    <row r="24" spans="2:18" ht="14" customHeight="1" x14ac:dyDescent="0.2">
      <c r="B24" s="7"/>
      <c r="C24" s="7">
        <f t="shared" ca="1" si="0"/>
        <v>0.25845333333333337</v>
      </c>
      <c r="D24" s="7">
        <f t="shared" ca="1" si="1"/>
        <v>0.23008000000000001</v>
      </c>
      <c r="E24" s="7">
        <f t="shared" ca="1" si="2"/>
        <v>0.20170666666666667</v>
      </c>
      <c r="F24" s="7">
        <f t="shared" si="3"/>
        <v>0.17333333333333334</v>
      </c>
      <c r="G24" s="7">
        <f t="shared" ca="1" si="4"/>
        <v>0.14496000000000001</v>
      </c>
      <c r="H24" s="7">
        <f t="shared" ca="1" si="5"/>
        <v>0.11658666666666666</v>
      </c>
      <c r="I24" s="7">
        <f t="shared" ca="1" si="6"/>
        <v>8.821333333333331E-2</v>
      </c>
      <c r="J24">
        <f t="shared" ca="1" si="8"/>
        <v>0.19999999999999996</v>
      </c>
      <c r="K24" t="str">
        <f t="shared" ca="1" si="9"/>
        <v/>
      </c>
      <c r="L24">
        <f t="shared" ca="1" si="10"/>
        <v>0.10454400000000003</v>
      </c>
      <c r="M24">
        <f t="shared" ca="1" si="11"/>
        <v>8.0362666666666693E-2</v>
      </c>
      <c r="N24">
        <f t="shared" ca="1" si="12"/>
        <v>5.6181333333333347E-2</v>
      </c>
      <c r="O24" s="7">
        <f t="shared" ca="1" si="7"/>
        <v>3.2000000000000008E-2</v>
      </c>
      <c r="P24">
        <f t="shared" ca="1" si="13"/>
        <v>7.8186666666666682E-3</v>
      </c>
      <c r="Q24">
        <f t="shared" ca="1" si="14"/>
        <v>0</v>
      </c>
      <c r="R24">
        <v>0</v>
      </c>
    </row>
    <row r="25" spans="2:18" ht="14" customHeight="1" x14ac:dyDescent="0.2">
      <c r="B25" s="7"/>
      <c r="C25" s="7">
        <f t="shared" ca="1" si="0"/>
        <v>0.25845333333333337</v>
      </c>
      <c r="D25" s="7">
        <f t="shared" ca="1" si="1"/>
        <v>0.23008000000000001</v>
      </c>
      <c r="E25" s="7">
        <f t="shared" ca="1" si="2"/>
        <v>0.20170666666666667</v>
      </c>
      <c r="F25" s="7">
        <f t="shared" si="3"/>
        <v>0.17333333333333334</v>
      </c>
      <c r="G25" s="7">
        <f t="shared" ca="1" si="4"/>
        <v>0.14496000000000001</v>
      </c>
      <c r="H25" s="7">
        <f t="shared" ca="1" si="5"/>
        <v>0.11658666666666666</v>
      </c>
      <c r="I25" s="7">
        <f t="shared" ca="1" si="6"/>
        <v>8.821333333333331E-2</v>
      </c>
      <c r="J25">
        <f t="shared" ca="1" si="8"/>
        <v>0.19999999999999996</v>
      </c>
      <c r="K25" t="str">
        <f t="shared" ca="1" si="9"/>
        <v/>
      </c>
      <c r="L25">
        <f t="shared" ca="1" si="10"/>
        <v>0.10454400000000003</v>
      </c>
      <c r="M25">
        <f t="shared" ca="1" si="11"/>
        <v>8.0362666666666693E-2</v>
      </c>
      <c r="N25">
        <f t="shared" ca="1" si="12"/>
        <v>5.6181333333333347E-2</v>
      </c>
      <c r="O25" s="7">
        <f t="shared" ca="1" si="7"/>
        <v>3.2000000000000008E-2</v>
      </c>
      <c r="P25">
        <f t="shared" ca="1" si="13"/>
        <v>7.8186666666666682E-3</v>
      </c>
      <c r="Q25">
        <f t="shared" ca="1" si="14"/>
        <v>0</v>
      </c>
      <c r="R25">
        <v>0</v>
      </c>
    </row>
    <row r="26" spans="2:18" ht="14" customHeight="1" x14ac:dyDescent="0.2">
      <c r="B26" s="7"/>
      <c r="C26" s="7">
        <f t="shared" ca="1" si="0"/>
        <v>0.25845333333333337</v>
      </c>
      <c r="D26" s="7">
        <f t="shared" ca="1" si="1"/>
        <v>0.23008000000000001</v>
      </c>
      <c r="E26" s="7">
        <f t="shared" ca="1" si="2"/>
        <v>0.20170666666666667</v>
      </c>
      <c r="F26" s="7">
        <f t="shared" si="3"/>
        <v>0.17333333333333334</v>
      </c>
      <c r="G26" s="7">
        <f t="shared" ca="1" si="4"/>
        <v>0.14496000000000001</v>
      </c>
      <c r="H26" s="7">
        <f t="shared" ca="1" si="5"/>
        <v>0.11658666666666666</v>
      </c>
      <c r="I26" s="7">
        <f t="shared" ca="1" si="6"/>
        <v>8.821333333333331E-2</v>
      </c>
      <c r="J26">
        <f t="shared" ca="1" si="8"/>
        <v>0.19999999999999996</v>
      </c>
      <c r="K26" t="str">
        <f t="shared" ca="1" si="9"/>
        <v/>
      </c>
      <c r="L26">
        <f t="shared" ca="1" si="10"/>
        <v>0.10454400000000003</v>
      </c>
      <c r="M26">
        <f t="shared" ca="1" si="11"/>
        <v>8.0362666666666693E-2</v>
      </c>
      <c r="N26">
        <f t="shared" ca="1" si="12"/>
        <v>5.6181333333333347E-2</v>
      </c>
      <c r="O26" s="7">
        <f t="shared" ca="1" si="7"/>
        <v>3.2000000000000008E-2</v>
      </c>
      <c r="P26">
        <f t="shared" ca="1" si="13"/>
        <v>7.8186666666666682E-3</v>
      </c>
      <c r="Q26">
        <f t="shared" ca="1" si="14"/>
        <v>0</v>
      </c>
      <c r="R26">
        <v>0</v>
      </c>
    </row>
    <row r="27" spans="2:18" ht="14" customHeight="1" x14ac:dyDescent="0.2">
      <c r="B27" s="7"/>
      <c r="C27" s="7">
        <f t="shared" ca="1" si="0"/>
        <v>0.25845333333333337</v>
      </c>
      <c r="D27" s="7">
        <f t="shared" ca="1" si="1"/>
        <v>0.23008000000000001</v>
      </c>
      <c r="E27" s="7">
        <f t="shared" ca="1" si="2"/>
        <v>0.20170666666666667</v>
      </c>
      <c r="F27" s="7">
        <f t="shared" si="3"/>
        <v>0.17333333333333334</v>
      </c>
      <c r="G27" s="7">
        <f t="shared" ca="1" si="4"/>
        <v>0.14496000000000001</v>
      </c>
      <c r="H27" s="7">
        <f t="shared" ca="1" si="5"/>
        <v>0.11658666666666666</v>
      </c>
      <c r="I27" s="7">
        <f t="shared" ca="1" si="6"/>
        <v>8.821333333333331E-2</v>
      </c>
      <c r="J27">
        <f t="shared" ca="1" si="8"/>
        <v>0.19999999999999996</v>
      </c>
      <c r="K27" t="str">
        <f t="shared" ca="1" si="9"/>
        <v/>
      </c>
      <c r="L27">
        <f t="shared" ca="1" si="10"/>
        <v>0.10454400000000003</v>
      </c>
      <c r="M27">
        <f t="shared" ca="1" si="11"/>
        <v>8.0362666666666693E-2</v>
      </c>
      <c r="N27">
        <f t="shared" ca="1" si="12"/>
        <v>5.6181333333333347E-2</v>
      </c>
      <c r="O27" s="7">
        <f t="shared" ca="1" si="7"/>
        <v>3.2000000000000008E-2</v>
      </c>
      <c r="P27">
        <f t="shared" ca="1" si="13"/>
        <v>7.8186666666666682E-3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2016-2022 STAAR XmR Chart Data</vt:lpstr>
      <vt:lpstr>2016-2022 XmR all sub apponly</vt:lpstr>
      <vt:lpstr>2016-2022 XmR all sub mt only</vt:lpstr>
      <vt:lpstr>2016-2022 XmR all sub mstr only</vt:lpstr>
      <vt:lpstr>2016-2022 XmR math approach+</vt:lpstr>
      <vt:lpstr>2016-2022 XmR math approachonly</vt:lpstr>
      <vt:lpstr>2016-2022 XmR math meetsonly</vt:lpstr>
      <vt:lpstr>2016-2022 XmR math mastersonly</vt:lpstr>
      <vt:lpstr>2016-2022 XmR math failing</vt:lpstr>
      <vt:lpstr>2016-2022 STAAR all_subj combin</vt:lpstr>
      <vt:lpstr>'2016-2022 STAAR all_subj combin'!Print_Area</vt:lpstr>
      <vt:lpstr>'2016-2022 XmR all sub apponly'!Print_Area</vt:lpstr>
      <vt:lpstr>'2016-2022 XmR all sub mstr only'!Print_Area</vt:lpstr>
      <vt:lpstr>'2016-2022 XmR all sub mt only'!Print_Area</vt:lpstr>
      <vt:lpstr>'2016-2022 XmR math approach+'!Print_Area</vt:lpstr>
      <vt:lpstr>'2016-2022 XmR math approachonly'!Print_Area</vt:lpstr>
      <vt:lpstr>'2016-2022 XmR math failing'!Print_Area</vt:lpstr>
      <vt:lpstr>'2016-2022 XmR math mastersonly'!Print_Area</vt:lpstr>
      <vt:lpstr>'2016-2022 XmR math meetsonly'!Print_Area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2016-2022 STAAR XmR Charts a</dc:title>
  <dc:creator>D S and QI Macros</dc:creator>
  <dc:description>
_x000d_Charts created with QI Macros for Excel
_x000d_www.qimacros.com</dc:description>
  <cp:lastModifiedBy>D S</cp:lastModifiedBy>
  <dcterms:created xsi:type="dcterms:W3CDTF">2024-01-19T03:50:25Z</dcterms:created>
  <dcterms:modified xsi:type="dcterms:W3CDTF">2025-07-09T17:49:41Z</dcterms:modified>
</cp:coreProperties>
</file>