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/R Working Directory/scuc-data-analysis-main/data/"/>
    </mc:Choice>
  </mc:AlternateContent>
  <xr:revisionPtr revIDLastSave="0" documentId="13_ncr:1_{5DB17B86-7138-A746-BDC9-653B2FA17F8A}" xr6:coauthVersionLast="47" xr6:coauthVersionMax="47" xr10:uidLastSave="{00000000-0000-0000-0000-000000000000}"/>
  <bookViews>
    <workbookView xWindow="0" yWindow="500" windowWidth="32000" windowHeight="17500" xr2:uid="{00000000-000D-0000-FFFF-FFFF00000000}"/>
  </bookViews>
  <sheets>
    <sheet name="STAAR 16-22 Master Dataset" sheetId="1" r:id="rId1"/>
    <sheet name="STAAR 16-22 Writing-Fail-XmR" sheetId="8" r:id="rId2"/>
    <sheet name="STAAR 16-22-ELA Read-Fail XmR" sheetId="5" r:id="rId3"/>
    <sheet name="STAAR 16-22 by sub all  XmR " sheetId="2" r:id="rId4"/>
  </sheets>
  <definedNames>
    <definedName name="_xlnm.Print_Area" localSheetId="3">'STAAR 16-22 by sub all  XmR '!$C$1:$R$36</definedName>
    <definedName name="_xlnm.Print_Area" localSheetId="1">'STAAR 16-22 Writing-Fail-XmR'!$C$1:$R$36</definedName>
    <definedName name="_xlnm.Print_Area" localSheetId="2">'STAAR 16-22-ELA Read-Fail XmR'!$C$1:$R$36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K3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J3" i="8"/>
  <c r="J4" i="8" s="1"/>
  <c r="J5" i="8"/>
  <c r="K6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" i="8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K3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J3" i="5"/>
  <c r="J4" i="5" s="1"/>
  <c r="J5" i="5"/>
  <c r="K6" i="5" s="1"/>
  <c r="J6" i="5"/>
  <c r="K7" i="5" s="1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K3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J3" i="2"/>
  <c r="K4" i="2" s="1"/>
  <c r="J4" i="2"/>
  <c r="J5" i="2" s="1"/>
  <c r="J6" i="2"/>
  <c r="K7" i="2" s="1"/>
  <c r="J7" i="2"/>
  <c r="K8" i="2" s="1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" i="2"/>
  <c r="O19" i="8" l="1"/>
  <c r="O12" i="8"/>
  <c r="O5" i="8"/>
  <c r="O2" i="8"/>
  <c r="O7" i="8"/>
  <c r="O13" i="8"/>
  <c r="O24" i="8"/>
  <c r="O18" i="8"/>
  <c r="O6" i="8"/>
  <c r="O23" i="8"/>
  <c r="O17" i="8"/>
  <c r="O11" i="8"/>
  <c r="O22" i="8"/>
  <c r="O16" i="8"/>
  <c r="O10" i="8"/>
  <c r="O4" i="8"/>
  <c r="O25" i="8"/>
  <c r="O27" i="8"/>
  <c r="O21" i="8"/>
  <c r="O15" i="8"/>
  <c r="O9" i="8"/>
  <c r="O3" i="8"/>
  <c r="O26" i="8"/>
  <c r="O20" i="8"/>
  <c r="O14" i="8"/>
  <c r="O8" i="8"/>
  <c r="O11" i="5"/>
  <c r="O2" i="5"/>
  <c r="O25" i="5"/>
  <c r="O19" i="5"/>
  <c r="O13" i="5"/>
  <c r="O7" i="5"/>
  <c r="O24" i="5"/>
  <c r="O18" i="5"/>
  <c r="O12" i="5"/>
  <c r="O6" i="5"/>
  <c r="O23" i="5"/>
  <c r="O17" i="5"/>
  <c r="O5" i="5"/>
  <c r="O22" i="5"/>
  <c r="O16" i="5"/>
  <c r="O10" i="5"/>
  <c r="O4" i="5"/>
  <c r="O27" i="5"/>
  <c r="O21" i="5"/>
  <c r="O15" i="5"/>
  <c r="O9" i="5"/>
  <c r="O3" i="5"/>
  <c r="O26" i="5"/>
  <c r="O20" i="5"/>
  <c r="O14" i="5"/>
  <c r="O8" i="5"/>
  <c r="O6" i="2"/>
  <c r="O7" i="2"/>
  <c r="O24" i="2"/>
  <c r="O2" i="2"/>
  <c r="O19" i="2"/>
  <c r="O25" i="2"/>
  <c r="O23" i="2"/>
  <c r="O17" i="2"/>
  <c r="O11" i="2"/>
  <c r="O5" i="2"/>
  <c r="O28" i="2"/>
  <c r="O22" i="2"/>
  <c r="O16" i="2"/>
  <c r="O10" i="2"/>
  <c r="O4" i="2"/>
  <c r="O27" i="2"/>
  <c r="O21" i="2"/>
  <c r="O15" i="2"/>
  <c r="O9" i="2"/>
  <c r="O3" i="2"/>
  <c r="O13" i="2"/>
  <c r="O18" i="2"/>
  <c r="O12" i="2"/>
  <c r="O26" i="2"/>
  <c r="O20" i="2"/>
  <c r="O14" i="2"/>
  <c r="O8" i="2"/>
  <c r="H20" i="8" l="1"/>
  <c r="I20" i="8"/>
  <c r="H27" i="8"/>
  <c r="I27" i="8"/>
  <c r="H11" i="8"/>
  <c r="I11" i="8"/>
  <c r="H13" i="8"/>
  <c r="I13" i="8"/>
  <c r="H26" i="8"/>
  <c r="I26" i="8"/>
  <c r="H25" i="8"/>
  <c r="I25" i="8"/>
  <c r="H17" i="8"/>
  <c r="I17" i="8"/>
  <c r="H7" i="8"/>
  <c r="I7" i="8"/>
  <c r="H3" i="8"/>
  <c r="I3" i="8"/>
  <c r="H4" i="8"/>
  <c r="I4" i="8"/>
  <c r="H23" i="8"/>
  <c r="I23" i="8"/>
  <c r="H2" i="8"/>
  <c r="I2" i="8"/>
  <c r="H9" i="8"/>
  <c r="I9" i="8"/>
  <c r="H10" i="8"/>
  <c r="I10" i="8"/>
  <c r="H6" i="8"/>
  <c r="I6" i="8"/>
  <c r="H5" i="8"/>
  <c r="I5" i="8"/>
  <c r="H8" i="8"/>
  <c r="I8" i="8"/>
  <c r="H15" i="8"/>
  <c r="I15" i="8"/>
  <c r="H16" i="8"/>
  <c r="I16" i="8"/>
  <c r="H18" i="8"/>
  <c r="I18" i="8"/>
  <c r="H12" i="8"/>
  <c r="I12" i="8"/>
  <c r="H14" i="8"/>
  <c r="I14" i="8"/>
  <c r="H21" i="8"/>
  <c r="I21" i="8"/>
  <c r="H22" i="8"/>
  <c r="I22" i="8"/>
  <c r="H24" i="8"/>
  <c r="I24" i="8"/>
  <c r="H19" i="8"/>
  <c r="I19" i="8"/>
  <c r="E20" i="8"/>
  <c r="G20" i="8"/>
  <c r="E27" i="8"/>
  <c r="G27" i="8"/>
  <c r="E11" i="8"/>
  <c r="G11" i="8"/>
  <c r="E13" i="8"/>
  <c r="G13" i="8"/>
  <c r="E26" i="8"/>
  <c r="G26" i="8"/>
  <c r="E25" i="8"/>
  <c r="G25" i="8"/>
  <c r="E17" i="8"/>
  <c r="G17" i="8"/>
  <c r="E7" i="8"/>
  <c r="G7" i="8"/>
  <c r="E3" i="8"/>
  <c r="G3" i="8"/>
  <c r="E4" i="8"/>
  <c r="G4" i="8"/>
  <c r="E23" i="8"/>
  <c r="G23" i="8"/>
  <c r="E2" i="8"/>
  <c r="G2" i="8"/>
  <c r="E9" i="8"/>
  <c r="G9" i="8"/>
  <c r="E10" i="8"/>
  <c r="G10" i="8"/>
  <c r="E6" i="8"/>
  <c r="G6" i="8"/>
  <c r="E5" i="8"/>
  <c r="G5" i="8"/>
  <c r="E8" i="8"/>
  <c r="G8" i="8"/>
  <c r="E15" i="8"/>
  <c r="G15" i="8"/>
  <c r="E16" i="8"/>
  <c r="G16" i="8"/>
  <c r="E18" i="8"/>
  <c r="G18" i="8"/>
  <c r="E12" i="8"/>
  <c r="G12" i="8"/>
  <c r="E14" i="8"/>
  <c r="G14" i="8"/>
  <c r="E21" i="8"/>
  <c r="G21" i="8"/>
  <c r="E22" i="8"/>
  <c r="G22" i="8"/>
  <c r="E24" i="8"/>
  <c r="G24" i="8"/>
  <c r="E19" i="8"/>
  <c r="G19" i="8"/>
  <c r="C20" i="8"/>
  <c r="D20" i="8"/>
  <c r="C27" i="8"/>
  <c r="D27" i="8"/>
  <c r="C11" i="8"/>
  <c r="D11" i="8"/>
  <c r="C13" i="8"/>
  <c r="D13" i="8"/>
  <c r="C26" i="8"/>
  <c r="D26" i="8"/>
  <c r="C25" i="8"/>
  <c r="D25" i="8"/>
  <c r="C17" i="8"/>
  <c r="D17" i="8"/>
  <c r="C7" i="8"/>
  <c r="D7" i="8"/>
  <c r="C3" i="8"/>
  <c r="D3" i="8"/>
  <c r="C4" i="8"/>
  <c r="D4" i="8"/>
  <c r="C23" i="8"/>
  <c r="D23" i="8"/>
  <c r="C2" i="8"/>
  <c r="D2" i="8"/>
  <c r="C9" i="8"/>
  <c r="D9" i="8"/>
  <c r="C10" i="8"/>
  <c r="D10" i="8"/>
  <c r="C6" i="8"/>
  <c r="D6" i="8"/>
  <c r="C5" i="8"/>
  <c r="D5" i="8"/>
  <c r="C8" i="8"/>
  <c r="D8" i="8"/>
  <c r="C15" i="8"/>
  <c r="D15" i="8"/>
  <c r="C16" i="8"/>
  <c r="D16" i="8"/>
  <c r="C18" i="8"/>
  <c r="D18" i="8"/>
  <c r="C12" i="8"/>
  <c r="D12" i="8"/>
  <c r="C14" i="8"/>
  <c r="D14" i="8"/>
  <c r="C21" i="8"/>
  <c r="D21" i="8"/>
  <c r="C22" i="8"/>
  <c r="D22" i="8"/>
  <c r="C24" i="8"/>
  <c r="D24" i="8"/>
  <c r="C19" i="8"/>
  <c r="D19" i="8"/>
  <c r="L20" i="8"/>
  <c r="Q20" i="8" s="1"/>
  <c r="L27" i="8"/>
  <c r="N27" i="8" s="1"/>
  <c r="L11" i="8"/>
  <c r="M11" i="8" s="1"/>
  <c r="L13" i="8"/>
  <c r="Q13" i="8" s="1"/>
  <c r="L7" i="8"/>
  <c r="Q7" i="8" s="1"/>
  <c r="L3" i="8"/>
  <c r="M3" i="8" s="1"/>
  <c r="L4" i="8"/>
  <c r="Q4" i="8" s="1"/>
  <c r="L26" i="8"/>
  <c r="Q26" i="8" s="1"/>
  <c r="L25" i="8"/>
  <c r="M25" i="8" s="1"/>
  <c r="L23" i="8"/>
  <c r="Q23" i="8" s="1"/>
  <c r="L9" i="8"/>
  <c r="Q9" i="8" s="1"/>
  <c r="L10" i="8"/>
  <c r="M10" i="8" s="1"/>
  <c r="L6" i="8"/>
  <c r="Q6" i="8" s="1"/>
  <c r="L5" i="8"/>
  <c r="M5" i="8" s="1"/>
  <c r="L17" i="8"/>
  <c r="Q17" i="8" s="1"/>
  <c r="L8" i="8"/>
  <c r="M8" i="8" s="1"/>
  <c r="L15" i="8"/>
  <c r="N15" i="8" s="1"/>
  <c r="L16" i="8"/>
  <c r="P16" i="8" s="1"/>
  <c r="L18" i="8"/>
  <c r="Q18" i="8" s="1"/>
  <c r="L12" i="8"/>
  <c r="N12" i="8" s="1"/>
  <c r="L14" i="8"/>
  <c r="M14" i="8" s="1"/>
  <c r="L21" i="8"/>
  <c r="N21" i="8" s="1"/>
  <c r="L22" i="8"/>
  <c r="M22" i="8" s="1"/>
  <c r="L24" i="8"/>
  <c r="M24" i="8" s="1"/>
  <c r="L19" i="8"/>
  <c r="Q19" i="8" s="1"/>
  <c r="H20" i="5"/>
  <c r="I20" i="5"/>
  <c r="H27" i="5"/>
  <c r="I27" i="5"/>
  <c r="H17" i="5"/>
  <c r="I17" i="5"/>
  <c r="H7" i="5"/>
  <c r="I7" i="5"/>
  <c r="H26" i="5"/>
  <c r="I26" i="5"/>
  <c r="H4" i="5"/>
  <c r="I4" i="5"/>
  <c r="H23" i="5"/>
  <c r="I23" i="5"/>
  <c r="H13" i="5"/>
  <c r="I13" i="5"/>
  <c r="H3" i="5"/>
  <c r="I3" i="5"/>
  <c r="H10" i="5"/>
  <c r="I10" i="5"/>
  <c r="H6" i="5"/>
  <c r="I6" i="5"/>
  <c r="H19" i="5"/>
  <c r="I19" i="5"/>
  <c r="H9" i="5"/>
  <c r="I9" i="5"/>
  <c r="H16" i="5"/>
  <c r="I16" i="5"/>
  <c r="H12" i="5"/>
  <c r="I12" i="5"/>
  <c r="H25" i="5"/>
  <c r="I25" i="5"/>
  <c r="H8" i="5"/>
  <c r="I8" i="5"/>
  <c r="H15" i="5"/>
  <c r="I15" i="5"/>
  <c r="H22" i="5"/>
  <c r="I22" i="5"/>
  <c r="H18" i="5"/>
  <c r="I18" i="5"/>
  <c r="H2" i="5"/>
  <c r="I2" i="5"/>
  <c r="H14" i="5"/>
  <c r="I14" i="5"/>
  <c r="H21" i="5"/>
  <c r="I21" i="5"/>
  <c r="H5" i="5"/>
  <c r="I5" i="5"/>
  <c r="H24" i="5"/>
  <c r="I24" i="5"/>
  <c r="H11" i="5"/>
  <c r="I11" i="5"/>
  <c r="E20" i="5"/>
  <c r="G20" i="5"/>
  <c r="E27" i="5"/>
  <c r="G27" i="5"/>
  <c r="E17" i="5"/>
  <c r="G17" i="5"/>
  <c r="E7" i="5"/>
  <c r="G7" i="5"/>
  <c r="E13" i="5"/>
  <c r="G13" i="5"/>
  <c r="E3" i="5"/>
  <c r="G3" i="5"/>
  <c r="E10" i="5"/>
  <c r="G10" i="5"/>
  <c r="E6" i="5"/>
  <c r="G6" i="5"/>
  <c r="E19" i="5"/>
  <c r="G19" i="5"/>
  <c r="E23" i="5"/>
  <c r="G23" i="5"/>
  <c r="E9" i="5"/>
  <c r="G9" i="5"/>
  <c r="E16" i="5"/>
  <c r="G16" i="5"/>
  <c r="E12" i="5"/>
  <c r="G12" i="5"/>
  <c r="E25" i="5"/>
  <c r="G25" i="5"/>
  <c r="E4" i="5"/>
  <c r="G4" i="5"/>
  <c r="E8" i="5"/>
  <c r="G8" i="5"/>
  <c r="E15" i="5"/>
  <c r="G15" i="5"/>
  <c r="E22" i="5"/>
  <c r="G22" i="5"/>
  <c r="E18" i="5"/>
  <c r="G18" i="5"/>
  <c r="E2" i="5"/>
  <c r="G2" i="5"/>
  <c r="E26" i="5"/>
  <c r="G26" i="5"/>
  <c r="E14" i="5"/>
  <c r="G14" i="5"/>
  <c r="E21" i="5"/>
  <c r="G21" i="5"/>
  <c r="E5" i="5"/>
  <c r="G5" i="5"/>
  <c r="E24" i="5"/>
  <c r="G24" i="5"/>
  <c r="E11" i="5"/>
  <c r="G11" i="5"/>
  <c r="C20" i="5"/>
  <c r="D20" i="5"/>
  <c r="C27" i="5"/>
  <c r="D27" i="5"/>
  <c r="C17" i="5"/>
  <c r="D17" i="5"/>
  <c r="C7" i="5"/>
  <c r="D7" i="5"/>
  <c r="C26" i="5"/>
  <c r="D26" i="5"/>
  <c r="C4" i="5"/>
  <c r="D4" i="5"/>
  <c r="C23" i="5"/>
  <c r="D23" i="5"/>
  <c r="C13" i="5"/>
  <c r="D13" i="5"/>
  <c r="C3" i="5"/>
  <c r="D3" i="5"/>
  <c r="C10" i="5"/>
  <c r="D10" i="5"/>
  <c r="C19" i="5"/>
  <c r="D19" i="5"/>
  <c r="C9" i="5"/>
  <c r="D9" i="5"/>
  <c r="C16" i="5"/>
  <c r="D16" i="5"/>
  <c r="C12" i="5"/>
  <c r="D12" i="5"/>
  <c r="C25" i="5"/>
  <c r="D25" i="5"/>
  <c r="C8" i="5"/>
  <c r="D8" i="5"/>
  <c r="C15" i="5"/>
  <c r="D15" i="5"/>
  <c r="C22" i="5"/>
  <c r="D22" i="5"/>
  <c r="C18" i="5"/>
  <c r="D18" i="5"/>
  <c r="C2" i="5"/>
  <c r="D2" i="5"/>
  <c r="C6" i="5"/>
  <c r="D6" i="5"/>
  <c r="C14" i="5"/>
  <c r="D14" i="5"/>
  <c r="C21" i="5"/>
  <c r="D21" i="5"/>
  <c r="C5" i="5"/>
  <c r="D5" i="5"/>
  <c r="C24" i="5"/>
  <c r="D24" i="5"/>
  <c r="C11" i="5"/>
  <c r="D11" i="5"/>
  <c r="L20" i="5"/>
  <c r="P20" i="5" s="1"/>
  <c r="L27" i="5"/>
  <c r="Q27" i="5" s="1"/>
  <c r="L17" i="5"/>
  <c r="P17" i="5" s="1"/>
  <c r="L7" i="5"/>
  <c r="Q7" i="5" s="1"/>
  <c r="L26" i="5"/>
  <c r="Q26" i="5" s="1"/>
  <c r="L4" i="5"/>
  <c r="P4" i="5" s="1"/>
  <c r="L23" i="5"/>
  <c r="Q23" i="5" s="1"/>
  <c r="L13" i="5"/>
  <c r="Q13" i="5" s="1"/>
  <c r="L3" i="5"/>
  <c r="Q3" i="5" s="1"/>
  <c r="L10" i="5"/>
  <c r="Q10" i="5" s="1"/>
  <c r="L6" i="5"/>
  <c r="Q6" i="5" s="1"/>
  <c r="L19" i="5"/>
  <c r="P19" i="5" s="1"/>
  <c r="L9" i="5"/>
  <c r="N9" i="5" s="1"/>
  <c r="L16" i="5"/>
  <c r="Q16" i="5" s="1"/>
  <c r="L12" i="5"/>
  <c r="P12" i="5" s="1"/>
  <c r="L25" i="5"/>
  <c r="Q25" i="5" s="1"/>
  <c r="L8" i="5"/>
  <c r="Q8" i="5" s="1"/>
  <c r="L15" i="5"/>
  <c r="P15" i="5" s="1"/>
  <c r="L22" i="5"/>
  <c r="Q22" i="5" s="1"/>
  <c r="L18" i="5"/>
  <c r="Q18" i="5" s="1"/>
  <c r="L14" i="5"/>
  <c r="M14" i="5" s="1"/>
  <c r="L21" i="5"/>
  <c r="Q21" i="5" s="1"/>
  <c r="L5" i="5"/>
  <c r="Q5" i="5" s="1"/>
  <c r="L24" i="5"/>
  <c r="M24" i="5" s="1"/>
  <c r="L11" i="5"/>
  <c r="Q11" i="5" s="1"/>
  <c r="H19" i="2"/>
  <c r="I19" i="2"/>
  <c r="H25" i="2"/>
  <c r="I25" i="2"/>
  <c r="H2" i="2"/>
  <c r="I2" i="2"/>
  <c r="H15" i="2"/>
  <c r="I15" i="2"/>
  <c r="H12" i="2"/>
  <c r="I12" i="2"/>
  <c r="H18" i="2"/>
  <c r="I18" i="2"/>
  <c r="H27" i="2"/>
  <c r="I27" i="2"/>
  <c r="H5" i="2"/>
  <c r="I5" i="2"/>
  <c r="H8" i="2"/>
  <c r="I8" i="2"/>
  <c r="H13" i="2"/>
  <c r="I13" i="2"/>
  <c r="H4" i="2"/>
  <c r="I4" i="2"/>
  <c r="H11" i="2"/>
  <c r="I11" i="2"/>
  <c r="H24" i="2"/>
  <c r="I24" i="2"/>
  <c r="H22" i="2"/>
  <c r="I22" i="2"/>
  <c r="H28" i="2"/>
  <c r="I28" i="2"/>
  <c r="H14" i="2"/>
  <c r="I14" i="2"/>
  <c r="H3" i="2"/>
  <c r="I3" i="2"/>
  <c r="H10" i="2"/>
  <c r="I10" i="2"/>
  <c r="H17" i="2"/>
  <c r="I17" i="2"/>
  <c r="H7" i="2"/>
  <c r="I7" i="2"/>
  <c r="H26" i="2"/>
  <c r="I26" i="2"/>
  <c r="H21" i="2"/>
  <c r="I21" i="2"/>
  <c r="H20" i="2"/>
  <c r="I20" i="2"/>
  <c r="H9" i="2"/>
  <c r="I9" i="2"/>
  <c r="H16" i="2"/>
  <c r="I16" i="2"/>
  <c r="H23" i="2"/>
  <c r="I23" i="2"/>
  <c r="H6" i="2"/>
  <c r="I6" i="2"/>
  <c r="E25" i="2"/>
  <c r="G25" i="2"/>
  <c r="E12" i="2"/>
  <c r="G12" i="2"/>
  <c r="E21" i="2"/>
  <c r="G21" i="2"/>
  <c r="E28" i="2"/>
  <c r="G28" i="2"/>
  <c r="E19" i="2"/>
  <c r="G19" i="2"/>
  <c r="E26" i="2"/>
  <c r="G26" i="2"/>
  <c r="E18" i="2"/>
  <c r="G18" i="2"/>
  <c r="E27" i="2"/>
  <c r="G27" i="2"/>
  <c r="E5" i="2"/>
  <c r="G5" i="2"/>
  <c r="E2" i="2"/>
  <c r="G2" i="2"/>
  <c r="E15" i="2"/>
  <c r="G15" i="2"/>
  <c r="E13" i="2"/>
  <c r="G13" i="2"/>
  <c r="E4" i="2"/>
  <c r="G4" i="2"/>
  <c r="E24" i="2"/>
  <c r="G24" i="2"/>
  <c r="E11" i="2"/>
  <c r="G11" i="2"/>
  <c r="E14" i="2"/>
  <c r="G14" i="2"/>
  <c r="E3" i="2"/>
  <c r="G3" i="2"/>
  <c r="E10" i="2"/>
  <c r="G10" i="2"/>
  <c r="E17" i="2"/>
  <c r="G17" i="2"/>
  <c r="E7" i="2"/>
  <c r="G7" i="2"/>
  <c r="E22" i="2"/>
  <c r="G22" i="2"/>
  <c r="E8" i="2"/>
  <c r="G8" i="2"/>
  <c r="E20" i="2"/>
  <c r="G20" i="2"/>
  <c r="E9" i="2"/>
  <c r="G9" i="2"/>
  <c r="E16" i="2"/>
  <c r="G16" i="2"/>
  <c r="E23" i="2"/>
  <c r="G23" i="2"/>
  <c r="E6" i="2"/>
  <c r="G6" i="2"/>
  <c r="C25" i="2"/>
  <c r="D25" i="2"/>
  <c r="C12" i="2"/>
  <c r="D12" i="2"/>
  <c r="C21" i="2"/>
  <c r="D21" i="2"/>
  <c r="C28" i="2"/>
  <c r="D28" i="2"/>
  <c r="C19" i="2"/>
  <c r="D19" i="2"/>
  <c r="C15" i="2"/>
  <c r="D15" i="2"/>
  <c r="C27" i="2"/>
  <c r="D27" i="2"/>
  <c r="C5" i="2"/>
  <c r="D5" i="2"/>
  <c r="C2" i="2"/>
  <c r="D2" i="2"/>
  <c r="C22" i="2"/>
  <c r="D22" i="2"/>
  <c r="C8" i="2"/>
  <c r="D8" i="2"/>
  <c r="C13" i="2"/>
  <c r="D13" i="2"/>
  <c r="C4" i="2"/>
  <c r="D4" i="2"/>
  <c r="C11" i="2"/>
  <c r="D11" i="2"/>
  <c r="C24" i="2"/>
  <c r="D24" i="2"/>
  <c r="C18" i="2"/>
  <c r="D18" i="2"/>
  <c r="C14" i="2"/>
  <c r="D14" i="2"/>
  <c r="C3" i="2"/>
  <c r="D3" i="2"/>
  <c r="C10" i="2"/>
  <c r="D10" i="2"/>
  <c r="C17" i="2"/>
  <c r="D17" i="2"/>
  <c r="C7" i="2"/>
  <c r="D7" i="2"/>
  <c r="C26" i="2"/>
  <c r="D26" i="2"/>
  <c r="C20" i="2"/>
  <c r="D20" i="2"/>
  <c r="C9" i="2"/>
  <c r="D9" i="2"/>
  <c r="C16" i="2"/>
  <c r="D16" i="2"/>
  <c r="C23" i="2"/>
  <c r="D23" i="2"/>
  <c r="C6" i="2"/>
  <c r="D6" i="2"/>
  <c r="L12" i="2"/>
  <c r="P12" i="2" s="1"/>
  <c r="L21" i="2"/>
  <c r="M21" i="2" s="1"/>
  <c r="L28" i="2"/>
  <c r="M28" i="2" s="1"/>
  <c r="L19" i="2"/>
  <c r="N19" i="2" s="1"/>
  <c r="L26" i="2"/>
  <c r="M26" i="2" s="1"/>
  <c r="L18" i="2"/>
  <c r="M18" i="2" s="1"/>
  <c r="L25" i="2"/>
  <c r="P25" i="2" s="1"/>
  <c r="L24" i="2"/>
  <c r="Q24" i="2" s="1"/>
  <c r="L22" i="2"/>
  <c r="M22" i="2" s="1"/>
  <c r="L5" i="2"/>
  <c r="Q5" i="2" s="1"/>
  <c r="L4" i="2"/>
  <c r="M4" i="2" s="1"/>
  <c r="L7" i="2"/>
  <c r="N7" i="2" s="1"/>
  <c r="L15" i="2"/>
  <c r="M15" i="2" s="1"/>
  <c r="L27" i="2"/>
  <c r="Q27" i="2" s="1"/>
  <c r="L8" i="2"/>
  <c r="P8" i="2" s="1"/>
  <c r="L13" i="2"/>
  <c r="M13" i="2" s="1"/>
  <c r="L11" i="2"/>
  <c r="Q11" i="2" s="1"/>
  <c r="L14" i="2"/>
  <c r="M14" i="2" s="1"/>
  <c r="L3" i="2"/>
  <c r="Q3" i="2" s="1"/>
  <c r="L10" i="2"/>
  <c r="M10" i="2" s="1"/>
  <c r="L17" i="2"/>
  <c r="M17" i="2" s="1"/>
  <c r="L20" i="2"/>
  <c r="Q20" i="2" s="1"/>
  <c r="L9" i="2"/>
  <c r="M9" i="2" s="1"/>
  <c r="L16" i="2"/>
  <c r="N16" i="2" s="1"/>
  <c r="L23" i="2"/>
  <c r="Q23" i="2" s="1"/>
  <c r="L6" i="2"/>
  <c r="Q6" i="2" s="1"/>
  <c r="P7" i="8" l="1"/>
  <c r="N23" i="8"/>
  <c r="N7" i="8"/>
  <c r="M7" i="8"/>
  <c r="M23" i="8"/>
  <c r="N4" i="8"/>
  <c r="P21" i="8"/>
  <c r="P15" i="8"/>
  <c r="M21" i="8"/>
  <c r="N26" i="8"/>
  <c r="N10" i="8"/>
  <c r="P5" i="8"/>
  <c r="P23" i="8"/>
  <c r="N9" i="8"/>
  <c r="N20" i="8"/>
  <c r="M9" i="8"/>
  <c r="M20" i="8"/>
  <c r="P9" i="8"/>
  <c r="P4" i="8"/>
  <c r="N13" i="8"/>
  <c r="N8" i="8"/>
  <c r="M4" i="8"/>
  <c r="N5" i="8"/>
  <c r="N3" i="8"/>
  <c r="Q8" i="8"/>
  <c r="P19" i="8"/>
  <c r="P8" i="8"/>
  <c r="P13" i="8"/>
  <c r="M15" i="8"/>
  <c r="N19" i="8"/>
  <c r="M19" i="8"/>
  <c r="M27" i="8"/>
  <c r="P22" i="8"/>
  <c r="P18" i="8"/>
  <c r="P26" i="8"/>
  <c r="P20" i="8"/>
  <c r="M12" i="8"/>
  <c r="M26" i="8"/>
  <c r="Q22" i="8"/>
  <c r="N18" i="8"/>
  <c r="N6" i="8"/>
  <c r="Q21" i="8"/>
  <c r="M18" i="8"/>
  <c r="M6" i="8"/>
  <c r="M13" i="8"/>
  <c r="P12" i="8"/>
  <c r="P6" i="8"/>
  <c r="P27" i="8"/>
  <c r="Q15" i="8"/>
  <c r="Q24" i="8"/>
  <c r="Q16" i="8"/>
  <c r="Q25" i="8"/>
  <c r="N14" i="8"/>
  <c r="N24" i="8"/>
  <c r="N16" i="8"/>
  <c r="N17" i="8"/>
  <c r="Q14" i="8"/>
  <c r="Q5" i="8"/>
  <c r="Q3" i="8"/>
  <c r="Q11" i="8"/>
  <c r="N22" i="8"/>
  <c r="M16" i="8"/>
  <c r="M17" i="8"/>
  <c r="N11" i="8"/>
  <c r="Q12" i="8"/>
  <c r="Q27" i="8"/>
  <c r="N25" i="8"/>
  <c r="P24" i="8"/>
  <c r="P14" i="8"/>
  <c r="P17" i="8"/>
  <c r="P10" i="8"/>
  <c r="P25" i="8"/>
  <c r="P3" i="8"/>
  <c r="P11" i="8"/>
  <c r="Q10" i="8"/>
  <c r="P25" i="5"/>
  <c r="P6" i="5"/>
  <c r="M21" i="5"/>
  <c r="M9" i="5"/>
  <c r="P18" i="5"/>
  <c r="M27" i="5"/>
  <c r="N25" i="5"/>
  <c r="M12" i="5"/>
  <c r="P8" i="5"/>
  <c r="P9" i="5"/>
  <c r="M19" i="5"/>
  <c r="N6" i="5"/>
  <c r="M18" i="5"/>
  <c r="M6" i="5"/>
  <c r="P27" i="5"/>
  <c r="N26" i="5"/>
  <c r="M26" i="5"/>
  <c r="M15" i="5"/>
  <c r="N5" i="5"/>
  <c r="N8" i="5"/>
  <c r="M5" i="5"/>
  <c r="N10" i="5"/>
  <c r="N21" i="5"/>
  <c r="M3" i="5"/>
  <c r="P5" i="5"/>
  <c r="P26" i="5"/>
  <c r="N7" i="5"/>
  <c r="M25" i="5"/>
  <c r="M7" i="5"/>
  <c r="P21" i="5"/>
  <c r="P10" i="5"/>
  <c r="M22" i="5"/>
  <c r="M13" i="5"/>
  <c r="P7" i="5"/>
  <c r="N22" i="5"/>
  <c r="N13" i="5"/>
  <c r="P11" i="5"/>
  <c r="P16" i="5"/>
  <c r="P23" i="5"/>
  <c r="Q20" i="5"/>
  <c r="N11" i="5"/>
  <c r="N20" i="5"/>
  <c r="N16" i="5"/>
  <c r="N23" i="5"/>
  <c r="M11" i="5"/>
  <c r="M20" i="5"/>
  <c r="M16" i="5"/>
  <c r="M23" i="5"/>
  <c r="M17" i="5"/>
  <c r="Q9" i="5"/>
  <c r="N18" i="5"/>
  <c r="M8" i="5"/>
  <c r="M10" i="5"/>
  <c r="M4" i="5"/>
  <c r="N27" i="5"/>
  <c r="P22" i="5"/>
  <c r="P13" i="5"/>
  <c r="Q24" i="5"/>
  <c r="Q15" i="5"/>
  <c r="Q17" i="5"/>
  <c r="Q19" i="5"/>
  <c r="Q14" i="5"/>
  <c r="Q4" i="5"/>
  <c r="N14" i="5"/>
  <c r="Q12" i="5"/>
  <c r="N24" i="5"/>
  <c r="N15" i="5"/>
  <c r="N12" i="5"/>
  <c r="N19" i="5"/>
  <c r="N3" i="5"/>
  <c r="N4" i="5"/>
  <c r="N17" i="5"/>
  <c r="P24" i="5"/>
  <c r="P14" i="5"/>
  <c r="P3" i="5"/>
  <c r="N12" i="2"/>
  <c r="M12" i="2"/>
  <c r="P15" i="2"/>
  <c r="P24" i="2"/>
  <c r="P9" i="2"/>
  <c r="P11" i="2"/>
  <c r="P13" i="2"/>
  <c r="P19" i="2"/>
  <c r="N3" i="2"/>
  <c r="P3" i="2"/>
  <c r="P4" i="2"/>
  <c r="P26" i="2"/>
  <c r="P5" i="2"/>
  <c r="P21" i="2"/>
  <c r="M24" i="2"/>
  <c r="N24" i="2"/>
  <c r="M20" i="2"/>
  <c r="N13" i="2"/>
  <c r="M19" i="2"/>
  <c r="M3" i="2"/>
  <c r="P10" i="2"/>
  <c r="N5" i="2"/>
  <c r="Q15" i="2"/>
  <c r="M5" i="2"/>
  <c r="Q13" i="2"/>
  <c r="N6" i="2"/>
  <c r="N23" i="2"/>
  <c r="N20" i="2"/>
  <c r="P6" i="2"/>
  <c r="P20" i="2"/>
  <c r="Q4" i="2"/>
  <c r="M23" i="2"/>
  <c r="N11" i="2"/>
  <c r="Q25" i="2"/>
  <c r="N25" i="2"/>
  <c r="Q9" i="2"/>
  <c r="N15" i="2"/>
  <c r="M6" i="2"/>
  <c r="M25" i="2"/>
  <c r="N26" i="2"/>
  <c r="P23" i="2"/>
  <c r="P27" i="2"/>
  <c r="Q19" i="2"/>
  <c r="Q7" i="2"/>
  <c r="Q16" i="2"/>
  <c r="Q28" i="2"/>
  <c r="M11" i="2"/>
  <c r="N27" i="2"/>
  <c r="N10" i="2"/>
  <c r="M27" i="2"/>
  <c r="Q8" i="2"/>
  <c r="Q10" i="2"/>
  <c r="Q26" i="2"/>
  <c r="Q18" i="2"/>
  <c r="N8" i="2"/>
  <c r="Q21" i="2"/>
  <c r="M8" i="2"/>
  <c r="Q14" i="2"/>
  <c r="Q17" i="2"/>
  <c r="Q12" i="2"/>
  <c r="N9" i="2"/>
  <c r="N4" i="2"/>
  <c r="N21" i="2"/>
  <c r="P16" i="2"/>
  <c r="P17" i="2"/>
  <c r="P14" i="2"/>
  <c r="P7" i="2"/>
  <c r="P22" i="2"/>
  <c r="P18" i="2"/>
  <c r="P28" i="2"/>
  <c r="Q22" i="2"/>
  <c r="N18" i="2"/>
  <c r="M16" i="2"/>
  <c r="M7" i="2"/>
  <c r="N17" i="2"/>
  <c r="N14" i="2"/>
  <c r="N22" i="2"/>
  <c r="N28" i="2"/>
</calcChain>
</file>

<file path=xl/sharedStrings.xml><?xml version="1.0" encoding="utf-8"?>
<sst xmlns="http://schemas.openxmlformats.org/spreadsheetml/2006/main" count="164" uniqueCount="25">
  <si>
    <t>year_end</t>
  </si>
  <si>
    <t>subject</t>
  </si>
  <si>
    <t>approaches</t>
  </si>
  <si>
    <t>approaches_only</t>
  </si>
  <si>
    <t>masters</t>
  </si>
  <si>
    <t>masters_only</t>
  </si>
  <si>
    <t>meets</t>
  </si>
  <si>
    <t>meets_only</t>
  </si>
  <si>
    <t>all_subj</t>
  </si>
  <si>
    <t>ela_reading</t>
  </si>
  <si>
    <t>writing</t>
  </si>
  <si>
    <t>math</t>
  </si>
  <si>
    <t>science</t>
  </si>
  <si>
    <t>soc_science</t>
  </si>
  <si>
    <t>failing</t>
  </si>
  <si>
    <t>NA</t>
  </si>
  <si>
    <t>LastCell</t>
  </si>
  <si>
    <t>Range</t>
  </si>
  <si>
    <t>UCL</t>
  </si>
  <si>
    <t xml:space="preserve"> +2 Sigma</t>
  </si>
  <si>
    <t xml:space="preserve"> +1 Sigma</t>
  </si>
  <si>
    <t>Average</t>
  </si>
  <si>
    <t xml:space="preserve"> -1 Sigma</t>
  </si>
  <si>
    <t xml:space="preserve"> -2 Sigma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</si>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</sst>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/>
    <xf numFmtId="2" fontId="2" fillId="0" borderId="0" xfId="0" applyNumberFormat="1" applyFont="1" applyAlignme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2" fillId="0" borderId="0" xfId="0" applyFont="1" applyFill="1" applyAlignment="1"/>
    <xf numFmtId="2" fontId="0" fillId="0" borderId="0" xfId="0" applyNumberFormat="1" applyFill="1"/>
    <xf numFmtId="0" fontId="0" fillId="0" borderId="0" xfId="0" applyFill="1"/>
    <xf numFmtId="0" fontId="2" fillId="2" borderId="0" xfId="0" applyFont="1" applyFill="1" applyAlignme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STAAR 16-22 by sub all grds cmb 0.27 -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'STAAR 16-22 Writing-Fail-XmR'!$K$1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Writing-Fail-XmR'!$K$2:$K$7</c:f>
              <c:numCache>
                <c:formatCode>0.00</c:formatCode>
                <c:ptCount val="6"/>
                <c:pt idx="1">
                  <c:v>2.0000000000000018E-2</c:v>
                </c:pt>
                <c:pt idx="4">
                  <c:v>0.15000000000000002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4-1940-96E3-DFD62B00503F}"/>
            </c:ext>
          </c:extLst>
        </c:ser>
        <c:ser>
          <c:idx val="1"/>
          <c:order val="1"/>
          <c:tx>
            <c:strRef>
              <c:f>'STAAR 16-22 Writing-Fail-XmR'!$L$1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9639509827981E-2"/>
                  <c:y val="-2.0186334169662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904-1940-96E3-DFD62B00503F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04-1940-96E3-DFD62B0050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Writing-Fail-XmR'!$L$2:$L$7</c:f>
              <c:numCache>
                <c:formatCode>0.00</c:formatCode>
                <c:ptCount val="6"/>
                <c:pt idx="1">
                  <c:v>0.27769500000000008</c:v>
                </c:pt>
                <c:pt idx="2">
                  <c:v>0.27769500000000008</c:v>
                </c:pt>
                <c:pt idx="3">
                  <c:v>0.27769500000000008</c:v>
                </c:pt>
                <c:pt idx="4">
                  <c:v>0.27769500000000008</c:v>
                </c:pt>
                <c:pt idx="5">
                  <c:v>0.27769500000000008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4-1940-96E3-DFD62B00503F}"/>
            </c:ext>
          </c:extLst>
        </c:ser>
        <c:ser>
          <c:idx val="2"/>
          <c:order val="2"/>
          <c:tx>
            <c:strRef>
              <c:f>'STAAR 16-22 Writing-Fail-XmR'!$M$1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Writing-Fail-XmR'!$M$2:$M$7</c:f>
              <c:numCache>
                <c:formatCode>0.00</c:formatCode>
                <c:ptCount val="6"/>
                <c:pt idx="1">
                  <c:v>0.21346333333333339</c:v>
                </c:pt>
                <c:pt idx="2">
                  <c:v>0.21346333333333339</c:v>
                </c:pt>
                <c:pt idx="3">
                  <c:v>0.21346333333333339</c:v>
                </c:pt>
                <c:pt idx="4">
                  <c:v>0.21346333333333339</c:v>
                </c:pt>
                <c:pt idx="5">
                  <c:v>0.21346333333333339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4-1940-96E3-DFD62B00503F}"/>
            </c:ext>
          </c:extLst>
        </c:ser>
        <c:ser>
          <c:idx val="3"/>
          <c:order val="3"/>
          <c:tx>
            <c:strRef>
              <c:f>'STAAR 16-22 Writing-Fail-XmR'!$N$1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Writing-Fail-XmR'!$N$2:$N$7</c:f>
              <c:numCache>
                <c:formatCode>0.00</c:formatCode>
                <c:ptCount val="6"/>
                <c:pt idx="1">
                  <c:v>0.14923166666666671</c:v>
                </c:pt>
                <c:pt idx="2">
                  <c:v>0.14923166666666671</c:v>
                </c:pt>
                <c:pt idx="3">
                  <c:v>0.14923166666666671</c:v>
                </c:pt>
                <c:pt idx="4">
                  <c:v>0.14923166666666671</c:v>
                </c:pt>
                <c:pt idx="5">
                  <c:v>0.14923166666666671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4-1940-96E3-DFD62B00503F}"/>
            </c:ext>
          </c:extLst>
        </c:ser>
        <c:ser>
          <c:idx val="4"/>
          <c:order val="4"/>
          <c:tx>
            <c:strRef>
              <c:f>'STAAR 16-22 Writing-Fail-XmR'!$O$1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04-1940-96E3-DFD62B00503F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04-1940-96E3-DFD62B00503F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04-1940-96E3-DFD62B00503F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04-1940-96E3-DFD62B00503F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04-1940-96E3-DFD62B00503F}"/>
              </c:ext>
            </c:extLst>
          </c:dPt>
          <c:dPt>
            <c:idx val="5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3904-1940-96E3-DFD62B00503F}"/>
              </c:ext>
            </c:extLst>
          </c:dPt>
          <c:dLbls>
            <c:dLbl>
              <c:idx val="1"/>
              <c:layout>
                <c:manualLayout>
                  <c:x val="-1.4639639509827981E-2"/>
                  <c:y val="-2.01863341696620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904-1940-96E3-DFD62B00503F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09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04-1940-96E3-DFD62B0050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Writing-Fail-XmR'!$O$2:$O$7</c:f>
              <c:numCache>
                <c:formatCode>0.00</c:formatCode>
                <c:ptCount val="6"/>
                <c:pt idx="0">
                  <c:v>8.500000000000002E-2</c:v>
                </c:pt>
                <c:pt idx="1">
                  <c:v>8.500000000000002E-2</c:v>
                </c:pt>
                <c:pt idx="2">
                  <c:v>8.500000000000002E-2</c:v>
                </c:pt>
                <c:pt idx="3">
                  <c:v>8.500000000000002E-2</c:v>
                </c:pt>
                <c:pt idx="4">
                  <c:v>8.500000000000002E-2</c:v>
                </c:pt>
                <c:pt idx="5">
                  <c:v>8.500000000000002E-2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04-1940-96E3-DFD62B00503F}"/>
            </c:ext>
          </c:extLst>
        </c:ser>
        <c:ser>
          <c:idx val="5"/>
          <c:order val="5"/>
          <c:tx>
            <c:strRef>
              <c:f>'STAAR 16-22 Writing-Fail-XmR'!$P$1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Writing-Fail-XmR'!$P$2:$P$7</c:f>
              <c:numCache>
                <c:formatCode>0.00</c:formatCode>
                <c:ptCount val="6"/>
                <c:pt idx="1">
                  <c:v>2.0768333333333333E-2</c:v>
                </c:pt>
                <c:pt idx="2">
                  <c:v>2.0768333333333333E-2</c:v>
                </c:pt>
                <c:pt idx="3">
                  <c:v>2.0768333333333333E-2</c:v>
                </c:pt>
                <c:pt idx="4">
                  <c:v>2.0768333333333333E-2</c:v>
                </c:pt>
                <c:pt idx="5">
                  <c:v>2.0768333333333333E-2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904-1940-96E3-DFD62B00503F}"/>
            </c:ext>
          </c:extLst>
        </c:ser>
        <c:ser>
          <c:idx val="6"/>
          <c:order val="6"/>
          <c:tx>
            <c:strRef>
              <c:f>'STAAR 16-22 Writing-Fail-XmR'!$Q$1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Writing-Fail-XmR'!$Q$2:$Q$7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04-1940-96E3-DFD62B00503F}"/>
            </c:ext>
          </c:extLst>
        </c:ser>
        <c:ser>
          <c:idx val="7"/>
          <c:order val="7"/>
          <c:tx>
            <c:strRef>
              <c:f>'STAAR 16-22 Writing-Fail-XmR'!$R$1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Writing-Fail-XmR'!$R$2:$R$7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4-1940-96E3-DFD62B005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676128"/>
        <c:axId val="399880720"/>
      </c:lineChart>
      <c:catAx>
        <c:axId val="11616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880720"/>
        <c:crosses val="autoZero"/>
        <c:auto val="0"/>
        <c:lblAlgn val="ctr"/>
        <c:lblOffset val="100"/>
        <c:noMultiLvlLbl val="0"/>
      </c:catAx>
      <c:valAx>
        <c:axId val="39988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167612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STAAR 16-22 by sub all grds cmb 0.27 -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'STAAR 16-22 Writing-Fail-XmR'!$B$1</c:f>
              <c:strCache>
                <c:ptCount val="1"/>
                <c:pt idx="0">
                  <c:v>0.27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F7A-7146-9037-736EDA543E37}"/>
              </c:ext>
            </c:extLst>
          </c:dPt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Writing-Fail-XmR'!$B$2:$B$7</c:f>
              <c:numCache>
                <c:formatCode>0.00</c:formatCode>
                <c:ptCount val="6"/>
                <c:pt idx="0">
                  <c:v>0.27</c:v>
                </c:pt>
                <c:pt idx="1">
                  <c:v>0.29000000000000004</c:v>
                </c:pt>
                <c:pt idx="3">
                  <c:v>0.37</c:v>
                </c:pt>
                <c:pt idx="4">
                  <c:v>0.21999999999999997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A-7146-9037-736EDA543E37}"/>
            </c:ext>
          </c:extLst>
        </c:ser>
        <c:ser>
          <c:idx val="1"/>
          <c:order val="1"/>
          <c:tx>
            <c:strRef>
              <c:f>'STAAR 16-22 Writing-Fail-XmR'!$C$1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9639509827981E-2"/>
                  <c:y val="-2.018633416966220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F7A-7146-9037-736EDA543E37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20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7A-7146-9037-736EDA543E3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Writing-Fail-XmR'!$C$2:$C$7</c:f>
              <c:numCache>
                <c:formatCode>0.00</c:formatCode>
                <c:ptCount val="6"/>
                <c:pt idx="0">
                  <c:v>0.51360000000000006</c:v>
                </c:pt>
                <c:pt idx="1">
                  <c:v>0.51360000000000006</c:v>
                </c:pt>
                <c:pt idx="2">
                  <c:v>0.51360000000000006</c:v>
                </c:pt>
                <c:pt idx="3">
                  <c:v>0.51360000000000006</c:v>
                </c:pt>
                <c:pt idx="4">
                  <c:v>0.51360000000000006</c:v>
                </c:pt>
                <c:pt idx="5">
                  <c:v>0.51360000000000006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A-7146-9037-736EDA543E37}"/>
            </c:ext>
          </c:extLst>
        </c:ser>
        <c:ser>
          <c:idx val="2"/>
          <c:order val="2"/>
          <c:tx>
            <c:strRef>
              <c:f>'STAAR 16-22 Writing-Fail-XmR'!$D$1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Writing-Fail-XmR'!$D$2:$D$7</c:f>
              <c:numCache>
                <c:formatCode>0.00</c:formatCode>
                <c:ptCount val="6"/>
                <c:pt idx="0">
                  <c:v>0.43823333333333336</c:v>
                </c:pt>
                <c:pt idx="1">
                  <c:v>0.43823333333333336</c:v>
                </c:pt>
                <c:pt idx="2">
                  <c:v>0.43823333333333336</c:v>
                </c:pt>
                <c:pt idx="3">
                  <c:v>0.43823333333333336</c:v>
                </c:pt>
                <c:pt idx="4">
                  <c:v>0.43823333333333336</c:v>
                </c:pt>
                <c:pt idx="5">
                  <c:v>0.43823333333333336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A-7146-9037-736EDA543E37}"/>
            </c:ext>
          </c:extLst>
        </c:ser>
        <c:ser>
          <c:idx val="3"/>
          <c:order val="3"/>
          <c:tx>
            <c:strRef>
              <c:f>'STAAR 16-22 Writing-Fail-XmR'!$E$1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Writing-Fail-XmR'!$E$2:$E$7</c:f>
              <c:numCache>
                <c:formatCode>0.00</c:formatCode>
                <c:ptCount val="6"/>
                <c:pt idx="0">
                  <c:v>0.36286666666666667</c:v>
                </c:pt>
                <c:pt idx="1">
                  <c:v>0.36286666666666667</c:v>
                </c:pt>
                <c:pt idx="2">
                  <c:v>0.36286666666666667</c:v>
                </c:pt>
                <c:pt idx="3">
                  <c:v>0.36286666666666667</c:v>
                </c:pt>
                <c:pt idx="4">
                  <c:v>0.36286666666666667</c:v>
                </c:pt>
                <c:pt idx="5">
                  <c:v>0.36286666666666667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A-7146-9037-736EDA543E37}"/>
            </c:ext>
          </c:extLst>
        </c:ser>
        <c:ser>
          <c:idx val="4"/>
          <c:order val="4"/>
          <c:tx>
            <c:strRef>
              <c:f>'STAAR 16-22 Writing-Fail-XmR'!$F$1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7A-7146-9037-736EDA543E37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7A-7146-9037-736EDA543E37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7A-7146-9037-736EDA543E37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7A-7146-9037-736EDA543E37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6F7A-7146-9037-736EDA543E37}"/>
              </c:ext>
            </c:extLst>
          </c:dPt>
          <c:dPt>
            <c:idx val="5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6F7A-7146-9037-736EDA543E37}"/>
              </c:ext>
            </c:extLst>
          </c:dPt>
          <c:dLbls>
            <c:dLbl>
              <c:idx val="1"/>
              <c:layout>
                <c:manualLayout>
                  <c:x val="-1.4639639509827981E-2"/>
                  <c:y val="-2.0186334169662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F7A-7146-9037-736EDA543E37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7A-7146-9037-736EDA543E3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Writing-Fail-XmR'!$F$2:$F$7</c:f>
              <c:numCache>
                <c:formatCode>0.00</c:formatCode>
                <c:ptCount val="6"/>
                <c:pt idx="0">
                  <c:v>0.28749999999999998</c:v>
                </c:pt>
                <c:pt idx="1">
                  <c:v>0.28749999999999998</c:v>
                </c:pt>
                <c:pt idx="2">
                  <c:v>0.28749999999999998</c:v>
                </c:pt>
                <c:pt idx="3">
                  <c:v>0.28749999999999998</c:v>
                </c:pt>
                <c:pt idx="4">
                  <c:v>0.28749999999999998</c:v>
                </c:pt>
                <c:pt idx="5">
                  <c:v>0.28749999999999998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7A-7146-9037-736EDA543E37}"/>
            </c:ext>
          </c:extLst>
        </c:ser>
        <c:ser>
          <c:idx val="5"/>
          <c:order val="5"/>
          <c:tx>
            <c:strRef>
              <c:f>'STAAR 16-22 Writing-Fail-XmR'!$G$1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Writing-Fail-XmR'!$G$2:$G$7</c:f>
              <c:numCache>
                <c:formatCode>0.00</c:formatCode>
                <c:ptCount val="6"/>
                <c:pt idx="0">
                  <c:v>0.21213333333333328</c:v>
                </c:pt>
                <c:pt idx="1">
                  <c:v>0.21213333333333328</c:v>
                </c:pt>
                <c:pt idx="2">
                  <c:v>0.21213333333333328</c:v>
                </c:pt>
                <c:pt idx="3">
                  <c:v>0.21213333333333328</c:v>
                </c:pt>
                <c:pt idx="4">
                  <c:v>0.21213333333333328</c:v>
                </c:pt>
                <c:pt idx="5">
                  <c:v>0.21213333333333328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7A-7146-9037-736EDA543E37}"/>
            </c:ext>
          </c:extLst>
        </c:ser>
        <c:ser>
          <c:idx val="6"/>
          <c:order val="6"/>
          <c:tx>
            <c:strRef>
              <c:f>'STAAR 16-22 Writing-Fail-XmR'!$H$1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Writing-Fail-XmR'!$H$2:$H$7</c:f>
              <c:numCache>
                <c:formatCode>0.00</c:formatCode>
                <c:ptCount val="6"/>
                <c:pt idx="0">
                  <c:v>0.13676666666666659</c:v>
                </c:pt>
                <c:pt idx="1">
                  <c:v>0.13676666666666659</c:v>
                </c:pt>
                <c:pt idx="2">
                  <c:v>0.13676666666666659</c:v>
                </c:pt>
                <c:pt idx="3">
                  <c:v>0.13676666666666659</c:v>
                </c:pt>
                <c:pt idx="4">
                  <c:v>0.13676666666666659</c:v>
                </c:pt>
                <c:pt idx="5">
                  <c:v>0.13676666666666659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F7A-7146-9037-736EDA543E37}"/>
            </c:ext>
          </c:extLst>
        </c:ser>
        <c:ser>
          <c:idx val="7"/>
          <c:order val="7"/>
          <c:tx>
            <c:strRef>
              <c:f>'STAAR 16-22 Writing-Fail-XmR'!$I$1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9639509827981E-2"/>
                  <c:y val="-2.0186334169662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F7A-7146-9037-736EDA543E37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7A-7146-9037-736EDA543E3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Writing-Fail-XmR'!$A$2:$A$7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 Writing-Fail-XmR'!$I$2:$I$7</c:f>
              <c:numCache>
                <c:formatCode>0.00</c:formatCode>
                <c:ptCount val="6"/>
                <c:pt idx="0">
                  <c:v>6.1399999999999899E-2</c:v>
                </c:pt>
                <c:pt idx="1">
                  <c:v>6.1399999999999899E-2</c:v>
                </c:pt>
                <c:pt idx="2">
                  <c:v>6.1399999999999899E-2</c:v>
                </c:pt>
                <c:pt idx="3">
                  <c:v>6.1399999999999899E-2</c:v>
                </c:pt>
                <c:pt idx="4">
                  <c:v>6.1399999999999899E-2</c:v>
                </c:pt>
                <c:pt idx="5">
                  <c:v>6.1399999999999899E-2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F7A-7146-9037-736EDA54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224384"/>
        <c:axId val="611036384"/>
      </c:lineChart>
      <c:catAx>
        <c:axId val="11622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036384"/>
        <c:crosses val="autoZero"/>
        <c:auto val="0"/>
        <c:lblAlgn val="ctr"/>
        <c:lblOffset val="100"/>
        <c:noMultiLvlLbl val="0"/>
      </c:catAx>
      <c:valAx>
        <c:axId val="61103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STAAR 16-22 by sub all grds cmb 0.27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222438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STAAR 16-22 by sub all grds cmb 0.2 -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'STAAR 16-22-ELA Read-Fail XmR'!$K$1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XmR'!$K$2:$K$7</c:f>
              <c:numCache>
                <c:formatCode>0.00</c:formatCode>
                <c:ptCount val="6"/>
                <c:pt idx="1">
                  <c:v>9.9999999999998979E-3</c:v>
                </c:pt>
                <c:pt idx="4">
                  <c:v>2.0000000000000018E-2</c:v>
                </c:pt>
                <c:pt idx="5">
                  <c:v>2.0000000000000018E-2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9-674F-A4C3-50526F304EEC}"/>
            </c:ext>
          </c:extLst>
        </c:ser>
        <c:ser>
          <c:idx val="1"/>
          <c:order val="1"/>
          <c:tx>
            <c:strRef>
              <c:f>'STAAR 16-22-ELA Read-Fail XmR'!$L$1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9639509827981E-2"/>
                  <c:y val="-2.018633416966218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3E9-674F-A4C3-50526F304EEC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18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E9-674F-A4C3-50526F304E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XmR'!$L$2:$L$7</c:f>
              <c:numCache>
                <c:formatCode>0.00</c:formatCode>
                <c:ptCount val="6"/>
                <c:pt idx="1">
                  <c:v>5.4449999999999929E-2</c:v>
                </c:pt>
                <c:pt idx="2">
                  <c:v>5.4449999999999929E-2</c:v>
                </c:pt>
                <c:pt idx="3">
                  <c:v>5.4449999999999929E-2</c:v>
                </c:pt>
                <c:pt idx="4">
                  <c:v>5.4449999999999929E-2</c:v>
                </c:pt>
                <c:pt idx="5">
                  <c:v>5.4449999999999929E-2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9-674F-A4C3-50526F304EEC}"/>
            </c:ext>
          </c:extLst>
        </c:ser>
        <c:ser>
          <c:idx val="2"/>
          <c:order val="2"/>
          <c:tx>
            <c:strRef>
              <c:f>'STAAR 16-22-ELA Read-Fail XmR'!$M$1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XmR'!$M$2:$M$7</c:f>
              <c:numCache>
                <c:formatCode>0.00</c:formatCode>
                <c:ptCount val="6"/>
                <c:pt idx="1">
                  <c:v>4.1855555555555493E-2</c:v>
                </c:pt>
                <c:pt idx="2">
                  <c:v>4.1855555555555493E-2</c:v>
                </c:pt>
                <c:pt idx="3">
                  <c:v>4.1855555555555493E-2</c:v>
                </c:pt>
                <c:pt idx="4">
                  <c:v>4.1855555555555493E-2</c:v>
                </c:pt>
                <c:pt idx="5">
                  <c:v>4.1855555555555493E-2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9-674F-A4C3-50526F304EEC}"/>
            </c:ext>
          </c:extLst>
        </c:ser>
        <c:ser>
          <c:idx val="3"/>
          <c:order val="3"/>
          <c:tx>
            <c:strRef>
              <c:f>'STAAR 16-22-ELA Read-Fail XmR'!$N$1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XmR'!$N$2:$N$7</c:f>
              <c:numCache>
                <c:formatCode>0.00</c:formatCode>
                <c:ptCount val="6"/>
                <c:pt idx="1">
                  <c:v>2.9261111111111071E-2</c:v>
                </c:pt>
                <c:pt idx="2">
                  <c:v>2.9261111111111071E-2</c:v>
                </c:pt>
                <c:pt idx="3">
                  <c:v>2.9261111111111071E-2</c:v>
                </c:pt>
                <c:pt idx="4">
                  <c:v>2.9261111111111071E-2</c:v>
                </c:pt>
                <c:pt idx="5">
                  <c:v>2.9261111111111071E-2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9-674F-A4C3-50526F304EEC}"/>
            </c:ext>
          </c:extLst>
        </c:ser>
        <c:ser>
          <c:idx val="4"/>
          <c:order val="4"/>
          <c:tx>
            <c:strRef>
              <c:f>'STAAR 16-22-ELA Read-Fail XmR'!$O$1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E9-674F-A4C3-50526F304EEC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E9-674F-A4C3-50526F304EEC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E9-674F-A4C3-50526F304EEC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E9-674F-A4C3-50526F304EEC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E9-674F-A4C3-50526F304EEC}"/>
              </c:ext>
            </c:extLst>
          </c:dPt>
          <c:dPt>
            <c:idx val="5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E9-674F-A4C3-50526F304EEC}"/>
              </c:ext>
            </c:extLst>
          </c:dPt>
          <c:dLbls>
            <c:dLbl>
              <c:idx val="1"/>
              <c:layout>
                <c:manualLayout>
                  <c:x val="-1.4639639509827981E-2"/>
                  <c:y val="-2.0186334169662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3E9-674F-A4C3-50526F304EEC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E9-674F-A4C3-50526F304E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XmR'!$O$2:$O$7</c:f>
              <c:numCache>
                <c:formatCode>0.00</c:formatCode>
                <c:ptCount val="6"/>
                <c:pt idx="0">
                  <c:v>1.6666666666666646E-2</c:v>
                </c:pt>
                <c:pt idx="1">
                  <c:v>1.6666666666666646E-2</c:v>
                </c:pt>
                <c:pt idx="2">
                  <c:v>1.6666666666666646E-2</c:v>
                </c:pt>
                <c:pt idx="3">
                  <c:v>1.6666666666666646E-2</c:v>
                </c:pt>
                <c:pt idx="4">
                  <c:v>1.6666666666666646E-2</c:v>
                </c:pt>
                <c:pt idx="5">
                  <c:v>1.6666666666666646E-2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E9-674F-A4C3-50526F304EEC}"/>
            </c:ext>
          </c:extLst>
        </c:ser>
        <c:ser>
          <c:idx val="5"/>
          <c:order val="5"/>
          <c:tx>
            <c:strRef>
              <c:f>'STAAR 16-22-ELA Read-Fail XmR'!$P$1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XmR'!$P$2:$P$7</c:f>
              <c:numCache>
                <c:formatCode>0.00</c:formatCode>
                <c:ptCount val="6"/>
                <c:pt idx="1">
                  <c:v>4.0722222222222201E-3</c:v>
                </c:pt>
                <c:pt idx="2">
                  <c:v>4.0722222222222201E-3</c:v>
                </c:pt>
                <c:pt idx="3">
                  <c:v>4.0722222222222201E-3</c:v>
                </c:pt>
                <c:pt idx="4">
                  <c:v>4.0722222222222201E-3</c:v>
                </c:pt>
                <c:pt idx="5">
                  <c:v>4.0722222222222201E-3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3E9-674F-A4C3-50526F304EEC}"/>
            </c:ext>
          </c:extLst>
        </c:ser>
        <c:ser>
          <c:idx val="6"/>
          <c:order val="6"/>
          <c:tx>
            <c:strRef>
              <c:f>'STAAR 16-22-ELA Read-Fail XmR'!$Q$1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XmR'!$Q$2:$Q$7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3E9-674F-A4C3-50526F304EEC}"/>
            </c:ext>
          </c:extLst>
        </c:ser>
        <c:ser>
          <c:idx val="7"/>
          <c:order val="7"/>
          <c:tx>
            <c:strRef>
              <c:f>'STAAR 16-22-ELA Read-Fail XmR'!$R$1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XmR'!$R$2:$R$7</c:f>
              <c:numCache>
                <c:formatCode>0.00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3E9-674F-A4C3-50526F30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344064"/>
        <c:axId val="924032928"/>
      </c:lineChart>
      <c:catAx>
        <c:axId val="9313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032928"/>
        <c:crosses val="autoZero"/>
        <c:auto val="0"/>
        <c:lblAlgn val="ctr"/>
        <c:lblOffset val="100"/>
        <c:noMultiLvlLbl val="0"/>
      </c:catAx>
      <c:valAx>
        <c:axId val="92403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134406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STAAR 16-22 by sub all grds cmb 0.2 -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'STAAR 16-22-ELA Read-Fail XmR'!$B$1</c:f>
              <c:strCache>
                <c:ptCount val="1"/>
                <c:pt idx="0">
                  <c:v>0.20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7B1-054D-8E36-2FC6720BC486}"/>
              </c:ext>
            </c:extLst>
          </c:dPt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XmR'!$B$2:$B$7</c:f>
              <c:numCache>
                <c:formatCode>0.00</c:formatCode>
                <c:ptCount val="6"/>
                <c:pt idx="0">
                  <c:v>0.18000000000000005</c:v>
                </c:pt>
                <c:pt idx="1">
                  <c:v>0.18999999999999995</c:v>
                </c:pt>
                <c:pt idx="3">
                  <c:v>0.22999999999999998</c:v>
                </c:pt>
                <c:pt idx="4">
                  <c:v>0.20999999999999996</c:v>
                </c:pt>
                <c:pt idx="5">
                  <c:v>0.18999999999999995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1-054D-8E36-2FC6720BC486}"/>
            </c:ext>
          </c:extLst>
        </c:ser>
        <c:ser>
          <c:idx val="1"/>
          <c:order val="1"/>
          <c:tx>
            <c:strRef>
              <c:f>'STAAR 16-22-ELA Read-Fail XmR'!$C$1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9639509827981E-2"/>
                  <c:y val="-2.0186334169662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7B1-054D-8E36-2FC6720BC486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1-054D-8E36-2FC6720BC4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XmR'!$C$2:$C$7</c:f>
              <c:numCache>
                <c:formatCode>0.00</c:formatCode>
                <c:ptCount val="6"/>
                <c:pt idx="0">
                  <c:v>0.24433333333333326</c:v>
                </c:pt>
                <c:pt idx="1">
                  <c:v>0.24433333333333326</c:v>
                </c:pt>
                <c:pt idx="2">
                  <c:v>0.24433333333333326</c:v>
                </c:pt>
                <c:pt idx="3">
                  <c:v>0.24433333333333326</c:v>
                </c:pt>
                <c:pt idx="4">
                  <c:v>0.24433333333333326</c:v>
                </c:pt>
                <c:pt idx="5">
                  <c:v>0.24433333333333326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1-054D-8E36-2FC6720BC486}"/>
            </c:ext>
          </c:extLst>
        </c:ser>
        <c:ser>
          <c:idx val="2"/>
          <c:order val="2"/>
          <c:tx>
            <c:strRef>
              <c:f>'STAAR 16-22-ELA Read-Fail XmR'!$D$1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XmR'!$D$2:$D$7</c:f>
              <c:numCache>
                <c:formatCode>0.00</c:formatCode>
                <c:ptCount val="6"/>
                <c:pt idx="0">
                  <c:v>0.22955555555555551</c:v>
                </c:pt>
                <c:pt idx="1">
                  <c:v>0.22955555555555551</c:v>
                </c:pt>
                <c:pt idx="2">
                  <c:v>0.22955555555555551</c:v>
                </c:pt>
                <c:pt idx="3">
                  <c:v>0.22955555555555551</c:v>
                </c:pt>
                <c:pt idx="4">
                  <c:v>0.22955555555555551</c:v>
                </c:pt>
                <c:pt idx="5">
                  <c:v>0.22955555555555551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1-054D-8E36-2FC6720BC486}"/>
            </c:ext>
          </c:extLst>
        </c:ser>
        <c:ser>
          <c:idx val="3"/>
          <c:order val="3"/>
          <c:tx>
            <c:strRef>
              <c:f>'STAAR 16-22-ELA Read-Fail XmR'!$E$1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XmR'!$E$2:$E$7</c:f>
              <c:numCache>
                <c:formatCode>0.00</c:formatCode>
                <c:ptCount val="6"/>
                <c:pt idx="0">
                  <c:v>0.21477777777777773</c:v>
                </c:pt>
                <c:pt idx="1">
                  <c:v>0.21477777777777773</c:v>
                </c:pt>
                <c:pt idx="2">
                  <c:v>0.21477777777777773</c:v>
                </c:pt>
                <c:pt idx="3">
                  <c:v>0.21477777777777773</c:v>
                </c:pt>
                <c:pt idx="4">
                  <c:v>0.21477777777777773</c:v>
                </c:pt>
                <c:pt idx="5">
                  <c:v>0.21477777777777773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1-054D-8E36-2FC6720BC486}"/>
            </c:ext>
          </c:extLst>
        </c:ser>
        <c:ser>
          <c:idx val="4"/>
          <c:order val="4"/>
          <c:tx>
            <c:strRef>
              <c:f>'STAAR 16-22-ELA Read-Fail XmR'!$F$1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B1-054D-8E36-2FC6720BC486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B1-054D-8E36-2FC6720BC486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B1-054D-8E36-2FC6720BC486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B1-054D-8E36-2FC6720BC486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B1-054D-8E36-2FC6720BC486}"/>
              </c:ext>
            </c:extLst>
          </c:dPt>
          <c:dPt>
            <c:idx val="5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17B1-054D-8E36-2FC6720BC486}"/>
              </c:ext>
            </c:extLst>
          </c:dPt>
          <c:dLbls>
            <c:dLbl>
              <c:idx val="1"/>
              <c:layout>
                <c:manualLayout>
                  <c:x val="-1.4639639509827981E-2"/>
                  <c:y val="-2.018633416966212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17B1-054D-8E36-2FC6720BC486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12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B1-054D-8E36-2FC6720BC4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XmR'!$F$2:$F$7</c:f>
              <c:numCache>
                <c:formatCode>0.00</c:formatCode>
                <c:ptCount val="6"/>
                <c:pt idx="0">
                  <c:v>0.19999999999999998</c:v>
                </c:pt>
                <c:pt idx="1">
                  <c:v>0.19999999999999998</c:v>
                </c:pt>
                <c:pt idx="2">
                  <c:v>0.19999999999999998</c:v>
                </c:pt>
                <c:pt idx="3">
                  <c:v>0.19999999999999998</c:v>
                </c:pt>
                <c:pt idx="4">
                  <c:v>0.19999999999999998</c:v>
                </c:pt>
                <c:pt idx="5">
                  <c:v>0.19999999999999998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B1-054D-8E36-2FC6720BC486}"/>
            </c:ext>
          </c:extLst>
        </c:ser>
        <c:ser>
          <c:idx val="5"/>
          <c:order val="5"/>
          <c:tx>
            <c:strRef>
              <c:f>'STAAR 16-22-ELA Read-Fail XmR'!$G$1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XmR'!$G$2:$G$7</c:f>
              <c:numCache>
                <c:formatCode>0.00</c:formatCode>
                <c:ptCount val="6"/>
                <c:pt idx="0">
                  <c:v>0.18522222222222223</c:v>
                </c:pt>
                <c:pt idx="1">
                  <c:v>0.18522222222222223</c:v>
                </c:pt>
                <c:pt idx="2">
                  <c:v>0.18522222222222223</c:v>
                </c:pt>
                <c:pt idx="3">
                  <c:v>0.18522222222222223</c:v>
                </c:pt>
                <c:pt idx="4">
                  <c:v>0.18522222222222223</c:v>
                </c:pt>
                <c:pt idx="5">
                  <c:v>0.18522222222222223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B1-054D-8E36-2FC6720BC486}"/>
            </c:ext>
          </c:extLst>
        </c:ser>
        <c:ser>
          <c:idx val="6"/>
          <c:order val="6"/>
          <c:tx>
            <c:strRef>
              <c:f>'STAAR 16-22-ELA Read-Fail XmR'!$H$1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XmR'!$H$2:$H$7</c:f>
              <c:numCache>
                <c:formatCode>0.00</c:formatCode>
                <c:ptCount val="6"/>
                <c:pt idx="0">
                  <c:v>0.17044444444444445</c:v>
                </c:pt>
                <c:pt idx="1">
                  <c:v>0.17044444444444445</c:v>
                </c:pt>
                <c:pt idx="2">
                  <c:v>0.17044444444444445</c:v>
                </c:pt>
                <c:pt idx="3">
                  <c:v>0.17044444444444445</c:v>
                </c:pt>
                <c:pt idx="4">
                  <c:v>0.17044444444444445</c:v>
                </c:pt>
                <c:pt idx="5">
                  <c:v>0.17044444444444445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B1-054D-8E36-2FC6720BC486}"/>
            </c:ext>
          </c:extLst>
        </c:ser>
        <c:ser>
          <c:idx val="7"/>
          <c:order val="7"/>
          <c:tx>
            <c:strRef>
              <c:f>'STAAR 16-22-ELA Read-Fail XmR'!$I$1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9639509827981E-2"/>
                  <c:y val="-2.0186334169662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17B1-054D-8E36-2FC6720BC486}"/>
                </c:ext>
              </c:extLst>
            </c:dLbl>
            <c:dLbl>
              <c:idx val="4"/>
              <c:layout>
                <c:manualLayout>
                  <c:x val="-1.4639639509827981E-2"/>
                  <c:y val="-2.0186334169662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B1-054D-8E36-2FC6720BC4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16-22-ELA Read-Fail XmR'!$A$2:$A$7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'STAAR 16-22-ELA Read-Fail XmR'!$I$2:$I$7</c:f>
              <c:numCache>
                <c:formatCode>0.00</c:formatCode>
                <c:ptCount val="6"/>
                <c:pt idx="0">
                  <c:v>0.1556666666666667</c:v>
                </c:pt>
                <c:pt idx="1">
                  <c:v>0.1556666666666667</c:v>
                </c:pt>
                <c:pt idx="2">
                  <c:v>0.1556666666666667</c:v>
                </c:pt>
                <c:pt idx="3">
                  <c:v>0.1556666666666667</c:v>
                </c:pt>
                <c:pt idx="4">
                  <c:v>0.1556666666666667</c:v>
                </c:pt>
                <c:pt idx="5">
                  <c:v>0.1556666666666667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B1-054D-8E36-2FC6720B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768768"/>
        <c:axId val="903931792"/>
      </c:lineChart>
      <c:catAx>
        <c:axId val="11087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931792"/>
        <c:crosses val="autoZero"/>
        <c:auto val="0"/>
        <c:lblAlgn val="ctr"/>
        <c:lblOffset val="100"/>
        <c:noMultiLvlLbl val="0"/>
      </c:catAx>
      <c:valAx>
        <c:axId val="903931792"/>
        <c:scaling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STAAR 16-22 by sub all grds cmb 0.2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0876876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STAAR 16-22 by sub all grds cmb failing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'STAAR 16-22 by sub all 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'!$K$2:$K$8</c:f>
              <c:numCache>
                <c:formatCode>0.00</c:formatCode>
                <c:ptCount val="7"/>
                <c:pt idx="1">
                  <c:v>2.0000000000000018E-2</c:v>
                </c:pt>
                <c:pt idx="2">
                  <c:v>0</c:v>
                </c:pt>
                <c:pt idx="5">
                  <c:v>2.0000000000000018E-2</c:v>
                </c:pt>
                <c:pt idx="6">
                  <c:v>1.0000000000000009E-2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204C-906D-73BFF8603B97}"/>
            </c:ext>
          </c:extLst>
        </c:ser>
        <c:ser>
          <c:idx val="1"/>
          <c:order val="1"/>
          <c:tx>
            <c:strRef>
              <c:f>'STAAR 16-22 by sub all 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9639509828009E-2"/>
                  <c:y val="-2.018633416966218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BC3-204C-906D-73BFF8603B97}"/>
                </c:ext>
              </c:extLst>
            </c:dLbl>
            <c:dLbl>
              <c:idx val="5"/>
              <c:layout>
                <c:manualLayout>
                  <c:x val="-1.4639639509827981E-2"/>
                  <c:y val="-2.018633416966218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C3-204C-906D-73BFF8603B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'!$L$2:$L$8</c:f>
              <c:numCache>
                <c:formatCode>0.00</c:formatCode>
                <c:ptCount val="7"/>
                <c:pt idx="1">
                  <c:v>4.0837500000000033E-2</c:v>
                </c:pt>
                <c:pt idx="2">
                  <c:v>4.0837500000000033E-2</c:v>
                </c:pt>
                <c:pt idx="3">
                  <c:v>4.0837500000000033E-2</c:v>
                </c:pt>
                <c:pt idx="4">
                  <c:v>4.0837500000000033E-2</c:v>
                </c:pt>
                <c:pt idx="5">
                  <c:v>4.0837500000000033E-2</c:v>
                </c:pt>
                <c:pt idx="6">
                  <c:v>4.0837500000000033E-2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204C-906D-73BFF8603B97}"/>
            </c:ext>
          </c:extLst>
        </c:ser>
        <c:ser>
          <c:idx val="2"/>
          <c:order val="2"/>
          <c:tx>
            <c:strRef>
              <c:f>'STAAR 16-22 by sub all 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'!$M$2:$M$8</c:f>
              <c:numCache>
                <c:formatCode>0.00</c:formatCode>
                <c:ptCount val="7"/>
                <c:pt idx="1">
                  <c:v>3.1391666666666693E-2</c:v>
                </c:pt>
                <c:pt idx="2">
                  <c:v>3.1391666666666693E-2</c:v>
                </c:pt>
                <c:pt idx="3">
                  <c:v>3.1391666666666693E-2</c:v>
                </c:pt>
                <c:pt idx="4">
                  <c:v>3.1391666666666693E-2</c:v>
                </c:pt>
                <c:pt idx="5">
                  <c:v>3.1391666666666693E-2</c:v>
                </c:pt>
                <c:pt idx="6">
                  <c:v>3.1391666666666693E-2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204C-906D-73BFF8603B97}"/>
            </c:ext>
          </c:extLst>
        </c:ser>
        <c:ser>
          <c:idx val="3"/>
          <c:order val="3"/>
          <c:tx>
            <c:strRef>
              <c:f>'STAAR 16-22 by sub all 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'!$N$2:$N$8</c:f>
              <c:numCache>
                <c:formatCode>0.00</c:formatCode>
                <c:ptCount val="7"/>
                <c:pt idx="1">
                  <c:v>2.1945833333333352E-2</c:v>
                </c:pt>
                <c:pt idx="2">
                  <c:v>2.1945833333333352E-2</c:v>
                </c:pt>
                <c:pt idx="3">
                  <c:v>2.1945833333333352E-2</c:v>
                </c:pt>
                <c:pt idx="4">
                  <c:v>2.1945833333333352E-2</c:v>
                </c:pt>
                <c:pt idx="5">
                  <c:v>2.1945833333333352E-2</c:v>
                </c:pt>
                <c:pt idx="6">
                  <c:v>2.1945833333333352E-2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3-204C-906D-73BFF8603B97}"/>
            </c:ext>
          </c:extLst>
        </c:ser>
        <c:ser>
          <c:idx val="4"/>
          <c:order val="4"/>
          <c:tx>
            <c:strRef>
              <c:f>'STAAR 16-22 by sub all 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C3-204C-906D-73BFF8603B97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C3-204C-906D-73BFF8603B97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C3-204C-906D-73BFF8603B97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C3-204C-906D-73BFF8603B97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C3-204C-906D-73BFF8603B97}"/>
              </c:ext>
            </c:extLst>
          </c:dPt>
          <c:dPt>
            <c:idx val="5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C3-204C-906D-73BFF8603B97}"/>
              </c:ext>
            </c:extLst>
          </c:dPt>
          <c:dPt>
            <c:idx val="6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C3-204C-906D-73BFF8603B97}"/>
              </c:ext>
            </c:extLst>
          </c:dPt>
          <c:dLbls>
            <c:dLbl>
              <c:idx val="1"/>
              <c:layout>
                <c:manualLayout>
                  <c:x val="-1.4639639509828009E-2"/>
                  <c:y val="-2.0186334169662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BC3-204C-906D-73BFF8603B97}"/>
                </c:ext>
              </c:extLst>
            </c:dLbl>
            <c:dLbl>
              <c:idx val="5"/>
              <c:layout>
                <c:manualLayout>
                  <c:x val="-1.4639639509827981E-2"/>
                  <c:y val="-2.0186334169662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C3-204C-906D-73BFF8603B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'!$O$2:$O$8</c:f>
              <c:numCache>
                <c:formatCode>0.00</c:formatCode>
                <c:ptCount val="7"/>
                <c:pt idx="0">
                  <c:v>1.2500000000000011E-2</c:v>
                </c:pt>
                <c:pt idx="1">
                  <c:v>1.2500000000000011E-2</c:v>
                </c:pt>
                <c:pt idx="2">
                  <c:v>1.2500000000000011E-2</c:v>
                </c:pt>
                <c:pt idx="3">
                  <c:v>1.2500000000000011E-2</c:v>
                </c:pt>
                <c:pt idx="4">
                  <c:v>1.2500000000000011E-2</c:v>
                </c:pt>
                <c:pt idx="5">
                  <c:v>1.2500000000000011E-2</c:v>
                </c:pt>
                <c:pt idx="6">
                  <c:v>1.2500000000000011E-2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C3-204C-906D-73BFF8603B97}"/>
            </c:ext>
          </c:extLst>
        </c:ser>
        <c:ser>
          <c:idx val="5"/>
          <c:order val="5"/>
          <c:tx>
            <c:strRef>
              <c:f>'STAAR 16-22 by sub all 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'!$P$2:$P$8</c:f>
              <c:numCache>
                <c:formatCode>0.00</c:formatCode>
                <c:ptCount val="7"/>
                <c:pt idx="1">
                  <c:v>3.0541666666666703E-3</c:v>
                </c:pt>
                <c:pt idx="2">
                  <c:v>3.0541666666666703E-3</c:v>
                </c:pt>
                <c:pt idx="3">
                  <c:v>3.0541666666666703E-3</c:v>
                </c:pt>
                <c:pt idx="4">
                  <c:v>3.0541666666666703E-3</c:v>
                </c:pt>
                <c:pt idx="5">
                  <c:v>3.0541666666666703E-3</c:v>
                </c:pt>
                <c:pt idx="6">
                  <c:v>3.0541666666666703E-3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C3-204C-906D-73BFF8603B97}"/>
            </c:ext>
          </c:extLst>
        </c:ser>
        <c:ser>
          <c:idx val="6"/>
          <c:order val="6"/>
          <c:tx>
            <c:strRef>
              <c:f>'STAAR 16-22 by sub all 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'!$Q$2:$Q$8</c:f>
              <c:numCache>
                <c:formatCode>0.00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C3-204C-906D-73BFF8603B97}"/>
            </c:ext>
          </c:extLst>
        </c:ser>
        <c:ser>
          <c:idx val="7"/>
          <c:order val="7"/>
          <c:tx>
            <c:strRef>
              <c:f>'STAAR 16-22 by sub all 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'!$R$2:$R$8</c:f>
              <c:numCache>
                <c:formatCode>0.00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BC3-204C-906D-73BFF860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27520"/>
        <c:axId val="397889712"/>
      </c:lineChart>
      <c:catAx>
        <c:axId val="11142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year_end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889712"/>
        <c:crosses val="autoZero"/>
        <c:auto val="0"/>
        <c:lblAlgn val="ctr"/>
        <c:lblOffset val="100"/>
        <c:noMultiLvlLbl val="0"/>
      </c:catAx>
      <c:valAx>
        <c:axId val="39788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1422752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STAAR 16-22 by sub all grds cmb failing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'STAAR 16-22 by sub all  XmR '!$B$1</c:f>
              <c:strCache>
                <c:ptCount val="1"/>
                <c:pt idx="0">
                  <c:v>failing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1B0-034D-982A-2CB635B8B590}"/>
              </c:ext>
            </c:extLst>
          </c:dPt>
          <c:dPt>
            <c:idx val="2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B-F1B0-034D-982A-2CB635B8B590}"/>
              </c:ext>
            </c:extLst>
          </c:dPt>
          <c:dPt>
            <c:idx val="4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1B0-034D-982A-2CB635B8B590}"/>
              </c:ext>
            </c:extLst>
          </c:dPt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'!$B$2:$B$8</c:f>
              <c:numCache>
                <c:formatCode>0.00</c:formatCode>
                <c:ptCount val="7"/>
                <c:pt idx="0">
                  <c:v>0.18000000000000005</c:v>
                </c:pt>
                <c:pt idx="1">
                  <c:v>0.16000000000000003</c:v>
                </c:pt>
                <c:pt idx="2">
                  <c:v>0.16000000000000003</c:v>
                </c:pt>
                <c:pt idx="4">
                  <c:v>0.21999999999999997</c:v>
                </c:pt>
                <c:pt idx="5">
                  <c:v>0.19999999999999996</c:v>
                </c:pt>
                <c:pt idx="6">
                  <c:v>0.18999999999999995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0-034D-982A-2CB635B8B590}"/>
            </c:ext>
          </c:extLst>
        </c:ser>
        <c:ser>
          <c:idx val="1"/>
          <c:order val="1"/>
          <c:tx>
            <c:strRef>
              <c:f>'STAAR 16-22 by sub all 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9639509828009E-2"/>
                  <c:y val="-2.018633416966218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1B0-034D-982A-2CB635B8B590}"/>
                </c:ext>
              </c:extLst>
            </c:dLbl>
            <c:dLbl>
              <c:idx val="5"/>
              <c:layout>
                <c:manualLayout>
                  <c:x val="-1.4639639509827981E-2"/>
                  <c:y val="-2.018633416966218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B0-034D-982A-2CB635B8B5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'!$C$2:$C$8</c:f>
              <c:numCache>
                <c:formatCode>0.00</c:formatCode>
                <c:ptCount val="7"/>
                <c:pt idx="0">
                  <c:v>0.21825</c:v>
                </c:pt>
                <c:pt idx="1">
                  <c:v>0.21825</c:v>
                </c:pt>
                <c:pt idx="2">
                  <c:v>0.21825</c:v>
                </c:pt>
                <c:pt idx="3">
                  <c:v>0.21825</c:v>
                </c:pt>
                <c:pt idx="4">
                  <c:v>0.21825</c:v>
                </c:pt>
                <c:pt idx="5">
                  <c:v>0.21825</c:v>
                </c:pt>
                <c:pt idx="6">
                  <c:v>0.21825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0-034D-982A-2CB635B8B590}"/>
            </c:ext>
          </c:extLst>
        </c:ser>
        <c:ser>
          <c:idx val="2"/>
          <c:order val="2"/>
          <c:tx>
            <c:strRef>
              <c:f>'STAAR 16-22 by sub all 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'!$D$2:$D$8</c:f>
              <c:numCache>
                <c:formatCode>0.00</c:formatCode>
                <c:ptCount val="7"/>
                <c:pt idx="0">
                  <c:v>0.20716666666666667</c:v>
                </c:pt>
                <c:pt idx="1">
                  <c:v>0.20716666666666667</c:v>
                </c:pt>
                <c:pt idx="2">
                  <c:v>0.20716666666666667</c:v>
                </c:pt>
                <c:pt idx="3">
                  <c:v>0.20716666666666667</c:v>
                </c:pt>
                <c:pt idx="4">
                  <c:v>0.20716666666666667</c:v>
                </c:pt>
                <c:pt idx="5">
                  <c:v>0.20716666666666667</c:v>
                </c:pt>
                <c:pt idx="6">
                  <c:v>0.20716666666666667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B0-034D-982A-2CB635B8B590}"/>
            </c:ext>
          </c:extLst>
        </c:ser>
        <c:ser>
          <c:idx val="3"/>
          <c:order val="3"/>
          <c:tx>
            <c:strRef>
              <c:f>'STAAR 16-22 by sub all 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'!$E$2:$E$8</c:f>
              <c:numCache>
                <c:formatCode>0.00</c:formatCode>
                <c:ptCount val="7"/>
                <c:pt idx="0">
                  <c:v>0.1960833333333333</c:v>
                </c:pt>
                <c:pt idx="1">
                  <c:v>0.1960833333333333</c:v>
                </c:pt>
                <c:pt idx="2">
                  <c:v>0.1960833333333333</c:v>
                </c:pt>
                <c:pt idx="3">
                  <c:v>0.1960833333333333</c:v>
                </c:pt>
                <c:pt idx="4">
                  <c:v>0.1960833333333333</c:v>
                </c:pt>
                <c:pt idx="5">
                  <c:v>0.1960833333333333</c:v>
                </c:pt>
                <c:pt idx="6">
                  <c:v>0.1960833333333333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B0-034D-982A-2CB635B8B590}"/>
            </c:ext>
          </c:extLst>
        </c:ser>
        <c:ser>
          <c:idx val="4"/>
          <c:order val="4"/>
          <c:tx>
            <c:strRef>
              <c:f>'STAAR 16-22 by sub all 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B0-034D-982A-2CB635B8B59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B0-034D-982A-2CB635B8B59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B0-034D-982A-2CB635B8B59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B0-034D-982A-2CB635B8B59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B0-034D-982A-2CB635B8B590}"/>
              </c:ext>
            </c:extLst>
          </c:dPt>
          <c:dPt>
            <c:idx val="5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B0-034D-982A-2CB635B8B590}"/>
              </c:ext>
            </c:extLst>
          </c:dPt>
          <c:dPt>
            <c:idx val="6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3-F1B0-034D-982A-2CB635B8B590}"/>
              </c:ext>
            </c:extLst>
          </c:dPt>
          <c:dLbls>
            <c:dLbl>
              <c:idx val="1"/>
              <c:layout>
                <c:manualLayout>
                  <c:x val="-1.4639639509828009E-2"/>
                  <c:y val="-2.0186334169662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1B0-034D-982A-2CB635B8B590}"/>
                </c:ext>
              </c:extLst>
            </c:dLbl>
            <c:dLbl>
              <c:idx val="5"/>
              <c:layout>
                <c:manualLayout>
                  <c:x val="-1.4639639509827981E-2"/>
                  <c:y val="-2.0186334169662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1B0-034D-982A-2CB635B8B5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'!$F$2:$F$8</c:f>
              <c:numCache>
                <c:formatCode>0.00</c:formatCode>
                <c:ptCount val="7"/>
                <c:pt idx="0">
                  <c:v>0.18499999999999997</c:v>
                </c:pt>
                <c:pt idx="1">
                  <c:v>0.18499999999999997</c:v>
                </c:pt>
                <c:pt idx="2">
                  <c:v>0.18499999999999997</c:v>
                </c:pt>
                <c:pt idx="3">
                  <c:v>0.18499999999999997</c:v>
                </c:pt>
                <c:pt idx="4">
                  <c:v>0.18499999999999997</c:v>
                </c:pt>
                <c:pt idx="5">
                  <c:v>0.18499999999999997</c:v>
                </c:pt>
                <c:pt idx="6">
                  <c:v>0.18499999999999997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B0-034D-982A-2CB635B8B590}"/>
            </c:ext>
          </c:extLst>
        </c:ser>
        <c:ser>
          <c:idx val="5"/>
          <c:order val="5"/>
          <c:tx>
            <c:strRef>
              <c:f>'STAAR 16-22 by sub all 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'!$G$2:$G$8</c:f>
              <c:numCache>
                <c:formatCode>0.00</c:formatCode>
                <c:ptCount val="7"/>
                <c:pt idx="0">
                  <c:v>0.17391666666666664</c:v>
                </c:pt>
                <c:pt idx="1">
                  <c:v>0.17391666666666664</c:v>
                </c:pt>
                <c:pt idx="2">
                  <c:v>0.17391666666666664</c:v>
                </c:pt>
                <c:pt idx="3">
                  <c:v>0.17391666666666664</c:v>
                </c:pt>
                <c:pt idx="4">
                  <c:v>0.17391666666666664</c:v>
                </c:pt>
                <c:pt idx="5">
                  <c:v>0.17391666666666664</c:v>
                </c:pt>
                <c:pt idx="6">
                  <c:v>0.17391666666666664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1B0-034D-982A-2CB635B8B590}"/>
            </c:ext>
          </c:extLst>
        </c:ser>
        <c:ser>
          <c:idx val="6"/>
          <c:order val="6"/>
          <c:tx>
            <c:strRef>
              <c:f>'STAAR 16-22 by sub all 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'!$H$2:$H$8</c:f>
              <c:numCache>
                <c:formatCode>0.00</c:formatCode>
                <c:ptCount val="7"/>
                <c:pt idx="0">
                  <c:v>0.16283333333333327</c:v>
                </c:pt>
                <c:pt idx="1">
                  <c:v>0.16283333333333327</c:v>
                </c:pt>
                <c:pt idx="2">
                  <c:v>0.16283333333333327</c:v>
                </c:pt>
                <c:pt idx="3">
                  <c:v>0.16283333333333327</c:v>
                </c:pt>
                <c:pt idx="4">
                  <c:v>0.16283333333333327</c:v>
                </c:pt>
                <c:pt idx="5">
                  <c:v>0.16283333333333327</c:v>
                </c:pt>
                <c:pt idx="6">
                  <c:v>0.16283333333333327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1B0-034D-982A-2CB635B8B590}"/>
            </c:ext>
          </c:extLst>
        </c:ser>
        <c:ser>
          <c:idx val="7"/>
          <c:order val="7"/>
          <c:tx>
            <c:strRef>
              <c:f>'STAAR 16-22 by sub all 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9639509828009E-2"/>
                  <c:y val="-2.0186334169662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1B0-034D-982A-2CB635B8B590}"/>
                </c:ext>
              </c:extLst>
            </c:dLbl>
            <c:dLbl>
              <c:idx val="5"/>
              <c:layout>
                <c:manualLayout>
                  <c:x val="-1.4639639509827981E-2"/>
                  <c:y val="-2.0186334169662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1B0-034D-982A-2CB635B8B5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'STAAR 16-22 by sub all  XmR 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'STAAR 16-22 by sub all  XmR '!$I$2:$I$8</c:f>
              <c:numCache>
                <c:formatCode>0.00</c:formatCode>
                <c:ptCount val="7"/>
                <c:pt idx="0">
                  <c:v>0.15174999999999994</c:v>
                </c:pt>
                <c:pt idx="1">
                  <c:v>0.15174999999999994</c:v>
                </c:pt>
                <c:pt idx="2">
                  <c:v>0.15174999999999994</c:v>
                </c:pt>
                <c:pt idx="3">
                  <c:v>0.15174999999999994</c:v>
                </c:pt>
                <c:pt idx="4">
                  <c:v>0.15174999999999994</c:v>
                </c:pt>
                <c:pt idx="5">
                  <c:v>0.15174999999999994</c:v>
                </c:pt>
                <c:pt idx="6">
                  <c:v>0.15174999999999994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1B0-034D-982A-2CB635B8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923408"/>
        <c:axId val="1074200064"/>
      </c:lineChart>
      <c:catAx>
        <c:axId val="107392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year_end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200064"/>
        <c:crosses val="autoZero"/>
        <c:auto val="0"/>
        <c:lblAlgn val="ctr"/>
        <c:lblOffset val="100"/>
        <c:noMultiLvlLbl val="0"/>
      </c:catAx>
      <c:valAx>
        <c:axId val="1074200064"/>
        <c:scaling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STAAR 16-22 by sub all grds cmb failing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7392340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60AAAB8-CB72-DE2D-DF9C-D2DA218DD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0922AB6-0B86-DC0E-9C3B-8406D41FF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A1C5491-31BF-6237-C271-EE3E6B383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D3F62BD-1781-5ECB-85B9-93D74D82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D46ACED-AA9C-9BCF-C015-84E2B2B39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CA040A4-A7B0-5AC7-0C8C-005C8BE3B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110" zoomScaleNormal="110" workbookViewId="0">
      <pane ySplit="1" topLeftCell="A2" activePane="bottomLeft" state="frozen"/>
      <selection pane="bottomLeft" activeCell="M20" sqref="M20"/>
    </sheetView>
  </sheetViews>
  <sheetFormatPr baseColWidth="10" defaultColWidth="8.83203125" defaultRowHeight="19" x14ac:dyDescent="0.25"/>
  <cols>
    <col min="1" max="1" width="10.5" style="2" bestFit="1" customWidth="1"/>
    <col min="2" max="2" width="12.33203125" style="2" bestFit="1" customWidth="1"/>
    <col min="3" max="3" width="12.83203125" style="2" bestFit="1" customWidth="1"/>
    <col min="4" max="4" width="18.5" style="2" bestFit="1" customWidth="1"/>
    <col min="5" max="5" width="9" style="2" bestFit="1" customWidth="1"/>
    <col min="6" max="6" width="14.5" style="2" bestFit="1" customWidth="1"/>
    <col min="7" max="7" width="7.1640625" style="2" bestFit="1" customWidth="1"/>
    <col min="8" max="8" width="12.6640625" style="2" bestFit="1" customWidth="1"/>
    <col min="9" max="16384" width="8.832031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</row>
    <row r="2" spans="1:9" x14ac:dyDescent="0.25">
      <c r="A2" s="2">
        <v>2016</v>
      </c>
      <c r="B2" s="2" t="s">
        <v>8</v>
      </c>
      <c r="C2" s="2">
        <v>0.82</v>
      </c>
      <c r="D2" s="2">
        <v>0.28999999999999992</v>
      </c>
      <c r="E2" s="2">
        <v>0.22</v>
      </c>
      <c r="F2" s="2">
        <v>0.22</v>
      </c>
      <c r="G2" s="2">
        <v>0.53</v>
      </c>
      <c r="H2" s="2">
        <v>0.31000000000000011</v>
      </c>
      <c r="I2" s="3">
        <v>0.18000000000000005</v>
      </c>
    </row>
    <row r="3" spans="1:9" x14ac:dyDescent="0.25">
      <c r="A3" s="2">
        <v>2017</v>
      </c>
      <c r="B3" s="2" t="s">
        <v>8</v>
      </c>
      <c r="C3" s="2">
        <v>0.84</v>
      </c>
      <c r="D3" s="2">
        <v>0.26</v>
      </c>
      <c r="E3" s="2">
        <v>0.27</v>
      </c>
      <c r="F3" s="2">
        <v>0.27</v>
      </c>
      <c r="G3" s="2">
        <v>0.57999999999999996</v>
      </c>
      <c r="H3" s="2">
        <v>0.30999999999999989</v>
      </c>
      <c r="I3" s="3">
        <v>0.16000000000000003</v>
      </c>
    </row>
    <row r="4" spans="1:9" x14ac:dyDescent="0.25">
      <c r="A4" s="2">
        <v>2018</v>
      </c>
      <c r="B4" s="2" t="s">
        <v>8</v>
      </c>
      <c r="C4" s="2">
        <v>0.84</v>
      </c>
      <c r="D4" s="2">
        <v>0.26</v>
      </c>
      <c r="E4" s="2">
        <v>0.28000000000000003</v>
      </c>
      <c r="F4" s="2">
        <v>0.28000000000000003</v>
      </c>
      <c r="G4" s="2">
        <v>0.57999999999999996</v>
      </c>
      <c r="H4" s="2">
        <v>0.29999999999999988</v>
      </c>
      <c r="I4" s="3">
        <v>0.16000000000000003</v>
      </c>
    </row>
    <row r="5" spans="1:9" x14ac:dyDescent="0.25">
      <c r="A5" s="2">
        <v>2019</v>
      </c>
      <c r="B5" s="2" t="s">
        <v>8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</row>
    <row r="6" spans="1:9" x14ac:dyDescent="0.25">
      <c r="A6" s="2">
        <v>2020</v>
      </c>
      <c r="B6" s="2" t="s">
        <v>8</v>
      </c>
      <c r="C6" s="2">
        <v>0.78</v>
      </c>
      <c r="D6" s="2">
        <v>0.26</v>
      </c>
      <c r="E6" s="2">
        <v>0.23</v>
      </c>
      <c r="F6" s="2">
        <v>0.23</v>
      </c>
      <c r="G6" s="2">
        <v>0.52</v>
      </c>
      <c r="H6" s="2">
        <v>0.28999999999999998</v>
      </c>
      <c r="I6" s="3">
        <v>0.21999999999999997</v>
      </c>
    </row>
    <row r="7" spans="1:9" x14ac:dyDescent="0.25">
      <c r="A7" s="2">
        <v>2021</v>
      </c>
      <c r="B7" s="2" t="s">
        <v>8</v>
      </c>
      <c r="C7" s="2">
        <v>0.8</v>
      </c>
      <c r="D7" s="2">
        <v>0.27</v>
      </c>
      <c r="E7" s="2">
        <v>0.25</v>
      </c>
      <c r="F7" s="2">
        <v>0.25</v>
      </c>
      <c r="G7" s="2">
        <v>0.53</v>
      </c>
      <c r="H7" s="2">
        <v>0.28000000000000003</v>
      </c>
      <c r="I7" s="3">
        <v>0.19999999999999996</v>
      </c>
    </row>
    <row r="8" spans="1:9" x14ac:dyDescent="0.25">
      <c r="A8" s="2">
        <v>2022</v>
      </c>
      <c r="B8" s="2" t="s">
        <v>8</v>
      </c>
      <c r="C8" s="2">
        <v>0.81</v>
      </c>
      <c r="D8" s="2">
        <v>0.27</v>
      </c>
      <c r="E8" s="2">
        <v>0.2</v>
      </c>
      <c r="F8" s="2">
        <v>0.2</v>
      </c>
      <c r="G8" s="2">
        <v>0.54</v>
      </c>
      <c r="H8" s="2">
        <v>0.34</v>
      </c>
      <c r="I8" s="3">
        <v>0.18999999999999995</v>
      </c>
    </row>
    <row r="9" spans="1:9" x14ac:dyDescent="0.25">
      <c r="A9" s="2">
        <v>2016</v>
      </c>
      <c r="B9" s="2" t="s">
        <v>9</v>
      </c>
      <c r="C9" s="2">
        <v>0.8</v>
      </c>
      <c r="D9" s="2">
        <v>0.28000000000000003</v>
      </c>
      <c r="E9" s="2">
        <v>0.19</v>
      </c>
      <c r="F9" s="2">
        <v>0.19</v>
      </c>
      <c r="G9" s="2">
        <v>0.52</v>
      </c>
      <c r="H9" s="2">
        <v>0.33</v>
      </c>
      <c r="I9" s="3">
        <v>0.19999999999999996</v>
      </c>
    </row>
    <row r="10" spans="1:9" x14ac:dyDescent="0.25">
      <c r="A10" s="2">
        <v>2017</v>
      </c>
      <c r="B10" s="2" t="s">
        <v>9</v>
      </c>
      <c r="C10" s="2">
        <v>0.82</v>
      </c>
      <c r="D10" s="2">
        <v>0.26999999999999991</v>
      </c>
      <c r="E10" s="2">
        <v>0.22</v>
      </c>
      <c r="F10" s="2">
        <v>0.22</v>
      </c>
      <c r="G10" s="2">
        <v>0.55000000000000004</v>
      </c>
      <c r="H10" s="2">
        <v>0.33000000000000013</v>
      </c>
      <c r="I10" s="3">
        <v>0.18000000000000005</v>
      </c>
    </row>
    <row r="11" spans="1:9" x14ac:dyDescent="0.25">
      <c r="A11" s="2">
        <v>2018</v>
      </c>
      <c r="B11" s="2" t="s">
        <v>9</v>
      </c>
      <c r="C11" s="2">
        <v>0.81</v>
      </c>
      <c r="D11" s="2">
        <v>0.27</v>
      </c>
      <c r="E11" s="2">
        <v>0.22</v>
      </c>
      <c r="F11" s="2">
        <v>0.22</v>
      </c>
      <c r="G11" s="2">
        <v>0.54</v>
      </c>
      <c r="H11" s="2">
        <v>0.32000000000000012</v>
      </c>
      <c r="I11" s="3">
        <v>0.18999999999999995</v>
      </c>
    </row>
    <row r="12" spans="1:9" x14ac:dyDescent="0.25">
      <c r="A12" s="2">
        <v>2019</v>
      </c>
      <c r="B12" s="2" t="s">
        <v>9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</row>
    <row r="13" spans="1:9" x14ac:dyDescent="0.25">
      <c r="A13" s="2">
        <v>2020</v>
      </c>
      <c r="B13" s="2" t="s">
        <v>9</v>
      </c>
      <c r="C13" s="2">
        <v>0.77</v>
      </c>
      <c r="D13" s="2">
        <v>0.25</v>
      </c>
      <c r="E13" s="2">
        <v>0.2</v>
      </c>
      <c r="F13" s="2">
        <v>0.2</v>
      </c>
      <c r="G13" s="2">
        <v>0.52</v>
      </c>
      <c r="H13" s="2">
        <v>0.32</v>
      </c>
      <c r="I13" s="3">
        <v>0.22999999999999998</v>
      </c>
    </row>
    <row r="14" spans="1:9" x14ac:dyDescent="0.25">
      <c r="A14" s="2">
        <v>2021</v>
      </c>
      <c r="B14" s="2" t="s">
        <v>9</v>
      </c>
      <c r="C14" s="2">
        <v>0.79</v>
      </c>
      <c r="D14" s="2">
        <v>0.24</v>
      </c>
      <c r="E14" s="2">
        <v>0.23</v>
      </c>
      <c r="F14" s="2">
        <v>0.23</v>
      </c>
      <c r="G14" s="2">
        <v>0.55000000000000004</v>
      </c>
      <c r="H14" s="2">
        <v>0.32000000000000012</v>
      </c>
      <c r="I14" s="3">
        <v>0.20999999999999996</v>
      </c>
    </row>
    <row r="15" spans="1:9" x14ac:dyDescent="0.25">
      <c r="A15" s="2">
        <v>2022</v>
      </c>
      <c r="B15" s="2" t="s">
        <v>9</v>
      </c>
      <c r="C15" s="2">
        <v>0.81</v>
      </c>
      <c r="D15" s="2">
        <v>0.26</v>
      </c>
      <c r="E15" s="2">
        <v>0.16</v>
      </c>
      <c r="F15" s="2">
        <v>0.16</v>
      </c>
      <c r="G15" s="2">
        <v>0.55000000000000004</v>
      </c>
      <c r="H15" s="2">
        <v>0.39</v>
      </c>
      <c r="I15" s="3">
        <v>0.18999999999999995</v>
      </c>
    </row>
    <row r="16" spans="1:9" x14ac:dyDescent="0.25">
      <c r="A16" s="2">
        <v>2016</v>
      </c>
      <c r="B16" s="2" t="s">
        <v>10</v>
      </c>
      <c r="C16" s="2">
        <v>0.73</v>
      </c>
      <c r="D16" s="2">
        <v>0.3</v>
      </c>
      <c r="E16" s="2">
        <v>0.12</v>
      </c>
      <c r="F16" s="2">
        <v>0.12</v>
      </c>
      <c r="G16" s="2">
        <v>0.43</v>
      </c>
      <c r="H16" s="2">
        <v>0.31</v>
      </c>
      <c r="I16" s="3">
        <v>0.27</v>
      </c>
    </row>
    <row r="17" spans="1:9" x14ac:dyDescent="0.25">
      <c r="A17" s="2">
        <v>2017</v>
      </c>
      <c r="B17" s="2" t="s">
        <v>10</v>
      </c>
      <c r="C17" s="2">
        <v>0.73</v>
      </c>
      <c r="D17" s="2">
        <v>0.27</v>
      </c>
      <c r="E17" s="2">
        <v>0.12</v>
      </c>
      <c r="F17" s="2">
        <v>0.12</v>
      </c>
      <c r="G17" s="2">
        <v>0.46</v>
      </c>
      <c r="H17" s="2">
        <v>0.34</v>
      </c>
      <c r="I17" s="3">
        <v>0.27</v>
      </c>
    </row>
    <row r="18" spans="1:9" x14ac:dyDescent="0.25">
      <c r="A18" s="2">
        <v>2018</v>
      </c>
      <c r="B18" s="2" t="s">
        <v>10</v>
      </c>
      <c r="C18" s="2">
        <v>0.71</v>
      </c>
      <c r="D18" s="2">
        <v>0.33</v>
      </c>
      <c r="E18" s="2">
        <v>0.11</v>
      </c>
      <c r="F18" s="2">
        <v>0.11</v>
      </c>
      <c r="G18" s="2">
        <v>0.38</v>
      </c>
      <c r="H18" s="2">
        <v>0.27</v>
      </c>
      <c r="I18" s="3">
        <v>0.29000000000000004</v>
      </c>
    </row>
    <row r="19" spans="1:9" x14ac:dyDescent="0.25">
      <c r="A19" s="2">
        <v>2019</v>
      </c>
      <c r="B19" s="2" t="s">
        <v>10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</row>
    <row r="20" spans="1:9" x14ac:dyDescent="0.25">
      <c r="A20" s="2">
        <v>2020</v>
      </c>
      <c r="B20" s="2" t="s">
        <v>10</v>
      </c>
      <c r="C20" s="2">
        <v>0.63</v>
      </c>
      <c r="D20" s="2">
        <v>0.33</v>
      </c>
      <c r="E20" s="2">
        <v>0.06</v>
      </c>
      <c r="F20" s="2">
        <v>0.06</v>
      </c>
      <c r="G20" s="2">
        <v>0.3</v>
      </c>
      <c r="H20" s="2">
        <v>0.24</v>
      </c>
      <c r="I20" s="3">
        <v>0.37</v>
      </c>
    </row>
    <row r="21" spans="1:9" x14ac:dyDescent="0.25">
      <c r="A21" s="2">
        <v>2021</v>
      </c>
      <c r="B21" s="2" t="s">
        <v>10</v>
      </c>
      <c r="C21" s="2">
        <v>0.78</v>
      </c>
      <c r="D21" s="2">
        <v>0.3</v>
      </c>
      <c r="E21" s="2">
        <v>0.21</v>
      </c>
      <c r="F21" s="2">
        <v>0.21</v>
      </c>
      <c r="G21" s="2">
        <v>0.48</v>
      </c>
      <c r="H21" s="2">
        <v>0.27</v>
      </c>
      <c r="I21" s="3">
        <v>0.21999999999999997</v>
      </c>
    </row>
    <row r="22" spans="1:9" x14ac:dyDescent="0.25">
      <c r="A22" s="2">
        <v>2022</v>
      </c>
      <c r="B22" s="2" t="s">
        <v>10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</row>
    <row r="23" spans="1:9" x14ac:dyDescent="0.25">
      <c r="A23" s="2">
        <v>2016</v>
      </c>
      <c r="B23" s="2" t="s">
        <v>11</v>
      </c>
      <c r="C23" s="2">
        <v>0.84</v>
      </c>
      <c r="D23" s="2">
        <v>0.30999999999999989</v>
      </c>
      <c r="E23" s="2">
        <v>0.24</v>
      </c>
      <c r="F23" s="2">
        <v>0.24</v>
      </c>
      <c r="G23" s="2">
        <v>0.53</v>
      </c>
      <c r="H23" s="2">
        <v>0.28999999999999998</v>
      </c>
      <c r="I23" s="3">
        <v>0.16000000000000003</v>
      </c>
    </row>
    <row r="24" spans="1:9" x14ac:dyDescent="0.25">
      <c r="A24" s="2">
        <v>2017</v>
      </c>
      <c r="B24" s="2" t="s">
        <v>11</v>
      </c>
      <c r="C24" s="2">
        <v>0.88</v>
      </c>
      <c r="D24" s="2">
        <v>0.27</v>
      </c>
      <c r="E24" s="2">
        <v>0.3</v>
      </c>
      <c r="F24" s="2">
        <v>0.3</v>
      </c>
      <c r="G24" s="2">
        <v>0.61</v>
      </c>
      <c r="H24" s="2">
        <v>0.31</v>
      </c>
      <c r="I24" s="3">
        <v>0.12</v>
      </c>
    </row>
    <row r="25" spans="1:9" x14ac:dyDescent="0.25">
      <c r="A25" s="2">
        <v>2018</v>
      </c>
      <c r="B25" s="2" t="s">
        <v>11</v>
      </c>
      <c r="C25" s="2">
        <v>0.87</v>
      </c>
      <c r="D25" s="2">
        <v>0.25</v>
      </c>
      <c r="E25" s="2">
        <v>0.33</v>
      </c>
      <c r="F25" s="2">
        <v>0.33</v>
      </c>
      <c r="G25" s="2">
        <v>0.62</v>
      </c>
      <c r="H25" s="2">
        <v>0.28999999999999998</v>
      </c>
      <c r="I25" s="3">
        <v>0.13</v>
      </c>
    </row>
    <row r="26" spans="1:9" x14ac:dyDescent="0.25">
      <c r="A26" s="2">
        <v>2019</v>
      </c>
      <c r="B26" s="2" t="s">
        <v>11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</row>
    <row r="27" spans="1:9" x14ac:dyDescent="0.25">
      <c r="A27" s="2">
        <v>2020</v>
      </c>
      <c r="B27" s="2" t="s">
        <v>11</v>
      </c>
      <c r="C27" s="2">
        <v>0.79</v>
      </c>
      <c r="D27" s="2">
        <v>0.28999999999999998</v>
      </c>
      <c r="E27" s="2">
        <v>0.23</v>
      </c>
      <c r="F27" s="2">
        <v>0.23</v>
      </c>
      <c r="G27" s="2">
        <v>0.5</v>
      </c>
      <c r="H27" s="2">
        <v>0.27</v>
      </c>
      <c r="I27" s="3">
        <v>0.20999999999999996</v>
      </c>
    </row>
    <row r="28" spans="1:9" x14ac:dyDescent="0.25">
      <c r="A28" s="2">
        <v>2021</v>
      </c>
      <c r="B28" s="2" t="s">
        <v>11</v>
      </c>
      <c r="C28" s="2">
        <v>0.78</v>
      </c>
      <c r="D28" s="2">
        <v>0.3</v>
      </c>
      <c r="E28" s="2">
        <v>0.21</v>
      </c>
      <c r="F28" s="2">
        <v>0.21</v>
      </c>
      <c r="G28" s="2">
        <v>0.48</v>
      </c>
      <c r="H28" s="2">
        <v>0.27</v>
      </c>
      <c r="I28" s="3">
        <v>0.21999999999999997</v>
      </c>
    </row>
    <row r="29" spans="1:9" x14ac:dyDescent="0.25">
      <c r="A29" s="2">
        <v>2022</v>
      </c>
      <c r="B29" s="2" t="s">
        <v>11</v>
      </c>
      <c r="C29" s="2">
        <v>0.8</v>
      </c>
      <c r="D29" s="2">
        <v>0.31000000000000011</v>
      </c>
      <c r="E29" s="2">
        <v>0.18</v>
      </c>
      <c r="F29" s="2">
        <v>0.18</v>
      </c>
      <c r="G29" s="2">
        <v>0.49</v>
      </c>
      <c r="H29" s="2">
        <v>0.31</v>
      </c>
      <c r="I29" s="3">
        <v>0.19999999999999996</v>
      </c>
    </row>
    <row r="30" spans="1:9" x14ac:dyDescent="0.25">
      <c r="A30" s="2">
        <v>2016</v>
      </c>
      <c r="B30" s="2" t="s">
        <v>12</v>
      </c>
      <c r="C30" s="2">
        <v>0.85</v>
      </c>
      <c r="D30" s="2">
        <v>0.28999999999999992</v>
      </c>
      <c r="E30" s="2">
        <v>0.23</v>
      </c>
      <c r="F30" s="2">
        <v>0.23</v>
      </c>
      <c r="G30" s="2">
        <v>0.56000000000000005</v>
      </c>
      <c r="H30" s="2">
        <v>0.33000000000000013</v>
      </c>
      <c r="I30" s="3">
        <v>0.15000000000000002</v>
      </c>
    </row>
    <row r="31" spans="1:9" x14ac:dyDescent="0.25">
      <c r="A31" s="2">
        <v>2017</v>
      </c>
      <c r="B31" s="2" t="s">
        <v>12</v>
      </c>
      <c r="C31" s="2">
        <v>0.86</v>
      </c>
      <c r="D31" s="2">
        <v>0.25</v>
      </c>
      <c r="E31" s="2">
        <v>0.28999999999999998</v>
      </c>
      <c r="F31" s="2">
        <v>0.28999999999999998</v>
      </c>
      <c r="G31" s="2">
        <v>0.61</v>
      </c>
      <c r="H31" s="2">
        <v>0.32</v>
      </c>
      <c r="I31" s="3">
        <v>0.14000000000000001</v>
      </c>
    </row>
    <row r="32" spans="1:9" x14ac:dyDescent="0.25">
      <c r="A32" s="2">
        <v>2018</v>
      </c>
      <c r="B32" s="2" t="s">
        <v>12</v>
      </c>
      <c r="C32" s="2">
        <v>0.87</v>
      </c>
      <c r="D32" s="2">
        <v>0.24</v>
      </c>
      <c r="E32" s="2">
        <v>0.31</v>
      </c>
      <c r="F32" s="2">
        <v>0.31</v>
      </c>
      <c r="G32" s="2">
        <v>0.63</v>
      </c>
      <c r="H32" s="2">
        <v>0.32</v>
      </c>
      <c r="I32" s="3">
        <v>0.13</v>
      </c>
    </row>
    <row r="33" spans="1:9" x14ac:dyDescent="0.25">
      <c r="A33" s="2">
        <v>2019</v>
      </c>
      <c r="B33" s="2" t="s">
        <v>12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</row>
    <row r="34" spans="1:9" x14ac:dyDescent="0.25">
      <c r="A34" s="2">
        <v>2020</v>
      </c>
      <c r="B34" s="2" t="s">
        <v>12</v>
      </c>
      <c r="C34" s="2">
        <v>0.83</v>
      </c>
      <c r="D34" s="2">
        <v>0.23</v>
      </c>
      <c r="E34" s="2">
        <v>0.31</v>
      </c>
      <c r="F34" s="2">
        <v>0.31</v>
      </c>
      <c r="G34" s="2">
        <v>0.6</v>
      </c>
      <c r="H34" s="2">
        <v>0.28999999999999998</v>
      </c>
      <c r="I34" s="3">
        <v>0.17000000000000004</v>
      </c>
    </row>
    <row r="35" spans="1:9" x14ac:dyDescent="0.25">
      <c r="A35" s="2">
        <v>2021</v>
      </c>
      <c r="B35" s="2" t="s">
        <v>12</v>
      </c>
      <c r="C35" s="2">
        <v>0.84</v>
      </c>
      <c r="D35" s="2">
        <v>0.26</v>
      </c>
      <c r="E35" s="2">
        <v>0.28999999999999998</v>
      </c>
      <c r="F35" s="2">
        <v>0.28999999999999998</v>
      </c>
      <c r="G35" s="2">
        <v>0.57999999999999996</v>
      </c>
      <c r="H35" s="2">
        <v>0.28999999999999998</v>
      </c>
      <c r="I35" s="3">
        <v>0.16000000000000003</v>
      </c>
    </row>
    <row r="36" spans="1:9" x14ac:dyDescent="0.25">
      <c r="A36" s="2">
        <v>2022</v>
      </c>
      <c r="B36" s="2" t="s">
        <v>12</v>
      </c>
      <c r="C36" s="2">
        <v>0.85</v>
      </c>
      <c r="D36" s="2">
        <v>0.25</v>
      </c>
      <c r="E36" s="2">
        <v>0.26</v>
      </c>
      <c r="F36" s="2">
        <v>0.26</v>
      </c>
      <c r="G36" s="2">
        <v>0.6</v>
      </c>
      <c r="H36" s="2">
        <v>0.34</v>
      </c>
      <c r="I36" s="3">
        <v>0.15000000000000002</v>
      </c>
    </row>
    <row r="37" spans="1:9" x14ac:dyDescent="0.25">
      <c r="A37" s="2">
        <v>2016</v>
      </c>
      <c r="B37" s="2" t="s">
        <v>13</v>
      </c>
      <c r="C37" s="2">
        <v>0.89</v>
      </c>
      <c r="D37" s="2">
        <v>0.24</v>
      </c>
      <c r="E37" s="2">
        <v>0.35</v>
      </c>
      <c r="F37" s="2">
        <v>0.35</v>
      </c>
      <c r="G37" s="2">
        <v>0.65</v>
      </c>
      <c r="H37" s="2">
        <v>0.3</v>
      </c>
      <c r="I37" s="3">
        <v>0.10999999999999999</v>
      </c>
    </row>
    <row r="38" spans="1:9" x14ac:dyDescent="0.25">
      <c r="A38" s="2">
        <v>2017</v>
      </c>
      <c r="B38" s="2" t="s">
        <v>13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</row>
    <row r="39" spans="1:9" x14ac:dyDescent="0.25">
      <c r="A39" s="2">
        <v>2018</v>
      </c>
      <c r="B39" s="2" t="s">
        <v>13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</row>
    <row r="40" spans="1:9" x14ac:dyDescent="0.25">
      <c r="A40" s="2">
        <v>2019</v>
      </c>
      <c r="B40" s="2" t="s">
        <v>13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</row>
    <row r="41" spans="1:9" x14ac:dyDescent="0.25">
      <c r="A41" s="2">
        <v>2020</v>
      </c>
      <c r="B41" s="2" t="s">
        <v>13</v>
      </c>
      <c r="C41" s="2">
        <v>0.87</v>
      </c>
      <c r="D41" s="2">
        <v>0.22</v>
      </c>
      <c r="E41" s="2">
        <v>0.43</v>
      </c>
      <c r="F41" s="2">
        <v>0.43</v>
      </c>
      <c r="G41" s="2">
        <v>0.65</v>
      </c>
      <c r="H41" s="2">
        <v>0.22</v>
      </c>
      <c r="I41" s="3">
        <v>0.13</v>
      </c>
    </row>
    <row r="42" spans="1:9" x14ac:dyDescent="0.25">
      <c r="A42" s="2">
        <v>2021</v>
      </c>
      <c r="B42" s="2" t="s">
        <v>13</v>
      </c>
      <c r="C42" s="2">
        <v>0.85</v>
      </c>
      <c r="D42" s="2">
        <v>0.25</v>
      </c>
      <c r="E42" s="2">
        <v>0.39</v>
      </c>
      <c r="F42" s="2">
        <v>0.39</v>
      </c>
      <c r="G42" s="2">
        <v>0.6</v>
      </c>
      <c r="H42" s="2">
        <v>0.21</v>
      </c>
      <c r="I42" s="3">
        <v>0.15000000000000002</v>
      </c>
    </row>
    <row r="43" spans="1:9" x14ac:dyDescent="0.25">
      <c r="A43" s="2">
        <v>2022</v>
      </c>
      <c r="B43" s="2" t="s">
        <v>13</v>
      </c>
      <c r="C43" s="2">
        <v>0.84</v>
      </c>
      <c r="D43" s="2">
        <v>0.25</v>
      </c>
      <c r="E43" s="2">
        <v>0.33</v>
      </c>
      <c r="F43" s="2">
        <v>0.33</v>
      </c>
      <c r="G43" s="2">
        <v>0.59</v>
      </c>
      <c r="H43" s="2">
        <v>0.26</v>
      </c>
      <c r="I43" s="3">
        <v>0.16000000000000003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A593-9BCF-3040-ADF4-ABA45DB7992D}">
  <sheetPr>
    <tabColor rgb="FF66FF66"/>
    <pageSetUpPr fitToPage="1"/>
  </sheetPr>
  <dimension ref="A1:R52"/>
  <sheetViews>
    <sheetView zoomScale="124" zoomScaleNormal="124" workbookViewId="0">
      <selection activeCell="B32" sqref="B32"/>
    </sheetView>
  </sheetViews>
  <sheetFormatPr baseColWidth="10" defaultRowHeight="15" x14ac:dyDescent="0.2"/>
  <cols>
    <col min="1" max="1" width="5.83203125" bestFit="1" customWidth="1"/>
    <col min="2" max="20" width="7.33203125" customWidth="1"/>
  </cols>
  <sheetData>
    <row r="1" spans="1:18" ht="14" customHeight="1" x14ac:dyDescent="0.25">
      <c r="A1" s="4">
        <v>2016</v>
      </c>
      <c r="B1" s="5">
        <v>0.27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</row>
    <row r="2" spans="1:18" ht="14" customHeight="1" x14ac:dyDescent="0.25">
      <c r="A2" s="11">
        <v>2017</v>
      </c>
      <c r="B2" s="12">
        <v>0.27</v>
      </c>
      <c r="C2" s="9">
        <f t="shared" ref="C2:C27" ca="1" si="0">F2+2.66*O2</f>
        <v>0.51360000000000006</v>
      </c>
      <c r="D2" s="9">
        <f t="shared" ref="D2:D27" ca="1" si="1">F2+(2/3)*2.66*O2</f>
        <v>0.43823333333333336</v>
      </c>
      <c r="E2" s="9">
        <f t="shared" ref="E2:E27" ca="1" si="2">F2+(1/3)*2.66*O2</f>
        <v>0.36286666666666667</v>
      </c>
      <c r="F2" s="9">
        <f t="shared" ref="F2:F27" si="3">AVERAGE($B$2:$B$7)</f>
        <v>0.28749999999999998</v>
      </c>
      <c r="G2" s="9">
        <f t="shared" ref="G2:G27" ca="1" si="4">F2-(1/3)*2.66*O2</f>
        <v>0.21213333333333328</v>
      </c>
      <c r="H2" s="9">
        <f t="shared" ref="H2:H27" ca="1" si="5">F2-(2/3)*2.66*O2</f>
        <v>0.13676666666666659</v>
      </c>
      <c r="I2" s="9">
        <f t="shared" ref="I2:I27" ca="1" si="6">F2-2.66*O2</f>
        <v>6.1399999999999899E-2</v>
      </c>
      <c r="J2" s="9">
        <f>B2</f>
        <v>0.27</v>
      </c>
      <c r="K2" s="9"/>
      <c r="L2" s="6"/>
      <c r="M2" s="6"/>
      <c r="N2" s="6"/>
      <c r="O2" s="6">
        <f t="shared" ref="O2:O27" ca="1" si="7">AVERAGE($K$2:$K$7)</f>
        <v>8.500000000000002E-2</v>
      </c>
      <c r="P2" s="6"/>
      <c r="Q2" s="6"/>
      <c r="R2" s="6"/>
    </row>
    <row r="3" spans="1:18" ht="14" customHeight="1" x14ac:dyDescent="0.25">
      <c r="A3" s="8">
        <v>2018</v>
      </c>
      <c r="B3" s="9">
        <v>0.29000000000000004</v>
      </c>
      <c r="C3" s="9">
        <f t="shared" ca="1" si="0"/>
        <v>0.51360000000000006</v>
      </c>
      <c r="D3" s="9">
        <f t="shared" ca="1" si="1"/>
        <v>0.43823333333333336</v>
      </c>
      <c r="E3" s="9">
        <f t="shared" ca="1" si="2"/>
        <v>0.36286666666666667</v>
      </c>
      <c r="F3" s="9">
        <f t="shared" si="3"/>
        <v>0.28749999999999998</v>
      </c>
      <c r="G3" s="9">
        <f t="shared" ca="1" si="4"/>
        <v>0.21213333333333328</v>
      </c>
      <c r="H3" s="9">
        <f t="shared" ca="1" si="5"/>
        <v>0.13676666666666659</v>
      </c>
      <c r="I3" s="9">
        <f t="shared" ca="1" si="6"/>
        <v>6.1399999999999899E-2</v>
      </c>
      <c r="J3" s="10">
        <f t="shared" ref="J3:J27" ca="1" si="8">IF(ISBLANK(B3),OFFSET(J3,-1,0,1,1),B3)</f>
        <v>0.29000000000000004</v>
      </c>
      <c r="K3" s="9">
        <f t="shared" ref="K3:K27" ca="1" si="9">IF(OR(OFFSET(K3,-1,-9,1,1)="",OFFSET(K3,0,-9,1,1)=""),"",IF(ISERROR(ABS(B3-OFFSET(K3,-1,-1,1,1))),"",ABS(B3-OFFSET(K3,-1,-1,1,1))))</f>
        <v>2.0000000000000018E-2</v>
      </c>
      <c r="L3" s="6">
        <f t="shared" ref="L3:L27" ca="1" si="10">3.267*O3</f>
        <v>0.27769500000000008</v>
      </c>
      <c r="M3" s="6">
        <f t="shared" ref="M3:M27" ca="1" si="11">(2/3)*(L3-O3)+O3</f>
        <v>0.21346333333333339</v>
      </c>
      <c r="N3" s="6">
        <f t="shared" ref="N3:N27" ca="1" si="12">(1/3)*(L3-O3)+O3</f>
        <v>0.14923166666666671</v>
      </c>
      <c r="O3" s="6">
        <f t="shared" ca="1" si="7"/>
        <v>8.500000000000002E-2</v>
      </c>
      <c r="P3" s="6">
        <f t="shared" ref="P3:P27" ca="1" si="13">(MAX(O3-(1/3)*(L3-O3),0))</f>
        <v>2.0768333333333333E-2</v>
      </c>
      <c r="Q3" s="6">
        <f t="shared" ref="Q3:Q27" ca="1" si="14">MAX(O3-(2/3)*(L3-O3),0)</f>
        <v>0</v>
      </c>
      <c r="R3" s="6">
        <v>0</v>
      </c>
    </row>
    <row r="4" spans="1:18" ht="14" customHeight="1" x14ac:dyDescent="0.25">
      <c r="A4" s="8">
        <v>2019</v>
      </c>
      <c r="B4" s="9"/>
      <c r="C4" s="9">
        <f t="shared" ca="1" si="0"/>
        <v>0.51360000000000006</v>
      </c>
      <c r="D4" s="9">
        <f t="shared" ca="1" si="1"/>
        <v>0.43823333333333336</v>
      </c>
      <c r="E4" s="9">
        <f t="shared" ca="1" si="2"/>
        <v>0.36286666666666667</v>
      </c>
      <c r="F4" s="9">
        <f t="shared" si="3"/>
        <v>0.28749999999999998</v>
      </c>
      <c r="G4" s="9">
        <f t="shared" ca="1" si="4"/>
        <v>0.21213333333333328</v>
      </c>
      <c r="H4" s="9">
        <f t="shared" ca="1" si="5"/>
        <v>0.13676666666666659</v>
      </c>
      <c r="I4" s="9">
        <f t="shared" ca="1" si="6"/>
        <v>6.1399999999999899E-2</v>
      </c>
      <c r="J4" s="10">
        <f t="shared" ca="1" si="8"/>
        <v>0.29000000000000004</v>
      </c>
      <c r="K4" s="10"/>
      <c r="L4" s="6">
        <f t="shared" ca="1" si="10"/>
        <v>0.27769500000000008</v>
      </c>
      <c r="M4" s="6">
        <f t="shared" ca="1" si="11"/>
        <v>0.21346333333333339</v>
      </c>
      <c r="N4" s="6">
        <f t="shared" ca="1" si="12"/>
        <v>0.14923166666666671</v>
      </c>
      <c r="O4" s="6">
        <f t="shared" ca="1" si="7"/>
        <v>8.500000000000002E-2</v>
      </c>
      <c r="P4" s="6">
        <f t="shared" ca="1" si="13"/>
        <v>2.0768333333333333E-2</v>
      </c>
      <c r="Q4" s="6">
        <f t="shared" ca="1" si="14"/>
        <v>0</v>
      </c>
      <c r="R4" s="6">
        <v>0</v>
      </c>
    </row>
    <row r="5" spans="1:18" ht="14" customHeight="1" x14ac:dyDescent="0.25">
      <c r="A5" s="8">
        <v>2020</v>
      </c>
      <c r="B5" s="9">
        <v>0.37</v>
      </c>
      <c r="C5" s="9">
        <f t="shared" ca="1" si="0"/>
        <v>0.51360000000000006</v>
      </c>
      <c r="D5" s="9">
        <f t="shared" ca="1" si="1"/>
        <v>0.43823333333333336</v>
      </c>
      <c r="E5" s="9">
        <f t="shared" ca="1" si="2"/>
        <v>0.36286666666666667</v>
      </c>
      <c r="F5" s="9">
        <f t="shared" si="3"/>
        <v>0.28749999999999998</v>
      </c>
      <c r="G5" s="9">
        <f t="shared" ca="1" si="4"/>
        <v>0.21213333333333328</v>
      </c>
      <c r="H5" s="9">
        <f t="shared" ca="1" si="5"/>
        <v>0.13676666666666659</v>
      </c>
      <c r="I5" s="9">
        <f t="shared" ca="1" si="6"/>
        <v>6.1399999999999899E-2</v>
      </c>
      <c r="J5" s="10">
        <f t="shared" ca="1" si="8"/>
        <v>0.37</v>
      </c>
      <c r="K5" s="10"/>
      <c r="L5" s="6">
        <f t="shared" ca="1" si="10"/>
        <v>0.27769500000000008</v>
      </c>
      <c r="M5" s="6">
        <f t="shared" ca="1" si="11"/>
        <v>0.21346333333333339</v>
      </c>
      <c r="N5" s="6">
        <f t="shared" ca="1" si="12"/>
        <v>0.14923166666666671</v>
      </c>
      <c r="O5" s="6">
        <f t="shared" ca="1" si="7"/>
        <v>8.500000000000002E-2</v>
      </c>
      <c r="P5" s="6">
        <f t="shared" ca="1" si="13"/>
        <v>2.0768333333333333E-2</v>
      </c>
      <c r="Q5" s="6">
        <f t="shared" ca="1" si="14"/>
        <v>0</v>
      </c>
      <c r="R5" s="6">
        <v>0</v>
      </c>
    </row>
    <row r="6" spans="1:18" ht="14" customHeight="1" x14ac:dyDescent="0.25">
      <c r="A6" s="8">
        <v>2021</v>
      </c>
      <c r="B6" s="9">
        <v>0.21999999999999997</v>
      </c>
      <c r="C6" s="9">
        <f t="shared" ca="1" si="0"/>
        <v>0.51360000000000006</v>
      </c>
      <c r="D6" s="9">
        <f t="shared" ca="1" si="1"/>
        <v>0.43823333333333336</v>
      </c>
      <c r="E6" s="9">
        <f t="shared" ca="1" si="2"/>
        <v>0.36286666666666667</v>
      </c>
      <c r="F6" s="9">
        <f t="shared" si="3"/>
        <v>0.28749999999999998</v>
      </c>
      <c r="G6" s="9">
        <f t="shared" ca="1" si="4"/>
        <v>0.21213333333333328</v>
      </c>
      <c r="H6" s="9">
        <f t="shared" ca="1" si="5"/>
        <v>0.13676666666666659</v>
      </c>
      <c r="I6" s="9">
        <f t="shared" ca="1" si="6"/>
        <v>6.1399999999999899E-2</v>
      </c>
      <c r="J6" s="10">
        <f t="shared" ca="1" si="8"/>
        <v>0.21999999999999997</v>
      </c>
      <c r="K6" s="9">
        <f t="shared" ca="1" si="9"/>
        <v>0.15000000000000002</v>
      </c>
      <c r="L6" s="6">
        <f t="shared" ca="1" si="10"/>
        <v>0.27769500000000008</v>
      </c>
      <c r="M6" s="6">
        <f t="shared" ca="1" si="11"/>
        <v>0.21346333333333339</v>
      </c>
      <c r="N6" s="6">
        <f t="shared" ca="1" si="12"/>
        <v>0.14923166666666671</v>
      </c>
      <c r="O6" s="6">
        <f t="shared" ca="1" si="7"/>
        <v>8.500000000000002E-2</v>
      </c>
      <c r="P6" s="6">
        <f t="shared" ca="1" si="13"/>
        <v>2.0768333333333333E-2</v>
      </c>
      <c r="Q6" s="6">
        <f t="shared" ca="1" si="14"/>
        <v>0</v>
      </c>
      <c r="R6" s="6">
        <v>0</v>
      </c>
    </row>
    <row r="7" spans="1:18" ht="14" customHeight="1" x14ac:dyDescent="0.25">
      <c r="A7" s="8">
        <v>2022</v>
      </c>
      <c r="B7" s="9"/>
      <c r="C7" s="9">
        <f t="shared" ca="1" si="0"/>
        <v>0.51360000000000006</v>
      </c>
      <c r="D7" s="9">
        <f t="shared" ca="1" si="1"/>
        <v>0.43823333333333336</v>
      </c>
      <c r="E7" s="9">
        <f t="shared" ca="1" si="2"/>
        <v>0.36286666666666667</v>
      </c>
      <c r="F7" s="9">
        <f t="shared" si="3"/>
        <v>0.28749999999999998</v>
      </c>
      <c r="G7" s="9">
        <f t="shared" ca="1" si="4"/>
        <v>0.21213333333333328</v>
      </c>
      <c r="H7" s="9">
        <f t="shared" ca="1" si="5"/>
        <v>0.13676666666666659</v>
      </c>
      <c r="I7" s="9">
        <f t="shared" ca="1" si="6"/>
        <v>6.1399999999999899E-2</v>
      </c>
      <c r="J7" s="10">
        <f t="shared" ca="1" si="8"/>
        <v>0.21999999999999997</v>
      </c>
      <c r="K7" s="10"/>
      <c r="L7" s="6">
        <f t="shared" ca="1" si="10"/>
        <v>0.27769500000000008</v>
      </c>
      <c r="M7" s="6">
        <f t="shared" ca="1" si="11"/>
        <v>0.21346333333333339</v>
      </c>
      <c r="N7" s="6">
        <f t="shared" ca="1" si="12"/>
        <v>0.14923166666666671</v>
      </c>
      <c r="O7" s="6">
        <f t="shared" ca="1" si="7"/>
        <v>8.500000000000002E-2</v>
      </c>
      <c r="P7" s="6">
        <f t="shared" ca="1" si="13"/>
        <v>2.0768333333333333E-2</v>
      </c>
      <c r="Q7" s="6">
        <f t="shared" ca="1" si="14"/>
        <v>0</v>
      </c>
      <c r="R7" s="6">
        <v>0</v>
      </c>
    </row>
    <row r="8" spans="1:18" ht="14" customHeight="1" x14ac:dyDescent="0.2">
      <c r="B8" s="6"/>
      <c r="C8" s="6">
        <f t="shared" ca="1" si="0"/>
        <v>0.51360000000000006</v>
      </c>
      <c r="D8" s="6">
        <f t="shared" ca="1" si="1"/>
        <v>0.43823333333333336</v>
      </c>
      <c r="E8" s="6">
        <f t="shared" ca="1" si="2"/>
        <v>0.36286666666666667</v>
      </c>
      <c r="F8" s="6">
        <f t="shared" si="3"/>
        <v>0.28749999999999998</v>
      </c>
      <c r="G8" s="6">
        <f t="shared" ca="1" si="4"/>
        <v>0.21213333333333328</v>
      </c>
      <c r="H8" s="6">
        <f t="shared" ca="1" si="5"/>
        <v>0.13676666666666659</v>
      </c>
      <c r="I8" s="6">
        <f t="shared" ca="1" si="6"/>
        <v>6.1399999999999899E-2</v>
      </c>
      <c r="J8">
        <f t="shared" ca="1" si="8"/>
        <v>0.21999999999999997</v>
      </c>
      <c r="K8" t="str">
        <f t="shared" ca="1" si="9"/>
        <v/>
      </c>
      <c r="L8">
        <f t="shared" ca="1" si="10"/>
        <v>0.27769500000000008</v>
      </c>
      <c r="M8">
        <f t="shared" ca="1" si="11"/>
        <v>0.21346333333333339</v>
      </c>
      <c r="N8">
        <f t="shared" ca="1" si="12"/>
        <v>0.14923166666666671</v>
      </c>
      <c r="O8" s="6">
        <f t="shared" ca="1" si="7"/>
        <v>8.500000000000002E-2</v>
      </c>
      <c r="P8">
        <f t="shared" ca="1" si="13"/>
        <v>2.0768333333333333E-2</v>
      </c>
      <c r="Q8">
        <f t="shared" ca="1" si="14"/>
        <v>0</v>
      </c>
      <c r="R8">
        <v>0</v>
      </c>
    </row>
    <row r="9" spans="1:18" ht="14" customHeight="1" x14ac:dyDescent="0.2">
      <c r="B9" s="6"/>
      <c r="C9" s="6">
        <f t="shared" ca="1" si="0"/>
        <v>0.51360000000000006</v>
      </c>
      <c r="D9" s="6">
        <f t="shared" ca="1" si="1"/>
        <v>0.43823333333333336</v>
      </c>
      <c r="E9" s="6">
        <f t="shared" ca="1" si="2"/>
        <v>0.36286666666666667</v>
      </c>
      <c r="F9" s="6">
        <f t="shared" si="3"/>
        <v>0.28749999999999998</v>
      </c>
      <c r="G9" s="6">
        <f t="shared" ca="1" si="4"/>
        <v>0.21213333333333328</v>
      </c>
      <c r="H9" s="6">
        <f t="shared" ca="1" si="5"/>
        <v>0.13676666666666659</v>
      </c>
      <c r="I9" s="6">
        <f t="shared" ca="1" si="6"/>
        <v>6.1399999999999899E-2</v>
      </c>
      <c r="J9">
        <f t="shared" ca="1" si="8"/>
        <v>0.21999999999999997</v>
      </c>
      <c r="K9" t="str">
        <f t="shared" ca="1" si="9"/>
        <v/>
      </c>
      <c r="L9">
        <f t="shared" ca="1" si="10"/>
        <v>0.27769500000000008</v>
      </c>
      <c r="M9">
        <f t="shared" ca="1" si="11"/>
        <v>0.21346333333333339</v>
      </c>
      <c r="N9">
        <f t="shared" ca="1" si="12"/>
        <v>0.14923166666666671</v>
      </c>
      <c r="O9" s="6">
        <f t="shared" ca="1" si="7"/>
        <v>8.500000000000002E-2</v>
      </c>
      <c r="P9">
        <f t="shared" ca="1" si="13"/>
        <v>2.0768333333333333E-2</v>
      </c>
      <c r="Q9">
        <f t="shared" ca="1" si="14"/>
        <v>0</v>
      </c>
      <c r="R9">
        <v>0</v>
      </c>
    </row>
    <row r="10" spans="1:18" ht="14" customHeight="1" x14ac:dyDescent="0.2">
      <c r="B10" s="6"/>
      <c r="C10" s="6">
        <f t="shared" ca="1" si="0"/>
        <v>0.51360000000000006</v>
      </c>
      <c r="D10" s="6">
        <f t="shared" ca="1" si="1"/>
        <v>0.43823333333333336</v>
      </c>
      <c r="E10" s="6">
        <f t="shared" ca="1" si="2"/>
        <v>0.36286666666666667</v>
      </c>
      <c r="F10" s="6">
        <f t="shared" si="3"/>
        <v>0.28749999999999998</v>
      </c>
      <c r="G10" s="6">
        <f t="shared" ca="1" si="4"/>
        <v>0.21213333333333328</v>
      </c>
      <c r="H10" s="6">
        <f t="shared" ca="1" si="5"/>
        <v>0.13676666666666659</v>
      </c>
      <c r="I10" s="6">
        <f t="shared" ca="1" si="6"/>
        <v>6.1399999999999899E-2</v>
      </c>
      <c r="J10">
        <f t="shared" ca="1" si="8"/>
        <v>0.21999999999999997</v>
      </c>
      <c r="K10" t="str">
        <f t="shared" ca="1" si="9"/>
        <v/>
      </c>
      <c r="L10">
        <f t="shared" ca="1" si="10"/>
        <v>0.27769500000000008</v>
      </c>
      <c r="M10">
        <f t="shared" ca="1" si="11"/>
        <v>0.21346333333333339</v>
      </c>
      <c r="N10">
        <f t="shared" ca="1" si="12"/>
        <v>0.14923166666666671</v>
      </c>
      <c r="O10" s="6">
        <f t="shared" ca="1" si="7"/>
        <v>8.500000000000002E-2</v>
      </c>
      <c r="P10">
        <f t="shared" ca="1" si="13"/>
        <v>2.0768333333333333E-2</v>
      </c>
      <c r="Q10">
        <f t="shared" ca="1" si="14"/>
        <v>0</v>
      </c>
      <c r="R10">
        <v>0</v>
      </c>
    </row>
    <row r="11" spans="1:18" ht="14" customHeight="1" x14ac:dyDescent="0.2">
      <c r="B11" s="6"/>
      <c r="C11" s="6">
        <f t="shared" ca="1" si="0"/>
        <v>0.51360000000000006</v>
      </c>
      <c r="D11" s="6">
        <f t="shared" ca="1" si="1"/>
        <v>0.43823333333333336</v>
      </c>
      <c r="E11" s="6">
        <f t="shared" ca="1" si="2"/>
        <v>0.36286666666666667</v>
      </c>
      <c r="F11" s="6">
        <f t="shared" si="3"/>
        <v>0.28749999999999998</v>
      </c>
      <c r="G11" s="6">
        <f t="shared" ca="1" si="4"/>
        <v>0.21213333333333328</v>
      </c>
      <c r="H11" s="6">
        <f t="shared" ca="1" si="5"/>
        <v>0.13676666666666659</v>
      </c>
      <c r="I11" s="6">
        <f t="shared" ca="1" si="6"/>
        <v>6.1399999999999899E-2</v>
      </c>
      <c r="J11">
        <f t="shared" ca="1" si="8"/>
        <v>0.21999999999999997</v>
      </c>
      <c r="K11" t="str">
        <f t="shared" ca="1" si="9"/>
        <v/>
      </c>
      <c r="L11">
        <f t="shared" ca="1" si="10"/>
        <v>0.27769500000000008</v>
      </c>
      <c r="M11">
        <f t="shared" ca="1" si="11"/>
        <v>0.21346333333333339</v>
      </c>
      <c r="N11">
        <f t="shared" ca="1" si="12"/>
        <v>0.14923166666666671</v>
      </c>
      <c r="O11" s="6">
        <f t="shared" ca="1" si="7"/>
        <v>8.500000000000002E-2</v>
      </c>
      <c r="P11">
        <f t="shared" ca="1" si="13"/>
        <v>2.0768333333333333E-2</v>
      </c>
      <c r="Q11">
        <f t="shared" ca="1" si="14"/>
        <v>0</v>
      </c>
      <c r="R11">
        <v>0</v>
      </c>
    </row>
    <row r="12" spans="1:18" ht="14" customHeight="1" x14ac:dyDescent="0.2">
      <c r="B12" s="6"/>
      <c r="C12" s="6">
        <f t="shared" ca="1" si="0"/>
        <v>0.51360000000000006</v>
      </c>
      <c r="D12" s="6">
        <f t="shared" ca="1" si="1"/>
        <v>0.43823333333333336</v>
      </c>
      <c r="E12" s="6">
        <f t="shared" ca="1" si="2"/>
        <v>0.36286666666666667</v>
      </c>
      <c r="F12" s="6">
        <f t="shared" si="3"/>
        <v>0.28749999999999998</v>
      </c>
      <c r="G12" s="6">
        <f t="shared" ca="1" si="4"/>
        <v>0.21213333333333328</v>
      </c>
      <c r="H12" s="6">
        <f t="shared" ca="1" si="5"/>
        <v>0.13676666666666659</v>
      </c>
      <c r="I12" s="6">
        <f t="shared" ca="1" si="6"/>
        <v>6.1399999999999899E-2</v>
      </c>
      <c r="J12">
        <f t="shared" ca="1" si="8"/>
        <v>0.21999999999999997</v>
      </c>
      <c r="K12" t="str">
        <f t="shared" ca="1" si="9"/>
        <v/>
      </c>
      <c r="L12">
        <f t="shared" ca="1" si="10"/>
        <v>0.27769500000000008</v>
      </c>
      <c r="M12">
        <f t="shared" ca="1" si="11"/>
        <v>0.21346333333333339</v>
      </c>
      <c r="N12">
        <f t="shared" ca="1" si="12"/>
        <v>0.14923166666666671</v>
      </c>
      <c r="O12" s="6">
        <f t="shared" ca="1" si="7"/>
        <v>8.500000000000002E-2</v>
      </c>
      <c r="P12">
        <f t="shared" ca="1" si="13"/>
        <v>2.0768333333333333E-2</v>
      </c>
      <c r="Q12">
        <f t="shared" ca="1" si="14"/>
        <v>0</v>
      </c>
      <c r="R12">
        <v>0</v>
      </c>
    </row>
    <row r="13" spans="1:18" ht="14" customHeight="1" x14ac:dyDescent="0.2">
      <c r="B13" s="6"/>
      <c r="C13" s="6">
        <f t="shared" ca="1" si="0"/>
        <v>0.51360000000000006</v>
      </c>
      <c r="D13" s="6">
        <f t="shared" ca="1" si="1"/>
        <v>0.43823333333333336</v>
      </c>
      <c r="E13" s="6">
        <f t="shared" ca="1" si="2"/>
        <v>0.36286666666666667</v>
      </c>
      <c r="F13" s="6">
        <f t="shared" si="3"/>
        <v>0.28749999999999998</v>
      </c>
      <c r="G13" s="6">
        <f t="shared" ca="1" si="4"/>
        <v>0.21213333333333328</v>
      </c>
      <c r="H13" s="6">
        <f t="shared" ca="1" si="5"/>
        <v>0.13676666666666659</v>
      </c>
      <c r="I13" s="6">
        <f t="shared" ca="1" si="6"/>
        <v>6.1399999999999899E-2</v>
      </c>
      <c r="J13">
        <f t="shared" ca="1" si="8"/>
        <v>0.21999999999999997</v>
      </c>
      <c r="K13" t="str">
        <f t="shared" ca="1" si="9"/>
        <v/>
      </c>
      <c r="L13">
        <f t="shared" ca="1" si="10"/>
        <v>0.27769500000000008</v>
      </c>
      <c r="M13">
        <f t="shared" ca="1" si="11"/>
        <v>0.21346333333333339</v>
      </c>
      <c r="N13">
        <f t="shared" ca="1" si="12"/>
        <v>0.14923166666666671</v>
      </c>
      <c r="O13" s="6">
        <f t="shared" ca="1" si="7"/>
        <v>8.500000000000002E-2</v>
      </c>
      <c r="P13">
        <f t="shared" ca="1" si="13"/>
        <v>2.0768333333333333E-2</v>
      </c>
      <c r="Q13">
        <f t="shared" ca="1" si="14"/>
        <v>0</v>
      </c>
      <c r="R13">
        <v>0</v>
      </c>
    </row>
    <row r="14" spans="1:18" ht="14" customHeight="1" x14ac:dyDescent="0.2">
      <c r="B14" s="6"/>
      <c r="C14" s="6">
        <f t="shared" ca="1" si="0"/>
        <v>0.51360000000000006</v>
      </c>
      <c r="D14" s="6">
        <f t="shared" ca="1" si="1"/>
        <v>0.43823333333333336</v>
      </c>
      <c r="E14" s="6">
        <f t="shared" ca="1" si="2"/>
        <v>0.36286666666666667</v>
      </c>
      <c r="F14" s="6">
        <f t="shared" si="3"/>
        <v>0.28749999999999998</v>
      </c>
      <c r="G14" s="6">
        <f t="shared" ca="1" si="4"/>
        <v>0.21213333333333328</v>
      </c>
      <c r="H14" s="6">
        <f t="shared" ca="1" si="5"/>
        <v>0.13676666666666659</v>
      </c>
      <c r="I14" s="6">
        <f t="shared" ca="1" si="6"/>
        <v>6.1399999999999899E-2</v>
      </c>
      <c r="J14">
        <f t="shared" ca="1" si="8"/>
        <v>0.21999999999999997</v>
      </c>
      <c r="K14" t="str">
        <f t="shared" ca="1" si="9"/>
        <v/>
      </c>
      <c r="L14">
        <f t="shared" ca="1" si="10"/>
        <v>0.27769500000000008</v>
      </c>
      <c r="M14">
        <f t="shared" ca="1" si="11"/>
        <v>0.21346333333333339</v>
      </c>
      <c r="N14">
        <f t="shared" ca="1" si="12"/>
        <v>0.14923166666666671</v>
      </c>
      <c r="O14" s="6">
        <f t="shared" ca="1" si="7"/>
        <v>8.500000000000002E-2</v>
      </c>
      <c r="P14">
        <f t="shared" ca="1" si="13"/>
        <v>2.0768333333333333E-2</v>
      </c>
      <c r="Q14">
        <f t="shared" ca="1" si="14"/>
        <v>0</v>
      </c>
      <c r="R14">
        <v>0</v>
      </c>
    </row>
    <row r="15" spans="1:18" ht="14" customHeight="1" x14ac:dyDescent="0.2">
      <c r="B15" s="6"/>
      <c r="C15" s="6">
        <f t="shared" ca="1" si="0"/>
        <v>0.51360000000000006</v>
      </c>
      <c r="D15" s="6">
        <f t="shared" ca="1" si="1"/>
        <v>0.43823333333333336</v>
      </c>
      <c r="E15" s="6">
        <f t="shared" ca="1" si="2"/>
        <v>0.36286666666666667</v>
      </c>
      <c r="F15" s="6">
        <f t="shared" si="3"/>
        <v>0.28749999999999998</v>
      </c>
      <c r="G15" s="6">
        <f t="shared" ca="1" si="4"/>
        <v>0.21213333333333328</v>
      </c>
      <c r="H15" s="6">
        <f t="shared" ca="1" si="5"/>
        <v>0.13676666666666659</v>
      </c>
      <c r="I15" s="6">
        <f t="shared" ca="1" si="6"/>
        <v>6.1399999999999899E-2</v>
      </c>
      <c r="J15">
        <f t="shared" ca="1" si="8"/>
        <v>0.21999999999999997</v>
      </c>
      <c r="K15" t="str">
        <f t="shared" ca="1" si="9"/>
        <v/>
      </c>
      <c r="L15">
        <f t="shared" ca="1" si="10"/>
        <v>0.27769500000000008</v>
      </c>
      <c r="M15">
        <f t="shared" ca="1" si="11"/>
        <v>0.21346333333333339</v>
      </c>
      <c r="N15">
        <f t="shared" ca="1" si="12"/>
        <v>0.14923166666666671</v>
      </c>
      <c r="O15" s="6">
        <f t="shared" ca="1" si="7"/>
        <v>8.500000000000002E-2</v>
      </c>
      <c r="P15">
        <f t="shared" ca="1" si="13"/>
        <v>2.0768333333333333E-2</v>
      </c>
      <c r="Q15">
        <f t="shared" ca="1" si="14"/>
        <v>0</v>
      </c>
      <c r="R15">
        <v>0</v>
      </c>
    </row>
    <row r="16" spans="1:18" ht="14" customHeight="1" x14ac:dyDescent="0.2">
      <c r="B16" s="6"/>
      <c r="C16" s="6">
        <f t="shared" ca="1" si="0"/>
        <v>0.51360000000000006</v>
      </c>
      <c r="D16" s="6">
        <f t="shared" ca="1" si="1"/>
        <v>0.43823333333333336</v>
      </c>
      <c r="E16" s="6">
        <f t="shared" ca="1" si="2"/>
        <v>0.36286666666666667</v>
      </c>
      <c r="F16" s="6">
        <f t="shared" si="3"/>
        <v>0.28749999999999998</v>
      </c>
      <c r="G16" s="6">
        <f t="shared" ca="1" si="4"/>
        <v>0.21213333333333328</v>
      </c>
      <c r="H16" s="6">
        <f t="shared" ca="1" si="5"/>
        <v>0.13676666666666659</v>
      </c>
      <c r="I16" s="6">
        <f t="shared" ca="1" si="6"/>
        <v>6.1399999999999899E-2</v>
      </c>
      <c r="J16">
        <f t="shared" ca="1" si="8"/>
        <v>0.21999999999999997</v>
      </c>
      <c r="K16" t="str">
        <f t="shared" ca="1" si="9"/>
        <v/>
      </c>
      <c r="L16">
        <f t="shared" ca="1" si="10"/>
        <v>0.27769500000000008</v>
      </c>
      <c r="M16">
        <f t="shared" ca="1" si="11"/>
        <v>0.21346333333333339</v>
      </c>
      <c r="N16">
        <f t="shared" ca="1" si="12"/>
        <v>0.14923166666666671</v>
      </c>
      <c r="O16" s="6">
        <f t="shared" ca="1" si="7"/>
        <v>8.500000000000002E-2</v>
      </c>
      <c r="P16">
        <f t="shared" ca="1" si="13"/>
        <v>2.0768333333333333E-2</v>
      </c>
      <c r="Q16">
        <f t="shared" ca="1" si="14"/>
        <v>0</v>
      </c>
      <c r="R16">
        <v>0</v>
      </c>
    </row>
    <row r="17" spans="2:18" ht="14" customHeight="1" x14ac:dyDescent="0.2">
      <c r="B17" s="6"/>
      <c r="C17" s="6">
        <f t="shared" ca="1" si="0"/>
        <v>0.51360000000000006</v>
      </c>
      <c r="D17" s="6">
        <f t="shared" ca="1" si="1"/>
        <v>0.43823333333333336</v>
      </c>
      <c r="E17" s="6">
        <f t="shared" ca="1" si="2"/>
        <v>0.36286666666666667</v>
      </c>
      <c r="F17" s="6">
        <f t="shared" si="3"/>
        <v>0.28749999999999998</v>
      </c>
      <c r="G17" s="6">
        <f t="shared" ca="1" si="4"/>
        <v>0.21213333333333328</v>
      </c>
      <c r="H17" s="6">
        <f t="shared" ca="1" si="5"/>
        <v>0.13676666666666659</v>
      </c>
      <c r="I17" s="6">
        <f t="shared" ca="1" si="6"/>
        <v>6.1399999999999899E-2</v>
      </c>
      <c r="J17">
        <f t="shared" ca="1" si="8"/>
        <v>0.21999999999999997</v>
      </c>
      <c r="K17" t="str">
        <f t="shared" ca="1" si="9"/>
        <v/>
      </c>
      <c r="L17">
        <f t="shared" ca="1" si="10"/>
        <v>0.27769500000000008</v>
      </c>
      <c r="M17">
        <f t="shared" ca="1" si="11"/>
        <v>0.21346333333333339</v>
      </c>
      <c r="N17">
        <f t="shared" ca="1" si="12"/>
        <v>0.14923166666666671</v>
      </c>
      <c r="O17" s="6">
        <f t="shared" ca="1" si="7"/>
        <v>8.500000000000002E-2</v>
      </c>
      <c r="P17">
        <f t="shared" ca="1" si="13"/>
        <v>2.0768333333333333E-2</v>
      </c>
      <c r="Q17">
        <f t="shared" ca="1" si="14"/>
        <v>0</v>
      </c>
      <c r="R17">
        <v>0</v>
      </c>
    </row>
    <row r="18" spans="2:18" ht="14" customHeight="1" x14ac:dyDescent="0.2">
      <c r="B18" s="6"/>
      <c r="C18" s="6">
        <f t="shared" ca="1" si="0"/>
        <v>0.51360000000000006</v>
      </c>
      <c r="D18" s="6">
        <f t="shared" ca="1" si="1"/>
        <v>0.43823333333333336</v>
      </c>
      <c r="E18" s="6">
        <f t="shared" ca="1" si="2"/>
        <v>0.36286666666666667</v>
      </c>
      <c r="F18" s="6">
        <f t="shared" si="3"/>
        <v>0.28749999999999998</v>
      </c>
      <c r="G18" s="6">
        <f t="shared" ca="1" si="4"/>
        <v>0.21213333333333328</v>
      </c>
      <c r="H18" s="6">
        <f t="shared" ca="1" si="5"/>
        <v>0.13676666666666659</v>
      </c>
      <c r="I18" s="6">
        <f t="shared" ca="1" si="6"/>
        <v>6.1399999999999899E-2</v>
      </c>
      <c r="J18">
        <f t="shared" ca="1" si="8"/>
        <v>0.21999999999999997</v>
      </c>
      <c r="K18" t="str">
        <f t="shared" ca="1" si="9"/>
        <v/>
      </c>
      <c r="L18">
        <f t="shared" ca="1" si="10"/>
        <v>0.27769500000000008</v>
      </c>
      <c r="M18">
        <f t="shared" ca="1" si="11"/>
        <v>0.21346333333333339</v>
      </c>
      <c r="N18">
        <f t="shared" ca="1" si="12"/>
        <v>0.14923166666666671</v>
      </c>
      <c r="O18" s="6">
        <f t="shared" ca="1" si="7"/>
        <v>8.500000000000002E-2</v>
      </c>
      <c r="P18">
        <f t="shared" ca="1" si="13"/>
        <v>2.0768333333333333E-2</v>
      </c>
      <c r="Q18">
        <f t="shared" ca="1" si="14"/>
        <v>0</v>
      </c>
      <c r="R18">
        <v>0</v>
      </c>
    </row>
    <row r="19" spans="2:18" ht="14" customHeight="1" x14ac:dyDescent="0.2">
      <c r="B19" s="6"/>
      <c r="C19" s="6">
        <f t="shared" ca="1" si="0"/>
        <v>0.51360000000000006</v>
      </c>
      <c r="D19" s="6">
        <f t="shared" ca="1" si="1"/>
        <v>0.43823333333333336</v>
      </c>
      <c r="E19" s="6">
        <f t="shared" ca="1" si="2"/>
        <v>0.36286666666666667</v>
      </c>
      <c r="F19" s="6">
        <f t="shared" si="3"/>
        <v>0.28749999999999998</v>
      </c>
      <c r="G19" s="6">
        <f t="shared" ca="1" si="4"/>
        <v>0.21213333333333328</v>
      </c>
      <c r="H19" s="6">
        <f t="shared" ca="1" si="5"/>
        <v>0.13676666666666659</v>
      </c>
      <c r="I19" s="6">
        <f t="shared" ca="1" si="6"/>
        <v>6.1399999999999899E-2</v>
      </c>
      <c r="J19">
        <f t="shared" ca="1" si="8"/>
        <v>0.21999999999999997</v>
      </c>
      <c r="K19" t="str">
        <f t="shared" ca="1" si="9"/>
        <v/>
      </c>
      <c r="L19">
        <f t="shared" ca="1" si="10"/>
        <v>0.27769500000000008</v>
      </c>
      <c r="M19">
        <f t="shared" ca="1" si="11"/>
        <v>0.21346333333333339</v>
      </c>
      <c r="N19">
        <f t="shared" ca="1" si="12"/>
        <v>0.14923166666666671</v>
      </c>
      <c r="O19" s="6">
        <f t="shared" ca="1" si="7"/>
        <v>8.500000000000002E-2</v>
      </c>
      <c r="P19">
        <f t="shared" ca="1" si="13"/>
        <v>2.0768333333333333E-2</v>
      </c>
      <c r="Q19">
        <f t="shared" ca="1" si="14"/>
        <v>0</v>
      </c>
      <c r="R19">
        <v>0</v>
      </c>
    </row>
    <row r="20" spans="2:18" ht="14" customHeight="1" x14ac:dyDescent="0.2">
      <c r="B20" s="6"/>
      <c r="C20" s="6">
        <f t="shared" ca="1" si="0"/>
        <v>0.51360000000000006</v>
      </c>
      <c r="D20" s="6">
        <f t="shared" ca="1" si="1"/>
        <v>0.43823333333333336</v>
      </c>
      <c r="E20" s="6">
        <f t="shared" ca="1" si="2"/>
        <v>0.36286666666666667</v>
      </c>
      <c r="F20" s="6">
        <f t="shared" si="3"/>
        <v>0.28749999999999998</v>
      </c>
      <c r="G20" s="6">
        <f t="shared" ca="1" si="4"/>
        <v>0.21213333333333328</v>
      </c>
      <c r="H20" s="6">
        <f t="shared" ca="1" si="5"/>
        <v>0.13676666666666659</v>
      </c>
      <c r="I20" s="6">
        <f t="shared" ca="1" si="6"/>
        <v>6.1399999999999899E-2</v>
      </c>
      <c r="J20">
        <f t="shared" ca="1" si="8"/>
        <v>0.21999999999999997</v>
      </c>
      <c r="K20" t="str">
        <f t="shared" ca="1" si="9"/>
        <v/>
      </c>
      <c r="L20">
        <f t="shared" ca="1" si="10"/>
        <v>0.27769500000000008</v>
      </c>
      <c r="M20">
        <f t="shared" ca="1" si="11"/>
        <v>0.21346333333333339</v>
      </c>
      <c r="N20">
        <f t="shared" ca="1" si="12"/>
        <v>0.14923166666666671</v>
      </c>
      <c r="O20" s="6">
        <f t="shared" ca="1" si="7"/>
        <v>8.500000000000002E-2</v>
      </c>
      <c r="P20">
        <f t="shared" ca="1" si="13"/>
        <v>2.0768333333333333E-2</v>
      </c>
      <c r="Q20">
        <f t="shared" ca="1" si="14"/>
        <v>0</v>
      </c>
      <c r="R20">
        <v>0</v>
      </c>
    </row>
    <row r="21" spans="2:18" ht="14" customHeight="1" x14ac:dyDescent="0.2">
      <c r="B21" s="6"/>
      <c r="C21" s="6">
        <f t="shared" ca="1" si="0"/>
        <v>0.51360000000000006</v>
      </c>
      <c r="D21" s="6">
        <f t="shared" ca="1" si="1"/>
        <v>0.43823333333333336</v>
      </c>
      <c r="E21" s="6">
        <f t="shared" ca="1" si="2"/>
        <v>0.36286666666666667</v>
      </c>
      <c r="F21" s="6">
        <f t="shared" si="3"/>
        <v>0.28749999999999998</v>
      </c>
      <c r="G21" s="6">
        <f t="shared" ca="1" si="4"/>
        <v>0.21213333333333328</v>
      </c>
      <c r="H21" s="6">
        <f t="shared" ca="1" si="5"/>
        <v>0.13676666666666659</v>
      </c>
      <c r="I21" s="6">
        <f t="shared" ca="1" si="6"/>
        <v>6.1399999999999899E-2</v>
      </c>
      <c r="J21">
        <f t="shared" ca="1" si="8"/>
        <v>0.21999999999999997</v>
      </c>
      <c r="K21" t="str">
        <f t="shared" ca="1" si="9"/>
        <v/>
      </c>
      <c r="L21">
        <f t="shared" ca="1" si="10"/>
        <v>0.27769500000000008</v>
      </c>
      <c r="M21">
        <f t="shared" ca="1" si="11"/>
        <v>0.21346333333333339</v>
      </c>
      <c r="N21">
        <f t="shared" ca="1" si="12"/>
        <v>0.14923166666666671</v>
      </c>
      <c r="O21" s="6">
        <f t="shared" ca="1" si="7"/>
        <v>8.500000000000002E-2</v>
      </c>
      <c r="P21">
        <f t="shared" ca="1" si="13"/>
        <v>2.0768333333333333E-2</v>
      </c>
      <c r="Q21">
        <f t="shared" ca="1" si="14"/>
        <v>0</v>
      </c>
      <c r="R21">
        <v>0</v>
      </c>
    </row>
    <row r="22" spans="2:18" ht="14" customHeight="1" x14ac:dyDescent="0.2">
      <c r="B22" s="6"/>
      <c r="C22" s="6">
        <f t="shared" ca="1" si="0"/>
        <v>0.51360000000000006</v>
      </c>
      <c r="D22" s="6">
        <f t="shared" ca="1" si="1"/>
        <v>0.43823333333333336</v>
      </c>
      <c r="E22" s="6">
        <f t="shared" ca="1" si="2"/>
        <v>0.36286666666666667</v>
      </c>
      <c r="F22" s="6">
        <f t="shared" si="3"/>
        <v>0.28749999999999998</v>
      </c>
      <c r="G22" s="6">
        <f t="shared" ca="1" si="4"/>
        <v>0.21213333333333328</v>
      </c>
      <c r="H22" s="6">
        <f t="shared" ca="1" si="5"/>
        <v>0.13676666666666659</v>
      </c>
      <c r="I22" s="6">
        <f t="shared" ca="1" si="6"/>
        <v>6.1399999999999899E-2</v>
      </c>
      <c r="J22">
        <f t="shared" ca="1" si="8"/>
        <v>0.21999999999999997</v>
      </c>
      <c r="K22" t="str">
        <f t="shared" ca="1" si="9"/>
        <v/>
      </c>
      <c r="L22">
        <f t="shared" ca="1" si="10"/>
        <v>0.27769500000000008</v>
      </c>
      <c r="M22">
        <f t="shared" ca="1" si="11"/>
        <v>0.21346333333333339</v>
      </c>
      <c r="N22">
        <f t="shared" ca="1" si="12"/>
        <v>0.14923166666666671</v>
      </c>
      <c r="O22" s="6">
        <f t="shared" ca="1" si="7"/>
        <v>8.500000000000002E-2</v>
      </c>
      <c r="P22">
        <f t="shared" ca="1" si="13"/>
        <v>2.0768333333333333E-2</v>
      </c>
      <c r="Q22">
        <f t="shared" ca="1" si="14"/>
        <v>0</v>
      </c>
      <c r="R22">
        <v>0</v>
      </c>
    </row>
    <row r="23" spans="2:18" ht="14" customHeight="1" x14ac:dyDescent="0.2">
      <c r="B23" s="6"/>
      <c r="C23" s="6">
        <f t="shared" ca="1" si="0"/>
        <v>0.51360000000000006</v>
      </c>
      <c r="D23" s="6">
        <f t="shared" ca="1" si="1"/>
        <v>0.43823333333333336</v>
      </c>
      <c r="E23" s="6">
        <f t="shared" ca="1" si="2"/>
        <v>0.36286666666666667</v>
      </c>
      <c r="F23" s="6">
        <f t="shared" si="3"/>
        <v>0.28749999999999998</v>
      </c>
      <c r="G23" s="6">
        <f t="shared" ca="1" si="4"/>
        <v>0.21213333333333328</v>
      </c>
      <c r="H23" s="6">
        <f t="shared" ca="1" si="5"/>
        <v>0.13676666666666659</v>
      </c>
      <c r="I23" s="6">
        <f t="shared" ca="1" si="6"/>
        <v>6.1399999999999899E-2</v>
      </c>
      <c r="J23">
        <f t="shared" ca="1" si="8"/>
        <v>0.21999999999999997</v>
      </c>
      <c r="K23" t="str">
        <f t="shared" ca="1" si="9"/>
        <v/>
      </c>
      <c r="L23">
        <f t="shared" ca="1" si="10"/>
        <v>0.27769500000000008</v>
      </c>
      <c r="M23">
        <f t="shared" ca="1" si="11"/>
        <v>0.21346333333333339</v>
      </c>
      <c r="N23">
        <f t="shared" ca="1" si="12"/>
        <v>0.14923166666666671</v>
      </c>
      <c r="O23" s="6">
        <f t="shared" ca="1" si="7"/>
        <v>8.500000000000002E-2</v>
      </c>
      <c r="P23">
        <f t="shared" ca="1" si="13"/>
        <v>2.0768333333333333E-2</v>
      </c>
      <c r="Q23">
        <f t="shared" ca="1" si="14"/>
        <v>0</v>
      </c>
      <c r="R23">
        <v>0</v>
      </c>
    </row>
    <row r="24" spans="2:18" ht="14" customHeight="1" x14ac:dyDescent="0.2">
      <c r="B24" s="6"/>
      <c r="C24" s="6">
        <f t="shared" ca="1" si="0"/>
        <v>0.51360000000000006</v>
      </c>
      <c r="D24" s="6">
        <f t="shared" ca="1" si="1"/>
        <v>0.43823333333333336</v>
      </c>
      <c r="E24" s="6">
        <f t="shared" ca="1" si="2"/>
        <v>0.36286666666666667</v>
      </c>
      <c r="F24" s="6">
        <f t="shared" si="3"/>
        <v>0.28749999999999998</v>
      </c>
      <c r="G24" s="6">
        <f t="shared" ca="1" si="4"/>
        <v>0.21213333333333328</v>
      </c>
      <c r="H24" s="6">
        <f t="shared" ca="1" si="5"/>
        <v>0.13676666666666659</v>
      </c>
      <c r="I24" s="6">
        <f t="shared" ca="1" si="6"/>
        <v>6.1399999999999899E-2</v>
      </c>
      <c r="J24">
        <f t="shared" ca="1" si="8"/>
        <v>0.21999999999999997</v>
      </c>
      <c r="K24" t="str">
        <f t="shared" ca="1" si="9"/>
        <v/>
      </c>
      <c r="L24">
        <f t="shared" ca="1" si="10"/>
        <v>0.27769500000000008</v>
      </c>
      <c r="M24">
        <f t="shared" ca="1" si="11"/>
        <v>0.21346333333333339</v>
      </c>
      <c r="N24">
        <f t="shared" ca="1" si="12"/>
        <v>0.14923166666666671</v>
      </c>
      <c r="O24" s="6">
        <f t="shared" ca="1" si="7"/>
        <v>8.500000000000002E-2</v>
      </c>
      <c r="P24">
        <f t="shared" ca="1" si="13"/>
        <v>2.0768333333333333E-2</v>
      </c>
      <c r="Q24">
        <f t="shared" ca="1" si="14"/>
        <v>0</v>
      </c>
      <c r="R24">
        <v>0</v>
      </c>
    </row>
    <row r="25" spans="2:18" ht="14" customHeight="1" x14ac:dyDescent="0.2">
      <c r="B25" s="6"/>
      <c r="C25" s="6">
        <f t="shared" ca="1" si="0"/>
        <v>0.51360000000000006</v>
      </c>
      <c r="D25" s="6">
        <f t="shared" ca="1" si="1"/>
        <v>0.43823333333333336</v>
      </c>
      <c r="E25" s="6">
        <f t="shared" ca="1" si="2"/>
        <v>0.36286666666666667</v>
      </c>
      <c r="F25" s="6">
        <f t="shared" si="3"/>
        <v>0.28749999999999998</v>
      </c>
      <c r="G25" s="6">
        <f t="shared" ca="1" si="4"/>
        <v>0.21213333333333328</v>
      </c>
      <c r="H25" s="6">
        <f t="shared" ca="1" si="5"/>
        <v>0.13676666666666659</v>
      </c>
      <c r="I25" s="6">
        <f t="shared" ca="1" si="6"/>
        <v>6.1399999999999899E-2</v>
      </c>
      <c r="J25">
        <f t="shared" ca="1" si="8"/>
        <v>0.21999999999999997</v>
      </c>
      <c r="K25" t="str">
        <f t="shared" ca="1" si="9"/>
        <v/>
      </c>
      <c r="L25">
        <f t="shared" ca="1" si="10"/>
        <v>0.27769500000000008</v>
      </c>
      <c r="M25">
        <f t="shared" ca="1" si="11"/>
        <v>0.21346333333333339</v>
      </c>
      <c r="N25">
        <f t="shared" ca="1" si="12"/>
        <v>0.14923166666666671</v>
      </c>
      <c r="O25" s="6">
        <f t="shared" ca="1" si="7"/>
        <v>8.500000000000002E-2</v>
      </c>
      <c r="P25">
        <f t="shared" ca="1" si="13"/>
        <v>2.0768333333333333E-2</v>
      </c>
      <c r="Q25">
        <f t="shared" ca="1" si="14"/>
        <v>0</v>
      </c>
      <c r="R25">
        <v>0</v>
      </c>
    </row>
    <row r="26" spans="2:18" ht="14" customHeight="1" x14ac:dyDescent="0.2">
      <c r="B26" s="6"/>
      <c r="C26" s="6">
        <f t="shared" ca="1" si="0"/>
        <v>0.51360000000000006</v>
      </c>
      <c r="D26" s="6">
        <f t="shared" ca="1" si="1"/>
        <v>0.43823333333333336</v>
      </c>
      <c r="E26" s="6">
        <f t="shared" ca="1" si="2"/>
        <v>0.36286666666666667</v>
      </c>
      <c r="F26" s="6">
        <f t="shared" si="3"/>
        <v>0.28749999999999998</v>
      </c>
      <c r="G26" s="6">
        <f t="shared" ca="1" si="4"/>
        <v>0.21213333333333328</v>
      </c>
      <c r="H26" s="6">
        <f t="shared" ca="1" si="5"/>
        <v>0.13676666666666659</v>
      </c>
      <c r="I26" s="6">
        <f t="shared" ca="1" si="6"/>
        <v>6.1399999999999899E-2</v>
      </c>
      <c r="J26">
        <f t="shared" ca="1" si="8"/>
        <v>0.21999999999999997</v>
      </c>
      <c r="K26" t="str">
        <f t="shared" ca="1" si="9"/>
        <v/>
      </c>
      <c r="L26">
        <f t="shared" ca="1" si="10"/>
        <v>0.27769500000000008</v>
      </c>
      <c r="M26">
        <f t="shared" ca="1" si="11"/>
        <v>0.21346333333333339</v>
      </c>
      <c r="N26">
        <f t="shared" ca="1" si="12"/>
        <v>0.14923166666666671</v>
      </c>
      <c r="O26" s="6">
        <f t="shared" ca="1" si="7"/>
        <v>8.500000000000002E-2</v>
      </c>
      <c r="P26">
        <f t="shared" ca="1" si="13"/>
        <v>2.0768333333333333E-2</v>
      </c>
      <c r="Q26">
        <f t="shared" ca="1" si="14"/>
        <v>0</v>
      </c>
      <c r="R26">
        <v>0</v>
      </c>
    </row>
    <row r="27" spans="2:18" ht="14" customHeight="1" x14ac:dyDescent="0.2">
      <c r="B27" s="6"/>
      <c r="C27" s="6">
        <f t="shared" ca="1" si="0"/>
        <v>0.51360000000000006</v>
      </c>
      <c r="D27" s="6">
        <f t="shared" ca="1" si="1"/>
        <v>0.43823333333333336</v>
      </c>
      <c r="E27" s="6">
        <f t="shared" ca="1" si="2"/>
        <v>0.36286666666666667</v>
      </c>
      <c r="F27" s="6">
        <f t="shared" si="3"/>
        <v>0.28749999999999998</v>
      </c>
      <c r="G27" s="6">
        <f t="shared" ca="1" si="4"/>
        <v>0.21213333333333328</v>
      </c>
      <c r="H27" s="6">
        <f t="shared" ca="1" si="5"/>
        <v>0.13676666666666659</v>
      </c>
      <c r="I27" s="6">
        <f t="shared" ca="1" si="6"/>
        <v>6.1399999999999899E-2</v>
      </c>
      <c r="J27">
        <f t="shared" ca="1" si="8"/>
        <v>0.21999999999999997</v>
      </c>
      <c r="K27" t="str">
        <f t="shared" ca="1" si="9"/>
        <v/>
      </c>
      <c r="L27">
        <f t="shared" ca="1" si="10"/>
        <v>0.27769500000000008</v>
      </c>
      <c r="M27">
        <f t="shared" ca="1" si="11"/>
        <v>0.21346333333333339</v>
      </c>
      <c r="N27">
        <f t="shared" ca="1" si="12"/>
        <v>0.14923166666666671</v>
      </c>
      <c r="O27" s="6">
        <f t="shared" ca="1" si="7"/>
        <v>8.500000000000002E-2</v>
      </c>
      <c r="P27">
        <f t="shared" ca="1" si="13"/>
        <v>2.0768333333333333E-2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scale="9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ABB2-4EA0-C640-A4D5-1951D480540C}">
  <sheetPr>
    <tabColor rgb="FF66FF66"/>
    <pageSetUpPr fitToPage="1"/>
  </sheetPr>
  <dimension ref="A1:R52"/>
  <sheetViews>
    <sheetView zoomScale="124" zoomScaleNormal="124" workbookViewId="0">
      <selection activeCell="C1" sqref="C1:R36"/>
    </sheetView>
  </sheetViews>
  <sheetFormatPr baseColWidth="10" defaultRowHeight="15" x14ac:dyDescent="0.2"/>
  <cols>
    <col min="1" max="1" width="5.83203125" bestFit="1" customWidth="1"/>
    <col min="2" max="20" width="7.33203125" customWidth="1"/>
  </cols>
  <sheetData>
    <row r="1" spans="1:18" ht="14" customHeight="1" x14ac:dyDescent="0.25">
      <c r="A1" s="4">
        <v>2016</v>
      </c>
      <c r="B1" s="5">
        <v>0.19999999999999996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</row>
    <row r="2" spans="1:18" ht="14" customHeight="1" x14ac:dyDescent="0.25">
      <c r="A2" s="11">
        <v>2017</v>
      </c>
      <c r="B2" s="12">
        <v>0.18000000000000005</v>
      </c>
      <c r="C2" s="9">
        <f t="shared" ref="C2:C27" ca="1" si="0">F2+2.66*O2</f>
        <v>0.24433333333333326</v>
      </c>
      <c r="D2" s="9">
        <f t="shared" ref="D2:D27" ca="1" si="1">F2+(2/3)*2.66*O2</f>
        <v>0.22955555555555551</v>
      </c>
      <c r="E2" s="9">
        <f t="shared" ref="E2:E27" ca="1" si="2">F2+(1/3)*2.66*O2</f>
        <v>0.21477777777777773</v>
      </c>
      <c r="F2" s="9">
        <f t="shared" ref="F2:F27" si="3">AVERAGE($B$2:$B$7)</f>
        <v>0.19999999999999998</v>
      </c>
      <c r="G2" s="9">
        <f t="shared" ref="G2:G27" ca="1" si="4">F2-(1/3)*2.66*O2</f>
        <v>0.18522222222222223</v>
      </c>
      <c r="H2" s="9">
        <f t="shared" ref="H2:H27" ca="1" si="5">F2-(2/3)*2.66*O2</f>
        <v>0.17044444444444445</v>
      </c>
      <c r="I2" s="9">
        <f t="shared" ref="I2:I27" ca="1" si="6">F2-2.66*O2</f>
        <v>0.1556666666666667</v>
      </c>
      <c r="J2" s="9">
        <f>B2</f>
        <v>0.18000000000000005</v>
      </c>
      <c r="K2" s="9"/>
      <c r="L2" s="6"/>
      <c r="M2" s="6"/>
      <c r="N2" s="6"/>
      <c r="O2" s="6">
        <f t="shared" ref="O2:O27" ca="1" si="7">AVERAGE($K$2:$K$7)</f>
        <v>1.6666666666666646E-2</v>
      </c>
      <c r="P2" s="6"/>
      <c r="Q2" s="6"/>
      <c r="R2" s="6"/>
    </row>
    <row r="3" spans="1:18" ht="14" customHeight="1" x14ac:dyDescent="0.25">
      <c r="A3" s="8">
        <v>2018</v>
      </c>
      <c r="B3" s="9">
        <v>0.18999999999999995</v>
      </c>
      <c r="C3" s="9">
        <f t="shared" ca="1" si="0"/>
        <v>0.24433333333333326</v>
      </c>
      <c r="D3" s="9">
        <f t="shared" ca="1" si="1"/>
        <v>0.22955555555555551</v>
      </c>
      <c r="E3" s="9">
        <f t="shared" ca="1" si="2"/>
        <v>0.21477777777777773</v>
      </c>
      <c r="F3" s="9">
        <f t="shared" si="3"/>
        <v>0.19999999999999998</v>
      </c>
      <c r="G3" s="9">
        <f t="shared" ca="1" si="4"/>
        <v>0.18522222222222223</v>
      </c>
      <c r="H3" s="9">
        <f t="shared" ca="1" si="5"/>
        <v>0.17044444444444445</v>
      </c>
      <c r="I3" s="9">
        <f t="shared" ca="1" si="6"/>
        <v>0.1556666666666667</v>
      </c>
      <c r="J3" s="10">
        <f t="shared" ref="J3:J27" ca="1" si="8">IF(ISBLANK(B3),OFFSET(J3,-1,0,1,1),B3)</f>
        <v>0.18999999999999995</v>
      </c>
      <c r="K3" s="9">
        <f t="shared" ref="K3:K27" ca="1" si="9">IF(OR(OFFSET(K3,-1,-9,1,1)="",OFFSET(K3,0,-9,1,1)=""),"",IF(ISERROR(ABS(B3-OFFSET(K3,-1,-1,1,1))),"",ABS(B3-OFFSET(K3,-1,-1,1,1))))</f>
        <v>9.9999999999998979E-3</v>
      </c>
      <c r="L3" s="6">
        <f t="shared" ref="L3:L27" ca="1" si="10">3.267*O3</f>
        <v>5.4449999999999929E-2</v>
      </c>
      <c r="M3" s="6">
        <f t="shared" ref="M3:M27" ca="1" si="11">(2/3)*(L3-O3)+O3</f>
        <v>4.1855555555555493E-2</v>
      </c>
      <c r="N3" s="6">
        <f t="shared" ref="N3:N27" ca="1" si="12">(1/3)*(L3-O3)+O3</f>
        <v>2.9261111111111071E-2</v>
      </c>
      <c r="O3" s="6">
        <f t="shared" ca="1" si="7"/>
        <v>1.6666666666666646E-2</v>
      </c>
      <c r="P3" s="6">
        <f t="shared" ref="P3:P27" ca="1" si="13">(MAX(O3-(1/3)*(L3-O3),0))</f>
        <v>4.0722222222222201E-3</v>
      </c>
      <c r="Q3" s="6">
        <f t="shared" ref="Q3:Q27" ca="1" si="14">MAX(O3-(2/3)*(L3-O3),0)</f>
        <v>0</v>
      </c>
      <c r="R3" s="6">
        <v>0</v>
      </c>
    </row>
    <row r="4" spans="1:18" ht="14" customHeight="1" x14ac:dyDescent="0.25">
      <c r="A4" s="8">
        <v>2019</v>
      </c>
      <c r="B4" s="9"/>
      <c r="C4" s="9">
        <f t="shared" ca="1" si="0"/>
        <v>0.24433333333333326</v>
      </c>
      <c r="D4" s="9">
        <f t="shared" ca="1" si="1"/>
        <v>0.22955555555555551</v>
      </c>
      <c r="E4" s="9">
        <f t="shared" ca="1" si="2"/>
        <v>0.21477777777777773</v>
      </c>
      <c r="F4" s="9">
        <f t="shared" si="3"/>
        <v>0.19999999999999998</v>
      </c>
      <c r="G4" s="9">
        <f t="shared" ca="1" si="4"/>
        <v>0.18522222222222223</v>
      </c>
      <c r="H4" s="9">
        <f t="shared" ca="1" si="5"/>
        <v>0.17044444444444445</v>
      </c>
      <c r="I4" s="9">
        <f t="shared" ca="1" si="6"/>
        <v>0.1556666666666667</v>
      </c>
      <c r="J4" s="10">
        <f t="shared" ca="1" si="8"/>
        <v>0.18999999999999995</v>
      </c>
      <c r="K4" s="10"/>
      <c r="L4" s="6">
        <f t="shared" ca="1" si="10"/>
        <v>5.4449999999999929E-2</v>
      </c>
      <c r="M4" s="6">
        <f t="shared" ca="1" si="11"/>
        <v>4.1855555555555493E-2</v>
      </c>
      <c r="N4" s="6">
        <f t="shared" ca="1" si="12"/>
        <v>2.9261111111111071E-2</v>
      </c>
      <c r="O4" s="6">
        <f t="shared" ca="1" si="7"/>
        <v>1.6666666666666646E-2</v>
      </c>
      <c r="P4" s="6">
        <f t="shared" ca="1" si="13"/>
        <v>4.0722222222222201E-3</v>
      </c>
      <c r="Q4" s="6">
        <f t="shared" ca="1" si="14"/>
        <v>0</v>
      </c>
      <c r="R4" s="6">
        <v>0</v>
      </c>
    </row>
    <row r="5" spans="1:18" ht="14" customHeight="1" x14ac:dyDescent="0.25">
      <c r="A5" s="8">
        <v>2020</v>
      </c>
      <c r="B5" s="9">
        <v>0.22999999999999998</v>
      </c>
      <c r="C5" s="9">
        <f t="shared" ca="1" si="0"/>
        <v>0.24433333333333326</v>
      </c>
      <c r="D5" s="9">
        <f t="shared" ca="1" si="1"/>
        <v>0.22955555555555551</v>
      </c>
      <c r="E5" s="9">
        <f t="shared" ca="1" si="2"/>
        <v>0.21477777777777773</v>
      </c>
      <c r="F5" s="9">
        <f t="shared" si="3"/>
        <v>0.19999999999999998</v>
      </c>
      <c r="G5" s="9">
        <f t="shared" ca="1" si="4"/>
        <v>0.18522222222222223</v>
      </c>
      <c r="H5" s="9">
        <f t="shared" ca="1" si="5"/>
        <v>0.17044444444444445</v>
      </c>
      <c r="I5" s="9">
        <f t="shared" ca="1" si="6"/>
        <v>0.1556666666666667</v>
      </c>
      <c r="J5" s="10">
        <f t="shared" ca="1" si="8"/>
        <v>0.22999999999999998</v>
      </c>
      <c r="K5" s="10"/>
      <c r="L5" s="6">
        <f t="shared" ca="1" si="10"/>
        <v>5.4449999999999929E-2</v>
      </c>
      <c r="M5" s="6">
        <f t="shared" ca="1" si="11"/>
        <v>4.1855555555555493E-2</v>
      </c>
      <c r="N5" s="6">
        <f t="shared" ca="1" si="12"/>
        <v>2.9261111111111071E-2</v>
      </c>
      <c r="O5" s="6">
        <f t="shared" ca="1" si="7"/>
        <v>1.6666666666666646E-2</v>
      </c>
      <c r="P5" s="6">
        <f t="shared" ca="1" si="13"/>
        <v>4.0722222222222201E-3</v>
      </c>
      <c r="Q5" s="6">
        <f t="shared" ca="1" si="14"/>
        <v>0</v>
      </c>
      <c r="R5" s="6">
        <v>0</v>
      </c>
    </row>
    <row r="6" spans="1:18" ht="14" customHeight="1" x14ac:dyDescent="0.25">
      <c r="A6" s="8">
        <v>2021</v>
      </c>
      <c r="B6" s="9">
        <v>0.20999999999999996</v>
      </c>
      <c r="C6" s="9">
        <f t="shared" ca="1" si="0"/>
        <v>0.24433333333333326</v>
      </c>
      <c r="D6" s="9">
        <f t="shared" ca="1" si="1"/>
        <v>0.22955555555555551</v>
      </c>
      <c r="E6" s="9">
        <f t="shared" ca="1" si="2"/>
        <v>0.21477777777777773</v>
      </c>
      <c r="F6" s="9">
        <f t="shared" si="3"/>
        <v>0.19999999999999998</v>
      </c>
      <c r="G6" s="9">
        <f t="shared" ca="1" si="4"/>
        <v>0.18522222222222223</v>
      </c>
      <c r="H6" s="9">
        <f t="shared" ca="1" si="5"/>
        <v>0.17044444444444445</v>
      </c>
      <c r="I6" s="9">
        <f t="shared" ca="1" si="6"/>
        <v>0.1556666666666667</v>
      </c>
      <c r="J6" s="10">
        <f t="shared" ca="1" si="8"/>
        <v>0.20999999999999996</v>
      </c>
      <c r="K6" s="9">
        <f t="shared" ca="1" si="9"/>
        <v>2.0000000000000018E-2</v>
      </c>
      <c r="L6" s="6">
        <f t="shared" ca="1" si="10"/>
        <v>5.4449999999999929E-2</v>
      </c>
      <c r="M6" s="6">
        <f t="shared" ca="1" si="11"/>
        <v>4.1855555555555493E-2</v>
      </c>
      <c r="N6" s="6">
        <f t="shared" ca="1" si="12"/>
        <v>2.9261111111111071E-2</v>
      </c>
      <c r="O6" s="6">
        <f t="shared" ca="1" si="7"/>
        <v>1.6666666666666646E-2</v>
      </c>
      <c r="P6" s="6">
        <f t="shared" ca="1" si="13"/>
        <v>4.0722222222222201E-3</v>
      </c>
      <c r="Q6" s="6">
        <f t="shared" ca="1" si="14"/>
        <v>0</v>
      </c>
      <c r="R6" s="6">
        <v>0</v>
      </c>
    </row>
    <row r="7" spans="1:18" ht="14" customHeight="1" x14ac:dyDescent="0.25">
      <c r="A7" s="8">
        <v>2022</v>
      </c>
      <c r="B7" s="9">
        <v>0.18999999999999995</v>
      </c>
      <c r="C7" s="9">
        <f t="shared" ca="1" si="0"/>
        <v>0.24433333333333326</v>
      </c>
      <c r="D7" s="9">
        <f t="shared" ca="1" si="1"/>
        <v>0.22955555555555551</v>
      </c>
      <c r="E7" s="9">
        <f t="shared" ca="1" si="2"/>
        <v>0.21477777777777773</v>
      </c>
      <c r="F7" s="9">
        <f t="shared" si="3"/>
        <v>0.19999999999999998</v>
      </c>
      <c r="G7" s="9">
        <f t="shared" ca="1" si="4"/>
        <v>0.18522222222222223</v>
      </c>
      <c r="H7" s="9">
        <f t="shared" ca="1" si="5"/>
        <v>0.17044444444444445</v>
      </c>
      <c r="I7" s="9">
        <f t="shared" ca="1" si="6"/>
        <v>0.1556666666666667</v>
      </c>
      <c r="J7" s="10">
        <f t="shared" ca="1" si="8"/>
        <v>0.18999999999999995</v>
      </c>
      <c r="K7" s="9">
        <f t="shared" ca="1" si="9"/>
        <v>2.0000000000000018E-2</v>
      </c>
      <c r="L7" s="6">
        <f t="shared" ca="1" si="10"/>
        <v>5.4449999999999929E-2</v>
      </c>
      <c r="M7" s="6">
        <f t="shared" ca="1" si="11"/>
        <v>4.1855555555555493E-2</v>
      </c>
      <c r="N7" s="6">
        <f t="shared" ca="1" si="12"/>
        <v>2.9261111111111071E-2</v>
      </c>
      <c r="O7" s="6">
        <f t="shared" ca="1" si="7"/>
        <v>1.6666666666666646E-2</v>
      </c>
      <c r="P7" s="6">
        <f t="shared" ca="1" si="13"/>
        <v>4.0722222222222201E-3</v>
      </c>
      <c r="Q7" s="6">
        <f t="shared" ca="1" si="14"/>
        <v>0</v>
      </c>
      <c r="R7" s="6">
        <v>0</v>
      </c>
    </row>
    <row r="8" spans="1:18" ht="14" customHeight="1" x14ac:dyDescent="0.2">
      <c r="B8" s="6"/>
      <c r="C8" s="6">
        <f t="shared" ca="1" si="0"/>
        <v>0.24433333333333326</v>
      </c>
      <c r="D8" s="6">
        <f t="shared" ca="1" si="1"/>
        <v>0.22955555555555551</v>
      </c>
      <c r="E8" s="6">
        <f t="shared" ca="1" si="2"/>
        <v>0.21477777777777773</v>
      </c>
      <c r="F8" s="6">
        <f t="shared" si="3"/>
        <v>0.19999999999999998</v>
      </c>
      <c r="G8" s="6">
        <f t="shared" ca="1" si="4"/>
        <v>0.18522222222222223</v>
      </c>
      <c r="H8" s="6">
        <f t="shared" ca="1" si="5"/>
        <v>0.17044444444444445</v>
      </c>
      <c r="I8" s="6">
        <f t="shared" ca="1" si="6"/>
        <v>0.1556666666666667</v>
      </c>
      <c r="J8">
        <f t="shared" ca="1" si="8"/>
        <v>0.18999999999999995</v>
      </c>
      <c r="K8" t="str">
        <f t="shared" ca="1" si="9"/>
        <v/>
      </c>
      <c r="L8">
        <f t="shared" ca="1" si="10"/>
        <v>5.4449999999999929E-2</v>
      </c>
      <c r="M8">
        <f t="shared" ca="1" si="11"/>
        <v>4.1855555555555493E-2</v>
      </c>
      <c r="N8">
        <f t="shared" ca="1" si="12"/>
        <v>2.9261111111111071E-2</v>
      </c>
      <c r="O8" s="6">
        <f t="shared" ca="1" si="7"/>
        <v>1.6666666666666646E-2</v>
      </c>
      <c r="P8">
        <f t="shared" ca="1" si="13"/>
        <v>4.0722222222222201E-3</v>
      </c>
      <c r="Q8">
        <f t="shared" ca="1" si="14"/>
        <v>0</v>
      </c>
      <c r="R8">
        <v>0</v>
      </c>
    </row>
    <row r="9" spans="1:18" ht="14" customHeight="1" x14ac:dyDescent="0.2">
      <c r="B9" s="6"/>
      <c r="C9" s="6">
        <f t="shared" ca="1" si="0"/>
        <v>0.24433333333333326</v>
      </c>
      <c r="D9" s="6">
        <f t="shared" ca="1" si="1"/>
        <v>0.22955555555555551</v>
      </c>
      <c r="E9" s="6">
        <f t="shared" ca="1" si="2"/>
        <v>0.21477777777777773</v>
      </c>
      <c r="F9" s="6">
        <f t="shared" si="3"/>
        <v>0.19999999999999998</v>
      </c>
      <c r="G9" s="6">
        <f t="shared" ca="1" si="4"/>
        <v>0.18522222222222223</v>
      </c>
      <c r="H9" s="6">
        <f t="shared" ca="1" si="5"/>
        <v>0.17044444444444445</v>
      </c>
      <c r="I9" s="6">
        <f t="shared" ca="1" si="6"/>
        <v>0.1556666666666667</v>
      </c>
      <c r="J9">
        <f t="shared" ca="1" si="8"/>
        <v>0.18999999999999995</v>
      </c>
      <c r="K9" t="str">
        <f t="shared" ca="1" si="9"/>
        <v/>
      </c>
      <c r="L9">
        <f t="shared" ca="1" si="10"/>
        <v>5.4449999999999929E-2</v>
      </c>
      <c r="M9">
        <f t="shared" ca="1" si="11"/>
        <v>4.1855555555555493E-2</v>
      </c>
      <c r="N9">
        <f t="shared" ca="1" si="12"/>
        <v>2.9261111111111071E-2</v>
      </c>
      <c r="O9" s="6">
        <f t="shared" ca="1" si="7"/>
        <v>1.6666666666666646E-2</v>
      </c>
      <c r="P9">
        <f t="shared" ca="1" si="13"/>
        <v>4.0722222222222201E-3</v>
      </c>
      <c r="Q9">
        <f t="shared" ca="1" si="14"/>
        <v>0</v>
      </c>
      <c r="R9">
        <v>0</v>
      </c>
    </row>
    <row r="10" spans="1:18" ht="14" customHeight="1" x14ac:dyDescent="0.2">
      <c r="B10" s="6"/>
      <c r="C10" s="6">
        <f t="shared" ca="1" si="0"/>
        <v>0.24433333333333326</v>
      </c>
      <c r="D10" s="6">
        <f t="shared" ca="1" si="1"/>
        <v>0.22955555555555551</v>
      </c>
      <c r="E10" s="6">
        <f t="shared" ca="1" si="2"/>
        <v>0.21477777777777773</v>
      </c>
      <c r="F10" s="6">
        <f t="shared" si="3"/>
        <v>0.19999999999999998</v>
      </c>
      <c r="G10" s="6">
        <f t="shared" ca="1" si="4"/>
        <v>0.18522222222222223</v>
      </c>
      <c r="H10" s="6">
        <f t="shared" ca="1" si="5"/>
        <v>0.17044444444444445</v>
      </c>
      <c r="I10" s="6">
        <f t="shared" ca="1" si="6"/>
        <v>0.1556666666666667</v>
      </c>
      <c r="J10">
        <f t="shared" ca="1" si="8"/>
        <v>0.18999999999999995</v>
      </c>
      <c r="K10" t="str">
        <f t="shared" ca="1" si="9"/>
        <v/>
      </c>
      <c r="L10">
        <f t="shared" ca="1" si="10"/>
        <v>5.4449999999999929E-2</v>
      </c>
      <c r="M10">
        <f t="shared" ca="1" si="11"/>
        <v>4.1855555555555493E-2</v>
      </c>
      <c r="N10">
        <f t="shared" ca="1" si="12"/>
        <v>2.9261111111111071E-2</v>
      </c>
      <c r="O10" s="6">
        <f t="shared" ca="1" si="7"/>
        <v>1.6666666666666646E-2</v>
      </c>
      <c r="P10">
        <f t="shared" ca="1" si="13"/>
        <v>4.0722222222222201E-3</v>
      </c>
      <c r="Q10">
        <f t="shared" ca="1" si="14"/>
        <v>0</v>
      </c>
      <c r="R10">
        <v>0</v>
      </c>
    </row>
    <row r="11" spans="1:18" ht="14" customHeight="1" x14ac:dyDescent="0.2">
      <c r="B11" s="6"/>
      <c r="C11" s="6">
        <f t="shared" ca="1" si="0"/>
        <v>0.24433333333333326</v>
      </c>
      <c r="D11" s="6">
        <f t="shared" ca="1" si="1"/>
        <v>0.22955555555555551</v>
      </c>
      <c r="E11" s="6">
        <f t="shared" ca="1" si="2"/>
        <v>0.21477777777777773</v>
      </c>
      <c r="F11" s="6">
        <f t="shared" si="3"/>
        <v>0.19999999999999998</v>
      </c>
      <c r="G11" s="6">
        <f t="shared" ca="1" si="4"/>
        <v>0.18522222222222223</v>
      </c>
      <c r="H11" s="6">
        <f t="shared" ca="1" si="5"/>
        <v>0.17044444444444445</v>
      </c>
      <c r="I11" s="6">
        <f t="shared" ca="1" si="6"/>
        <v>0.1556666666666667</v>
      </c>
      <c r="J11">
        <f t="shared" ca="1" si="8"/>
        <v>0.18999999999999995</v>
      </c>
      <c r="K11" t="str">
        <f t="shared" ca="1" si="9"/>
        <v/>
      </c>
      <c r="L11">
        <f t="shared" ca="1" si="10"/>
        <v>5.4449999999999929E-2</v>
      </c>
      <c r="M11">
        <f t="shared" ca="1" si="11"/>
        <v>4.1855555555555493E-2</v>
      </c>
      <c r="N11">
        <f t="shared" ca="1" si="12"/>
        <v>2.9261111111111071E-2</v>
      </c>
      <c r="O11" s="6">
        <f t="shared" ca="1" si="7"/>
        <v>1.6666666666666646E-2</v>
      </c>
      <c r="P11">
        <f t="shared" ca="1" si="13"/>
        <v>4.0722222222222201E-3</v>
      </c>
      <c r="Q11">
        <f t="shared" ca="1" si="14"/>
        <v>0</v>
      </c>
      <c r="R11">
        <v>0</v>
      </c>
    </row>
    <row r="12" spans="1:18" ht="14" customHeight="1" x14ac:dyDescent="0.2">
      <c r="B12" s="6"/>
      <c r="C12" s="6">
        <f t="shared" ca="1" si="0"/>
        <v>0.24433333333333326</v>
      </c>
      <c r="D12" s="6">
        <f t="shared" ca="1" si="1"/>
        <v>0.22955555555555551</v>
      </c>
      <c r="E12" s="6">
        <f t="shared" ca="1" si="2"/>
        <v>0.21477777777777773</v>
      </c>
      <c r="F12" s="6">
        <f t="shared" si="3"/>
        <v>0.19999999999999998</v>
      </c>
      <c r="G12" s="6">
        <f t="shared" ca="1" si="4"/>
        <v>0.18522222222222223</v>
      </c>
      <c r="H12" s="6">
        <f t="shared" ca="1" si="5"/>
        <v>0.17044444444444445</v>
      </c>
      <c r="I12" s="6">
        <f t="shared" ca="1" si="6"/>
        <v>0.1556666666666667</v>
      </c>
      <c r="J12">
        <f t="shared" ca="1" si="8"/>
        <v>0.18999999999999995</v>
      </c>
      <c r="K12" t="str">
        <f t="shared" ca="1" si="9"/>
        <v/>
      </c>
      <c r="L12">
        <f t="shared" ca="1" si="10"/>
        <v>5.4449999999999929E-2</v>
      </c>
      <c r="M12">
        <f t="shared" ca="1" si="11"/>
        <v>4.1855555555555493E-2</v>
      </c>
      <c r="N12">
        <f t="shared" ca="1" si="12"/>
        <v>2.9261111111111071E-2</v>
      </c>
      <c r="O12" s="6">
        <f t="shared" ca="1" si="7"/>
        <v>1.6666666666666646E-2</v>
      </c>
      <c r="P12">
        <f t="shared" ca="1" si="13"/>
        <v>4.0722222222222201E-3</v>
      </c>
      <c r="Q12">
        <f t="shared" ca="1" si="14"/>
        <v>0</v>
      </c>
      <c r="R12">
        <v>0</v>
      </c>
    </row>
    <row r="13" spans="1:18" ht="14" customHeight="1" x14ac:dyDescent="0.2">
      <c r="B13" s="6"/>
      <c r="C13" s="6">
        <f t="shared" ca="1" si="0"/>
        <v>0.24433333333333326</v>
      </c>
      <c r="D13" s="6">
        <f t="shared" ca="1" si="1"/>
        <v>0.22955555555555551</v>
      </c>
      <c r="E13" s="6">
        <f t="shared" ca="1" si="2"/>
        <v>0.21477777777777773</v>
      </c>
      <c r="F13" s="6">
        <f t="shared" si="3"/>
        <v>0.19999999999999998</v>
      </c>
      <c r="G13" s="6">
        <f t="shared" ca="1" si="4"/>
        <v>0.18522222222222223</v>
      </c>
      <c r="H13" s="6">
        <f t="shared" ca="1" si="5"/>
        <v>0.17044444444444445</v>
      </c>
      <c r="I13" s="6">
        <f t="shared" ca="1" si="6"/>
        <v>0.1556666666666667</v>
      </c>
      <c r="J13">
        <f t="shared" ca="1" si="8"/>
        <v>0.18999999999999995</v>
      </c>
      <c r="K13" t="str">
        <f t="shared" ca="1" si="9"/>
        <v/>
      </c>
      <c r="L13">
        <f t="shared" ca="1" si="10"/>
        <v>5.4449999999999929E-2</v>
      </c>
      <c r="M13">
        <f t="shared" ca="1" si="11"/>
        <v>4.1855555555555493E-2</v>
      </c>
      <c r="N13">
        <f t="shared" ca="1" si="12"/>
        <v>2.9261111111111071E-2</v>
      </c>
      <c r="O13" s="6">
        <f t="shared" ca="1" si="7"/>
        <v>1.6666666666666646E-2</v>
      </c>
      <c r="P13">
        <f t="shared" ca="1" si="13"/>
        <v>4.0722222222222201E-3</v>
      </c>
      <c r="Q13">
        <f t="shared" ca="1" si="14"/>
        <v>0</v>
      </c>
      <c r="R13">
        <v>0</v>
      </c>
    </row>
    <row r="14" spans="1:18" ht="14" customHeight="1" x14ac:dyDescent="0.2">
      <c r="B14" s="6"/>
      <c r="C14" s="6">
        <f t="shared" ca="1" si="0"/>
        <v>0.24433333333333326</v>
      </c>
      <c r="D14" s="6">
        <f t="shared" ca="1" si="1"/>
        <v>0.22955555555555551</v>
      </c>
      <c r="E14" s="6">
        <f t="shared" ca="1" si="2"/>
        <v>0.21477777777777773</v>
      </c>
      <c r="F14" s="6">
        <f t="shared" si="3"/>
        <v>0.19999999999999998</v>
      </c>
      <c r="G14" s="6">
        <f t="shared" ca="1" si="4"/>
        <v>0.18522222222222223</v>
      </c>
      <c r="H14" s="6">
        <f t="shared" ca="1" si="5"/>
        <v>0.17044444444444445</v>
      </c>
      <c r="I14" s="6">
        <f t="shared" ca="1" si="6"/>
        <v>0.1556666666666667</v>
      </c>
      <c r="J14">
        <f t="shared" ca="1" si="8"/>
        <v>0.18999999999999995</v>
      </c>
      <c r="K14" t="str">
        <f t="shared" ca="1" si="9"/>
        <v/>
      </c>
      <c r="L14">
        <f t="shared" ca="1" si="10"/>
        <v>5.4449999999999929E-2</v>
      </c>
      <c r="M14">
        <f t="shared" ca="1" si="11"/>
        <v>4.1855555555555493E-2</v>
      </c>
      <c r="N14">
        <f t="shared" ca="1" si="12"/>
        <v>2.9261111111111071E-2</v>
      </c>
      <c r="O14" s="6">
        <f t="shared" ca="1" si="7"/>
        <v>1.6666666666666646E-2</v>
      </c>
      <c r="P14">
        <f t="shared" ca="1" si="13"/>
        <v>4.0722222222222201E-3</v>
      </c>
      <c r="Q14">
        <f t="shared" ca="1" si="14"/>
        <v>0</v>
      </c>
      <c r="R14">
        <v>0</v>
      </c>
    </row>
    <row r="15" spans="1:18" ht="14" customHeight="1" x14ac:dyDescent="0.2">
      <c r="B15" s="6"/>
      <c r="C15" s="6">
        <f t="shared" ca="1" si="0"/>
        <v>0.24433333333333326</v>
      </c>
      <c r="D15" s="6">
        <f t="shared" ca="1" si="1"/>
        <v>0.22955555555555551</v>
      </c>
      <c r="E15" s="6">
        <f t="shared" ca="1" si="2"/>
        <v>0.21477777777777773</v>
      </c>
      <c r="F15" s="6">
        <f t="shared" si="3"/>
        <v>0.19999999999999998</v>
      </c>
      <c r="G15" s="6">
        <f t="shared" ca="1" si="4"/>
        <v>0.18522222222222223</v>
      </c>
      <c r="H15" s="6">
        <f t="shared" ca="1" si="5"/>
        <v>0.17044444444444445</v>
      </c>
      <c r="I15" s="6">
        <f t="shared" ca="1" si="6"/>
        <v>0.1556666666666667</v>
      </c>
      <c r="J15">
        <f t="shared" ca="1" si="8"/>
        <v>0.18999999999999995</v>
      </c>
      <c r="K15" t="str">
        <f t="shared" ca="1" si="9"/>
        <v/>
      </c>
      <c r="L15">
        <f t="shared" ca="1" si="10"/>
        <v>5.4449999999999929E-2</v>
      </c>
      <c r="M15">
        <f t="shared" ca="1" si="11"/>
        <v>4.1855555555555493E-2</v>
      </c>
      <c r="N15">
        <f t="shared" ca="1" si="12"/>
        <v>2.9261111111111071E-2</v>
      </c>
      <c r="O15" s="6">
        <f t="shared" ca="1" si="7"/>
        <v>1.6666666666666646E-2</v>
      </c>
      <c r="P15">
        <f t="shared" ca="1" si="13"/>
        <v>4.0722222222222201E-3</v>
      </c>
      <c r="Q15">
        <f t="shared" ca="1" si="14"/>
        <v>0</v>
      </c>
      <c r="R15">
        <v>0</v>
      </c>
    </row>
    <row r="16" spans="1:18" ht="14" customHeight="1" x14ac:dyDescent="0.2">
      <c r="B16" s="6"/>
      <c r="C16" s="6">
        <f t="shared" ca="1" si="0"/>
        <v>0.24433333333333326</v>
      </c>
      <c r="D16" s="6">
        <f t="shared" ca="1" si="1"/>
        <v>0.22955555555555551</v>
      </c>
      <c r="E16" s="6">
        <f t="shared" ca="1" si="2"/>
        <v>0.21477777777777773</v>
      </c>
      <c r="F16" s="6">
        <f t="shared" si="3"/>
        <v>0.19999999999999998</v>
      </c>
      <c r="G16" s="6">
        <f t="shared" ca="1" si="4"/>
        <v>0.18522222222222223</v>
      </c>
      <c r="H16" s="6">
        <f t="shared" ca="1" si="5"/>
        <v>0.17044444444444445</v>
      </c>
      <c r="I16" s="6">
        <f t="shared" ca="1" si="6"/>
        <v>0.1556666666666667</v>
      </c>
      <c r="J16">
        <f t="shared" ca="1" si="8"/>
        <v>0.18999999999999995</v>
      </c>
      <c r="K16" t="str">
        <f t="shared" ca="1" si="9"/>
        <v/>
      </c>
      <c r="L16">
        <f t="shared" ca="1" si="10"/>
        <v>5.4449999999999929E-2</v>
      </c>
      <c r="M16">
        <f t="shared" ca="1" si="11"/>
        <v>4.1855555555555493E-2</v>
      </c>
      <c r="N16">
        <f t="shared" ca="1" si="12"/>
        <v>2.9261111111111071E-2</v>
      </c>
      <c r="O16" s="6">
        <f t="shared" ca="1" si="7"/>
        <v>1.6666666666666646E-2</v>
      </c>
      <c r="P16">
        <f t="shared" ca="1" si="13"/>
        <v>4.0722222222222201E-3</v>
      </c>
      <c r="Q16">
        <f t="shared" ca="1" si="14"/>
        <v>0</v>
      </c>
      <c r="R16">
        <v>0</v>
      </c>
    </row>
    <row r="17" spans="2:18" ht="14" customHeight="1" x14ac:dyDescent="0.2">
      <c r="B17" s="6"/>
      <c r="C17" s="6">
        <f t="shared" ca="1" si="0"/>
        <v>0.24433333333333326</v>
      </c>
      <c r="D17" s="6">
        <f t="shared" ca="1" si="1"/>
        <v>0.22955555555555551</v>
      </c>
      <c r="E17" s="6">
        <f t="shared" ca="1" si="2"/>
        <v>0.21477777777777773</v>
      </c>
      <c r="F17" s="6">
        <f t="shared" si="3"/>
        <v>0.19999999999999998</v>
      </c>
      <c r="G17" s="6">
        <f t="shared" ca="1" si="4"/>
        <v>0.18522222222222223</v>
      </c>
      <c r="H17" s="6">
        <f t="shared" ca="1" si="5"/>
        <v>0.17044444444444445</v>
      </c>
      <c r="I17" s="6">
        <f t="shared" ca="1" si="6"/>
        <v>0.1556666666666667</v>
      </c>
      <c r="J17">
        <f t="shared" ca="1" si="8"/>
        <v>0.18999999999999995</v>
      </c>
      <c r="K17" t="str">
        <f t="shared" ca="1" si="9"/>
        <v/>
      </c>
      <c r="L17">
        <f t="shared" ca="1" si="10"/>
        <v>5.4449999999999929E-2</v>
      </c>
      <c r="M17">
        <f t="shared" ca="1" si="11"/>
        <v>4.1855555555555493E-2</v>
      </c>
      <c r="N17">
        <f t="shared" ca="1" si="12"/>
        <v>2.9261111111111071E-2</v>
      </c>
      <c r="O17" s="6">
        <f t="shared" ca="1" si="7"/>
        <v>1.6666666666666646E-2</v>
      </c>
      <c r="P17">
        <f t="shared" ca="1" si="13"/>
        <v>4.0722222222222201E-3</v>
      </c>
      <c r="Q17">
        <f t="shared" ca="1" si="14"/>
        <v>0</v>
      </c>
      <c r="R17">
        <v>0</v>
      </c>
    </row>
    <row r="18" spans="2:18" ht="14" customHeight="1" x14ac:dyDescent="0.2">
      <c r="B18" s="6"/>
      <c r="C18" s="6">
        <f t="shared" ca="1" si="0"/>
        <v>0.24433333333333326</v>
      </c>
      <c r="D18" s="6">
        <f t="shared" ca="1" si="1"/>
        <v>0.22955555555555551</v>
      </c>
      <c r="E18" s="6">
        <f t="shared" ca="1" si="2"/>
        <v>0.21477777777777773</v>
      </c>
      <c r="F18" s="6">
        <f t="shared" si="3"/>
        <v>0.19999999999999998</v>
      </c>
      <c r="G18" s="6">
        <f t="shared" ca="1" si="4"/>
        <v>0.18522222222222223</v>
      </c>
      <c r="H18" s="6">
        <f t="shared" ca="1" si="5"/>
        <v>0.17044444444444445</v>
      </c>
      <c r="I18" s="6">
        <f t="shared" ca="1" si="6"/>
        <v>0.1556666666666667</v>
      </c>
      <c r="J18">
        <f t="shared" ca="1" si="8"/>
        <v>0.18999999999999995</v>
      </c>
      <c r="K18" t="str">
        <f t="shared" ca="1" si="9"/>
        <v/>
      </c>
      <c r="L18">
        <f t="shared" ca="1" si="10"/>
        <v>5.4449999999999929E-2</v>
      </c>
      <c r="M18">
        <f t="shared" ca="1" si="11"/>
        <v>4.1855555555555493E-2</v>
      </c>
      <c r="N18">
        <f t="shared" ca="1" si="12"/>
        <v>2.9261111111111071E-2</v>
      </c>
      <c r="O18" s="6">
        <f t="shared" ca="1" si="7"/>
        <v>1.6666666666666646E-2</v>
      </c>
      <c r="P18">
        <f t="shared" ca="1" si="13"/>
        <v>4.0722222222222201E-3</v>
      </c>
      <c r="Q18">
        <f t="shared" ca="1" si="14"/>
        <v>0</v>
      </c>
      <c r="R18">
        <v>0</v>
      </c>
    </row>
    <row r="19" spans="2:18" ht="14" customHeight="1" x14ac:dyDescent="0.2">
      <c r="B19" s="6"/>
      <c r="C19" s="6">
        <f t="shared" ca="1" si="0"/>
        <v>0.24433333333333326</v>
      </c>
      <c r="D19" s="6">
        <f t="shared" ca="1" si="1"/>
        <v>0.22955555555555551</v>
      </c>
      <c r="E19" s="6">
        <f t="shared" ca="1" si="2"/>
        <v>0.21477777777777773</v>
      </c>
      <c r="F19" s="6">
        <f t="shared" si="3"/>
        <v>0.19999999999999998</v>
      </c>
      <c r="G19" s="6">
        <f t="shared" ca="1" si="4"/>
        <v>0.18522222222222223</v>
      </c>
      <c r="H19" s="6">
        <f t="shared" ca="1" si="5"/>
        <v>0.17044444444444445</v>
      </c>
      <c r="I19" s="6">
        <f t="shared" ca="1" si="6"/>
        <v>0.1556666666666667</v>
      </c>
      <c r="J19">
        <f t="shared" ca="1" si="8"/>
        <v>0.18999999999999995</v>
      </c>
      <c r="K19" t="str">
        <f t="shared" ca="1" si="9"/>
        <v/>
      </c>
      <c r="L19">
        <f t="shared" ca="1" si="10"/>
        <v>5.4449999999999929E-2</v>
      </c>
      <c r="M19">
        <f t="shared" ca="1" si="11"/>
        <v>4.1855555555555493E-2</v>
      </c>
      <c r="N19">
        <f t="shared" ca="1" si="12"/>
        <v>2.9261111111111071E-2</v>
      </c>
      <c r="O19" s="6">
        <f t="shared" ca="1" si="7"/>
        <v>1.6666666666666646E-2</v>
      </c>
      <c r="P19">
        <f t="shared" ca="1" si="13"/>
        <v>4.0722222222222201E-3</v>
      </c>
      <c r="Q19">
        <f t="shared" ca="1" si="14"/>
        <v>0</v>
      </c>
      <c r="R19">
        <v>0</v>
      </c>
    </row>
    <row r="20" spans="2:18" ht="14" customHeight="1" x14ac:dyDescent="0.2">
      <c r="B20" s="6"/>
      <c r="C20" s="6">
        <f t="shared" ca="1" si="0"/>
        <v>0.24433333333333326</v>
      </c>
      <c r="D20" s="6">
        <f t="shared" ca="1" si="1"/>
        <v>0.22955555555555551</v>
      </c>
      <c r="E20" s="6">
        <f t="shared" ca="1" si="2"/>
        <v>0.21477777777777773</v>
      </c>
      <c r="F20" s="6">
        <f t="shared" si="3"/>
        <v>0.19999999999999998</v>
      </c>
      <c r="G20" s="6">
        <f t="shared" ca="1" si="4"/>
        <v>0.18522222222222223</v>
      </c>
      <c r="H20" s="6">
        <f t="shared" ca="1" si="5"/>
        <v>0.17044444444444445</v>
      </c>
      <c r="I20" s="6">
        <f t="shared" ca="1" si="6"/>
        <v>0.1556666666666667</v>
      </c>
      <c r="J20">
        <f t="shared" ca="1" si="8"/>
        <v>0.18999999999999995</v>
      </c>
      <c r="K20" t="str">
        <f t="shared" ca="1" si="9"/>
        <v/>
      </c>
      <c r="L20">
        <f t="shared" ca="1" si="10"/>
        <v>5.4449999999999929E-2</v>
      </c>
      <c r="M20">
        <f t="shared" ca="1" si="11"/>
        <v>4.1855555555555493E-2</v>
      </c>
      <c r="N20">
        <f t="shared" ca="1" si="12"/>
        <v>2.9261111111111071E-2</v>
      </c>
      <c r="O20" s="6">
        <f t="shared" ca="1" si="7"/>
        <v>1.6666666666666646E-2</v>
      </c>
      <c r="P20">
        <f t="shared" ca="1" si="13"/>
        <v>4.0722222222222201E-3</v>
      </c>
      <c r="Q20">
        <f t="shared" ca="1" si="14"/>
        <v>0</v>
      </c>
      <c r="R20">
        <v>0</v>
      </c>
    </row>
    <row r="21" spans="2:18" ht="14" customHeight="1" x14ac:dyDescent="0.2">
      <c r="B21" s="6"/>
      <c r="C21" s="6">
        <f t="shared" ca="1" si="0"/>
        <v>0.24433333333333326</v>
      </c>
      <c r="D21" s="6">
        <f t="shared" ca="1" si="1"/>
        <v>0.22955555555555551</v>
      </c>
      <c r="E21" s="6">
        <f t="shared" ca="1" si="2"/>
        <v>0.21477777777777773</v>
      </c>
      <c r="F21" s="6">
        <f t="shared" si="3"/>
        <v>0.19999999999999998</v>
      </c>
      <c r="G21" s="6">
        <f t="shared" ca="1" si="4"/>
        <v>0.18522222222222223</v>
      </c>
      <c r="H21" s="6">
        <f t="shared" ca="1" si="5"/>
        <v>0.17044444444444445</v>
      </c>
      <c r="I21" s="6">
        <f t="shared" ca="1" si="6"/>
        <v>0.1556666666666667</v>
      </c>
      <c r="J21">
        <f t="shared" ca="1" si="8"/>
        <v>0.18999999999999995</v>
      </c>
      <c r="K21" t="str">
        <f t="shared" ca="1" si="9"/>
        <v/>
      </c>
      <c r="L21">
        <f t="shared" ca="1" si="10"/>
        <v>5.4449999999999929E-2</v>
      </c>
      <c r="M21">
        <f t="shared" ca="1" si="11"/>
        <v>4.1855555555555493E-2</v>
      </c>
      <c r="N21">
        <f t="shared" ca="1" si="12"/>
        <v>2.9261111111111071E-2</v>
      </c>
      <c r="O21" s="6">
        <f t="shared" ca="1" si="7"/>
        <v>1.6666666666666646E-2</v>
      </c>
      <c r="P21">
        <f t="shared" ca="1" si="13"/>
        <v>4.0722222222222201E-3</v>
      </c>
      <c r="Q21">
        <f t="shared" ca="1" si="14"/>
        <v>0</v>
      </c>
      <c r="R21">
        <v>0</v>
      </c>
    </row>
    <row r="22" spans="2:18" ht="14" customHeight="1" x14ac:dyDescent="0.2">
      <c r="B22" s="6"/>
      <c r="C22" s="6">
        <f t="shared" ca="1" si="0"/>
        <v>0.24433333333333326</v>
      </c>
      <c r="D22" s="6">
        <f t="shared" ca="1" si="1"/>
        <v>0.22955555555555551</v>
      </c>
      <c r="E22" s="6">
        <f t="shared" ca="1" si="2"/>
        <v>0.21477777777777773</v>
      </c>
      <c r="F22" s="6">
        <f t="shared" si="3"/>
        <v>0.19999999999999998</v>
      </c>
      <c r="G22" s="6">
        <f t="shared" ca="1" si="4"/>
        <v>0.18522222222222223</v>
      </c>
      <c r="H22" s="6">
        <f t="shared" ca="1" si="5"/>
        <v>0.17044444444444445</v>
      </c>
      <c r="I22" s="6">
        <f t="shared" ca="1" si="6"/>
        <v>0.1556666666666667</v>
      </c>
      <c r="J22">
        <f t="shared" ca="1" si="8"/>
        <v>0.18999999999999995</v>
      </c>
      <c r="K22" t="str">
        <f t="shared" ca="1" si="9"/>
        <v/>
      </c>
      <c r="L22">
        <f t="shared" ca="1" si="10"/>
        <v>5.4449999999999929E-2</v>
      </c>
      <c r="M22">
        <f t="shared" ca="1" si="11"/>
        <v>4.1855555555555493E-2</v>
      </c>
      <c r="N22">
        <f t="shared" ca="1" si="12"/>
        <v>2.9261111111111071E-2</v>
      </c>
      <c r="O22" s="6">
        <f t="shared" ca="1" si="7"/>
        <v>1.6666666666666646E-2</v>
      </c>
      <c r="P22">
        <f t="shared" ca="1" si="13"/>
        <v>4.0722222222222201E-3</v>
      </c>
      <c r="Q22">
        <f t="shared" ca="1" si="14"/>
        <v>0</v>
      </c>
      <c r="R22">
        <v>0</v>
      </c>
    </row>
    <row r="23" spans="2:18" ht="14" customHeight="1" x14ac:dyDescent="0.2">
      <c r="B23" s="6"/>
      <c r="C23" s="6">
        <f t="shared" ca="1" si="0"/>
        <v>0.24433333333333326</v>
      </c>
      <c r="D23" s="6">
        <f t="shared" ca="1" si="1"/>
        <v>0.22955555555555551</v>
      </c>
      <c r="E23" s="6">
        <f t="shared" ca="1" si="2"/>
        <v>0.21477777777777773</v>
      </c>
      <c r="F23" s="6">
        <f t="shared" si="3"/>
        <v>0.19999999999999998</v>
      </c>
      <c r="G23" s="6">
        <f t="shared" ca="1" si="4"/>
        <v>0.18522222222222223</v>
      </c>
      <c r="H23" s="6">
        <f t="shared" ca="1" si="5"/>
        <v>0.17044444444444445</v>
      </c>
      <c r="I23" s="6">
        <f t="shared" ca="1" si="6"/>
        <v>0.1556666666666667</v>
      </c>
      <c r="J23">
        <f t="shared" ca="1" si="8"/>
        <v>0.18999999999999995</v>
      </c>
      <c r="K23" t="str">
        <f t="shared" ca="1" si="9"/>
        <v/>
      </c>
      <c r="L23">
        <f t="shared" ca="1" si="10"/>
        <v>5.4449999999999929E-2</v>
      </c>
      <c r="M23">
        <f t="shared" ca="1" si="11"/>
        <v>4.1855555555555493E-2</v>
      </c>
      <c r="N23">
        <f t="shared" ca="1" si="12"/>
        <v>2.9261111111111071E-2</v>
      </c>
      <c r="O23" s="6">
        <f t="shared" ca="1" si="7"/>
        <v>1.6666666666666646E-2</v>
      </c>
      <c r="P23">
        <f t="shared" ca="1" si="13"/>
        <v>4.0722222222222201E-3</v>
      </c>
      <c r="Q23">
        <f t="shared" ca="1" si="14"/>
        <v>0</v>
      </c>
      <c r="R23">
        <v>0</v>
      </c>
    </row>
    <row r="24" spans="2:18" ht="14" customHeight="1" x14ac:dyDescent="0.2">
      <c r="B24" s="6"/>
      <c r="C24" s="6">
        <f t="shared" ca="1" si="0"/>
        <v>0.24433333333333326</v>
      </c>
      <c r="D24" s="6">
        <f t="shared" ca="1" si="1"/>
        <v>0.22955555555555551</v>
      </c>
      <c r="E24" s="6">
        <f t="shared" ca="1" si="2"/>
        <v>0.21477777777777773</v>
      </c>
      <c r="F24" s="6">
        <f t="shared" si="3"/>
        <v>0.19999999999999998</v>
      </c>
      <c r="G24" s="6">
        <f t="shared" ca="1" si="4"/>
        <v>0.18522222222222223</v>
      </c>
      <c r="H24" s="6">
        <f t="shared" ca="1" si="5"/>
        <v>0.17044444444444445</v>
      </c>
      <c r="I24" s="6">
        <f t="shared" ca="1" si="6"/>
        <v>0.1556666666666667</v>
      </c>
      <c r="J24">
        <f t="shared" ca="1" si="8"/>
        <v>0.18999999999999995</v>
      </c>
      <c r="K24" t="str">
        <f t="shared" ca="1" si="9"/>
        <v/>
      </c>
      <c r="L24">
        <f t="shared" ca="1" si="10"/>
        <v>5.4449999999999929E-2</v>
      </c>
      <c r="M24">
        <f t="shared" ca="1" si="11"/>
        <v>4.1855555555555493E-2</v>
      </c>
      <c r="N24">
        <f t="shared" ca="1" si="12"/>
        <v>2.9261111111111071E-2</v>
      </c>
      <c r="O24" s="6">
        <f t="shared" ca="1" si="7"/>
        <v>1.6666666666666646E-2</v>
      </c>
      <c r="P24">
        <f t="shared" ca="1" si="13"/>
        <v>4.0722222222222201E-3</v>
      </c>
      <c r="Q24">
        <f t="shared" ca="1" si="14"/>
        <v>0</v>
      </c>
      <c r="R24">
        <v>0</v>
      </c>
    </row>
    <row r="25" spans="2:18" ht="14" customHeight="1" x14ac:dyDescent="0.2">
      <c r="B25" s="6"/>
      <c r="C25" s="6">
        <f t="shared" ca="1" si="0"/>
        <v>0.24433333333333326</v>
      </c>
      <c r="D25" s="6">
        <f t="shared" ca="1" si="1"/>
        <v>0.22955555555555551</v>
      </c>
      <c r="E25" s="6">
        <f t="shared" ca="1" si="2"/>
        <v>0.21477777777777773</v>
      </c>
      <c r="F25" s="6">
        <f t="shared" si="3"/>
        <v>0.19999999999999998</v>
      </c>
      <c r="G25" s="6">
        <f t="shared" ca="1" si="4"/>
        <v>0.18522222222222223</v>
      </c>
      <c r="H25" s="6">
        <f t="shared" ca="1" si="5"/>
        <v>0.17044444444444445</v>
      </c>
      <c r="I25" s="6">
        <f t="shared" ca="1" si="6"/>
        <v>0.1556666666666667</v>
      </c>
      <c r="J25">
        <f t="shared" ca="1" si="8"/>
        <v>0.18999999999999995</v>
      </c>
      <c r="K25" t="str">
        <f t="shared" ca="1" si="9"/>
        <v/>
      </c>
      <c r="L25">
        <f t="shared" ca="1" si="10"/>
        <v>5.4449999999999929E-2</v>
      </c>
      <c r="M25">
        <f t="shared" ca="1" si="11"/>
        <v>4.1855555555555493E-2</v>
      </c>
      <c r="N25">
        <f t="shared" ca="1" si="12"/>
        <v>2.9261111111111071E-2</v>
      </c>
      <c r="O25" s="6">
        <f t="shared" ca="1" si="7"/>
        <v>1.6666666666666646E-2</v>
      </c>
      <c r="P25">
        <f t="shared" ca="1" si="13"/>
        <v>4.0722222222222201E-3</v>
      </c>
      <c r="Q25">
        <f t="shared" ca="1" si="14"/>
        <v>0</v>
      </c>
      <c r="R25">
        <v>0</v>
      </c>
    </row>
    <row r="26" spans="2:18" ht="14" customHeight="1" x14ac:dyDescent="0.2">
      <c r="B26" s="6"/>
      <c r="C26" s="6">
        <f t="shared" ca="1" si="0"/>
        <v>0.24433333333333326</v>
      </c>
      <c r="D26" s="6">
        <f t="shared" ca="1" si="1"/>
        <v>0.22955555555555551</v>
      </c>
      <c r="E26" s="6">
        <f t="shared" ca="1" si="2"/>
        <v>0.21477777777777773</v>
      </c>
      <c r="F26" s="6">
        <f t="shared" si="3"/>
        <v>0.19999999999999998</v>
      </c>
      <c r="G26" s="6">
        <f t="shared" ca="1" si="4"/>
        <v>0.18522222222222223</v>
      </c>
      <c r="H26" s="6">
        <f t="shared" ca="1" si="5"/>
        <v>0.17044444444444445</v>
      </c>
      <c r="I26" s="6">
        <f t="shared" ca="1" si="6"/>
        <v>0.1556666666666667</v>
      </c>
      <c r="J26">
        <f t="shared" ca="1" si="8"/>
        <v>0.18999999999999995</v>
      </c>
      <c r="K26" t="str">
        <f t="shared" ca="1" si="9"/>
        <v/>
      </c>
      <c r="L26">
        <f t="shared" ca="1" si="10"/>
        <v>5.4449999999999929E-2</v>
      </c>
      <c r="M26">
        <f t="shared" ca="1" si="11"/>
        <v>4.1855555555555493E-2</v>
      </c>
      <c r="N26">
        <f t="shared" ca="1" si="12"/>
        <v>2.9261111111111071E-2</v>
      </c>
      <c r="O26" s="6">
        <f t="shared" ca="1" si="7"/>
        <v>1.6666666666666646E-2</v>
      </c>
      <c r="P26">
        <f t="shared" ca="1" si="13"/>
        <v>4.0722222222222201E-3</v>
      </c>
      <c r="Q26">
        <f t="shared" ca="1" si="14"/>
        <v>0</v>
      </c>
      <c r="R26">
        <v>0</v>
      </c>
    </row>
    <row r="27" spans="2:18" ht="14" customHeight="1" x14ac:dyDescent="0.2">
      <c r="B27" s="6"/>
      <c r="C27" s="6">
        <f t="shared" ca="1" si="0"/>
        <v>0.24433333333333326</v>
      </c>
      <c r="D27" s="6">
        <f t="shared" ca="1" si="1"/>
        <v>0.22955555555555551</v>
      </c>
      <c r="E27" s="6">
        <f t="shared" ca="1" si="2"/>
        <v>0.21477777777777773</v>
      </c>
      <c r="F27" s="6">
        <f t="shared" si="3"/>
        <v>0.19999999999999998</v>
      </c>
      <c r="G27" s="6">
        <f t="shared" ca="1" si="4"/>
        <v>0.18522222222222223</v>
      </c>
      <c r="H27" s="6">
        <f t="shared" ca="1" si="5"/>
        <v>0.17044444444444445</v>
      </c>
      <c r="I27" s="6">
        <f t="shared" ca="1" si="6"/>
        <v>0.1556666666666667</v>
      </c>
      <c r="J27">
        <f t="shared" ca="1" si="8"/>
        <v>0.18999999999999995</v>
      </c>
      <c r="K27" t="str">
        <f t="shared" ca="1" si="9"/>
        <v/>
      </c>
      <c r="L27">
        <f t="shared" ca="1" si="10"/>
        <v>5.4449999999999929E-2</v>
      </c>
      <c r="M27">
        <f t="shared" ca="1" si="11"/>
        <v>4.1855555555555493E-2</v>
      </c>
      <c r="N27">
        <f t="shared" ca="1" si="12"/>
        <v>2.9261111111111071E-2</v>
      </c>
      <c r="O27" s="6">
        <f t="shared" ca="1" si="7"/>
        <v>1.6666666666666646E-2</v>
      </c>
      <c r="P27">
        <f t="shared" ca="1" si="13"/>
        <v>4.0722222222222201E-3</v>
      </c>
      <c r="Q27">
        <f t="shared" ca="1" si="14"/>
        <v>0</v>
      </c>
      <c r="R27">
        <v>0</v>
      </c>
    </row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scale="98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DB39-1478-7B40-8663-9303E7E08708}">
  <sheetPr>
    <tabColor rgb="FF66FF66"/>
    <pageSetUpPr fitToPage="1"/>
  </sheetPr>
  <dimension ref="A1:R52"/>
  <sheetViews>
    <sheetView zoomScale="124" zoomScaleNormal="124" workbookViewId="0">
      <selection activeCell="C1" sqref="C1:R36"/>
    </sheetView>
  </sheetViews>
  <sheetFormatPr baseColWidth="10" defaultRowHeight="15" x14ac:dyDescent="0.2"/>
  <cols>
    <col min="1" max="1" width="10.5" bestFit="1" customWidth="1"/>
    <col min="2" max="20" width="7.33203125" customWidth="1"/>
  </cols>
  <sheetData>
    <row r="1" spans="1:18" ht="14" customHeight="1" x14ac:dyDescent="0.25">
      <c r="A1" s="1" t="s">
        <v>0</v>
      </c>
      <c r="B1" s="7" t="s">
        <v>14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</row>
    <row r="2" spans="1:18" ht="14" customHeight="1" x14ac:dyDescent="0.25">
      <c r="A2" s="8">
        <v>2016</v>
      </c>
      <c r="B2" s="9">
        <v>0.18000000000000005</v>
      </c>
      <c r="C2" s="9">
        <f t="shared" ref="C2:C28" ca="1" si="0">F2+2.66*O2</f>
        <v>0.21825</v>
      </c>
      <c r="D2" s="9">
        <f t="shared" ref="D2:D28" ca="1" si="1">F2+(2/3)*2.66*O2</f>
        <v>0.20716666666666667</v>
      </c>
      <c r="E2" s="9">
        <f t="shared" ref="E2:E28" ca="1" si="2">F2+(1/3)*2.66*O2</f>
        <v>0.1960833333333333</v>
      </c>
      <c r="F2" s="9">
        <f t="shared" ref="F2:F28" si="3">AVERAGE($B$2:$B$8)</f>
        <v>0.18499999999999997</v>
      </c>
      <c r="G2" s="9">
        <f t="shared" ref="G2:G28" ca="1" si="4">F2-(1/3)*2.66*O2</f>
        <v>0.17391666666666664</v>
      </c>
      <c r="H2" s="9">
        <f t="shared" ref="H2:H28" ca="1" si="5">F2-(2/3)*2.66*O2</f>
        <v>0.16283333333333327</v>
      </c>
      <c r="I2" s="9">
        <f t="shared" ref="I2:I28" ca="1" si="6">F2-2.66*O2</f>
        <v>0.15174999999999994</v>
      </c>
      <c r="J2" s="9">
        <f>B2</f>
        <v>0.18000000000000005</v>
      </c>
      <c r="K2" s="9"/>
      <c r="L2" s="6"/>
      <c r="M2" s="6"/>
      <c r="N2" s="6"/>
      <c r="O2" s="6">
        <f t="shared" ref="O2:O28" ca="1" si="7">AVERAGE($K$2:$K$8)</f>
        <v>1.2500000000000011E-2</v>
      </c>
      <c r="P2" s="6"/>
      <c r="Q2" s="6"/>
      <c r="R2" s="6"/>
    </row>
    <row r="3" spans="1:18" ht="14" customHeight="1" x14ac:dyDescent="0.25">
      <c r="A3" s="11">
        <v>2017</v>
      </c>
      <c r="B3" s="12">
        <v>0.16000000000000003</v>
      </c>
      <c r="C3" s="9">
        <f t="shared" ca="1" si="0"/>
        <v>0.21825</v>
      </c>
      <c r="D3" s="9">
        <f t="shared" ca="1" si="1"/>
        <v>0.20716666666666667</v>
      </c>
      <c r="E3" s="9">
        <f t="shared" ca="1" si="2"/>
        <v>0.1960833333333333</v>
      </c>
      <c r="F3" s="9">
        <f t="shared" si="3"/>
        <v>0.18499999999999997</v>
      </c>
      <c r="G3" s="9">
        <f t="shared" ca="1" si="4"/>
        <v>0.17391666666666664</v>
      </c>
      <c r="H3" s="9">
        <f t="shared" ca="1" si="5"/>
        <v>0.16283333333333327</v>
      </c>
      <c r="I3" s="9">
        <f t="shared" ca="1" si="6"/>
        <v>0.15174999999999994</v>
      </c>
      <c r="J3" s="10">
        <f t="shared" ref="J3:J28" ca="1" si="8">IF(ISBLANK(B3),OFFSET(J3,-1,0,1,1),B3)</f>
        <v>0.16000000000000003</v>
      </c>
      <c r="K3" s="9">
        <f t="shared" ref="K3:K28" ca="1" si="9">IF(OR(OFFSET(K3,-1,-9,1,1)="",OFFSET(K3,0,-9,1,1)=""),"",IF(ISERROR(ABS(B3-OFFSET(K3,-1,-1,1,1))),"",ABS(B3-OFFSET(K3,-1,-1,1,1))))</f>
        <v>2.0000000000000018E-2</v>
      </c>
      <c r="L3" s="6">
        <f t="shared" ref="L3:L28" ca="1" si="10">3.267*O3</f>
        <v>4.0837500000000033E-2</v>
      </c>
      <c r="M3" s="6">
        <f t="shared" ref="M3:M28" ca="1" si="11">(2/3)*(L3-O3)+O3</f>
        <v>3.1391666666666693E-2</v>
      </c>
      <c r="N3" s="6">
        <f t="shared" ref="N3:N28" ca="1" si="12">(1/3)*(L3-O3)+O3</f>
        <v>2.1945833333333352E-2</v>
      </c>
      <c r="O3" s="6">
        <f t="shared" ca="1" si="7"/>
        <v>1.2500000000000011E-2</v>
      </c>
      <c r="P3" s="6">
        <f t="shared" ref="P3:P28" ca="1" si="13">(MAX(O3-(1/3)*(L3-O3),0))</f>
        <v>3.0541666666666703E-3</v>
      </c>
      <c r="Q3" s="6">
        <f t="shared" ref="Q3:Q28" ca="1" si="14">MAX(O3-(2/3)*(L3-O3),0)</f>
        <v>0</v>
      </c>
      <c r="R3" s="6">
        <v>0</v>
      </c>
    </row>
    <row r="4" spans="1:18" ht="14" customHeight="1" x14ac:dyDescent="0.25">
      <c r="A4" s="11">
        <v>2018</v>
      </c>
      <c r="B4" s="12">
        <v>0.16000000000000003</v>
      </c>
      <c r="C4" s="9">
        <f t="shared" ca="1" si="0"/>
        <v>0.21825</v>
      </c>
      <c r="D4" s="9">
        <f t="shared" ca="1" si="1"/>
        <v>0.20716666666666667</v>
      </c>
      <c r="E4" s="9">
        <f t="shared" ca="1" si="2"/>
        <v>0.1960833333333333</v>
      </c>
      <c r="F4" s="9">
        <f t="shared" si="3"/>
        <v>0.18499999999999997</v>
      </c>
      <c r="G4" s="9">
        <f t="shared" ca="1" si="4"/>
        <v>0.17391666666666664</v>
      </c>
      <c r="H4" s="9">
        <f t="shared" ca="1" si="5"/>
        <v>0.16283333333333327</v>
      </c>
      <c r="I4" s="9">
        <f t="shared" ca="1" si="6"/>
        <v>0.15174999999999994</v>
      </c>
      <c r="J4" s="10">
        <f t="shared" ca="1" si="8"/>
        <v>0.16000000000000003</v>
      </c>
      <c r="K4" s="9">
        <f t="shared" ca="1" si="9"/>
        <v>0</v>
      </c>
      <c r="L4" s="6">
        <f t="shared" ca="1" si="10"/>
        <v>4.0837500000000033E-2</v>
      </c>
      <c r="M4" s="6">
        <f t="shared" ca="1" si="11"/>
        <v>3.1391666666666693E-2</v>
      </c>
      <c r="N4" s="6">
        <f t="shared" ca="1" si="12"/>
        <v>2.1945833333333352E-2</v>
      </c>
      <c r="O4" s="6">
        <f t="shared" ca="1" si="7"/>
        <v>1.2500000000000011E-2</v>
      </c>
      <c r="P4" s="6">
        <f t="shared" ca="1" si="13"/>
        <v>3.0541666666666703E-3</v>
      </c>
      <c r="Q4" s="6">
        <f t="shared" ca="1" si="14"/>
        <v>0</v>
      </c>
      <c r="R4" s="6">
        <v>0</v>
      </c>
    </row>
    <row r="5" spans="1:18" ht="14" customHeight="1" x14ac:dyDescent="0.25">
      <c r="A5" s="8">
        <v>2019</v>
      </c>
      <c r="B5" s="9"/>
      <c r="C5" s="9">
        <f t="shared" ca="1" si="0"/>
        <v>0.21825</v>
      </c>
      <c r="D5" s="9">
        <f t="shared" ca="1" si="1"/>
        <v>0.20716666666666667</v>
      </c>
      <c r="E5" s="9">
        <f t="shared" ca="1" si="2"/>
        <v>0.1960833333333333</v>
      </c>
      <c r="F5" s="9">
        <f t="shared" si="3"/>
        <v>0.18499999999999997</v>
      </c>
      <c r="G5" s="9">
        <f t="shared" ca="1" si="4"/>
        <v>0.17391666666666664</v>
      </c>
      <c r="H5" s="9">
        <f t="shared" ca="1" si="5"/>
        <v>0.16283333333333327</v>
      </c>
      <c r="I5" s="9">
        <f t="shared" ca="1" si="6"/>
        <v>0.15174999999999994</v>
      </c>
      <c r="J5" s="10">
        <f t="shared" ca="1" si="8"/>
        <v>0.16000000000000003</v>
      </c>
      <c r="K5" s="10"/>
      <c r="L5" s="6">
        <f t="shared" ca="1" si="10"/>
        <v>4.0837500000000033E-2</v>
      </c>
      <c r="M5" s="6">
        <f t="shared" ca="1" si="11"/>
        <v>3.1391666666666693E-2</v>
      </c>
      <c r="N5" s="6">
        <f t="shared" ca="1" si="12"/>
        <v>2.1945833333333352E-2</v>
      </c>
      <c r="O5" s="6">
        <f t="shared" ca="1" si="7"/>
        <v>1.2500000000000011E-2</v>
      </c>
      <c r="P5" s="6">
        <f t="shared" ca="1" si="13"/>
        <v>3.0541666666666703E-3</v>
      </c>
      <c r="Q5" s="6">
        <f t="shared" ca="1" si="14"/>
        <v>0</v>
      </c>
      <c r="R5" s="6">
        <v>0</v>
      </c>
    </row>
    <row r="6" spans="1:18" ht="14" customHeight="1" x14ac:dyDescent="0.25">
      <c r="A6" s="11">
        <v>2020</v>
      </c>
      <c r="B6" s="12">
        <v>0.21999999999999997</v>
      </c>
      <c r="C6" s="9">
        <f t="shared" ca="1" si="0"/>
        <v>0.21825</v>
      </c>
      <c r="D6" s="9">
        <f t="shared" ca="1" si="1"/>
        <v>0.20716666666666667</v>
      </c>
      <c r="E6" s="9">
        <f t="shared" ca="1" si="2"/>
        <v>0.1960833333333333</v>
      </c>
      <c r="F6" s="9">
        <f t="shared" si="3"/>
        <v>0.18499999999999997</v>
      </c>
      <c r="G6" s="9">
        <f t="shared" ca="1" si="4"/>
        <v>0.17391666666666664</v>
      </c>
      <c r="H6" s="9">
        <f t="shared" ca="1" si="5"/>
        <v>0.16283333333333327</v>
      </c>
      <c r="I6" s="9">
        <f t="shared" ca="1" si="6"/>
        <v>0.15174999999999994</v>
      </c>
      <c r="J6" s="10">
        <f t="shared" ca="1" si="8"/>
        <v>0.21999999999999997</v>
      </c>
      <c r="K6" s="10"/>
      <c r="L6" s="6">
        <f t="shared" ca="1" si="10"/>
        <v>4.0837500000000033E-2</v>
      </c>
      <c r="M6" s="6">
        <f t="shared" ca="1" si="11"/>
        <v>3.1391666666666693E-2</v>
      </c>
      <c r="N6" s="6">
        <f t="shared" ca="1" si="12"/>
        <v>2.1945833333333352E-2</v>
      </c>
      <c r="O6" s="6">
        <f t="shared" ca="1" si="7"/>
        <v>1.2500000000000011E-2</v>
      </c>
      <c r="P6" s="6">
        <f t="shared" ca="1" si="13"/>
        <v>3.0541666666666703E-3</v>
      </c>
      <c r="Q6" s="6">
        <f t="shared" ca="1" si="14"/>
        <v>0</v>
      </c>
      <c r="R6" s="6">
        <v>0</v>
      </c>
    </row>
    <row r="7" spans="1:18" ht="14" customHeight="1" x14ac:dyDescent="0.25">
      <c r="A7" s="8">
        <v>2021</v>
      </c>
      <c r="B7" s="9">
        <v>0.19999999999999996</v>
      </c>
      <c r="C7" s="9">
        <f t="shared" ca="1" si="0"/>
        <v>0.21825</v>
      </c>
      <c r="D7" s="9">
        <f t="shared" ca="1" si="1"/>
        <v>0.20716666666666667</v>
      </c>
      <c r="E7" s="9">
        <f t="shared" ca="1" si="2"/>
        <v>0.1960833333333333</v>
      </c>
      <c r="F7" s="9">
        <f t="shared" si="3"/>
        <v>0.18499999999999997</v>
      </c>
      <c r="G7" s="9">
        <f t="shared" ca="1" si="4"/>
        <v>0.17391666666666664</v>
      </c>
      <c r="H7" s="9">
        <f t="shared" ca="1" si="5"/>
        <v>0.16283333333333327</v>
      </c>
      <c r="I7" s="9">
        <f t="shared" ca="1" si="6"/>
        <v>0.15174999999999994</v>
      </c>
      <c r="J7" s="10">
        <f t="shared" ca="1" si="8"/>
        <v>0.19999999999999996</v>
      </c>
      <c r="K7" s="9">
        <f t="shared" ca="1" si="9"/>
        <v>2.0000000000000018E-2</v>
      </c>
      <c r="L7" s="6">
        <f t="shared" ca="1" si="10"/>
        <v>4.0837500000000033E-2</v>
      </c>
      <c r="M7" s="6">
        <f t="shared" ca="1" si="11"/>
        <v>3.1391666666666693E-2</v>
      </c>
      <c r="N7" s="6">
        <f t="shared" ca="1" si="12"/>
        <v>2.1945833333333352E-2</v>
      </c>
      <c r="O7" s="6">
        <f t="shared" ca="1" si="7"/>
        <v>1.2500000000000011E-2</v>
      </c>
      <c r="P7" s="6">
        <f t="shared" ca="1" si="13"/>
        <v>3.0541666666666703E-3</v>
      </c>
      <c r="Q7" s="6">
        <f t="shared" ca="1" si="14"/>
        <v>0</v>
      </c>
      <c r="R7" s="6">
        <v>0</v>
      </c>
    </row>
    <row r="8" spans="1:18" ht="14" customHeight="1" x14ac:dyDescent="0.25">
      <c r="A8" s="8">
        <v>2022</v>
      </c>
      <c r="B8" s="9">
        <v>0.18999999999999995</v>
      </c>
      <c r="C8" s="9">
        <f t="shared" ca="1" si="0"/>
        <v>0.21825</v>
      </c>
      <c r="D8" s="9">
        <f t="shared" ca="1" si="1"/>
        <v>0.20716666666666667</v>
      </c>
      <c r="E8" s="9">
        <f t="shared" ca="1" si="2"/>
        <v>0.1960833333333333</v>
      </c>
      <c r="F8" s="9">
        <f t="shared" si="3"/>
        <v>0.18499999999999997</v>
      </c>
      <c r="G8" s="9">
        <f t="shared" ca="1" si="4"/>
        <v>0.17391666666666664</v>
      </c>
      <c r="H8" s="9">
        <f t="shared" ca="1" si="5"/>
        <v>0.16283333333333327</v>
      </c>
      <c r="I8" s="9">
        <f t="shared" ca="1" si="6"/>
        <v>0.15174999999999994</v>
      </c>
      <c r="J8" s="10">
        <f t="shared" ca="1" si="8"/>
        <v>0.18999999999999995</v>
      </c>
      <c r="K8" s="9">
        <f t="shared" ca="1" si="9"/>
        <v>1.0000000000000009E-2</v>
      </c>
      <c r="L8" s="6">
        <f t="shared" ca="1" si="10"/>
        <v>4.0837500000000033E-2</v>
      </c>
      <c r="M8" s="6">
        <f t="shared" ca="1" si="11"/>
        <v>3.1391666666666693E-2</v>
      </c>
      <c r="N8" s="6">
        <f t="shared" ca="1" si="12"/>
        <v>2.1945833333333352E-2</v>
      </c>
      <c r="O8" s="6">
        <f t="shared" ca="1" si="7"/>
        <v>1.2500000000000011E-2</v>
      </c>
      <c r="P8" s="6">
        <f t="shared" ca="1" si="13"/>
        <v>3.0541666666666703E-3</v>
      </c>
      <c r="Q8" s="6">
        <f t="shared" ca="1" si="14"/>
        <v>0</v>
      </c>
      <c r="R8" s="6">
        <v>0</v>
      </c>
    </row>
    <row r="9" spans="1:18" ht="14" customHeight="1" x14ac:dyDescent="0.2">
      <c r="B9" s="6"/>
      <c r="C9" s="6">
        <f t="shared" ca="1" si="0"/>
        <v>0.21825</v>
      </c>
      <c r="D9" s="6">
        <f t="shared" ca="1" si="1"/>
        <v>0.20716666666666667</v>
      </c>
      <c r="E9" s="6">
        <f t="shared" ca="1" si="2"/>
        <v>0.1960833333333333</v>
      </c>
      <c r="F9" s="6">
        <f t="shared" si="3"/>
        <v>0.18499999999999997</v>
      </c>
      <c r="G9" s="6">
        <f t="shared" ca="1" si="4"/>
        <v>0.17391666666666664</v>
      </c>
      <c r="H9" s="6">
        <f t="shared" ca="1" si="5"/>
        <v>0.16283333333333327</v>
      </c>
      <c r="I9" s="6">
        <f t="shared" ca="1" si="6"/>
        <v>0.15174999999999994</v>
      </c>
      <c r="J9">
        <f t="shared" ca="1" si="8"/>
        <v>0.18999999999999995</v>
      </c>
      <c r="K9" t="str">
        <f t="shared" ca="1" si="9"/>
        <v/>
      </c>
      <c r="L9">
        <f t="shared" ca="1" si="10"/>
        <v>4.0837500000000033E-2</v>
      </c>
      <c r="M9">
        <f t="shared" ca="1" si="11"/>
        <v>3.1391666666666693E-2</v>
      </c>
      <c r="N9">
        <f t="shared" ca="1" si="12"/>
        <v>2.1945833333333352E-2</v>
      </c>
      <c r="O9" s="6">
        <f t="shared" ca="1" si="7"/>
        <v>1.2500000000000011E-2</v>
      </c>
      <c r="P9">
        <f t="shared" ca="1" si="13"/>
        <v>3.0541666666666703E-3</v>
      </c>
      <c r="Q9">
        <f t="shared" ca="1" si="14"/>
        <v>0</v>
      </c>
      <c r="R9">
        <v>0</v>
      </c>
    </row>
    <row r="10" spans="1:18" ht="14" customHeight="1" x14ac:dyDescent="0.2">
      <c r="B10" s="6"/>
      <c r="C10" s="6">
        <f t="shared" ca="1" si="0"/>
        <v>0.21825</v>
      </c>
      <c r="D10" s="6">
        <f t="shared" ca="1" si="1"/>
        <v>0.20716666666666667</v>
      </c>
      <c r="E10" s="6">
        <f t="shared" ca="1" si="2"/>
        <v>0.1960833333333333</v>
      </c>
      <c r="F10" s="6">
        <f t="shared" si="3"/>
        <v>0.18499999999999997</v>
      </c>
      <c r="G10" s="6">
        <f t="shared" ca="1" si="4"/>
        <v>0.17391666666666664</v>
      </c>
      <c r="H10" s="6">
        <f t="shared" ca="1" si="5"/>
        <v>0.16283333333333327</v>
      </c>
      <c r="I10" s="6">
        <f t="shared" ca="1" si="6"/>
        <v>0.15174999999999994</v>
      </c>
      <c r="J10">
        <f t="shared" ca="1" si="8"/>
        <v>0.18999999999999995</v>
      </c>
      <c r="K10" t="str">
        <f t="shared" ca="1" si="9"/>
        <v/>
      </c>
      <c r="L10">
        <f t="shared" ca="1" si="10"/>
        <v>4.0837500000000033E-2</v>
      </c>
      <c r="M10">
        <f t="shared" ca="1" si="11"/>
        <v>3.1391666666666693E-2</v>
      </c>
      <c r="N10">
        <f t="shared" ca="1" si="12"/>
        <v>2.1945833333333352E-2</v>
      </c>
      <c r="O10" s="6">
        <f t="shared" ca="1" si="7"/>
        <v>1.2500000000000011E-2</v>
      </c>
      <c r="P10">
        <f t="shared" ca="1" si="13"/>
        <v>3.0541666666666703E-3</v>
      </c>
      <c r="Q10">
        <f t="shared" ca="1" si="14"/>
        <v>0</v>
      </c>
      <c r="R10">
        <v>0</v>
      </c>
    </row>
    <row r="11" spans="1:18" ht="14" customHeight="1" x14ac:dyDescent="0.2">
      <c r="B11" s="6"/>
      <c r="C11" s="6">
        <f t="shared" ca="1" si="0"/>
        <v>0.21825</v>
      </c>
      <c r="D11" s="6">
        <f t="shared" ca="1" si="1"/>
        <v>0.20716666666666667</v>
      </c>
      <c r="E11" s="6">
        <f t="shared" ca="1" si="2"/>
        <v>0.1960833333333333</v>
      </c>
      <c r="F11" s="6">
        <f t="shared" si="3"/>
        <v>0.18499999999999997</v>
      </c>
      <c r="G11" s="6">
        <f t="shared" ca="1" si="4"/>
        <v>0.17391666666666664</v>
      </c>
      <c r="H11" s="6">
        <f t="shared" ca="1" si="5"/>
        <v>0.16283333333333327</v>
      </c>
      <c r="I11" s="6">
        <f t="shared" ca="1" si="6"/>
        <v>0.15174999999999994</v>
      </c>
      <c r="J11">
        <f t="shared" ca="1" si="8"/>
        <v>0.18999999999999995</v>
      </c>
      <c r="K11" t="str">
        <f t="shared" ca="1" si="9"/>
        <v/>
      </c>
      <c r="L11">
        <f t="shared" ca="1" si="10"/>
        <v>4.0837500000000033E-2</v>
      </c>
      <c r="M11">
        <f t="shared" ca="1" si="11"/>
        <v>3.1391666666666693E-2</v>
      </c>
      <c r="N11">
        <f t="shared" ca="1" si="12"/>
        <v>2.1945833333333352E-2</v>
      </c>
      <c r="O11" s="6">
        <f t="shared" ca="1" si="7"/>
        <v>1.2500000000000011E-2</v>
      </c>
      <c r="P11">
        <f t="shared" ca="1" si="13"/>
        <v>3.0541666666666703E-3</v>
      </c>
      <c r="Q11">
        <f t="shared" ca="1" si="14"/>
        <v>0</v>
      </c>
      <c r="R11">
        <v>0</v>
      </c>
    </row>
    <row r="12" spans="1:18" ht="14" customHeight="1" x14ac:dyDescent="0.2">
      <c r="B12" s="6"/>
      <c r="C12" s="6">
        <f t="shared" ca="1" si="0"/>
        <v>0.21825</v>
      </c>
      <c r="D12" s="6">
        <f t="shared" ca="1" si="1"/>
        <v>0.20716666666666667</v>
      </c>
      <c r="E12" s="6">
        <f t="shared" ca="1" si="2"/>
        <v>0.1960833333333333</v>
      </c>
      <c r="F12" s="6">
        <f t="shared" si="3"/>
        <v>0.18499999999999997</v>
      </c>
      <c r="G12" s="6">
        <f t="shared" ca="1" si="4"/>
        <v>0.17391666666666664</v>
      </c>
      <c r="H12" s="6">
        <f t="shared" ca="1" si="5"/>
        <v>0.16283333333333327</v>
      </c>
      <c r="I12" s="6">
        <f t="shared" ca="1" si="6"/>
        <v>0.15174999999999994</v>
      </c>
      <c r="J12">
        <f t="shared" ca="1" si="8"/>
        <v>0.18999999999999995</v>
      </c>
      <c r="K12" t="str">
        <f t="shared" ca="1" si="9"/>
        <v/>
      </c>
      <c r="L12">
        <f t="shared" ca="1" si="10"/>
        <v>4.0837500000000033E-2</v>
      </c>
      <c r="M12">
        <f t="shared" ca="1" si="11"/>
        <v>3.1391666666666693E-2</v>
      </c>
      <c r="N12">
        <f t="shared" ca="1" si="12"/>
        <v>2.1945833333333352E-2</v>
      </c>
      <c r="O12" s="6">
        <f t="shared" ca="1" si="7"/>
        <v>1.2500000000000011E-2</v>
      </c>
      <c r="P12">
        <f t="shared" ca="1" si="13"/>
        <v>3.0541666666666703E-3</v>
      </c>
      <c r="Q12">
        <f t="shared" ca="1" si="14"/>
        <v>0</v>
      </c>
      <c r="R12">
        <v>0</v>
      </c>
    </row>
    <row r="13" spans="1:18" ht="14" customHeight="1" x14ac:dyDescent="0.2">
      <c r="B13" s="6"/>
      <c r="C13" s="6">
        <f t="shared" ca="1" si="0"/>
        <v>0.21825</v>
      </c>
      <c r="D13" s="6">
        <f t="shared" ca="1" si="1"/>
        <v>0.20716666666666667</v>
      </c>
      <c r="E13" s="6">
        <f t="shared" ca="1" si="2"/>
        <v>0.1960833333333333</v>
      </c>
      <c r="F13" s="6">
        <f t="shared" si="3"/>
        <v>0.18499999999999997</v>
      </c>
      <c r="G13" s="6">
        <f t="shared" ca="1" si="4"/>
        <v>0.17391666666666664</v>
      </c>
      <c r="H13" s="6">
        <f t="shared" ca="1" si="5"/>
        <v>0.16283333333333327</v>
      </c>
      <c r="I13" s="6">
        <f t="shared" ca="1" si="6"/>
        <v>0.15174999999999994</v>
      </c>
      <c r="J13">
        <f t="shared" ca="1" si="8"/>
        <v>0.18999999999999995</v>
      </c>
      <c r="K13" t="str">
        <f t="shared" ca="1" si="9"/>
        <v/>
      </c>
      <c r="L13">
        <f t="shared" ca="1" si="10"/>
        <v>4.0837500000000033E-2</v>
      </c>
      <c r="M13">
        <f t="shared" ca="1" si="11"/>
        <v>3.1391666666666693E-2</v>
      </c>
      <c r="N13">
        <f t="shared" ca="1" si="12"/>
        <v>2.1945833333333352E-2</v>
      </c>
      <c r="O13" s="6">
        <f t="shared" ca="1" si="7"/>
        <v>1.2500000000000011E-2</v>
      </c>
      <c r="P13">
        <f t="shared" ca="1" si="13"/>
        <v>3.0541666666666703E-3</v>
      </c>
      <c r="Q13">
        <f t="shared" ca="1" si="14"/>
        <v>0</v>
      </c>
      <c r="R13">
        <v>0</v>
      </c>
    </row>
    <row r="14" spans="1:18" ht="14" customHeight="1" x14ac:dyDescent="0.2">
      <c r="B14" s="6"/>
      <c r="C14" s="6">
        <f t="shared" ca="1" si="0"/>
        <v>0.21825</v>
      </c>
      <c r="D14" s="6">
        <f t="shared" ca="1" si="1"/>
        <v>0.20716666666666667</v>
      </c>
      <c r="E14" s="6">
        <f t="shared" ca="1" si="2"/>
        <v>0.1960833333333333</v>
      </c>
      <c r="F14" s="6">
        <f t="shared" si="3"/>
        <v>0.18499999999999997</v>
      </c>
      <c r="G14" s="6">
        <f t="shared" ca="1" si="4"/>
        <v>0.17391666666666664</v>
      </c>
      <c r="H14" s="6">
        <f t="shared" ca="1" si="5"/>
        <v>0.16283333333333327</v>
      </c>
      <c r="I14" s="6">
        <f t="shared" ca="1" si="6"/>
        <v>0.15174999999999994</v>
      </c>
      <c r="J14">
        <f t="shared" ca="1" si="8"/>
        <v>0.18999999999999995</v>
      </c>
      <c r="K14" t="str">
        <f t="shared" ca="1" si="9"/>
        <v/>
      </c>
      <c r="L14">
        <f t="shared" ca="1" si="10"/>
        <v>4.0837500000000033E-2</v>
      </c>
      <c r="M14">
        <f t="shared" ca="1" si="11"/>
        <v>3.1391666666666693E-2</v>
      </c>
      <c r="N14">
        <f t="shared" ca="1" si="12"/>
        <v>2.1945833333333352E-2</v>
      </c>
      <c r="O14" s="6">
        <f t="shared" ca="1" si="7"/>
        <v>1.2500000000000011E-2</v>
      </c>
      <c r="P14">
        <f t="shared" ca="1" si="13"/>
        <v>3.0541666666666703E-3</v>
      </c>
      <c r="Q14">
        <f t="shared" ca="1" si="14"/>
        <v>0</v>
      </c>
      <c r="R14">
        <v>0</v>
      </c>
    </row>
    <row r="15" spans="1:18" ht="14" customHeight="1" x14ac:dyDescent="0.2">
      <c r="B15" s="6"/>
      <c r="C15" s="6">
        <f t="shared" ca="1" si="0"/>
        <v>0.21825</v>
      </c>
      <c r="D15" s="6">
        <f t="shared" ca="1" si="1"/>
        <v>0.20716666666666667</v>
      </c>
      <c r="E15" s="6">
        <f t="shared" ca="1" si="2"/>
        <v>0.1960833333333333</v>
      </c>
      <c r="F15" s="6">
        <f t="shared" si="3"/>
        <v>0.18499999999999997</v>
      </c>
      <c r="G15" s="6">
        <f t="shared" ca="1" si="4"/>
        <v>0.17391666666666664</v>
      </c>
      <c r="H15" s="6">
        <f t="shared" ca="1" si="5"/>
        <v>0.16283333333333327</v>
      </c>
      <c r="I15" s="6">
        <f t="shared" ca="1" si="6"/>
        <v>0.15174999999999994</v>
      </c>
      <c r="J15">
        <f t="shared" ca="1" si="8"/>
        <v>0.18999999999999995</v>
      </c>
      <c r="K15" t="str">
        <f t="shared" ca="1" si="9"/>
        <v/>
      </c>
      <c r="L15">
        <f t="shared" ca="1" si="10"/>
        <v>4.0837500000000033E-2</v>
      </c>
      <c r="M15">
        <f t="shared" ca="1" si="11"/>
        <v>3.1391666666666693E-2</v>
      </c>
      <c r="N15">
        <f t="shared" ca="1" si="12"/>
        <v>2.1945833333333352E-2</v>
      </c>
      <c r="O15" s="6">
        <f t="shared" ca="1" si="7"/>
        <v>1.2500000000000011E-2</v>
      </c>
      <c r="P15">
        <f t="shared" ca="1" si="13"/>
        <v>3.0541666666666703E-3</v>
      </c>
      <c r="Q15">
        <f t="shared" ca="1" si="14"/>
        <v>0</v>
      </c>
      <c r="R15">
        <v>0</v>
      </c>
    </row>
    <row r="16" spans="1:18" ht="14" customHeight="1" x14ac:dyDescent="0.2">
      <c r="B16" s="6"/>
      <c r="C16" s="6">
        <f t="shared" ca="1" si="0"/>
        <v>0.21825</v>
      </c>
      <c r="D16" s="6">
        <f t="shared" ca="1" si="1"/>
        <v>0.20716666666666667</v>
      </c>
      <c r="E16" s="6">
        <f t="shared" ca="1" si="2"/>
        <v>0.1960833333333333</v>
      </c>
      <c r="F16" s="6">
        <f t="shared" si="3"/>
        <v>0.18499999999999997</v>
      </c>
      <c r="G16" s="6">
        <f t="shared" ca="1" si="4"/>
        <v>0.17391666666666664</v>
      </c>
      <c r="H16" s="6">
        <f t="shared" ca="1" si="5"/>
        <v>0.16283333333333327</v>
      </c>
      <c r="I16" s="6">
        <f t="shared" ca="1" si="6"/>
        <v>0.15174999999999994</v>
      </c>
      <c r="J16">
        <f t="shared" ca="1" si="8"/>
        <v>0.18999999999999995</v>
      </c>
      <c r="K16" t="str">
        <f t="shared" ca="1" si="9"/>
        <v/>
      </c>
      <c r="L16">
        <f t="shared" ca="1" si="10"/>
        <v>4.0837500000000033E-2</v>
      </c>
      <c r="M16">
        <f t="shared" ca="1" si="11"/>
        <v>3.1391666666666693E-2</v>
      </c>
      <c r="N16">
        <f t="shared" ca="1" si="12"/>
        <v>2.1945833333333352E-2</v>
      </c>
      <c r="O16" s="6">
        <f t="shared" ca="1" si="7"/>
        <v>1.2500000000000011E-2</v>
      </c>
      <c r="P16">
        <f t="shared" ca="1" si="13"/>
        <v>3.0541666666666703E-3</v>
      </c>
      <c r="Q16">
        <f t="shared" ca="1" si="14"/>
        <v>0</v>
      </c>
      <c r="R16">
        <v>0</v>
      </c>
    </row>
    <row r="17" spans="2:18" ht="14" customHeight="1" x14ac:dyDescent="0.2">
      <c r="B17" s="6"/>
      <c r="C17" s="6">
        <f t="shared" ca="1" si="0"/>
        <v>0.21825</v>
      </c>
      <c r="D17" s="6">
        <f t="shared" ca="1" si="1"/>
        <v>0.20716666666666667</v>
      </c>
      <c r="E17" s="6">
        <f t="shared" ca="1" si="2"/>
        <v>0.1960833333333333</v>
      </c>
      <c r="F17" s="6">
        <f t="shared" si="3"/>
        <v>0.18499999999999997</v>
      </c>
      <c r="G17" s="6">
        <f t="shared" ca="1" si="4"/>
        <v>0.17391666666666664</v>
      </c>
      <c r="H17" s="6">
        <f t="shared" ca="1" si="5"/>
        <v>0.16283333333333327</v>
      </c>
      <c r="I17" s="6">
        <f t="shared" ca="1" si="6"/>
        <v>0.15174999999999994</v>
      </c>
      <c r="J17">
        <f t="shared" ca="1" si="8"/>
        <v>0.18999999999999995</v>
      </c>
      <c r="K17" t="str">
        <f t="shared" ca="1" si="9"/>
        <v/>
      </c>
      <c r="L17">
        <f t="shared" ca="1" si="10"/>
        <v>4.0837500000000033E-2</v>
      </c>
      <c r="M17">
        <f t="shared" ca="1" si="11"/>
        <v>3.1391666666666693E-2</v>
      </c>
      <c r="N17">
        <f t="shared" ca="1" si="12"/>
        <v>2.1945833333333352E-2</v>
      </c>
      <c r="O17" s="6">
        <f t="shared" ca="1" si="7"/>
        <v>1.2500000000000011E-2</v>
      </c>
      <c r="P17">
        <f t="shared" ca="1" si="13"/>
        <v>3.0541666666666703E-3</v>
      </c>
      <c r="Q17">
        <f t="shared" ca="1" si="14"/>
        <v>0</v>
      </c>
      <c r="R17">
        <v>0</v>
      </c>
    </row>
    <row r="18" spans="2:18" ht="14" customHeight="1" x14ac:dyDescent="0.2">
      <c r="B18" s="6"/>
      <c r="C18" s="6">
        <f t="shared" ca="1" si="0"/>
        <v>0.21825</v>
      </c>
      <c r="D18" s="6">
        <f t="shared" ca="1" si="1"/>
        <v>0.20716666666666667</v>
      </c>
      <c r="E18" s="6">
        <f t="shared" ca="1" si="2"/>
        <v>0.1960833333333333</v>
      </c>
      <c r="F18" s="6">
        <f t="shared" si="3"/>
        <v>0.18499999999999997</v>
      </c>
      <c r="G18" s="6">
        <f t="shared" ca="1" si="4"/>
        <v>0.17391666666666664</v>
      </c>
      <c r="H18" s="6">
        <f t="shared" ca="1" si="5"/>
        <v>0.16283333333333327</v>
      </c>
      <c r="I18" s="6">
        <f t="shared" ca="1" si="6"/>
        <v>0.15174999999999994</v>
      </c>
      <c r="J18">
        <f t="shared" ca="1" si="8"/>
        <v>0.18999999999999995</v>
      </c>
      <c r="K18" t="str">
        <f t="shared" ca="1" si="9"/>
        <v/>
      </c>
      <c r="L18">
        <f t="shared" ca="1" si="10"/>
        <v>4.0837500000000033E-2</v>
      </c>
      <c r="M18">
        <f t="shared" ca="1" si="11"/>
        <v>3.1391666666666693E-2</v>
      </c>
      <c r="N18">
        <f t="shared" ca="1" si="12"/>
        <v>2.1945833333333352E-2</v>
      </c>
      <c r="O18" s="6">
        <f t="shared" ca="1" si="7"/>
        <v>1.2500000000000011E-2</v>
      </c>
      <c r="P18">
        <f t="shared" ca="1" si="13"/>
        <v>3.0541666666666703E-3</v>
      </c>
      <c r="Q18">
        <f t="shared" ca="1" si="14"/>
        <v>0</v>
      </c>
      <c r="R18">
        <v>0</v>
      </c>
    </row>
    <row r="19" spans="2:18" ht="14" customHeight="1" x14ac:dyDescent="0.2">
      <c r="B19" s="6"/>
      <c r="C19" s="6">
        <f t="shared" ca="1" si="0"/>
        <v>0.21825</v>
      </c>
      <c r="D19" s="6">
        <f t="shared" ca="1" si="1"/>
        <v>0.20716666666666667</v>
      </c>
      <c r="E19" s="6">
        <f t="shared" ca="1" si="2"/>
        <v>0.1960833333333333</v>
      </c>
      <c r="F19" s="6">
        <f t="shared" si="3"/>
        <v>0.18499999999999997</v>
      </c>
      <c r="G19" s="6">
        <f t="shared" ca="1" si="4"/>
        <v>0.17391666666666664</v>
      </c>
      <c r="H19" s="6">
        <f t="shared" ca="1" si="5"/>
        <v>0.16283333333333327</v>
      </c>
      <c r="I19" s="6">
        <f t="shared" ca="1" si="6"/>
        <v>0.15174999999999994</v>
      </c>
      <c r="J19">
        <f t="shared" ca="1" si="8"/>
        <v>0.18999999999999995</v>
      </c>
      <c r="K19" t="str">
        <f t="shared" ca="1" si="9"/>
        <v/>
      </c>
      <c r="L19">
        <f t="shared" ca="1" si="10"/>
        <v>4.0837500000000033E-2</v>
      </c>
      <c r="M19">
        <f t="shared" ca="1" si="11"/>
        <v>3.1391666666666693E-2</v>
      </c>
      <c r="N19">
        <f t="shared" ca="1" si="12"/>
        <v>2.1945833333333352E-2</v>
      </c>
      <c r="O19" s="6">
        <f t="shared" ca="1" si="7"/>
        <v>1.2500000000000011E-2</v>
      </c>
      <c r="P19">
        <f t="shared" ca="1" si="13"/>
        <v>3.0541666666666703E-3</v>
      </c>
      <c r="Q19">
        <f t="shared" ca="1" si="14"/>
        <v>0</v>
      </c>
      <c r="R19">
        <v>0</v>
      </c>
    </row>
    <row r="20" spans="2:18" ht="14" customHeight="1" x14ac:dyDescent="0.2">
      <c r="B20" s="6"/>
      <c r="C20" s="6">
        <f t="shared" ca="1" si="0"/>
        <v>0.21825</v>
      </c>
      <c r="D20" s="6">
        <f t="shared" ca="1" si="1"/>
        <v>0.20716666666666667</v>
      </c>
      <c r="E20" s="6">
        <f t="shared" ca="1" si="2"/>
        <v>0.1960833333333333</v>
      </c>
      <c r="F20" s="6">
        <f t="shared" si="3"/>
        <v>0.18499999999999997</v>
      </c>
      <c r="G20" s="6">
        <f t="shared" ca="1" si="4"/>
        <v>0.17391666666666664</v>
      </c>
      <c r="H20" s="6">
        <f t="shared" ca="1" si="5"/>
        <v>0.16283333333333327</v>
      </c>
      <c r="I20" s="6">
        <f t="shared" ca="1" si="6"/>
        <v>0.15174999999999994</v>
      </c>
      <c r="J20">
        <f t="shared" ca="1" si="8"/>
        <v>0.18999999999999995</v>
      </c>
      <c r="K20" t="str">
        <f t="shared" ca="1" si="9"/>
        <v/>
      </c>
      <c r="L20">
        <f t="shared" ca="1" si="10"/>
        <v>4.0837500000000033E-2</v>
      </c>
      <c r="M20">
        <f t="shared" ca="1" si="11"/>
        <v>3.1391666666666693E-2</v>
      </c>
      <c r="N20">
        <f t="shared" ca="1" si="12"/>
        <v>2.1945833333333352E-2</v>
      </c>
      <c r="O20" s="6">
        <f t="shared" ca="1" si="7"/>
        <v>1.2500000000000011E-2</v>
      </c>
      <c r="P20">
        <f t="shared" ca="1" si="13"/>
        <v>3.0541666666666703E-3</v>
      </c>
      <c r="Q20">
        <f t="shared" ca="1" si="14"/>
        <v>0</v>
      </c>
      <c r="R20">
        <v>0</v>
      </c>
    </row>
    <row r="21" spans="2:18" ht="14" customHeight="1" x14ac:dyDescent="0.2">
      <c r="B21" s="6"/>
      <c r="C21" s="6">
        <f t="shared" ca="1" si="0"/>
        <v>0.21825</v>
      </c>
      <c r="D21" s="6">
        <f t="shared" ca="1" si="1"/>
        <v>0.20716666666666667</v>
      </c>
      <c r="E21" s="6">
        <f t="shared" ca="1" si="2"/>
        <v>0.1960833333333333</v>
      </c>
      <c r="F21" s="6">
        <f t="shared" si="3"/>
        <v>0.18499999999999997</v>
      </c>
      <c r="G21" s="6">
        <f t="shared" ca="1" si="4"/>
        <v>0.17391666666666664</v>
      </c>
      <c r="H21" s="6">
        <f t="shared" ca="1" si="5"/>
        <v>0.16283333333333327</v>
      </c>
      <c r="I21" s="6">
        <f t="shared" ca="1" si="6"/>
        <v>0.15174999999999994</v>
      </c>
      <c r="J21">
        <f t="shared" ca="1" si="8"/>
        <v>0.18999999999999995</v>
      </c>
      <c r="K21" t="str">
        <f t="shared" ca="1" si="9"/>
        <v/>
      </c>
      <c r="L21">
        <f t="shared" ca="1" si="10"/>
        <v>4.0837500000000033E-2</v>
      </c>
      <c r="M21">
        <f t="shared" ca="1" si="11"/>
        <v>3.1391666666666693E-2</v>
      </c>
      <c r="N21">
        <f t="shared" ca="1" si="12"/>
        <v>2.1945833333333352E-2</v>
      </c>
      <c r="O21" s="6">
        <f t="shared" ca="1" si="7"/>
        <v>1.2500000000000011E-2</v>
      </c>
      <c r="P21">
        <f t="shared" ca="1" si="13"/>
        <v>3.0541666666666703E-3</v>
      </c>
      <c r="Q21">
        <f t="shared" ca="1" si="14"/>
        <v>0</v>
      </c>
      <c r="R21">
        <v>0</v>
      </c>
    </row>
    <row r="22" spans="2:18" ht="14" customHeight="1" x14ac:dyDescent="0.2">
      <c r="B22" s="6"/>
      <c r="C22" s="6">
        <f t="shared" ca="1" si="0"/>
        <v>0.21825</v>
      </c>
      <c r="D22" s="6">
        <f t="shared" ca="1" si="1"/>
        <v>0.20716666666666667</v>
      </c>
      <c r="E22" s="6">
        <f t="shared" ca="1" si="2"/>
        <v>0.1960833333333333</v>
      </c>
      <c r="F22" s="6">
        <f t="shared" si="3"/>
        <v>0.18499999999999997</v>
      </c>
      <c r="G22" s="6">
        <f t="shared" ca="1" si="4"/>
        <v>0.17391666666666664</v>
      </c>
      <c r="H22" s="6">
        <f t="shared" ca="1" si="5"/>
        <v>0.16283333333333327</v>
      </c>
      <c r="I22" s="6">
        <f t="shared" ca="1" si="6"/>
        <v>0.15174999999999994</v>
      </c>
      <c r="J22">
        <f t="shared" ca="1" si="8"/>
        <v>0.18999999999999995</v>
      </c>
      <c r="K22" t="str">
        <f t="shared" ca="1" si="9"/>
        <v/>
      </c>
      <c r="L22">
        <f t="shared" ca="1" si="10"/>
        <v>4.0837500000000033E-2</v>
      </c>
      <c r="M22">
        <f t="shared" ca="1" si="11"/>
        <v>3.1391666666666693E-2</v>
      </c>
      <c r="N22">
        <f t="shared" ca="1" si="12"/>
        <v>2.1945833333333352E-2</v>
      </c>
      <c r="O22" s="6">
        <f t="shared" ca="1" si="7"/>
        <v>1.2500000000000011E-2</v>
      </c>
      <c r="P22">
        <f t="shared" ca="1" si="13"/>
        <v>3.0541666666666703E-3</v>
      </c>
      <c r="Q22">
        <f t="shared" ca="1" si="14"/>
        <v>0</v>
      </c>
      <c r="R22">
        <v>0</v>
      </c>
    </row>
    <row r="23" spans="2:18" ht="14" customHeight="1" x14ac:dyDescent="0.2">
      <c r="B23" s="6"/>
      <c r="C23" s="6">
        <f t="shared" ca="1" si="0"/>
        <v>0.21825</v>
      </c>
      <c r="D23" s="6">
        <f t="shared" ca="1" si="1"/>
        <v>0.20716666666666667</v>
      </c>
      <c r="E23" s="6">
        <f t="shared" ca="1" si="2"/>
        <v>0.1960833333333333</v>
      </c>
      <c r="F23" s="6">
        <f t="shared" si="3"/>
        <v>0.18499999999999997</v>
      </c>
      <c r="G23" s="6">
        <f t="shared" ca="1" si="4"/>
        <v>0.17391666666666664</v>
      </c>
      <c r="H23" s="6">
        <f t="shared" ca="1" si="5"/>
        <v>0.16283333333333327</v>
      </c>
      <c r="I23" s="6">
        <f t="shared" ca="1" si="6"/>
        <v>0.15174999999999994</v>
      </c>
      <c r="J23">
        <f t="shared" ca="1" si="8"/>
        <v>0.18999999999999995</v>
      </c>
      <c r="K23" t="str">
        <f t="shared" ca="1" si="9"/>
        <v/>
      </c>
      <c r="L23">
        <f t="shared" ca="1" si="10"/>
        <v>4.0837500000000033E-2</v>
      </c>
      <c r="M23">
        <f t="shared" ca="1" si="11"/>
        <v>3.1391666666666693E-2</v>
      </c>
      <c r="N23">
        <f t="shared" ca="1" si="12"/>
        <v>2.1945833333333352E-2</v>
      </c>
      <c r="O23" s="6">
        <f t="shared" ca="1" si="7"/>
        <v>1.2500000000000011E-2</v>
      </c>
      <c r="P23">
        <f t="shared" ca="1" si="13"/>
        <v>3.0541666666666703E-3</v>
      </c>
      <c r="Q23">
        <f t="shared" ca="1" si="14"/>
        <v>0</v>
      </c>
      <c r="R23">
        <v>0</v>
      </c>
    </row>
    <row r="24" spans="2:18" ht="14" customHeight="1" x14ac:dyDescent="0.2">
      <c r="B24" s="6"/>
      <c r="C24" s="6">
        <f t="shared" ca="1" si="0"/>
        <v>0.21825</v>
      </c>
      <c r="D24" s="6">
        <f t="shared" ca="1" si="1"/>
        <v>0.20716666666666667</v>
      </c>
      <c r="E24" s="6">
        <f t="shared" ca="1" si="2"/>
        <v>0.1960833333333333</v>
      </c>
      <c r="F24" s="6">
        <f t="shared" si="3"/>
        <v>0.18499999999999997</v>
      </c>
      <c r="G24" s="6">
        <f t="shared" ca="1" si="4"/>
        <v>0.17391666666666664</v>
      </c>
      <c r="H24" s="6">
        <f t="shared" ca="1" si="5"/>
        <v>0.16283333333333327</v>
      </c>
      <c r="I24" s="6">
        <f t="shared" ca="1" si="6"/>
        <v>0.15174999999999994</v>
      </c>
      <c r="J24">
        <f t="shared" ca="1" si="8"/>
        <v>0.18999999999999995</v>
      </c>
      <c r="K24" t="str">
        <f t="shared" ca="1" si="9"/>
        <v/>
      </c>
      <c r="L24">
        <f t="shared" ca="1" si="10"/>
        <v>4.0837500000000033E-2</v>
      </c>
      <c r="M24">
        <f t="shared" ca="1" si="11"/>
        <v>3.1391666666666693E-2</v>
      </c>
      <c r="N24">
        <f t="shared" ca="1" si="12"/>
        <v>2.1945833333333352E-2</v>
      </c>
      <c r="O24" s="6">
        <f t="shared" ca="1" si="7"/>
        <v>1.2500000000000011E-2</v>
      </c>
      <c r="P24">
        <f t="shared" ca="1" si="13"/>
        <v>3.0541666666666703E-3</v>
      </c>
      <c r="Q24">
        <f t="shared" ca="1" si="14"/>
        <v>0</v>
      </c>
      <c r="R24">
        <v>0</v>
      </c>
    </row>
    <row r="25" spans="2:18" ht="14" customHeight="1" x14ac:dyDescent="0.2">
      <c r="B25" s="6"/>
      <c r="C25" s="6">
        <f t="shared" ca="1" si="0"/>
        <v>0.21825</v>
      </c>
      <c r="D25" s="6">
        <f t="shared" ca="1" si="1"/>
        <v>0.20716666666666667</v>
      </c>
      <c r="E25" s="6">
        <f t="shared" ca="1" si="2"/>
        <v>0.1960833333333333</v>
      </c>
      <c r="F25" s="6">
        <f t="shared" si="3"/>
        <v>0.18499999999999997</v>
      </c>
      <c r="G25" s="6">
        <f t="shared" ca="1" si="4"/>
        <v>0.17391666666666664</v>
      </c>
      <c r="H25" s="6">
        <f t="shared" ca="1" si="5"/>
        <v>0.16283333333333327</v>
      </c>
      <c r="I25" s="6">
        <f t="shared" ca="1" si="6"/>
        <v>0.15174999999999994</v>
      </c>
      <c r="J25">
        <f t="shared" ca="1" si="8"/>
        <v>0.18999999999999995</v>
      </c>
      <c r="K25" t="str">
        <f t="shared" ca="1" si="9"/>
        <v/>
      </c>
      <c r="L25">
        <f t="shared" ca="1" si="10"/>
        <v>4.0837500000000033E-2</v>
      </c>
      <c r="M25">
        <f t="shared" ca="1" si="11"/>
        <v>3.1391666666666693E-2</v>
      </c>
      <c r="N25">
        <f t="shared" ca="1" si="12"/>
        <v>2.1945833333333352E-2</v>
      </c>
      <c r="O25" s="6">
        <f t="shared" ca="1" si="7"/>
        <v>1.2500000000000011E-2</v>
      </c>
      <c r="P25">
        <f t="shared" ca="1" si="13"/>
        <v>3.0541666666666703E-3</v>
      </c>
      <c r="Q25">
        <f t="shared" ca="1" si="14"/>
        <v>0</v>
      </c>
      <c r="R25">
        <v>0</v>
      </c>
    </row>
    <row r="26" spans="2:18" ht="14" customHeight="1" x14ac:dyDescent="0.2">
      <c r="B26" s="6"/>
      <c r="C26" s="6">
        <f t="shared" ca="1" si="0"/>
        <v>0.21825</v>
      </c>
      <c r="D26" s="6">
        <f t="shared" ca="1" si="1"/>
        <v>0.20716666666666667</v>
      </c>
      <c r="E26" s="6">
        <f t="shared" ca="1" si="2"/>
        <v>0.1960833333333333</v>
      </c>
      <c r="F26" s="6">
        <f t="shared" si="3"/>
        <v>0.18499999999999997</v>
      </c>
      <c r="G26" s="6">
        <f t="shared" ca="1" si="4"/>
        <v>0.17391666666666664</v>
      </c>
      <c r="H26" s="6">
        <f t="shared" ca="1" si="5"/>
        <v>0.16283333333333327</v>
      </c>
      <c r="I26" s="6">
        <f t="shared" ca="1" si="6"/>
        <v>0.15174999999999994</v>
      </c>
      <c r="J26">
        <f t="shared" ca="1" si="8"/>
        <v>0.18999999999999995</v>
      </c>
      <c r="K26" t="str">
        <f t="shared" ca="1" si="9"/>
        <v/>
      </c>
      <c r="L26">
        <f t="shared" ca="1" si="10"/>
        <v>4.0837500000000033E-2</v>
      </c>
      <c r="M26">
        <f t="shared" ca="1" si="11"/>
        <v>3.1391666666666693E-2</v>
      </c>
      <c r="N26">
        <f t="shared" ca="1" si="12"/>
        <v>2.1945833333333352E-2</v>
      </c>
      <c r="O26" s="6">
        <f t="shared" ca="1" si="7"/>
        <v>1.2500000000000011E-2</v>
      </c>
      <c r="P26">
        <f t="shared" ca="1" si="13"/>
        <v>3.0541666666666703E-3</v>
      </c>
      <c r="Q26">
        <f t="shared" ca="1" si="14"/>
        <v>0</v>
      </c>
      <c r="R26">
        <v>0</v>
      </c>
    </row>
    <row r="27" spans="2:18" ht="14" customHeight="1" x14ac:dyDescent="0.2">
      <c r="B27" s="6"/>
      <c r="C27" s="6">
        <f t="shared" ca="1" si="0"/>
        <v>0.21825</v>
      </c>
      <c r="D27" s="6">
        <f t="shared" ca="1" si="1"/>
        <v>0.20716666666666667</v>
      </c>
      <c r="E27" s="6">
        <f t="shared" ca="1" si="2"/>
        <v>0.1960833333333333</v>
      </c>
      <c r="F27" s="6">
        <f t="shared" si="3"/>
        <v>0.18499999999999997</v>
      </c>
      <c r="G27" s="6">
        <f t="shared" ca="1" si="4"/>
        <v>0.17391666666666664</v>
      </c>
      <c r="H27" s="6">
        <f t="shared" ca="1" si="5"/>
        <v>0.16283333333333327</v>
      </c>
      <c r="I27" s="6">
        <f t="shared" ca="1" si="6"/>
        <v>0.15174999999999994</v>
      </c>
      <c r="J27">
        <f t="shared" ca="1" si="8"/>
        <v>0.18999999999999995</v>
      </c>
      <c r="K27" t="str">
        <f t="shared" ca="1" si="9"/>
        <v/>
      </c>
      <c r="L27">
        <f t="shared" ca="1" si="10"/>
        <v>4.0837500000000033E-2</v>
      </c>
      <c r="M27">
        <f t="shared" ca="1" si="11"/>
        <v>3.1391666666666693E-2</v>
      </c>
      <c r="N27">
        <f t="shared" ca="1" si="12"/>
        <v>2.1945833333333352E-2</v>
      </c>
      <c r="O27" s="6">
        <f t="shared" ca="1" si="7"/>
        <v>1.2500000000000011E-2</v>
      </c>
      <c r="P27">
        <f t="shared" ca="1" si="13"/>
        <v>3.0541666666666703E-3</v>
      </c>
      <c r="Q27">
        <f t="shared" ca="1" si="14"/>
        <v>0</v>
      </c>
      <c r="R27">
        <v>0</v>
      </c>
    </row>
    <row r="28" spans="2:18" ht="14" customHeight="1" x14ac:dyDescent="0.2">
      <c r="B28" s="6"/>
      <c r="C28" s="6">
        <f t="shared" ca="1" si="0"/>
        <v>0.21825</v>
      </c>
      <c r="D28" s="6">
        <f t="shared" ca="1" si="1"/>
        <v>0.20716666666666667</v>
      </c>
      <c r="E28" s="6">
        <f t="shared" ca="1" si="2"/>
        <v>0.1960833333333333</v>
      </c>
      <c r="F28" s="6">
        <f t="shared" si="3"/>
        <v>0.18499999999999997</v>
      </c>
      <c r="G28" s="6">
        <f t="shared" ca="1" si="4"/>
        <v>0.17391666666666664</v>
      </c>
      <c r="H28" s="6">
        <f t="shared" ca="1" si="5"/>
        <v>0.16283333333333327</v>
      </c>
      <c r="I28" s="6">
        <f t="shared" ca="1" si="6"/>
        <v>0.15174999999999994</v>
      </c>
      <c r="J28">
        <f t="shared" ca="1" si="8"/>
        <v>0.18999999999999995</v>
      </c>
      <c r="K28" t="str">
        <f t="shared" ca="1" si="9"/>
        <v/>
      </c>
      <c r="L28">
        <f t="shared" ca="1" si="10"/>
        <v>4.0837500000000033E-2</v>
      </c>
      <c r="M28">
        <f t="shared" ca="1" si="11"/>
        <v>3.1391666666666693E-2</v>
      </c>
      <c r="N28">
        <f t="shared" ca="1" si="12"/>
        <v>2.1945833333333352E-2</v>
      </c>
      <c r="O28" s="6">
        <f t="shared" ca="1" si="7"/>
        <v>1.2500000000000011E-2</v>
      </c>
      <c r="P28">
        <f t="shared" ca="1" si="13"/>
        <v>3.0541666666666703E-3</v>
      </c>
      <c r="Q28">
        <f t="shared" ca="1" si="14"/>
        <v>0</v>
      </c>
      <c r="R28">
        <v>0</v>
      </c>
    </row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scale="9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STAAR 16-22 Master Dataset</vt:lpstr>
      <vt:lpstr>STAAR 16-22 Writing-Fail-XmR</vt:lpstr>
      <vt:lpstr>STAAR 16-22-ELA Read-Fail XmR</vt:lpstr>
      <vt:lpstr>STAAR 16-22 by sub all  XmR </vt:lpstr>
      <vt:lpstr>'STAAR 16-22 by sub all  XmR '!Print_Area</vt:lpstr>
      <vt:lpstr>'STAAR 16-22 Writing-Fail-XmR'!Print_Area</vt:lpstr>
      <vt:lpstr>'STAAR 16-22-ELA Read-Fail XmR'!Print_Area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approaches Data</dc:title>
  <dc:creator>QI Macros</dc:creator>
  <dc:description>
_x000d_QI Macros 2025.01
_x000d_qimacros.com</dc:description>
  <cp:lastModifiedBy>D S</cp:lastModifiedBy>
  <dcterms:created xsi:type="dcterms:W3CDTF">2024-01-14T21:52:04Z</dcterms:created>
  <dcterms:modified xsi:type="dcterms:W3CDTF">2025-07-09T17:59:25Z</dcterms:modified>
</cp:coreProperties>
</file>