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96" windowWidth="17796" windowHeight="8712"/>
  </bookViews>
  <sheets>
    <sheet name="Sayfa1" sheetId="1" r:id="rId1"/>
    <sheet name="Sayfa2" sheetId="2" r:id="rId2"/>
    <sheet name="Sayfa3" sheetId="3" r:id="rId3"/>
  </sheets>
  <calcPr calcId="124519"/>
</workbook>
</file>

<file path=xl/calcChain.xml><?xml version="1.0" encoding="utf-8"?>
<calcChain xmlns="http://schemas.openxmlformats.org/spreadsheetml/2006/main">
  <c r="C19" i="1"/>
  <c r="K17"/>
  <c r="J14"/>
  <c r="J15"/>
  <c r="J16"/>
  <c r="J13"/>
  <c r="J9"/>
  <c r="J8"/>
  <c r="H14"/>
  <c r="H15"/>
  <c r="H16"/>
  <c r="H17"/>
  <c r="H13"/>
  <c r="Q14"/>
  <c r="M17"/>
  <c r="O14"/>
  <c r="O15"/>
  <c r="G14"/>
  <c r="G15"/>
  <c r="G16"/>
  <c r="M14"/>
  <c r="M15"/>
  <c r="Q15" s="1"/>
  <c r="M16"/>
  <c r="Q16" s="1"/>
  <c r="M13"/>
  <c r="Q13" s="1"/>
  <c r="Q17" s="1"/>
  <c r="G6"/>
  <c r="I6" s="1"/>
  <c r="G7"/>
  <c r="H7" s="1"/>
  <c r="G8"/>
  <c r="H8" s="1"/>
  <c r="G5"/>
  <c r="I5" s="1"/>
  <c r="I13"/>
  <c r="G13"/>
  <c r="G17" s="1"/>
  <c r="I7"/>
  <c r="I8"/>
  <c r="H5"/>
  <c r="I16" l="1"/>
  <c r="O16"/>
  <c r="I15"/>
  <c r="I14"/>
  <c r="I17" s="1"/>
  <c r="O13"/>
  <c r="J7"/>
  <c r="H6"/>
  <c r="J6" s="1"/>
  <c r="I9"/>
  <c r="J5"/>
  <c r="G9"/>
  <c r="O17" l="1"/>
  <c r="J17"/>
  <c r="H9"/>
  <c r="K9" s="1"/>
  <c r="C20" l="1"/>
</calcChain>
</file>

<file path=xl/sharedStrings.xml><?xml version="1.0" encoding="utf-8"?>
<sst xmlns="http://schemas.openxmlformats.org/spreadsheetml/2006/main" count="34" uniqueCount="26">
  <si>
    <t>Task</t>
  </si>
  <si>
    <t xml:space="preserve"> Duration
[days]</t>
  </si>
  <si>
    <t>Salary
[/h]</t>
  </si>
  <si>
    <t>BAC</t>
  </si>
  <si>
    <t>PV</t>
  </si>
  <si>
    <t>EV</t>
  </si>
  <si>
    <t>SV</t>
  </si>
  <si>
    <t>Developement</t>
  </si>
  <si>
    <t>Consulting</t>
  </si>
  <si>
    <t xml:space="preserve">Initial work </t>
  </si>
  <si>
    <t>UI interface</t>
  </si>
  <si>
    <t>TOTAL</t>
  </si>
  <si>
    <t>SPI</t>
  </si>
  <si>
    <t>ETC</t>
  </si>
  <si>
    <t>AC</t>
  </si>
  <si>
    <t>EAC</t>
  </si>
  <si>
    <t>CV</t>
  </si>
  <si>
    <t>CPI</t>
  </si>
  <si>
    <t>TCPI:</t>
  </si>
  <si>
    <t>CPI-TCPI:</t>
  </si>
  <si>
    <t>After change BAC</t>
  </si>
  <si>
    <t>After change EV</t>
  </si>
  <si>
    <t>After change PV</t>
  </si>
  <si>
    <t>CP%</t>
  </si>
  <si>
    <t>CA%</t>
  </si>
  <si>
    <t>total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</si>
</sst>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rgb="FF111111"/>
      <name val="Source Sans Pro"/>
      <family val="2"/>
    </font>
    <font>
      <b/>
      <sz val="10"/>
      <color rgb="FF222222"/>
      <name val="Consolas"/>
      <family val="3"/>
      <charset val="16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1" fillId="0" borderId="0" xfId="0" applyFont="1"/>
    <xf numFmtId="0" fontId="2" fillId="2" borderId="1" xfId="0" applyFont="1" applyFill="1" applyBorder="1" applyAlignment="1">
      <alignment horizontal="left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Q25"/>
  <sheetViews>
    <sheetView tabSelected="1" workbookViewId="0">
      <selection activeCell="C19" sqref="C19"/>
    </sheetView>
  </sheetViews>
  <sheetFormatPr defaultRowHeight="14.4"/>
  <cols>
    <col min="2" max="2" width="17.88671875" customWidth="1"/>
    <col min="5" max="5" width="9.88671875" bestFit="1" customWidth="1"/>
    <col min="6" max="6" width="14" customWidth="1"/>
    <col min="7" max="7" width="12" bestFit="1" customWidth="1"/>
  </cols>
  <sheetData>
    <row r="4" spans="1:17" ht="28.8">
      <c r="B4" s="1" t="s">
        <v>0</v>
      </c>
      <c r="C4" s="2" t="s">
        <v>1</v>
      </c>
      <c r="D4" s="2" t="s">
        <v>2</v>
      </c>
      <c r="E4" s="2" t="s">
        <v>23</v>
      </c>
      <c r="F4" s="2" t="s">
        <v>24</v>
      </c>
      <c r="G4" s="2" t="s">
        <v>3</v>
      </c>
      <c r="H4" s="2" t="s">
        <v>4</v>
      </c>
      <c r="I4" s="2" t="s">
        <v>5</v>
      </c>
      <c r="J4" s="2" t="s">
        <v>6</v>
      </c>
    </row>
    <row r="5" spans="1:17">
      <c r="A5">
        <v>1</v>
      </c>
      <c r="B5" t="s">
        <v>7</v>
      </c>
      <c r="C5" s="3">
        <v>140</v>
      </c>
      <c r="D5" s="3">
        <v>10</v>
      </c>
      <c r="E5" s="3">
        <v>50</v>
      </c>
      <c r="F5" s="3">
        <v>50</v>
      </c>
      <c r="G5" s="3">
        <f>C5*D5*8</f>
        <v>11200</v>
      </c>
      <c r="H5" s="3">
        <f>E5*G5/100</f>
        <v>5600</v>
      </c>
      <c r="I5" s="3">
        <f>F5*G5/100</f>
        <v>5600</v>
      </c>
      <c r="J5" s="3">
        <f>I5-H5</f>
        <v>0</v>
      </c>
      <c r="K5" s="3"/>
    </row>
    <row r="6" spans="1:17">
      <c r="A6">
        <v>2</v>
      </c>
      <c r="B6" t="s">
        <v>8</v>
      </c>
      <c r="C6" s="3">
        <v>140</v>
      </c>
      <c r="D6" s="3">
        <v>15</v>
      </c>
      <c r="E6" s="3">
        <v>50</v>
      </c>
      <c r="F6" s="3">
        <v>50</v>
      </c>
      <c r="G6" s="3">
        <f t="shared" ref="G6:G8" si="0">C6*D6*8</f>
        <v>16800</v>
      </c>
      <c r="H6" s="3">
        <f t="shared" ref="H6:H8" si="1">E6*G6/100</f>
        <v>8400</v>
      </c>
      <c r="I6" s="3">
        <f t="shared" ref="I6:I8" si="2">F6*G6/100</f>
        <v>8400</v>
      </c>
      <c r="J6" s="3">
        <f t="shared" ref="J6:J7" si="3">I6-H6</f>
        <v>0</v>
      </c>
      <c r="K6" s="3"/>
    </row>
    <row r="7" spans="1:17">
      <c r="A7">
        <v>3</v>
      </c>
      <c r="B7" t="s">
        <v>9</v>
      </c>
      <c r="C7" s="3">
        <v>3</v>
      </c>
      <c r="D7" s="3">
        <v>10</v>
      </c>
      <c r="E7" s="3">
        <v>100</v>
      </c>
      <c r="F7" s="3">
        <v>100</v>
      </c>
      <c r="G7" s="3">
        <f t="shared" si="0"/>
        <v>240</v>
      </c>
      <c r="H7" s="3">
        <f t="shared" si="1"/>
        <v>240</v>
      </c>
      <c r="I7" s="3">
        <f t="shared" si="2"/>
        <v>240</v>
      </c>
      <c r="J7" s="3">
        <f t="shared" si="3"/>
        <v>0</v>
      </c>
      <c r="K7" s="3"/>
    </row>
    <row r="8" spans="1:17">
      <c r="A8">
        <v>4</v>
      </c>
      <c r="B8" t="s">
        <v>10</v>
      </c>
      <c r="C8" s="3">
        <v>60</v>
      </c>
      <c r="D8" s="3">
        <v>15</v>
      </c>
      <c r="E8" s="3">
        <v>50</v>
      </c>
      <c r="F8" s="3">
        <v>40</v>
      </c>
      <c r="G8" s="3">
        <f t="shared" si="0"/>
        <v>7200</v>
      </c>
      <c r="H8" s="3">
        <f t="shared" si="1"/>
        <v>3600</v>
      </c>
      <c r="I8" s="3">
        <f t="shared" si="2"/>
        <v>2880</v>
      </c>
      <c r="J8" s="3">
        <f>I8-H8</f>
        <v>-720</v>
      </c>
      <c r="K8" s="5" t="s">
        <v>12</v>
      </c>
    </row>
    <row r="9" spans="1:17">
      <c r="C9" s="3"/>
      <c r="D9" s="3"/>
      <c r="E9" s="3"/>
      <c r="F9" s="5" t="s">
        <v>11</v>
      </c>
      <c r="G9" s="3">
        <f>SUM(G5:G8)</f>
        <v>35440</v>
      </c>
      <c r="H9" s="3">
        <f>SUM(H5:H8)</f>
        <v>17840</v>
      </c>
      <c r="I9" s="3">
        <f>SUM(I5:I8)</f>
        <v>17120</v>
      </c>
      <c r="J9" s="3">
        <f>SUM(J5:J8)</f>
        <v>-720</v>
      </c>
      <c r="K9" s="3">
        <f>I9/H9</f>
        <v>0.95964125560538116</v>
      </c>
    </row>
    <row r="12" spans="1:17" ht="28.8">
      <c r="B12" s="1" t="s">
        <v>0</v>
      </c>
      <c r="C12" s="2" t="s">
        <v>1</v>
      </c>
      <c r="D12" s="2" t="s">
        <v>2</v>
      </c>
      <c r="E12" s="5"/>
      <c r="F12" s="5"/>
      <c r="G12" s="5" t="s">
        <v>13</v>
      </c>
      <c r="H12" s="5" t="s">
        <v>14</v>
      </c>
      <c r="I12" s="5" t="s">
        <v>15</v>
      </c>
      <c r="J12" s="5" t="s">
        <v>16</v>
      </c>
      <c r="K12" s="5"/>
      <c r="L12" s="5"/>
      <c r="M12" s="5" t="s">
        <v>20</v>
      </c>
      <c r="O12" s="7" t="s">
        <v>21</v>
      </c>
      <c r="Q12" s="7" t="s">
        <v>22</v>
      </c>
    </row>
    <row r="13" spans="1:17">
      <c r="B13" t="s">
        <v>7</v>
      </c>
      <c r="C13" s="4">
        <v>140</v>
      </c>
      <c r="D13" s="4">
        <v>10</v>
      </c>
      <c r="E13" s="4"/>
      <c r="F13" s="4"/>
      <c r="G13" s="4">
        <f>(C13-(C13*F5/100))*D13*8</f>
        <v>5600</v>
      </c>
      <c r="H13" s="4">
        <f>C13*D13*(F5/100)*8</f>
        <v>5600</v>
      </c>
      <c r="I13" s="4">
        <f>G13+H13</f>
        <v>11200</v>
      </c>
      <c r="J13" s="4">
        <f>I5-H13</f>
        <v>0</v>
      </c>
      <c r="K13" s="5"/>
      <c r="L13" s="5"/>
      <c r="M13">
        <f>C13*D13*8</f>
        <v>11200</v>
      </c>
      <c r="O13">
        <f>F5*M13/100</f>
        <v>5600</v>
      </c>
      <c r="Q13">
        <f>E5*M13/100</f>
        <v>5600</v>
      </c>
    </row>
    <row r="14" spans="1:17">
      <c r="B14" t="s">
        <v>8</v>
      </c>
      <c r="C14" s="4">
        <v>140</v>
      </c>
      <c r="D14" s="4">
        <v>15</v>
      </c>
      <c r="E14" s="4"/>
      <c r="F14" s="4"/>
      <c r="G14" s="4">
        <f t="shared" ref="G14:G16" si="4">(C14-(C14*F6/100))*D14*8</f>
        <v>8400</v>
      </c>
      <c r="H14" s="4">
        <f t="shared" ref="H14:H16" si="5">C14*D14*(F6/100)*8</f>
        <v>8400</v>
      </c>
      <c r="I14" s="4">
        <f t="shared" ref="I14:I16" si="6">G14+H14</f>
        <v>16800</v>
      </c>
      <c r="J14" s="4">
        <f t="shared" ref="J14:J16" si="7">I6-H14</f>
        <v>0</v>
      </c>
      <c r="K14" s="5"/>
      <c r="L14" s="5"/>
      <c r="M14">
        <f t="shared" ref="M14:M16" si="8">C14*D14*8</f>
        <v>16800</v>
      </c>
      <c r="O14">
        <f t="shared" ref="O14:O16" si="9">F6*M14/100</f>
        <v>8400</v>
      </c>
      <c r="Q14">
        <f t="shared" ref="Q14:Q16" si="10">E6*M14/100</f>
        <v>8400</v>
      </c>
    </row>
    <row r="15" spans="1:17">
      <c r="B15" t="s">
        <v>9</v>
      </c>
      <c r="C15" s="4">
        <v>3</v>
      </c>
      <c r="D15" s="4">
        <v>10</v>
      </c>
      <c r="E15" s="4"/>
      <c r="F15" s="4"/>
      <c r="G15" s="4">
        <f t="shared" si="4"/>
        <v>0</v>
      </c>
      <c r="H15" s="4">
        <f t="shared" si="5"/>
        <v>240</v>
      </c>
      <c r="I15" s="4">
        <f t="shared" si="6"/>
        <v>240</v>
      </c>
      <c r="J15" s="4">
        <f t="shared" si="7"/>
        <v>0</v>
      </c>
      <c r="K15" s="5"/>
      <c r="L15" s="5"/>
      <c r="M15">
        <f t="shared" si="8"/>
        <v>240</v>
      </c>
      <c r="O15">
        <f t="shared" si="9"/>
        <v>240</v>
      </c>
      <c r="Q15">
        <f t="shared" si="10"/>
        <v>240</v>
      </c>
    </row>
    <row r="16" spans="1:17">
      <c r="B16" t="s">
        <v>10</v>
      </c>
      <c r="C16" s="4">
        <v>75</v>
      </c>
      <c r="D16" s="4">
        <v>14</v>
      </c>
      <c r="E16" s="4"/>
      <c r="F16" s="4"/>
      <c r="G16" s="4">
        <f t="shared" si="4"/>
        <v>5040</v>
      </c>
      <c r="H16" s="4">
        <f t="shared" si="5"/>
        <v>3360</v>
      </c>
      <c r="I16" s="4">
        <f t="shared" si="6"/>
        <v>8400</v>
      </c>
      <c r="J16" s="4">
        <f t="shared" si="7"/>
        <v>-480</v>
      </c>
      <c r="K16" s="5" t="s">
        <v>17</v>
      </c>
      <c r="L16" s="5"/>
      <c r="M16">
        <f t="shared" si="8"/>
        <v>8400</v>
      </c>
      <c r="O16">
        <f t="shared" si="9"/>
        <v>3360</v>
      </c>
      <c r="Q16">
        <f t="shared" si="10"/>
        <v>4200</v>
      </c>
    </row>
    <row r="17" spans="2:17">
      <c r="C17" s="4"/>
      <c r="D17" s="4"/>
      <c r="E17" s="4"/>
      <c r="F17" s="5" t="s">
        <v>11</v>
      </c>
      <c r="G17" s="4">
        <f>SUM(G13:G16)</f>
        <v>19040</v>
      </c>
      <c r="H17" s="4">
        <f>SUM(H13:H16)</f>
        <v>17600</v>
      </c>
      <c r="I17" s="4">
        <f>SUM(I13:I16)</f>
        <v>36640</v>
      </c>
      <c r="J17" s="4">
        <f>SUM(J13:J16)</f>
        <v>-480</v>
      </c>
      <c r="K17" s="5">
        <f>I9/H17</f>
        <v>0.97272727272727277</v>
      </c>
      <c r="L17" s="5" t="s">
        <v>25</v>
      </c>
      <c r="M17">
        <f>SUM(M13:M16)</f>
        <v>36640</v>
      </c>
      <c r="O17">
        <f>SUM(O13:O16)</f>
        <v>17600</v>
      </c>
      <c r="Q17">
        <f>SUM(Q13:Q16)</f>
        <v>18440</v>
      </c>
    </row>
    <row r="18" spans="2:17">
      <c r="C18" s="4"/>
      <c r="D18" s="4"/>
      <c r="E18" s="4"/>
      <c r="F18" s="4"/>
      <c r="G18" s="4"/>
      <c r="H18" s="4"/>
      <c r="I18" s="4"/>
      <c r="J18" s="4"/>
      <c r="K18" s="5"/>
      <c r="L18" s="5"/>
    </row>
    <row r="19" spans="2:17">
      <c r="B19" s="8" t="s">
        <v>18</v>
      </c>
      <c r="C19" s="5">
        <f>(G9-I9)/(G9-H17)</f>
        <v>1.0269058295964126</v>
      </c>
      <c r="D19" s="4"/>
      <c r="E19" s="4"/>
      <c r="F19" s="4"/>
      <c r="G19" s="4"/>
      <c r="H19" s="4"/>
      <c r="I19" s="4"/>
      <c r="J19" s="4"/>
      <c r="K19" s="5"/>
      <c r="L19" s="5"/>
    </row>
    <row r="20" spans="2:17">
      <c r="B20" s="7" t="s">
        <v>19</v>
      </c>
      <c r="C20" s="7">
        <f>K17-C19</f>
        <v>-5.417855686913986E-2</v>
      </c>
      <c r="D20" s="6"/>
      <c r="E20" s="6"/>
      <c r="F20" s="6"/>
      <c r="G20" s="6"/>
      <c r="H20" s="6"/>
      <c r="I20" s="6"/>
      <c r="J20" s="6"/>
    </row>
    <row r="21" spans="2:17">
      <c r="D21" s="6"/>
      <c r="E21" s="6"/>
      <c r="F21" s="6"/>
      <c r="G21" s="6"/>
      <c r="H21" s="6"/>
      <c r="I21" s="6"/>
      <c r="J21" s="6"/>
    </row>
    <row r="22" spans="2:17">
      <c r="B22" s="7"/>
      <c r="C22" s="7"/>
    </row>
    <row r="24" spans="2:17">
      <c r="C24" s="9"/>
    </row>
    <row r="25" spans="2:17">
      <c r="C25" s="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TOSHIBA</cp:lastModifiedBy>
  <dcterms:created xsi:type="dcterms:W3CDTF">2018-12-10T21:06:51Z</dcterms:created>
  <dcterms:modified xsi:type="dcterms:W3CDTF">2018-12-19T10:28:51Z</dcterms:modified>
</cp:coreProperties>
</file>