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lab_DanielTriana\outputs\fig_GO\"/>
    </mc:Choice>
  </mc:AlternateContent>
  <xr:revisionPtr revIDLastSave="0" documentId="13_ncr:1_{BA744556-9330-4896-803A-396E00529228}" xr6:coauthVersionLast="47" xr6:coauthVersionMax="47" xr10:uidLastSave="{00000000-0000-0000-0000-000000000000}"/>
  <bookViews>
    <workbookView xWindow="-120" yWindow="-120" windowWidth="20730" windowHeight="11160" firstSheet="2" activeTab="6" xr2:uid="{27B04991-67E2-4228-8A1A-B03CB7ACA5A7}"/>
  </bookViews>
  <sheets>
    <sheet name="voltage_current_1" sheetId="6" r:id="rId1"/>
    <sheet name="voltage_current_2" sheetId="5" r:id="rId2"/>
    <sheet name="strain" sheetId="2" r:id="rId3"/>
    <sheet name="modelo" sheetId="3" r:id="rId4"/>
    <sheet name="params muestras" sheetId="7" r:id="rId5"/>
    <sheet name="params muestras RC" sheetId="4" r:id="rId6"/>
    <sheet name="Params_i(t) con datos de entrad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8" l="1"/>
  <c r="S4" i="8"/>
  <c r="O40" i="8"/>
  <c r="O39" i="8"/>
  <c r="C64" i="8"/>
  <c r="C63" i="8"/>
  <c r="G64" i="8"/>
  <c r="G63" i="8"/>
  <c r="G52" i="8"/>
  <c r="G51" i="8"/>
  <c r="C52" i="8"/>
  <c r="C51" i="8"/>
  <c r="G28" i="8"/>
  <c r="G27" i="8"/>
  <c r="C28" i="8"/>
  <c r="C27" i="8"/>
  <c r="C16" i="8"/>
  <c r="C15" i="8"/>
  <c r="K40" i="8"/>
  <c r="G40" i="8"/>
  <c r="C40" i="8"/>
  <c r="K39" i="8"/>
  <c r="G39" i="8"/>
  <c r="C39" i="8"/>
  <c r="O4" i="8"/>
  <c r="O3" i="8"/>
  <c r="K4" i="8"/>
  <c r="G4" i="8"/>
  <c r="C4" i="8"/>
  <c r="K3" i="8"/>
  <c r="G3" i="8"/>
  <c r="C3" i="8"/>
  <c r="K2" i="4" l="1"/>
  <c r="H2" i="4"/>
  <c r="H10" i="4"/>
  <c r="H18" i="4"/>
  <c r="H25" i="4"/>
  <c r="E18" i="4"/>
  <c r="E10" i="4"/>
  <c r="E2" i="4"/>
  <c r="B18" i="4"/>
  <c r="E25" i="4"/>
  <c r="B10" i="4"/>
</calcChain>
</file>

<file path=xl/sharedStrings.xml><?xml version="1.0" encoding="utf-8"?>
<sst xmlns="http://schemas.openxmlformats.org/spreadsheetml/2006/main" count="4023" uniqueCount="3301">
  <si>
    <t>-0.00805772226260665</t>
  </si>
  <si>
    <t>0.00491547134790082</t>
  </si>
  <si>
    <t>0.0215133361380275</t>
  </si>
  <si>
    <t>0.038284890849788</t>
  </si>
  <si>
    <t>0.0552259445735451</t>
  </si>
  <si>
    <t>0.0716952881347952</t>
  </si>
  <si>
    <t>0.0883099165634709</t>
  </si>
  <si>
    <t>0.105260749076382</t>
  </si>
  <si>
    <t>0.12173800880028</t>
  </si>
  <si>
    <t>0.138259040247057</t>
  </si>
  <si>
    <t>0.155229430338275</t>
  </si>
  <si>
    <t>0.171672697128448</t>
  </si>
  <si>
    <t>0.188225393225818</t>
  </si>
  <si>
    <t>0.205196714630288</t>
  </si>
  <si>
    <t>0.221628805661429</t>
  </si>
  <si>
    <t>0.2381479744817</t>
  </si>
  <si>
    <t>0.25028717707439</t>
  </si>
  <si>
    <t>0.232813412170072</t>
  </si>
  <si>
    <t>0.216228120108857</t>
  </si>
  <si>
    <t>0.199277753252573</t>
  </si>
  <si>
    <t>0.182733904631104</t>
  </si>
  <si>
    <t>0.166153269136153</t>
  </si>
  <si>
    <t>0.149281598249724</t>
  </si>
  <si>
    <t>0.132679076893334</t>
  </si>
  <si>
    <t>0.115990874717693</t>
  </si>
  <si>
    <t>0.0992430684938767</t>
  </si>
  <si>
    <t>0.0825963097579818</t>
  </si>
  <si>
    <t>0.0659421005160651</t>
  </si>
  <si>
    <t>0.0494527337198813</t>
  </si>
  <si>
    <t>0.0580808853497842</t>
  </si>
  <si>
    <t>0.0747695531820518</t>
  </si>
  <si>
    <t>0.0913967543396394</t>
  </si>
  <si>
    <t>0.108194385822476</t>
  </si>
  <si>
    <t>0.124800166775251</t>
  </si>
  <si>
    <t>0.141304900240105</t>
  </si>
  <si>
    <t>0.158123951927755</t>
  </si>
  <si>
    <t>0.174844284410615</t>
  </si>
  <si>
    <t>0.191406293640512</t>
  </si>
  <si>
    <t>0.208215100882381</t>
  </si>
  <si>
    <t>0.224895386895374</t>
  </si>
  <si>
    <t>0.241436907233711</t>
  </si>
  <si>
    <t>0.249762382056477</t>
  </si>
  <si>
    <t>0.232170340369063</t>
  </si>
  <si>
    <t>0.215366655350083</t>
  </si>
  <si>
    <t>0.198908487547866</t>
  </si>
  <si>
    <t>0.182126222733699</t>
  </si>
  <si>
    <t>0.165369103377356</t>
  </si>
  <si>
    <t>0.148921645677545</t>
  </si>
  <si>
    <t>0.131994561652579</t>
  </si>
  <si>
    <t>0.115345940290178</t>
  </si>
  <si>
    <t>0.0989133836024108</t>
  </si>
  <si>
    <t>0.0818694197642273</t>
  </si>
  <si>
    <t>0.0653940226668344</t>
  </si>
  <si>
    <t>0.0488850982923433</t>
  </si>
  <si>
    <t>0.0631141678241551</t>
  </si>
  <si>
    <t>0.0798824629395311</t>
  </si>
  <si>
    <t>0.0964146701453404</t>
  </si>
  <si>
    <t>0.113279821839</t>
  </si>
  <si>
    <t>0.129852075514677</t>
  </si>
  <si>
    <t>0.146420603937342</t>
  </si>
  <si>
    <t>0.163210784914157</t>
  </si>
  <si>
    <t>0.179889673957272</t>
  </si>
  <si>
    <t>0.196478225614871</t>
  </si>
  <si>
    <t>0.213304727808542</t>
  </si>
  <si>
    <t>0.230007830996227</t>
  </si>
  <si>
    <t>0.246503251328554</t>
  </si>
  <si>
    <t>0.245070891545857</t>
  </si>
  <si>
    <t>0.228268603496757</t>
  </si>
  <si>
    <t>0.211328015429626</t>
  </si>
  <si>
    <t>0.194722234476851</t>
  </si>
  <si>
    <t>0.178261738391502</t>
  </si>
  <si>
    <t>0.161350486691832</t>
  </si>
  <si>
    <t>0.14476612594387</t>
  </si>
  <si>
    <t>0.128264652075401</t>
  </si>
  <si>
    <t>0.111302643803458</t>
  </si>
  <si>
    <t>0.0947783527602965</t>
  </si>
  <si>
    <t>0.0780310121931069</t>
  </si>
  <si>
    <t>0.0613605049692674</t>
  </si>
  <si>
    <t>0.0518280481709653</t>
  </si>
  <si>
    <t>0.0694880757258287</t>
  </si>
  <si>
    <t>0.0860831465761972</t>
  </si>
  <si>
    <t>0.102566925492865</t>
  </si>
  <si>
    <t>0.119482368102172</t>
  </si>
  <si>
    <t>0.136037392482673</t>
  </si>
  <si>
    <t>0.15255190473668</t>
  </si>
  <si>
    <t>0.169450583707438</t>
  </si>
  <si>
    <t>0.186016318190346</t>
  </si>
  <si>
    <t>0.202595091058791</t>
  </si>
  <si>
    <t>0.219439753860891</t>
  </si>
  <si>
    <t>0.236122833813642</t>
  </si>
  <si>
    <t>0.252639674350782</t>
  </si>
  <si>
    <t>0.240025501999201</t>
  </si>
  <si>
    <t>0.223083982618818</t>
  </si>
  <si>
    <t>0.206525232985306</t>
  </si>
  <si>
    <t>0.189605133809735</t>
  </si>
  <si>
    <t>0.173150691260528</t>
  </si>
  <si>
    <t>0.156572849705335</t>
  </si>
  <si>
    <t>0.139632727294831</t>
  </si>
  <si>
    <t>0.123174093835987</t>
  </si>
  <si>
    <t>0.106387172455557</t>
  </si>
  <si>
    <t>0.0897506581654419</t>
  </si>
  <si>
    <t>0.0732519782367308</t>
  </si>
  <si>
    <t>0.056390551796082</t>
  </si>
  <si>
    <t>0.0597050956625426</t>
  </si>
  <si>
    <t>0.0765674534164441</t>
  </si>
  <si>
    <t>0.0932184030619763</t>
  </si>
  <si>
    <t>0.109883322406299</t>
  </si>
  <si>
    <t>0.126805749865002</t>
  </si>
  <si>
    <t>0.143293719691307</t>
  </si>
  <si>
    <t>0.159848744071808</t>
  </si>
  <si>
    <t>0.176802836181103</t>
  </si>
  <si>
    <t>0.193281027218254</t>
  </si>
  <si>
    <t>0.209802524321657</t>
  </si>
  <si>
    <t>0.22677105178637</t>
  </si>
  <si>
    <t>0.243244586257257</t>
  </si>
  <si>
    <t>0.250226641712962</t>
  </si>
  <si>
    <t>0.233063004121803</t>
  </si>
  <si>
    <t>0.216424627205183</t>
  </si>
  <si>
    <t>0.199667042192213</t>
  </si>
  <si>
    <t>0.1828945561672</t>
  </si>
  <si>
    <t>0.166411242907159</t>
  </si>
  <si>
    <t>0.149581015460476</t>
  </si>
  <si>
    <t>0.132917493086032</t>
  </si>
  <si>
    <t>0.116491921247661</t>
  </si>
  <si>
    <t>0.0994935917588607</t>
  </si>
  <si>
    <t>0.0829381017217332</t>
  </si>
  <si>
    <t>0.0664762086665049</t>
  </si>
  <si>
    <t>0.0510285157434979</t>
  </si>
  <si>
    <t>0.0682652614249963</t>
  </si>
  <si>
    <t>0.0849958383536367</t>
  </si>
  <si>
    <t>0.101732934475046</t>
  </si>
  <si>
    <t>0.118374570988051</t>
  </si>
  <si>
    <t>0.135017138814309</t>
  </si>
  <si>
    <t>0.151594980369502</t>
  </si>
  <si>
    <t>0.168329748207779</t>
  </si>
  <si>
    <t>0.185161372624341</t>
  </si>
  <si>
    <t>0.201651205077151</t>
  </si>
  <si>
    <t>0.21829749815642</t>
  </si>
  <si>
    <t>0.235146351868157</t>
  </si>
  <si>
    <t>0.251631062098077</t>
  </si>
  <si>
    <t>0.241738187070969</t>
  </si>
  <si>
    <t>0.2247333383894</t>
  </si>
  <si>
    <t>0.20805770894267</t>
  </si>
  <si>
    <t>0.191401171417622</t>
  </si>
  <si>
    <t>0.174678044995003</t>
  </si>
  <si>
    <t>0.158000087265142</t>
  </si>
  <si>
    <t>0.14140035984851</t>
  </si>
  <si>
    <t>0.124734043534307</t>
  </si>
  <si>
    <t>0.108092872677929</t>
  </si>
  <si>
    <t>0.0914316785866167</t>
  </si>
  <si>
    <t>0.0749520905795866</t>
  </si>
  <si>
    <t>0.0580794883799051</t>
  </si>
  <si>
    <t>0.0509870723037515</t>
  </si>
  <si>
    <t>0.0509642551290596</t>
  </si>
  <si>
    <t>0.0509991793760369</t>
  </si>
  <si>
    <t>0.001567763</t>
  </si>
  <si>
    <t>0.001803932</t>
  </si>
  <si>
    <t>0.002162373</t>
  </si>
  <si>
    <t>0.002555989</t>
  </si>
  <si>
    <t>0.003167349</t>
  </si>
  <si>
    <t>0.003825919</t>
  </si>
  <si>
    <t>0.004336042</t>
  </si>
  <si>
    <t>0.004966193</t>
  </si>
  <si>
    <t>0.005581341</t>
  </si>
  <si>
    <t>0.006226496</t>
  </si>
  <si>
    <t>0.006916661</t>
  </si>
  <si>
    <t>0.007801875</t>
  </si>
  <si>
    <t>0.008762104</t>
  </si>
  <si>
    <t>0.009632314</t>
  </si>
  <si>
    <t>0.01021746</t>
  </si>
  <si>
    <t>0.01068257</t>
  </si>
  <si>
    <t>0.01104265</t>
  </si>
  <si>
    <t>0.01134272</t>
  </si>
  <si>
    <t>0.01159779</t>
  </si>
  <si>
    <t>0.01182284</t>
  </si>
  <si>
    <t>0.01197288</t>
  </si>
  <si>
    <t>0.01203289</t>
  </si>
  <si>
    <t>0.0120629</t>
  </si>
  <si>
    <t>0.01200288</t>
  </si>
  <si>
    <t>0.01176283</t>
  </si>
  <si>
    <t>0.01162779</t>
  </si>
  <si>
    <t>0.01156778</t>
  </si>
  <si>
    <t>0.01173282</t>
  </si>
  <si>
    <t>0.01231796</t>
  </si>
  <si>
    <t>0.01281308</t>
  </si>
  <si>
    <t>0.01323318</t>
  </si>
  <si>
    <t>0.0137283</t>
  </si>
  <si>
    <t>0.01420841</t>
  </si>
  <si>
    <t>0.01474854</t>
  </si>
  <si>
    <t>0.01534869</t>
  </si>
  <si>
    <t>0.01602385</t>
  </si>
  <si>
    <t>0.01677403</t>
  </si>
  <si>
    <t>0.01740418</t>
  </si>
  <si>
    <t>0.01782428</t>
  </si>
  <si>
    <t>0.01813936</t>
  </si>
  <si>
    <t>0.01837942</t>
  </si>
  <si>
    <t>0.01858946</t>
  </si>
  <si>
    <t>0.01876951</t>
  </si>
  <si>
    <t>0.01890454</t>
  </si>
  <si>
    <t>0.01896456</t>
  </si>
  <si>
    <t>0.01891955</t>
  </si>
  <si>
    <t>0.01839442</t>
  </si>
  <si>
    <t>0.01834941</t>
  </si>
  <si>
    <t>0.01852945</t>
  </si>
  <si>
    <t>0.01906958</t>
  </si>
  <si>
    <t>0.01942967</t>
  </si>
  <si>
    <t>0.0199698</t>
  </si>
  <si>
    <t>0.02031488</t>
  </si>
  <si>
    <t>0.02071998</t>
  </si>
  <si>
    <t>0.02118509</t>
  </si>
  <si>
    <t>0.02172522</t>
  </si>
  <si>
    <t>0.02234036</t>
  </si>
  <si>
    <t>0.02300053</t>
  </si>
  <si>
    <t>0.02351065</t>
  </si>
  <si>
    <t>0.02384073</t>
  </si>
  <si>
    <t>0.02409579</t>
  </si>
  <si>
    <t>0.02427583</t>
  </si>
  <si>
    <t>0.02442587</t>
  </si>
  <si>
    <t>0.0245609</t>
  </si>
  <si>
    <t>0.02465092</t>
  </si>
  <si>
    <t>0.02468093</t>
  </si>
  <si>
    <t>0.02463592</t>
  </si>
  <si>
    <t>0.02444087</t>
  </si>
  <si>
    <t>0.02421582</t>
  </si>
  <si>
    <t>0.02406578</t>
  </si>
  <si>
    <t>0.02426083</t>
  </si>
  <si>
    <t>0.02448588</t>
  </si>
  <si>
    <t>0.02474094</t>
  </si>
  <si>
    <t>0.02510103</t>
  </si>
  <si>
    <t>0.02558115</t>
  </si>
  <si>
    <t>0.02588122</t>
  </si>
  <si>
    <t>0.02627131</t>
  </si>
  <si>
    <t>0.02672142</t>
  </si>
  <si>
    <t>0.02720154</t>
  </si>
  <si>
    <t>0.02777167</t>
  </si>
  <si>
    <t>0.02837181</t>
  </si>
  <si>
    <t>0.02926554</t>
  </si>
  <si>
    <t>0.02941486</t>
  </si>
  <si>
    <t>0.02956417</t>
  </si>
  <si>
    <t>0.02971349</t>
  </si>
  <si>
    <t>0.0298628</t>
  </si>
  <si>
    <t>0.02911623</t>
  </si>
  <si>
    <t>0.03001211</t>
  </si>
  <si>
    <t>0.03031074</t>
  </si>
  <si>
    <t>0.03075868</t>
  </si>
  <si>
    <t>0.03105731</t>
  </si>
  <si>
    <t>0.03150525</t>
  </si>
  <si>
    <t>0.0319532</t>
  </si>
  <si>
    <t>0.03240114</t>
  </si>
  <si>
    <t>0.03284908</t>
  </si>
  <si>
    <t>0.03344633</t>
  </si>
  <si>
    <t>0.03374496</t>
  </si>
  <si>
    <t>0.03389428</t>
  </si>
  <si>
    <t>0.03404359</t>
  </si>
  <si>
    <t>0.0341929</t>
  </si>
  <si>
    <t>0.03434222</t>
  </si>
  <si>
    <t>0.03449153</t>
  </si>
  <si>
    <t>0.03464084</t>
  </si>
  <si>
    <t>0.03508879</t>
  </si>
  <si>
    <t>0.03538742</t>
  </si>
  <si>
    <t>0.03568605</t>
  </si>
  <si>
    <t>0.03613399</t>
  </si>
  <si>
    <t>0.03658193</t>
  </si>
  <si>
    <t>0.03702987</t>
  </si>
  <si>
    <t>0.03747781</t>
  </si>
  <si>
    <t>0.03792576</t>
  </si>
  <si>
    <t>0.0383737</t>
  </si>
  <si>
    <t>0.03852301</t>
  </si>
  <si>
    <t>0.03867232</t>
  </si>
  <si>
    <t>0.03882164</t>
  </si>
  <si>
    <t>0.03897095</t>
  </si>
  <si>
    <t>0.03822438</t>
  </si>
  <si>
    <t>0.03807507</t>
  </si>
  <si>
    <t>0.03777644</t>
  </si>
  <si>
    <t>0.03762713</t>
  </si>
  <si>
    <t xml:space="preserve">  Estimation result(s):</t>
  </si>
  <si>
    <t xml:space="preserve">    Cip = 1e-09</t>
  </si>
  <si>
    <t xml:space="preserve">    Cip_ini = 0.0057189</t>
  </si>
  <si>
    <t xml:space="preserve">    K1 = -2590</t>
  </si>
  <si>
    <t xml:space="preserve">    K3 = 2.9953e-08</t>
  </si>
  <si>
    <t xml:space="preserve">    Cip_ini = 0.0052861</t>
  </si>
  <si>
    <t xml:space="preserve">    K3 = 2.9958e-08</t>
  </si>
  <si>
    <t xml:space="preserve">    Cip_ini = 0.0055764</t>
  </si>
  <si>
    <t xml:space="preserve">    K1 = -1.2249</t>
  </si>
  <si>
    <t xml:space="preserve">    K3 = 2.9909e-08</t>
  </si>
  <si>
    <t>R=500 Ohm</t>
  </si>
  <si>
    <t>R=100 kOhm</t>
  </si>
  <si>
    <t>R=1k Ohm</t>
  </si>
  <si>
    <t xml:space="preserve">    Cip_ini = 0.0071537</t>
  </si>
  <si>
    <t xml:space="preserve">    K1 = 4.3991</t>
  </si>
  <si>
    <t xml:space="preserve">    K3 = 3.5394e-05</t>
  </si>
  <si>
    <t xml:space="preserve">    K1 = 4.3949</t>
  </si>
  <si>
    <t xml:space="preserve">    Cip_ini = 0.0057079</t>
  </si>
  <si>
    <t xml:space="preserve">    K1 = -52.17</t>
  </si>
  <si>
    <t xml:space="preserve">    K3 = 3.0024e-08</t>
  </si>
  <si>
    <t xml:space="preserve">    Cip_ini = 0.0057211</t>
  </si>
  <si>
    <t xml:space="preserve">    K1 = -2604.6</t>
  </si>
  <si>
    <t xml:space="preserve">    K3 = 2.9952e-08</t>
  </si>
  <si>
    <t xml:space="preserve">    Cip_ini = 0.0057233</t>
  </si>
  <si>
    <t xml:space="preserve">    K3 = 2.9952e-11</t>
  </si>
  <si>
    <t xml:space="preserve">    K1 = -41395</t>
  </si>
  <si>
    <t xml:space="preserve">    K3 = 2.9953e-11</t>
  </si>
  <si>
    <t xml:space="preserve">    Rct = 9.9986e+05</t>
  </si>
  <si>
    <t>esto es un voltaje inicial</t>
  </si>
  <si>
    <t>0.1991</t>
  </si>
  <si>
    <t>error:</t>
  </si>
  <si>
    <t xml:space="preserve">    K1 = -1.7183e+05</t>
  </si>
  <si>
    <t xml:space="preserve">    Rct = 2164.1</t>
  </si>
  <si>
    <t xml:space="preserve">    K1 = -1.7195e+05</t>
  </si>
  <si>
    <t xml:space="preserve">    Rct = 1163.6</t>
  </si>
  <si>
    <t xml:space="preserve">    Cip_ini = 0.004468</t>
  </si>
  <si>
    <t xml:space="preserve">    K3 = 3.0057e-07</t>
  </si>
  <si>
    <t xml:space="preserve">    Rct = 52818</t>
  </si>
  <si>
    <t>0.1887</t>
  </si>
  <si>
    <t xml:space="preserve">    C_cte=200e-6</t>
  </si>
  <si>
    <t xml:space="preserve">    K1 = 0.00054985</t>
  </si>
  <si>
    <t>0.1976</t>
  </si>
  <si>
    <t>p39</t>
  </si>
  <si>
    <t>0.00000006303432</t>
  </si>
  <si>
    <t>0.00000008976649</t>
  </si>
  <si>
    <t>0.000000110914</t>
  </si>
  <si>
    <t>0.0000001343698</t>
  </si>
  <si>
    <t>0.0000001758218</t>
  </si>
  <si>
    <t>0.0000002033731</t>
  </si>
  <si>
    <t>0.0000002272012</t>
  </si>
  <si>
    <t>0.0000002346475</t>
  </si>
  <si>
    <t>0.0000002420938</t>
  </si>
  <si>
    <t>0.0000002607095</t>
  </si>
  <si>
    <t>0.0000002867715</t>
  </si>
  <si>
    <t>0.0000003247476</t>
  </si>
  <si>
    <t>0.0000003590005</t>
  </si>
  <si>
    <t>0.0000003522989</t>
  </si>
  <si>
    <t>0.0000003150674</t>
  </si>
  <si>
    <t>0.0000002815591</t>
  </si>
  <si>
    <t>0.0000002540079</t>
  </si>
  <si>
    <t>0.0000002309244</t>
  </si>
  <si>
    <t>0.000000211564</t>
  </si>
  <si>
    <t>0.0000001936929</t>
  </si>
  <si>
    <t>0.0000001728433</t>
  </si>
  <si>
    <t>0.0000001460367</t>
  </si>
  <si>
    <t>0.0000001259317</t>
  </si>
  <si>
    <t>0.0000001035928</t>
  </si>
  <si>
    <t>0.00000007301235</t>
  </si>
  <si>
    <t>0.00000005730068</t>
  </si>
  <si>
    <t>0.00000005596035</t>
  </si>
  <si>
    <t>0.00000007703334</t>
  </si>
  <si>
    <t>0.0000001035421</t>
  </si>
  <si>
    <t>0.0000001296786</t>
  </si>
  <si>
    <t>0.0000001691201</t>
  </si>
  <si>
    <t>0.0000001869912</t>
  </si>
  <si>
    <t>0.0000001996499</t>
  </si>
  <si>
    <t>0.0000002070962</t>
  </si>
  <si>
    <t>0.0000002219888</t>
  </si>
  <si>
    <t>0.0000002659219</t>
  </si>
  <si>
    <t>0.0000002904947</t>
  </si>
  <si>
    <t>0.0000002793252</t>
  </si>
  <si>
    <t>0.0000002510293</t>
  </si>
  <si>
    <t>0.0000002249673</t>
  </si>
  <si>
    <t>0.0000002011392</t>
  </si>
  <si>
    <t>0.0000001840127</t>
  </si>
  <si>
    <t>0.0000001698648</t>
  </si>
  <si>
    <t>0.0000001557168</t>
  </si>
  <si>
    <t>0.0000001378457</t>
  </si>
  <si>
    <t>0.0000001155069</t>
  </si>
  <si>
    <t>0.0000000983804</t>
  </si>
  <si>
    <t>0.00000007695888</t>
  </si>
  <si>
    <t>0.0000000600558</t>
  </si>
  <si>
    <t>0.0000000470248</t>
  </si>
  <si>
    <t>0.00000004910976</t>
  </si>
  <si>
    <t>0.00000006928921</t>
  </si>
  <si>
    <t>0.00000009423427</t>
  </si>
  <si>
    <t>0.000000114786</t>
  </si>
  <si>
    <t>0.0000001406246</t>
  </si>
  <si>
    <t>0.0000001706094</t>
  </si>
  <si>
    <t>0.0000001743325</t>
  </si>
  <si>
    <t>0.0000001907144</t>
  </si>
  <si>
    <t>0.0000002480508</t>
  </si>
  <si>
    <t>0.000000231669</t>
  </si>
  <si>
    <t>0.0000002063516</t>
  </si>
  <si>
    <t>0.0000001847574</t>
  </si>
  <si>
    <t>0.0000001676309</t>
  </si>
  <si>
    <t>0.0000001542276</t>
  </si>
  <si>
    <t>0.0000001423135</t>
  </si>
  <si>
    <t>0.0000001303994</t>
  </si>
  <si>
    <t>0.000000113273</t>
  </si>
  <si>
    <t>0.00000009540188</t>
  </si>
  <si>
    <t>0.00000007926723</t>
  </si>
  <si>
    <t>0.00000006623623</t>
  </si>
  <si>
    <t>0.00000004925869</t>
  </si>
  <si>
    <t>0.00000004062099</t>
  </si>
  <si>
    <t>0.00000004873745</t>
  </si>
  <si>
    <t>0.00000006735317</t>
  </si>
  <si>
    <t>0.00000008805385</t>
  </si>
  <si>
    <t>0.0000001065951</t>
  </si>
  <si>
    <t>0.0000001281894</t>
  </si>
  <si>
    <t>0.0000001497598</t>
  </si>
  <si>
    <t>0.0000001512491</t>
  </si>
  <si>
    <t>0.0000001564615</t>
  </si>
  <si>
    <t>0.0000002026285</t>
  </si>
  <si>
    <t>0.0000002190103</t>
  </si>
  <si>
    <t>0.0000001765664</t>
  </si>
  <si>
    <t>0.0000001586953</t>
  </si>
  <si>
    <t>0.0000001445474</t>
  </si>
  <si>
    <t>0.0000001341226</t>
  </si>
  <si>
    <t>0.0000001244424</t>
  </si>
  <si>
    <t>0.0000001125283</t>
  </si>
  <si>
    <t>0.00000009689114</t>
  </si>
  <si>
    <t>0.00000007963954</t>
  </si>
  <si>
    <t>0.00000007174648</t>
  </si>
  <si>
    <t>0.0000000548434</t>
  </si>
  <si>
    <t>0.00000004188686</t>
  </si>
  <si>
    <t>0.00000003749355</t>
  </si>
  <si>
    <t>0.00000004970546</t>
  </si>
  <si>
    <t>0.00000006899135</t>
  </si>
  <si>
    <t>0.00000008552211</t>
  </si>
  <si>
    <t>0.0000001045101</t>
  </si>
  <si>
    <t>0.0000001220089</t>
  </si>
  <si>
    <t>0.0000001345932</t>
  </si>
  <si>
    <t>0.0000001398056</t>
  </si>
  <si>
    <t>0.0000001527383</t>
  </si>
  <si>
    <t>0.0000001579507</t>
  </si>
  <si>
    <t>0.0000001892251</t>
  </si>
  <si>
    <t>0.0000001899698</t>
  </si>
  <si>
    <t>0.0000001720987</t>
  </si>
  <si>
    <t>0.0000001534829</t>
  </si>
  <si>
    <t>0.0000001385904</t>
  </si>
  <si>
    <t>0.0000001274209</t>
  </si>
  <si>
    <t>0.00000011923</t>
  </si>
  <si>
    <t>0.0000001095498</t>
  </si>
  <si>
    <t>0.00000009763577</t>
  </si>
  <si>
    <t>0.00000008038417</t>
  </si>
  <si>
    <t>0.00000007115078</t>
  </si>
  <si>
    <t>0.00000006117275</t>
  </si>
  <si>
    <t>0.00000004598232</t>
  </si>
  <si>
    <t>0.00000003637661</t>
  </si>
  <si>
    <t>0.00000003794033</t>
  </si>
  <si>
    <t>0.00000005372646</t>
  </si>
  <si>
    <t>0.00000007182094</t>
  </si>
  <si>
    <t>0.00000008529872</t>
  </si>
  <si>
    <t>0.0000001040634</t>
  </si>
  <si>
    <t>0.0000001190304</t>
  </si>
  <si>
    <t>0.0000001264767</t>
  </si>
  <si>
    <t>0.0000001307956</t>
  </si>
  <si>
    <t>0.000000140997</t>
  </si>
  <si>
    <t>0.0000001668863</t>
  </si>
  <si>
    <t>0.0000001832681</t>
  </si>
  <si>
    <t>0.0000001356118</t>
  </si>
  <si>
    <t>0.0000001147622</t>
  </si>
  <si>
    <t>0.0000001073159</t>
  </si>
  <si>
    <t>0.00000008291591</t>
  </si>
  <si>
    <t>0.00000007264003</t>
  </si>
  <si>
    <t>0.0000000628854</t>
  </si>
  <si>
    <t>0.00000005134365</t>
  </si>
  <si>
    <t>0.00000003816372</t>
  </si>
  <si>
    <t>0.00000003324917</t>
  </si>
  <si>
    <t>0.0000000319833</t>
  </si>
  <si>
    <t>0.00000003131313</t>
  </si>
  <si>
    <t>0.00000003071743</t>
  </si>
  <si>
    <t>0.00000003034512</t>
  </si>
  <si>
    <t>0.00000002989834</t>
  </si>
  <si>
    <t>0.00000002952602</t>
  </si>
  <si>
    <t>0.00000002915371</t>
  </si>
  <si>
    <t>0.00000002893032</t>
  </si>
  <si>
    <t>0.00000002863247</t>
  </si>
  <si>
    <t>Lc = 1e-06</t>
  </si>
  <si>
    <t>p40</t>
  </si>
  <si>
    <t>p41</t>
  </si>
  <si>
    <t>p42</t>
  </si>
  <si>
    <t>-0.00799672124455294</t>
  </si>
  <si>
    <t>0.00750685047361777</t>
  </si>
  <si>
    <t>0.0242788708420046</t>
  </si>
  <si>
    <t>0.0411524043549389</t>
  </si>
  <si>
    <t>0.0577307115667583</t>
  </si>
  <si>
    <t>0.0741981925015029</t>
  </si>
  <si>
    <t>0.0911462310746555</t>
  </si>
  <si>
    <t>0.107679369593717</t>
  </si>
  <si>
    <t>0.124322403076601</t>
  </si>
  <si>
    <t>0.14109675172812</t>
  </si>
  <si>
    <t>0.157616386205018</t>
  </si>
  <si>
    <t>0.174488522748073</t>
  </si>
  <si>
    <t>0.19113248754421</t>
  </si>
  <si>
    <t>0.194675203157589</t>
  </si>
  <si>
    <t>0.177666629223009</t>
  </si>
  <si>
    <t>0.160767484595624</t>
  </si>
  <si>
    <t>0.144150993540443</t>
  </si>
  <si>
    <t>0.127518670159966</t>
  </si>
  <si>
    <t>0.110798337677105</t>
  </si>
  <si>
    <t>0.0942298092544394</t>
  </si>
  <si>
    <t>0.0775383474824135</t>
  </si>
  <si>
    <t>0.0608296564152122</t>
  </si>
  <si>
    <t>0.0443309764865011</t>
  </si>
  <si>
    <t>0.0274225187265896</t>
  </si>
  <si>
    <t>0.0309033020086622</t>
  </si>
  <si>
    <t>0.0475509920578098</t>
  </si>
  <si>
    <t>0.0642815689864503</t>
  </si>
  <si>
    <t>0.0811257661319236</t>
  </si>
  <si>
    <t>0.0976826531389302</t>
  </si>
  <si>
    <t>0.114333602784462</t>
  </si>
  <si>
    <t>0.131236938321484</t>
  </si>
  <si>
    <t>0.147734221280316</t>
  </si>
  <si>
    <t>0.164289711317443</t>
  </si>
  <si>
    <t>0.181244734739991</t>
  </si>
  <si>
    <t>0.197612099500068</t>
  </si>
  <si>
    <t>0.188420969008891</t>
  </si>
  <si>
    <t>0.171591207218835</t>
  </si>
  <si>
    <t>0.154940257573302</t>
  </si>
  <si>
    <t>0.138096526084455</t>
  </si>
  <si>
    <t>0.121561990595514</t>
  </si>
  <si>
    <t>0.104853299528313</t>
  </si>
  <si>
    <t>0.0881017680514861</t>
  </si>
  <si>
    <t>0.0716338214601151</t>
  </si>
  <si>
    <t>0.0547649445134445</t>
  </si>
  <si>
    <t>0.0381507817413951</t>
  </si>
  <si>
    <t>0.0221438352101246</t>
  </si>
  <si>
    <t>0.0381577665907905</t>
  </si>
  <si>
    <t>0.0551174465796022</t>
  </si>
  <si>
    <t>0.0717507012733325</t>
  </si>
  <si>
    <t>0.0883760398044147</t>
  </si>
  <si>
    <t>0.10491383488974</t>
  </si>
  <si>
    <t>0.121756635065335</t>
  </si>
  <si>
    <t>0.138456478656635</t>
  </si>
  <si>
    <t>0.155027335362432</t>
  </si>
  <si>
    <t>0.171733698146502</t>
  </si>
  <si>
    <t>0.18836602152698</t>
  </si>
  <si>
    <t>0.198429792535963</t>
  </si>
  <si>
    <t>0.181064991282215</t>
  </si>
  <si>
    <t>0.164188198172896</t>
  </si>
  <si>
    <t>0.147654593997208</t>
  </si>
  <si>
    <t>0.130939849393864</t>
  </si>
  <si>
    <t>0.114204150242333</t>
  </si>
  <si>
    <t>0.0976882410184465</t>
  </si>
  <si>
    <t>0.0808580135717642</t>
  </si>
  <si>
    <t>0.064232675040682</t>
  </si>
  <si>
    <t>0.0477488961240146</t>
  </si>
  <si>
    <t>0.0308022545207411</t>
  </si>
  <si>
    <t>0.0297917796415308</t>
  </si>
  <si>
    <t>0.0468715990399444</t>
  </si>
  <si>
    <t>0.0634927466613893</t>
  </si>
  <si>
    <t>0.0800659316503186</t>
  </si>
  <si>
    <t>0.0968598378801446</t>
  </si>
  <si>
    <t>0.113715676441277</t>
  </si>
  <si>
    <t>0.130126347267605</t>
  </si>
  <si>
    <t>0.146823396919147</t>
  </si>
  <si>
    <t>0.163707174877862</t>
  </si>
  <si>
    <t>0.180100616409015</t>
  </si>
  <si>
    <t>0.196768795349722</t>
  </si>
  <si>
    <t>0.189583713604922</t>
  </si>
  <si>
    <t>0.172734394236559</t>
  </si>
  <si>
    <t>0.155745377880286</t>
  </si>
  <si>
    <t>0.139305370686497</t>
  </si>
  <si>
    <t>0.12275360590238</t>
  </si>
  <si>
    <t>0.105743169341295</t>
  </si>
  <si>
    <t>0.0892808106294404</t>
  </si>
  <si>
    <t>0.0727518630200156</t>
  </si>
  <si>
    <t>0.0557442203986884</t>
  </si>
  <si>
    <t>0.0392623041085265</t>
  </si>
  <si>
    <t>0.023269327276047</t>
  </si>
  <si>
    <t>0.0400399506745548</t>
  </si>
  <si>
    <t>0.0566489912237141</t>
  </si>
  <si>
    <t>0.0734233398752328</t>
  </si>
  <si>
    <t>0.0904226006772855</t>
  </si>
  <si>
    <t>0.106816507865065</t>
  </si>
  <si>
    <t>0.123462335287707</t>
  </si>
  <si>
    <t>0.140426206186156</t>
  </si>
  <si>
    <t>0.156856434590791</t>
  </si>
  <si>
    <t>0.173428688266468</t>
  </si>
  <si>
    <t>0.190401406640818</t>
  </si>
  <si>
    <t>0.197049120638793</t>
  </si>
  <si>
    <t>0.179975354776523</t>
  </si>
  <si>
    <t>0.163100889950336</t>
  </si>
  <si>
    <t>0.146458787780704</t>
  </si>
  <si>
    <t>0.129934031080917</t>
  </si>
  <si>
    <t>0.113101009694476</t>
  </si>
  <si>
    <t>0.0964821903561632</t>
  </si>
  <si>
    <t>0.0799090053672338</t>
  </si>
  <si>
    <t>0.0630932132759687</t>
  </si>
  <si>
    <t>0.0464171181726129</t>
  </si>
  <si>
    <t>0.0300795554366239</t>
  </si>
  <si>
    <t>0.0342108610257273</t>
  </si>
  <si>
    <t>0.0512371299121091</t>
  </si>
  <si>
    <t>0.067955599768464</t>
  </si>
  <si>
    <t>0.0844212180767032</t>
  </si>
  <si>
    <t>0.101237010167968</t>
  </si>
  <si>
    <t>0.118033710337553</t>
  </si>
  <si>
    <t>0.134410853886783</t>
  </si>
  <si>
    <t>0.151253654062377</t>
  </si>
  <si>
    <t>0.168048025948829</t>
  </si>
  <si>
    <t>0.184404214949873</t>
  </si>
  <si>
    <t>0.201198121179699</t>
  </si>
  <si>
    <t>0.185923186865073</t>
  </si>
  <si>
    <t>0.169164204882224</t>
  </si>
  <si>
    <t>0.152497888568022</t>
  </si>
  <si>
    <t>0.135691875265911</t>
  </si>
  <si>
    <t>0.119192729680573</t>
  </si>
  <si>
    <t>0.10252781033625</t>
  </si>
  <si>
    <t>0.0857394919859404</t>
  </si>
  <si>
    <t>0.06906525950909</t>
  </si>
  <si>
    <t>0.0523947522852505</t>
  </si>
  <si>
    <t>0.0357917652722339</t>
  </si>
  <si>
    <t>0.024042782932438</t>
  </si>
  <si>
    <t>0.024334283980542</t>
  </si>
  <si>
    <t>0.0243361466070474</t>
  </si>
  <si>
    <t>0.0242686263962246</t>
  </si>
  <si>
    <t>0.024315192058861</t>
  </si>
  <si>
    <t>0.0243440627696956</t>
  </si>
  <si>
    <t>0.0242672294263455</t>
  </si>
  <si>
    <t>0.0242853900347737</t>
  </si>
  <si>
    <t>0.0243035506432019</t>
  </si>
  <si>
    <t>0.0243608264082447</t>
  </si>
  <si>
    <t>0.0243203142817511</t>
  </si>
  <si>
    <t>0.0243254365046411</t>
  </si>
  <si>
    <t>0.0243338183239156</t>
  </si>
  <si>
    <t>0.0243091385227183</t>
  </si>
  <si>
    <t>0.0242979627636856</t>
  </si>
  <si>
    <t>0.0243305587275311</t>
  </si>
  <si>
    <t>0.0243477880227065</t>
  </si>
  <si>
    <t>0.0243366122636738</t>
  </si>
  <si>
    <t>0.0243720021672775</t>
  </si>
  <si>
    <t>0.0242653667998401</t>
  </si>
  <si>
    <t>0.0242756112456201</t>
  </si>
  <si>
    <t>0.024274214275741</t>
  </si>
  <si>
    <t>0.0243533759022229</t>
  </si>
  <si>
    <t>0.0242970314504328</t>
  </si>
  <si>
    <t>0.0243571011552338</t>
  </si>
  <si>
    <t>0.0243552385287284</t>
  </si>
  <si>
    <t>0.0242784051853783</t>
  </si>
  <si>
    <t>0.0243682769142666</t>
  </si>
  <si>
    <t>0.000000093168</t>
  </si>
  <si>
    <t>0.006181485</t>
  </si>
  <si>
    <t>0.0000001199746</t>
  </si>
  <si>
    <t>0.007006683</t>
  </si>
  <si>
    <t>0.007951911</t>
  </si>
  <si>
    <t>0.000000191459</t>
  </si>
  <si>
    <t>0.008792112</t>
  </si>
  <si>
    <t>0.0000002167764</t>
  </si>
  <si>
    <t>0.009347246</t>
  </si>
  <si>
    <t>0.0000002227334</t>
  </si>
  <si>
    <t>0.009902379</t>
  </si>
  <si>
    <t>0.0000002301797</t>
  </si>
  <si>
    <t>0.0108176</t>
  </si>
  <si>
    <t>0.0000002569864</t>
  </si>
  <si>
    <t>0.01192787</t>
  </si>
  <si>
    <t>0.0000002890054</t>
  </si>
  <si>
    <t>0.01324818</t>
  </si>
  <si>
    <t>0.0000003262369</t>
  </si>
  <si>
    <t>0.0000003433633</t>
  </si>
  <si>
    <t>0.01447848</t>
  </si>
  <si>
    <t>0.0000003232583</t>
  </si>
  <si>
    <t>0.01459851</t>
  </si>
  <si>
    <t>0.0000002964517</t>
  </si>
  <si>
    <t>0.01465852</t>
  </si>
  <si>
    <t>0.0000002711343</t>
  </si>
  <si>
    <t>0.01476355</t>
  </si>
  <si>
    <t>0.01483856</t>
  </si>
  <si>
    <t>0.0000002324136</t>
  </si>
  <si>
    <t>0.01491358</t>
  </si>
  <si>
    <t>0.01489858</t>
  </si>
  <si>
    <t>0.0000001959268</t>
  </si>
  <si>
    <t>0.01468853</t>
  </si>
  <si>
    <t>0.0000001661416</t>
  </si>
  <si>
    <t>0.01432844</t>
  </si>
  <si>
    <t>0.01387833</t>
  </si>
  <si>
    <t>0.00000009391263</t>
  </si>
  <si>
    <t>0.01348824</t>
  </si>
  <si>
    <t>0.00000006854458</t>
  </si>
  <si>
    <t>0.00000008522426</t>
  </si>
  <si>
    <t>0.01429843</t>
  </si>
  <si>
    <t>0.0000001175412</t>
  </si>
  <si>
    <t>0.01515364</t>
  </si>
  <si>
    <t>0.00000015944</t>
  </si>
  <si>
    <t>0.01570877</t>
  </si>
  <si>
    <t>0.000000179545</t>
  </si>
  <si>
    <t>0.01633893</t>
  </si>
  <si>
    <t>0.0000001974161</t>
  </si>
  <si>
    <t>0.01683404</t>
  </si>
  <si>
    <t>0.0000002078409</t>
  </si>
  <si>
    <t>0.01732916</t>
  </si>
  <si>
    <t>0.01810935</t>
  </si>
  <si>
    <t>0.0000002391153</t>
  </si>
  <si>
    <t>0.01903957</t>
  </si>
  <si>
    <t>0.0199998</t>
  </si>
  <si>
    <t>0.00000028975</t>
  </si>
  <si>
    <t>0.02050993</t>
  </si>
  <si>
    <t>0.0000002875161</t>
  </si>
  <si>
    <t>0.02067497</t>
  </si>
  <si>
    <t>0.0000002674112</t>
  </si>
  <si>
    <t>0.02073498</t>
  </si>
  <si>
    <t>0.0000002458169</t>
  </si>
  <si>
    <t>0.02077999</t>
  </si>
  <si>
    <t>0.0000002264566</t>
  </si>
  <si>
    <t>0.02084001</t>
  </si>
  <si>
    <t>0.0000002093301</t>
  </si>
  <si>
    <t>0.02088502</t>
  </si>
  <si>
    <t>0.02094503</t>
  </si>
  <si>
    <t>0.0000001810342</t>
  </si>
  <si>
    <t>0.020825</t>
  </si>
  <si>
    <t>0.0000001601846</t>
  </si>
  <si>
    <t>0.02056994</t>
  </si>
  <si>
    <t>0.0000001318887</t>
  </si>
  <si>
    <t>0.02022486</t>
  </si>
  <si>
    <t>0.0000001006143</t>
  </si>
  <si>
    <t>0.01966973</t>
  </si>
  <si>
    <t>0.00000006310879</t>
  </si>
  <si>
    <t>0.0195797</t>
  </si>
  <si>
    <t>0.00000006013027</t>
  </si>
  <si>
    <t>0.01993979</t>
  </si>
  <si>
    <t>0.00000008626674</t>
  </si>
  <si>
    <t>0.0000001186581</t>
  </si>
  <si>
    <t>0.02126011</t>
  </si>
  <si>
    <t>0.02177023</t>
  </si>
  <si>
    <t>0.000000171354</t>
  </si>
  <si>
    <t>0.02226535</t>
  </si>
  <si>
    <t>0.0000001825235</t>
  </si>
  <si>
    <t>0.02268545</t>
  </si>
  <si>
    <t>0.0000001884805</t>
  </si>
  <si>
    <t>0.02325559</t>
  </si>
  <si>
    <t>0.0000002018838</t>
  </si>
  <si>
    <t>0.02399076</t>
  </si>
  <si>
    <t>0.02480096</t>
  </si>
  <si>
    <t>0.02562616</t>
  </si>
  <si>
    <t>0.02591123</t>
  </si>
  <si>
    <t>0.0000002525186</t>
  </si>
  <si>
    <t>0.02600125</t>
  </si>
  <si>
    <t>0.02603125</t>
  </si>
  <si>
    <t>0.02609127</t>
  </si>
  <si>
    <t>0.0000001944375</t>
  </si>
  <si>
    <t>0.02613628</t>
  </si>
  <si>
    <t>0.02618129</t>
  </si>
  <si>
    <t>0.02616628</t>
  </si>
  <si>
    <t>0.02573118</t>
  </si>
  <si>
    <t>0.0000001065713</t>
  </si>
  <si>
    <t>0.02528107</t>
  </si>
  <si>
    <t>0.00000007159755</t>
  </si>
  <si>
    <t>0.024996</t>
  </si>
  <si>
    <t>0.00000005499233</t>
  </si>
  <si>
    <t>0.02502601</t>
  </si>
  <si>
    <t>0.00000006251308</t>
  </si>
  <si>
    <t>0.02549112</t>
  </si>
  <si>
    <t>0.00000009378749</t>
  </si>
  <si>
    <t>0.02601625</t>
  </si>
  <si>
    <t>0.00000012186</t>
  </si>
  <si>
    <t>0.02670642</t>
  </si>
  <si>
    <t>0.02714152</t>
  </si>
  <si>
    <t>0.0000001646524</t>
  </si>
  <si>
    <t>0.02757663</t>
  </si>
  <si>
    <t>0.02796672</t>
  </si>
  <si>
    <t>0.0000002130533</t>
  </si>
  <si>
    <t>0.0000002339029</t>
  </si>
  <si>
    <t>0.030908</t>
  </si>
  <si>
    <t>0.0000002383706</t>
  </si>
  <si>
    <t>0.0000002234781</t>
  </si>
  <si>
    <t>0.03120663</t>
  </si>
  <si>
    <t>0.000000185502</t>
  </si>
  <si>
    <t>0.0000001609292</t>
  </si>
  <si>
    <t>0.03135594</t>
  </si>
  <si>
    <t>0.0000001505044</t>
  </si>
  <si>
    <t>0.0000001348672</t>
  </si>
  <si>
    <t>0.0000001117837</t>
  </si>
  <si>
    <t>0.00000008646634</t>
  </si>
  <si>
    <t>0.03016143</t>
  </si>
  <si>
    <t>0.00000005357754</t>
  </si>
  <si>
    <t>0.00000005067348</t>
  </si>
  <si>
    <t>0.00000007435268</t>
  </si>
  <si>
    <t>0.000000101755</t>
  </si>
  <si>
    <t>0.0000001272213</t>
  </si>
  <si>
    <t>0.0000001572061</t>
  </si>
  <si>
    <t>0.03269977</t>
  </si>
  <si>
    <t>0.0000001624185</t>
  </si>
  <si>
    <t>0.03314771</t>
  </si>
  <si>
    <t>0.03553673</t>
  </si>
  <si>
    <t>0.0000002160318</t>
  </si>
  <si>
    <t>0.0000001788003</t>
  </si>
  <si>
    <t>0.000000165397</t>
  </si>
  <si>
    <t>0.03583536</t>
  </si>
  <si>
    <t>0.000000133378</t>
  </si>
  <si>
    <t>0.00000009242337</t>
  </si>
  <si>
    <t>0.0000000614706</t>
  </si>
  <si>
    <t>0.03493948</t>
  </si>
  <si>
    <t>0.00000004836513</t>
  </si>
  <si>
    <t>0.00000005797084</t>
  </si>
  <si>
    <t>0.0352381</t>
  </si>
  <si>
    <t>0.00000008581996</t>
  </si>
  <si>
    <t>0.000000111882</t>
  </si>
  <si>
    <t>0.0362833</t>
  </si>
  <si>
    <t>0.0000001328805</t>
  </si>
  <si>
    <t>0.03688056</t>
  </si>
  <si>
    <t>0.03717919</t>
  </si>
  <si>
    <t>0.03912027</t>
  </si>
  <si>
    <t>0.0000001877359</t>
  </si>
  <si>
    <t>0.03971752</t>
  </si>
  <si>
    <t>0.04016547</t>
  </si>
  <si>
    <t>0.04046409</t>
  </si>
  <si>
    <t>0.04061341</t>
  </si>
  <si>
    <t>0.0000001482705</t>
  </si>
  <si>
    <t>0.000000139335</t>
  </si>
  <si>
    <t>0.0000001311441</t>
  </si>
  <si>
    <t>0.0000001162515</t>
  </si>
  <si>
    <t>0.04031478</t>
  </si>
  <si>
    <t>0.00000009614651</t>
  </si>
  <si>
    <t>0.04001615</t>
  </si>
  <si>
    <t>0.00000006891689</t>
  </si>
  <si>
    <t>0.00000004806728</t>
  </si>
  <si>
    <t>0.03956821</t>
  </si>
  <si>
    <t>0.00000004337612</t>
  </si>
  <si>
    <t>0.03941889</t>
  </si>
  <si>
    <t>0.00000004225917</t>
  </si>
  <si>
    <t>0.00000004144009</t>
  </si>
  <si>
    <t>0.03926958</t>
  </si>
  <si>
    <t>0.00000004084438</t>
  </si>
  <si>
    <t>0.00000004024868</t>
  </si>
  <si>
    <t>0.00000003987636</t>
  </si>
  <si>
    <t>0.00000003942959</t>
  </si>
  <si>
    <t>0.00000003905727</t>
  </si>
  <si>
    <t>0.00000003875942</t>
  </si>
  <si>
    <t>0.00000003853603</t>
  </si>
  <si>
    <t>0.00000003823818</t>
  </si>
  <si>
    <t>0.00000003771694</t>
  </si>
  <si>
    <t>0.00000003727016</t>
  </si>
  <si>
    <t>0.00000003704677</t>
  </si>
  <si>
    <t>0.00000003682339</t>
  </si>
  <si>
    <t>0.0000000366</t>
  </si>
  <si>
    <t>0.00000003645107</t>
  </si>
  <si>
    <t>0.00000003622768</t>
  </si>
  <si>
    <t>0.00000003607876</t>
  </si>
  <si>
    <t>0.00000003585537</t>
  </si>
  <si>
    <t>0.00000003570644</t>
  </si>
  <si>
    <t>0.00000003555752</t>
  </si>
  <si>
    <t>0.00000003540859</t>
  </si>
  <si>
    <t>0.00000003533413</t>
  </si>
  <si>
    <t>2.16</t>
  </si>
  <si>
    <t>3.16</t>
  </si>
  <si>
    <t>4.16</t>
  </si>
  <si>
    <t>5.16</t>
  </si>
  <si>
    <t>6.16</t>
  </si>
  <si>
    <t>7.16</t>
  </si>
  <si>
    <t>8.16</t>
  </si>
  <si>
    <t>9.16</t>
  </si>
  <si>
    <t>10.16</t>
  </si>
  <si>
    <t>11.16</t>
  </si>
  <si>
    <t>12.16</t>
  </si>
  <si>
    <t>13.16</t>
  </si>
  <si>
    <t>14.16</t>
  </si>
  <si>
    <t>15.16</t>
  </si>
  <si>
    <t>16.16</t>
  </si>
  <si>
    <t>17.16</t>
  </si>
  <si>
    <t>18.16</t>
  </si>
  <si>
    <t>19.16</t>
  </si>
  <si>
    <t>20.16</t>
  </si>
  <si>
    <t>21.16</t>
  </si>
  <si>
    <t>22.16</t>
  </si>
  <si>
    <t>23.16</t>
  </si>
  <si>
    <t>24.16</t>
  </si>
  <si>
    <t>25.16</t>
  </si>
  <si>
    <t>26.16</t>
  </si>
  <si>
    <t>27.16</t>
  </si>
  <si>
    <t>28.16</t>
  </si>
  <si>
    <t>29.16</t>
  </si>
  <si>
    <t>30.16</t>
  </si>
  <si>
    <t>31.16</t>
  </si>
  <si>
    <t>32.16</t>
  </si>
  <si>
    <t>33.16</t>
  </si>
  <si>
    <t>34.16</t>
  </si>
  <si>
    <t>35.16</t>
  </si>
  <si>
    <t>36.16</t>
  </si>
  <si>
    <t>37.16</t>
  </si>
  <si>
    <t>38.16</t>
  </si>
  <si>
    <t>39.16</t>
  </si>
  <si>
    <t>40.16</t>
  </si>
  <si>
    <t>41.16</t>
  </si>
  <si>
    <t>42.16</t>
  </si>
  <si>
    <t>43.16</t>
  </si>
  <si>
    <t>44.16</t>
  </si>
  <si>
    <t>45.16</t>
  </si>
  <si>
    <t>46.16</t>
  </si>
  <si>
    <t>47.16</t>
  </si>
  <si>
    <t>48.16</t>
  </si>
  <si>
    <t>49.16</t>
  </si>
  <si>
    <t>50.16</t>
  </si>
  <si>
    <t>51.16</t>
  </si>
  <si>
    <t>52.16</t>
  </si>
  <si>
    <t>53.16</t>
  </si>
  <si>
    <t>54.16</t>
  </si>
  <si>
    <t>55.16</t>
  </si>
  <si>
    <t>56.16</t>
  </si>
  <si>
    <t>57.16</t>
  </si>
  <si>
    <t>58.16</t>
  </si>
  <si>
    <t>59.16</t>
  </si>
  <si>
    <t>60.16</t>
  </si>
  <si>
    <t>61.16</t>
  </si>
  <si>
    <t>62.16</t>
  </si>
  <si>
    <t>63.16</t>
  </si>
  <si>
    <t>64.16</t>
  </si>
  <si>
    <t>65.16</t>
  </si>
  <si>
    <t>66.16</t>
  </si>
  <si>
    <t>67.16</t>
  </si>
  <si>
    <t>68.16</t>
  </si>
  <si>
    <t>69.16</t>
  </si>
  <si>
    <t>70.16</t>
  </si>
  <si>
    <t>71.16</t>
  </si>
  <si>
    <t>72.16</t>
  </si>
  <si>
    <t>73.16</t>
  </si>
  <si>
    <t>74.16</t>
  </si>
  <si>
    <t>75.16</t>
  </si>
  <si>
    <t>76.16</t>
  </si>
  <si>
    <t>77.16</t>
  </si>
  <si>
    <t>78.16</t>
  </si>
  <si>
    <t>79.16</t>
  </si>
  <si>
    <t>80.16</t>
  </si>
  <si>
    <t>81.16</t>
  </si>
  <si>
    <t>82.16</t>
  </si>
  <si>
    <t>83.16</t>
  </si>
  <si>
    <t>84.16</t>
  </si>
  <si>
    <t>85.16</t>
  </si>
  <si>
    <t>86.16</t>
  </si>
  <si>
    <t>87.16</t>
  </si>
  <si>
    <t>88.16</t>
  </si>
  <si>
    <t>89.16</t>
  </si>
  <si>
    <t>90.16</t>
  </si>
  <si>
    <t>91.16</t>
  </si>
  <si>
    <t>92.16</t>
  </si>
  <si>
    <t>93.16</t>
  </si>
  <si>
    <t>94.16</t>
  </si>
  <si>
    <t>95.16</t>
  </si>
  <si>
    <t>96.16</t>
  </si>
  <si>
    <t>97.16</t>
  </si>
  <si>
    <t>98.16</t>
  </si>
  <si>
    <t>99.16</t>
  </si>
  <si>
    <t>100.16</t>
  </si>
  <si>
    <t>101.16</t>
  </si>
  <si>
    <t>102.16</t>
  </si>
  <si>
    <t>103.16</t>
  </si>
  <si>
    <t>104.16</t>
  </si>
  <si>
    <t>105.16</t>
  </si>
  <si>
    <t>106.16</t>
  </si>
  <si>
    <t>107.16</t>
  </si>
  <si>
    <t>108.16</t>
  </si>
  <si>
    <t>109.16</t>
  </si>
  <si>
    <t>110.16</t>
  </si>
  <si>
    <t>111.16</t>
  </si>
  <si>
    <t>112.16</t>
  </si>
  <si>
    <t>113.16</t>
  </si>
  <si>
    <t>114.16</t>
  </si>
  <si>
    <t>115.16</t>
  </si>
  <si>
    <t>116.16</t>
  </si>
  <si>
    <t>117.16</t>
  </si>
  <si>
    <t>118.16</t>
  </si>
  <si>
    <t>119.16</t>
  </si>
  <si>
    <t>120.16</t>
  </si>
  <si>
    <t>121.16</t>
  </si>
  <si>
    <t>122.16</t>
  </si>
  <si>
    <t>123.16</t>
  </si>
  <si>
    <t>124.16</t>
  </si>
  <si>
    <t>125.16</t>
  </si>
  <si>
    <t>126.16</t>
  </si>
  <si>
    <t>127.16</t>
  </si>
  <si>
    <t>128.16</t>
  </si>
  <si>
    <t>129.16</t>
  </si>
  <si>
    <t>130.16</t>
  </si>
  <si>
    <t>131.16</t>
  </si>
  <si>
    <t>132.16</t>
  </si>
  <si>
    <t>133.16</t>
  </si>
  <si>
    <t>134.16</t>
  </si>
  <si>
    <t>135.16</t>
  </si>
  <si>
    <t>136.16</t>
  </si>
  <si>
    <t>137.16</t>
  </si>
  <si>
    <t>138.16</t>
  </si>
  <si>
    <t>139.16</t>
  </si>
  <si>
    <t>140.16</t>
  </si>
  <si>
    <t>141.16</t>
  </si>
  <si>
    <t>142.16</t>
  </si>
  <si>
    <t>143.16</t>
  </si>
  <si>
    <t>144.16</t>
  </si>
  <si>
    <t>145.16</t>
  </si>
  <si>
    <t>146.16</t>
  </si>
  <si>
    <t>147.16</t>
  </si>
  <si>
    <t>148.16</t>
  </si>
  <si>
    <t>149.16</t>
  </si>
  <si>
    <t>150.16</t>
  </si>
  <si>
    <t>151.16</t>
  </si>
  <si>
    <t>152.16</t>
  </si>
  <si>
    <t>153.16</t>
  </si>
  <si>
    <t>154.16</t>
  </si>
  <si>
    <t>155.16</t>
  </si>
  <si>
    <t>156.16</t>
  </si>
  <si>
    <t>K1 = -0.0012472</t>
  </si>
  <si>
    <t>0.0142</t>
  </si>
  <si>
    <t>K3 = 8.6267e-07</t>
  </si>
  <si>
    <t>Rc = 1.1038e+06</t>
  </si>
  <si>
    <t>Rct = 21539</t>
  </si>
  <si>
    <t>V_ini = 0.0072222</t>
  </si>
  <si>
    <t>K1 = -0.0012555</t>
  </si>
  <si>
    <t>0.0169</t>
  </si>
  <si>
    <t>K3 = 6.1436e-07</t>
  </si>
  <si>
    <t>Rc = 6.5741e+05</t>
  </si>
  <si>
    <t>Rct = 15489</t>
  </si>
  <si>
    <t>V_ini = 0.0025897</t>
  </si>
  <si>
    <t>2.16E+00</t>
  </si>
  <si>
    <t>3.16E+00</t>
  </si>
  <si>
    <t>4.16E+00</t>
  </si>
  <si>
    <t>5.16E+00</t>
  </si>
  <si>
    <t>6.16E+00</t>
  </si>
  <si>
    <t>7.16E+00</t>
  </si>
  <si>
    <t>8.16E+00</t>
  </si>
  <si>
    <t>9.16E+00</t>
  </si>
  <si>
    <t>1.02E+01</t>
  </si>
  <si>
    <t>1.12E+01</t>
  </si>
  <si>
    <t>1.22E+01</t>
  </si>
  <si>
    <t>1.32E+01</t>
  </si>
  <si>
    <t>1.42E+01</t>
  </si>
  <si>
    <t>1.52E+01</t>
  </si>
  <si>
    <t>1.62E+01</t>
  </si>
  <si>
    <t>1.72E+01</t>
  </si>
  <si>
    <t>1.82E+01</t>
  </si>
  <si>
    <t>1.92E+01</t>
  </si>
  <si>
    <t>2.02E+01</t>
  </si>
  <si>
    <t>2.12E+01</t>
  </si>
  <si>
    <t>2.22E+01</t>
  </si>
  <si>
    <t>2.32E+01</t>
  </si>
  <si>
    <t>2.42E+01</t>
  </si>
  <si>
    <t>2.52E+01</t>
  </si>
  <si>
    <t>2.62E+01</t>
  </si>
  <si>
    <t>2.72E+01</t>
  </si>
  <si>
    <t>2.82E+01</t>
  </si>
  <si>
    <t>2.92E+01</t>
  </si>
  <si>
    <t>3.02E+01</t>
  </si>
  <si>
    <t>3.12E+01</t>
  </si>
  <si>
    <t>3.22E+01</t>
  </si>
  <si>
    <t>3.32E+01</t>
  </si>
  <si>
    <t>3.42E+01</t>
  </si>
  <si>
    <t>3.52E+01</t>
  </si>
  <si>
    <t>3.62E+01</t>
  </si>
  <si>
    <t>3.72E+01</t>
  </si>
  <si>
    <t>3.82E+01</t>
  </si>
  <si>
    <t>3.92E+01</t>
  </si>
  <si>
    <t>4.02E+01</t>
  </si>
  <si>
    <t>4.12E+01</t>
  </si>
  <si>
    <t>4.22E+01</t>
  </si>
  <si>
    <t>4.32E+01</t>
  </si>
  <si>
    <t>4.42E+01</t>
  </si>
  <si>
    <t>4.52E+01</t>
  </si>
  <si>
    <t>4.62E+01</t>
  </si>
  <si>
    <t>4.72E+01</t>
  </si>
  <si>
    <t>4.82E+01</t>
  </si>
  <si>
    <t>4.92E+01</t>
  </si>
  <si>
    <t>5.02E+01</t>
  </si>
  <si>
    <t>5.12E+01</t>
  </si>
  <si>
    <t>5.22E+01</t>
  </si>
  <si>
    <t>5.32E+01</t>
  </si>
  <si>
    <t>5.42E+01</t>
  </si>
  <si>
    <t>5.52E+01</t>
  </si>
  <si>
    <t>5.62E+01</t>
  </si>
  <si>
    <t>5.72E+01</t>
  </si>
  <si>
    <t>5.82E+01</t>
  </si>
  <si>
    <t>5.92E+01</t>
  </si>
  <si>
    <t>6.02E+01</t>
  </si>
  <si>
    <t>6.12E+01</t>
  </si>
  <si>
    <t>6.22E+01</t>
  </si>
  <si>
    <t>6.32E+01</t>
  </si>
  <si>
    <t>6.42E+01</t>
  </si>
  <si>
    <t>6.52E+01</t>
  </si>
  <si>
    <t>6.62E+01</t>
  </si>
  <si>
    <t>6.72E+01</t>
  </si>
  <si>
    <t>6.82E+01</t>
  </si>
  <si>
    <t>6.92E+01</t>
  </si>
  <si>
    <t>7.02E+01</t>
  </si>
  <si>
    <t>7.12E+01</t>
  </si>
  <si>
    <t>7.22E+01</t>
  </si>
  <si>
    <t>7.32E+01</t>
  </si>
  <si>
    <t>7.42E+01</t>
  </si>
  <si>
    <t>7.52E+01</t>
  </si>
  <si>
    <t>7.62E+01</t>
  </si>
  <si>
    <t>7.72E+01</t>
  </si>
  <si>
    <t>7.82E+01</t>
  </si>
  <si>
    <t>7.92E+01</t>
  </si>
  <si>
    <t>8.02E+01</t>
  </si>
  <si>
    <t>8.12E+01</t>
  </si>
  <si>
    <t>8.22E+01</t>
  </si>
  <si>
    <t>8.32E+01</t>
  </si>
  <si>
    <t>8.42E+01</t>
  </si>
  <si>
    <t>8.52E+01</t>
  </si>
  <si>
    <t>8.62E+01</t>
  </si>
  <si>
    <t>8.72E+01</t>
  </si>
  <si>
    <t>8.82E+01</t>
  </si>
  <si>
    <t>8.92E+01</t>
  </si>
  <si>
    <t>9.02E+01</t>
  </si>
  <si>
    <t>9.12E+01</t>
  </si>
  <si>
    <t>9.22E+01</t>
  </si>
  <si>
    <t>9.32E+01</t>
  </si>
  <si>
    <t>9.42E+01</t>
  </si>
  <si>
    <t>9.52E+01</t>
  </si>
  <si>
    <t>9.62E+01</t>
  </si>
  <si>
    <t>9.72E+01</t>
  </si>
  <si>
    <t>9.82E+01</t>
  </si>
  <si>
    <t>9.92E+01</t>
  </si>
  <si>
    <t>1.00E+02</t>
  </si>
  <si>
    <t>1.01E+02</t>
  </si>
  <si>
    <t>1.02E+02</t>
  </si>
  <si>
    <t>1.03E+02</t>
  </si>
  <si>
    <t>1.04E+02</t>
  </si>
  <si>
    <t>1.05E+02</t>
  </si>
  <si>
    <t>1.06E+02</t>
  </si>
  <si>
    <t>1.07E+02</t>
  </si>
  <si>
    <t>1.08E+02</t>
  </si>
  <si>
    <t>1.09E+02</t>
  </si>
  <si>
    <t>1.10E+02</t>
  </si>
  <si>
    <t>1.11E+02</t>
  </si>
  <si>
    <t>1.12E+02</t>
  </si>
  <si>
    <t>1.13E+02</t>
  </si>
  <si>
    <t>1.14E+02</t>
  </si>
  <si>
    <t>1.15E+02</t>
  </si>
  <si>
    <t>1.16E+02</t>
  </si>
  <si>
    <t>1.17E+02</t>
  </si>
  <si>
    <t>1.18E+02</t>
  </si>
  <si>
    <t>1.19E+02</t>
  </si>
  <si>
    <t>1.20E+02</t>
  </si>
  <si>
    <t>1.21E+02</t>
  </si>
  <si>
    <t>1.22E+02</t>
  </si>
  <si>
    <t>1.23E+02</t>
  </si>
  <si>
    <t>1.24E+02</t>
  </si>
  <si>
    <t>1.25E+02</t>
  </si>
  <si>
    <t>1.26E+02</t>
  </si>
  <si>
    <t>1.27E+02</t>
  </si>
  <si>
    <t>1.28E+02</t>
  </si>
  <si>
    <t>1.29E+02</t>
  </si>
  <si>
    <t>1.30E+02</t>
  </si>
  <si>
    <t>1.31E+02</t>
  </si>
  <si>
    <t>1.32E+02</t>
  </si>
  <si>
    <t>1.33E+02</t>
  </si>
  <si>
    <t>1.34E+02</t>
  </si>
  <si>
    <t>1.35E+02</t>
  </si>
  <si>
    <t>1.36E+02</t>
  </si>
  <si>
    <t>1.37E+02</t>
  </si>
  <si>
    <t>1.38E+02</t>
  </si>
  <si>
    <t>1.39E+02</t>
  </si>
  <si>
    <t>1.40E+02</t>
  </si>
  <si>
    <t>1.41E+02</t>
  </si>
  <si>
    <t>1.42E+02</t>
  </si>
  <si>
    <t>1.43E+02</t>
  </si>
  <si>
    <t>1.44E+02</t>
  </si>
  <si>
    <t>1.45E+02</t>
  </si>
  <si>
    <t>1.46E+02</t>
  </si>
  <si>
    <t>0.01543871</t>
  </si>
  <si>
    <t>0.01611387</t>
  </si>
  <si>
    <t>0.01669901</t>
  </si>
  <si>
    <t>0.01714912</t>
  </si>
  <si>
    <t>0.01758422</t>
  </si>
  <si>
    <t>0.01819937</t>
  </si>
  <si>
    <t>0.01912959</t>
  </si>
  <si>
    <t>0.02010483</t>
  </si>
  <si>
    <t>0.02114008</t>
  </si>
  <si>
    <t>0.02147016</t>
  </si>
  <si>
    <t>0.02171022</t>
  </si>
  <si>
    <t>0.02178524</t>
  </si>
  <si>
    <t>0.02190526</t>
  </si>
  <si>
    <t>0.0220703</t>
  </si>
  <si>
    <t>0.02223534</t>
  </si>
  <si>
    <t>0.02231036</t>
  </si>
  <si>
    <t>0.02228035</t>
  </si>
  <si>
    <t>0.02210031</t>
  </si>
  <si>
    <t>0.02187525</t>
  </si>
  <si>
    <t>0.02183024</t>
  </si>
  <si>
    <t>0.02220533</t>
  </si>
  <si>
    <t>0.02267045</t>
  </si>
  <si>
    <t>0.02324058</t>
  </si>
  <si>
    <t>0.02358567</t>
  </si>
  <si>
    <t>0.02396076</t>
  </si>
  <si>
    <t>0.02432084</t>
  </si>
  <si>
    <t>0.02483097</t>
  </si>
  <si>
    <t>0.02636133</t>
  </si>
  <si>
    <t>0.02715652</t>
  </si>
  <si>
    <t>0.0274866</t>
  </si>
  <si>
    <t>0.02771166</t>
  </si>
  <si>
    <t>0.02768165</t>
  </si>
  <si>
    <t>0.02775667</t>
  </si>
  <si>
    <t>0.0278917</t>
  </si>
  <si>
    <t>0.02804174</t>
  </si>
  <si>
    <t>0.02816177</t>
  </si>
  <si>
    <t>0.02823678</t>
  </si>
  <si>
    <t>0.02819177</t>
  </si>
  <si>
    <t>0.02784669</t>
  </si>
  <si>
    <t>0.02778668</t>
  </si>
  <si>
    <t>0.0278767</t>
  </si>
  <si>
    <t>0.02820678</t>
  </si>
  <si>
    <t>0.03060937</t>
  </si>
  <si>
    <t>0.03210251</t>
  </si>
  <si>
    <t>0.03329702</t>
  </si>
  <si>
    <t>0.03359565</t>
  </si>
  <si>
    <t>0.03643262</t>
  </si>
  <si>
    <t>0.0373285</t>
  </si>
  <si>
    <t>0.04106135</t>
  </si>
  <si>
    <t>0.04165861</t>
  </si>
  <si>
    <t>0.04240518</t>
  </si>
  <si>
    <t>0.04285312</t>
  </si>
  <si>
    <t>0.04300243</t>
  </si>
  <si>
    <t>0.04315175</t>
  </si>
  <si>
    <t>0.04330106</t>
  </si>
  <si>
    <t>0.04345037</t>
  </si>
  <si>
    <t>0.043749</t>
  </si>
  <si>
    <t>0.04404763</t>
  </si>
  <si>
    <t>0.04434626</t>
  </si>
  <si>
    <t>0.04464488</t>
  </si>
  <si>
    <t>0.0447942</t>
  </si>
  <si>
    <t>0.04524214</t>
  </si>
  <si>
    <t>0.04569008</t>
  </si>
  <si>
    <t>0.04643665</t>
  </si>
  <si>
    <t>0.04703391</t>
  </si>
  <si>
    <t>0.04733254</t>
  </si>
  <si>
    <t>0.04748185</t>
  </si>
  <si>
    <t>0.04763117</t>
  </si>
  <si>
    <t>0.04778048</t>
  </si>
  <si>
    <t>K1 = -0.0013834</t>
  </si>
  <si>
    <t>K3 = 1.0162e-06</t>
  </si>
  <si>
    <t>Rc = 1.6587e+06</t>
  </si>
  <si>
    <t>Rct = 2405.2</t>
  </si>
  <si>
    <t>V_ini = 0.016865</t>
  </si>
  <si>
    <t>0.0290</t>
  </si>
  <si>
    <t>-0.009842364</t>
  </si>
  <si>
    <t>-0.009422264</t>
  </si>
  <si>
    <t>-0.009107187</t>
  </si>
  <si>
    <t>-0.008837122</t>
  </si>
  <si>
    <t>-0.008567058</t>
  </si>
  <si>
    <t>-0.008342003</t>
  </si>
  <si>
    <t>-0.008041931</t>
  </si>
  <si>
    <t>-0.007996921</t>
  </si>
  <si>
    <t>-0.008011924</t>
  </si>
  <si>
    <t>-0.008116949</t>
  </si>
  <si>
    <t>-0.008311996</t>
  </si>
  <si>
    <t>-0.008086942</t>
  </si>
  <si>
    <t>-0.007471795</t>
  </si>
  <si>
    <t>-0.006781629</t>
  </si>
  <si>
    <t>-0.006466553</t>
  </si>
  <si>
    <t>-0.006136474</t>
  </si>
  <si>
    <t>-0.005761384</t>
  </si>
  <si>
    <t>-0.005296273</t>
  </si>
  <si>
    <t>-0.004321038</t>
  </si>
  <si>
    <t>-0.004005962</t>
  </si>
  <si>
    <t>-0.003780908</t>
  </si>
  <si>
    <t>-0.003600865</t>
  </si>
  <si>
    <t>-0.003435825</t>
  </si>
  <si>
    <t>-0.003285789</t>
  </si>
  <si>
    <t>-0.003165761</t>
  </si>
  <si>
    <t>-0.003120749</t>
  </si>
  <si>
    <t>-0.003195768</t>
  </si>
  <si>
    <t>-0.003390815</t>
  </si>
  <si>
    <t>-0.003540851</t>
  </si>
  <si>
    <t>-0.003555854</t>
  </si>
  <si>
    <t>-0.003345804</t>
  </si>
  <si>
    <t>-0.003090743</t>
  </si>
  <si>
    <t>-0.002805674</t>
  </si>
  <si>
    <t>-0.002505602</t>
  </si>
  <si>
    <t>-0.002115508</t>
  </si>
  <si>
    <t>-0.001890454</t>
  </si>
  <si>
    <t>-0.001623036</t>
  </si>
  <si>
    <t>-0.001343318</t>
  </si>
  <si>
    <t>-0.000462289</t>
  </si>
  <si>
    <t>0.000462289</t>
  </si>
  <si>
    <t>0.000919553</t>
  </si>
  <si>
    <t>0.001177497</t>
  </si>
  <si>
    <t>0.001726884</t>
  </si>
  <si>
    <t>0.001959703</t>
  </si>
  <si>
    <t>0.002210947</t>
  </si>
  <si>
    <t>0.002581113</t>
  </si>
  <si>
    <t>0.002877581</t>
  </si>
  <si>
    <t>0.003420822</t>
  </si>
  <si>
    <t>0.003900937</t>
  </si>
  <si>
    <t>0.004065977</t>
  </si>
  <si>
    <t>0.004186006</t>
  </si>
  <si>
    <t>0.004306034</t>
  </si>
  <si>
    <t>0.004486078</t>
  </si>
  <si>
    <t>0.004426064</t>
  </si>
  <si>
    <t>0.004155998</t>
  </si>
  <si>
    <t>0.003990959</t>
  </si>
  <si>
    <t>0.004020966</t>
  </si>
  <si>
    <t>0.004741139</t>
  </si>
  <si>
    <t>0.005011204</t>
  </si>
  <si>
    <t>0.005251261</t>
  </si>
  <si>
    <t>0.005491319</t>
  </si>
  <si>
    <t>0.006091463</t>
  </si>
  <si>
    <t>0.006391535</t>
  </si>
  <si>
    <t>0.006736618</t>
  </si>
  <si>
    <t>0.007021687</t>
  </si>
  <si>
    <t>0.007336762</t>
  </si>
  <si>
    <t>0.007456791</t>
  </si>
  <si>
    <t>0.007666842</t>
  </si>
  <si>
    <t>0.007711852</t>
  </si>
  <si>
    <t>0.007726857</t>
  </si>
  <si>
    <t>0.007651838</t>
  </si>
  <si>
    <t>0.007546813</t>
  </si>
  <si>
    <t>0.007351766</t>
  </si>
  <si>
    <t>0.007231737</t>
  </si>
  <si>
    <t>0.007306755</t>
  </si>
  <si>
    <t>0.008041931</t>
  </si>
  <si>
    <t>0.008522048</t>
  </si>
  <si>
    <t>0.009002163</t>
  </si>
  <si>
    <t>0.009287231</t>
  </si>
  <si>
    <t>0.009722336</t>
  </si>
  <si>
    <t>-0.016053860</t>
  </si>
  <si>
    <t>-0.015798790</t>
  </si>
  <si>
    <t>-0.015393700</t>
  </si>
  <si>
    <t>-0.014838560</t>
  </si>
  <si>
    <t>-0.014448470</t>
  </si>
  <si>
    <t>-0.013923340</t>
  </si>
  <si>
    <t>-0.013413220</t>
  </si>
  <si>
    <t>-0.012918100</t>
  </si>
  <si>
    <t>-0.012422980</t>
  </si>
  <si>
    <t>-0.011867850</t>
  </si>
  <si>
    <t>-0.011192690</t>
  </si>
  <si>
    <t>-0.010457510</t>
  </si>
  <si>
    <t>-0.008161960</t>
  </si>
  <si>
    <t>-0.007786870</t>
  </si>
  <si>
    <t>-0.007036690</t>
  </si>
  <si>
    <t>-0.004786150</t>
  </si>
  <si>
    <t>-0.000926253</t>
  </si>
  <si>
    <t>-0.000004766</t>
  </si>
  <si>
    <t>0.000224282</t>
  </si>
  <si>
    <t>0.000366655</t>
  </si>
  <si>
    <t>0.000493540</t>
  </si>
  <si>
    <t>0.000745357</t>
  </si>
  <si>
    <t>0.000822405</t>
  </si>
  <si>
    <t>0.000912853</t>
  </si>
  <si>
    <t>0.000937978</t>
  </si>
  <si>
    <t>0.000911178</t>
  </si>
  <si>
    <t>0.000797281</t>
  </si>
  <si>
    <t>0.000653234</t>
  </si>
  <si>
    <t>0.000440515</t>
  </si>
  <si>
    <t>0.000659934</t>
  </si>
  <si>
    <t>0.001468940</t>
  </si>
  <si>
    <t>0.003660880</t>
  </si>
  <si>
    <t>0.004411060</t>
  </si>
  <si>
    <t>0.004246020</t>
  </si>
  <si>
    <t>0.005746380</t>
  </si>
  <si>
    <t>0.007201730</t>
  </si>
  <si>
    <t>0.007576820</t>
  </si>
  <si>
    <t>0.007786870</t>
  </si>
  <si>
    <t>0.008281990</t>
  </si>
  <si>
    <t>0.010022410</t>
  </si>
  <si>
    <t>0.010277470</t>
  </si>
  <si>
    <t>0.010427500</t>
  </si>
  <si>
    <t>0.010532530</t>
  </si>
  <si>
    <t>0.010652560</t>
  </si>
  <si>
    <t>0.010727580</t>
  </si>
  <si>
    <t>0.010802590</t>
  </si>
  <si>
    <t>0.010832600</t>
  </si>
  <si>
    <t>0.010787590</t>
  </si>
  <si>
    <t>0.010577540</t>
  </si>
  <si>
    <t>0.010367490</t>
  </si>
  <si>
    <t>0.010292470</t>
  </si>
  <si>
    <t>0.010247460</t>
  </si>
  <si>
    <t>0.010217460</t>
  </si>
  <si>
    <t>0.010202450</t>
  </si>
  <si>
    <t>0.010172440</t>
  </si>
  <si>
    <t>0.010157440</t>
  </si>
  <si>
    <t>0.010142440</t>
  </si>
  <si>
    <t>K1 = -0.005653</t>
  </si>
  <si>
    <t>K3 = 4.2331e-07</t>
  </si>
  <si>
    <t>Rc = 4.1667e+05</t>
  </si>
  <si>
    <t>Rct = 15145</t>
  </si>
  <si>
    <t>V_ini = -0.016164</t>
  </si>
  <si>
    <t>0.0646</t>
  </si>
  <si>
    <t>p43</t>
  </si>
  <si>
    <t>K1 = -0.0093069</t>
  </si>
  <si>
    <t>K3 = 3.5619e-07</t>
  </si>
  <si>
    <t>Rc = 7.9442e+05</t>
  </si>
  <si>
    <t>Rct = 15313</t>
  </si>
  <si>
    <t>V_ini = 0.0046409</t>
  </si>
  <si>
    <t>0.017456</t>
  </si>
  <si>
    <t>p44</t>
  </si>
  <si>
    <t>K1 = -0.0028257</t>
  </si>
  <si>
    <t>K3 = 6.4492e-07</t>
  </si>
  <si>
    <t>Rc = 4.1461e+05</t>
  </si>
  <si>
    <t>Rct = 15426</t>
  </si>
  <si>
    <t>V_ini = 0.024549</t>
  </si>
  <si>
    <t>0.0057342</t>
  </si>
  <si>
    <t>-0.008023729</t>
  </si>
  <si>
    <t>-0.00797111</t>
  </si>
  <si>
    <t>0.008616976</t>
  </si>
  <si>
    <t>0.025528693</t>
  </si>
  <si>
    <t>0.042255079</t>
  </si>
  <si>
    <t>0.058754225</t>
  </si>
  <si>
    <t>0.075541612</t>
  </si>
  <si>
    <t>0.092315495</t>
  </si>
  <si>
    <t>0.108783441</t>
  </si>
  <si>
    <t>0.125515415</t>
  </si>
  <si>
    <t>0.142298146</t>
  </si>
  <si>
    <t>0.158740947</t>
  </si>
  <si>
    <t>0.175594923</t>
  </si>
  <si>
    <t>0.192264033</t>
  </si>
  <si>
    <t>0.20867517</t>
  </si>
  <si>
    <t>0.225570589</t>
  </si>
  <si>
    <t>0.242186614</t>
  </si>
  <si>
    <t>0.258612652</t>
  </si>
  <si>
    <t>0.275565813</t>
  </si>
  <si>
    <t>0.292196273</t>
  </si>
  <si>
    <t>0.308690297</t>
  </si>
  <si>
    <t>0.325509814</t>
  </si>
  <si>
    <t>0.329932155</t>
  </si>
  <si>
    <t>0.312811358</t>
  </si>
  <si>
    <t>0.296180897</t>
  </si>
  <si>
    <t>0.279404686</t>
  </si>
  <si>
    <t>0.262834295</t>
  </si>
  <si>
    <t>0.246090214</t>
  </si>
  <si>
    <t>0.229389905</t>
  </si>
  <si>
    <t>0.212860491</t>
  </si>
  <si>
    <t>0.196082883</t>
  </si>
  <si>
    <t>0.179504576</t>
  </si>
  <si>
    <t>0.162775862</t>
  </si>
  <si>
    <t>0.158084371</t>
  </si>
  <si>
    <t>0.175438462</t>
  </si>
  <si>
    <t>0.192375325</t>
  </si>
  <si>
    <t>0.208865158</t>
  </si>
  <si>
    <t>0.22553939</t>
  </si>
  <si>
    <t>0.242396626</t>
  </si>
  <si>
    <t>0.258898099</t>
  </si>
  <si>
    <t>0.275536476</t>
  </si>
  <si>
    <t>0.292378345</t>
  </si>
  <si>
    <t>0.308934767</t>
  </si>
  <si>
    <t>0.325493516</t>
  </si>
  <si>
    <t>0.330936111</t>
  </si>
  <si>
    <t>0.313840459</t>
  </si>
  <si>
    <t>0.29720767</t>
  </si>
  <si>
    <t>0.280677791</t>
  </si>
  <si>
    <t>0.263881557</t>
  </si>
  <si>
    <t>0.247122575</t>
  </si>
  <si>
    <t>0.230609925</t>
  </si>
  <si>
    <t>0.213816019</t>
  </si>
  <si>
    <t>0.197118969</t>
  </si>
  <si>
    <t>0.180533677</t>
  </si>
  <si>
    <t>0.163628013</t>
  </si>
  <si>
    <t>0.159720223</t>
  </si>
  <si>
    <t>0.176865234</t>
  </si>
  <si>
    <t>0.193785799</t>
  </si>
  <si>
    <t>0.210278425</t>
  </si>
  <si>
    <t>0.226859992</t>
  </si>
  <si>
    <t>0.24366554</t>
  </si>
  <si>
    <t>0.26025316</t>
  </si>
  <si>
    <t>0.276964645</t>
  </si>
  <si>
    <t>0.29364074</t>
  </si>
  <si>
    <t>0.310186452</t>
  </si>
  <si>
    <t>0.327000381</t>
  </si>
  <si>
    <t>0.328909573</t>
  </si>
  <si>
    <t>0.312162698</t>
  </si>
  <si>
    <t>0.295273332</t>
  </si>
  <si>
    <t>0.278634024</t>
  </si>
  <si>
    <t>0.262127894</t>
  </si>
  <si>
    <t>0.245249704</t>
  </si>
  <si>
    <t>0.228676984</t>
  </si>
  <si>
    <t>0.21216806</t>
  </si>
  <si>
    <t>0.195271244</t>
  </si>
  <si>
    <t>0.178570934</t>
  </si>
  <si>
    <t>0.162294838</t>
  </si>
  <si>
    <t>0.16422871</t>
  </si>
  <si>
    <t>0.18122378</t>
  </si>
  <si>
    <t>0.197981831</t>
  </si>
  <si>
    <t>0.214493084</t>
  </si>
  <si>
    <t>0.231189668</t>
  </si>
  <si>
    <t>0.247898359</t>
  </si>
  <si>
    <t>0.264547911</t>
  </si>
  <si>
    <t>0.281190479</t>
  </si>
  <si>
    <t>0.297943873</t>
  </si>
  <si>
    <t>0.31455757</t>
  </si>
  <si>
    <t>0.331141</t>
  </si>
  <si>
    <t>0.325109815</t>
  </si>
  <si>
    <t>0.308156189</t>
  </si>
  <si>
    <t>0.291520606</t>
  </si>
  <si>
    <t>0.274848701</t>
  </si>
  <si>
    <t>0.258154446</t>
  </si>
  <si>
    <t>0.241411762</t>
  </si>
  <si>
    <t>0.224834852</t>
  </si>
  <si>
    <t>0.208176451</t>
  </si>
  <si>
    <t>0.191460775</t>
  </si>
  <si>
    <t>0.1748373</t>
  </si>
  <si>
    <t>0.15817564</t>
  </si>
  <si>
    <t>0.169105066</t>
  </si>
  <si>
    <t>0.186149496</t>
  </si>
  <si>
    <t>0.202981586</t>
  </si>
  <si>
    <t>0.219454189</t>
  </si>
  <si>
    <t>0.236297455</t>
  </si>
  <si>
    <t>0.252946542</t>
  </si>
  <si>
    <t>0.269529972</t>
  </si>
  <si>
    <t>0.286257754</t>
  </si>
  <si>
    <t>0.303032569</t>
  </si>
  <si>
    <t>0.319578746</t>
  </si>
  <si>
    <t>0.336245062</t>
  </si>
  <si>
    <t>0.320596671</t>
  </si>
  <si>
    <t>0.303616502</t>
  </si>
  <si>
    <t>0.286789534</t>
  </si>
  <si>
    <t>0.270203777</t>
  </si>
  <si>
    <t>0.253650615</t>
  </si>
  <si>
    <t>0.236787326</t>
  </si>
  <si>
    <t>0.22026676</t>
  </si>
  <si>
    <t>0.203571573</t>
  </si>
  <si>
    <t>0.186809331</t>
  </si>
  <si>
    <t>0.170333469</t>
  </si>
  <si>
    <t>0.157999622</t>
  </si>
  <si>
    <t>0.175418905</t>
  </si>
  <si>
    <t>0.192213277</t>
  </si>
  <si>
    <t>0.208971793</t>
  </si>
  <si>
    <t>0.225487702</t>
  </si>
  <si>
    <t>0.242169851</t>
  </si>
  <si>
    <t>0.259069927</t>
  </si>
  <si>
    <t>0.275530888</t>
  </si>
  <si>
    <t>0.292235389</t>
  </si>
  <si>
    <t>0.309041868</t>
  </si>
  <si>
    <t>0.32547815</t>
  </si>
  <si>
    <t>0.331997342</t>
  </si>
  <si>
    <t>0.314894706</t>
  </si>
  <si>
    <t>0.298088227</t>
  </si>
  <si>
    <t>0.281497812</t>
  </si>
  <si>
    <t>0.264723464</t>
  </si>
  <si>
    <t>0.248079033</t>
  </si>
  <si>
    <t>0.231551483</t>
  </si>
  <si>
    <t>0.214718927</t>
  </si>
  <si>
    <t>0.198128978</t>
  </si>
  <si>
    <t>0.181467319</t>
  </si>
  <si>
    <t>0.164707405</t>
  </si>
  <si>
    <t>0.156687401</t>
  </si>
  <si>
    <t>0.157056667</t>
  </si>
  <si>
    <t>0.156969589</t>
  </si>
  <si>
    <t>0.156834549</t>
  </si>
  <si>
    <t>0.156841999</t>
  </si>
  <si>
    <t>0.156802418</t>
  </si>
  <si>
    <t>0.156983559</t>
  </si>
  <si>
    <t>0.157065514</t>
  </si>
  <si>
    <t>0.156932337</t>
  </si>
  <si>
    <t>0.157050613</t>
  </si>
  <si>
    <t>p45</t>
  </si>
  <si>
    <t>p46</t>
  </si>
  <si>
    <t>p47</t>
  </si>
  <si>
    <t>p48</t>
  </si>
  <si>
    <t>p49</t>
  </si>
  <si>
    <t>p50</t>
  </si>
  <si>
    <t>-0.008028386</t>
  </si>
  <si>
    <t>0.001991148</t>
  </si>
  <si>
    <t>0.018998325</t>
  </si>
  <si>
    <t>0.035591533</t>
  </si>
  <si>
    <t>0.052240154</t>
  </si>
  <si>
    <t>0.068922303</t>
  </si>
  <si>
    <t>0.085549038</t>
  </si>
  <si>
    <t>0.102333166</t>
  </si>
  <si>
    <t>0.118832311</t>
  </si>
  <si>
    <t>0.135517254</t>
  </si>
  <si>
    <t>0.152353069</t>
  </si>
  <si>
    <t>0.168849887</t>
  </si>
  <si>
    <t>0.185565563</t>
  </si>
  <si>
    <t>0.202358072</t>
  </si>
  <si>
    <t>0.21880227</t>
  </si>
  <si>
    <t>0.23556684</t>
  </si>
  <si>
    <t>0.252297417</t>
  </si>
  <si>
    <t>0.26877747</t>
  </si>
  <si>
    <t>0.285621202</t>
  </si>
  <si>
    <t>0.302241884</t>
  </si>
  <si>
    <t>0.318974789</t>
  </si>
  <si>
    <t>0.318779679</t>
  </si>
  <si>
    <t>0.301977391</t>
  </si>
  <si>
    <t>0.285535987</t>
  </si>
  <si>
    <t>0.26852555</t>
  </si>
  <si>
    <t>0.251967732</t>
  </si>
  <si>
    <t>0.235536572</t>
  </si>
  <si>
    <t>0.218499127</t>
  </si>
  <si>
    <t>0.202012555</t>
  </si>
  <si>
    <t>0.185378369</t>
  </si>
  <si>
    <t>0.168552332</t>
  </si>
  <si>
    <t>0.15469346</t>
  </si>
  <si>
    <t>0.171794699</t>
  </si>
  <si>
    <t>0.18877999</t>
  </si>
  <si>
    <t>0.205664234</t>
  </si>
  <si>
    <t>0.222096325</t>
  </si>
  <si>
    <t>0.238700709</t>
  </si>
  <si>
    <t>0.255671099</t>
  </si>
  <si>
    <t>0.272094343</t>
  </si>
  <si>
    <t>0.288695933</t>
  </si>
  <si>
    <t>0.305609513</t>
  </si>
  <si>
    <t>0.322049985</t>
  </si>
  <si>
    <t>0.316698194</t>
  </si>
  <si>
    <t>0.299806965</t>
  </si>
  <si>
    <t>0.283175108</t>
  </si>
  <si>
    <t>0.266682016</t>
  </si>
  <si>
    <t>0.249770764</t>
  </si>
  <si>
    <t>0.233139837</t>
  </si>
  <si>
    <t>0.216662578</t>
  </si>
  <si>
    <t>0.199776006</t>
  </si>
  <si>
    <t>0.183064521</t>
  </si>
  <si>
    <t>0.166405189</t>
  </si>
  <si>
    <t>0.159363064</t>
  </si>
  <si>
    <t>0.176617505</t>
  </si>
  <si>
    <t>0.19335367</t>
  </si>
  <si>
    <t>0.210229531</t>
  </si>
  <si>
    <t>0.226710982</t>
  </si>
  <si>
    <t>0.243259487</t>
  </si>
  <si>
    <t>0.260239656</t>
  </si>
  <si>
    <t>0.276665228</t>
  </si>
  <si>
    <t>0.293383698</t>
  </si>
  <si>
    <t>0.310176207</t>
  </si>
  <si>
    <t>0.326613886</t>
  </si>
  <si>
    <t>0.313160135</t>
  </si>
  <si>
    <t>0.296433749</t>
  </si>
  <si>
    <t>0.279463824</t>
  </si>
  <si>
    <t>0.262822653</t>
  </si>
  <si>
    <t>0.246422227</t>
  </si>
  <si>
    <t>0.212867942</t>
  </si>
  <si>
    <t>0.196409774</t>
  </si>
  <si>
    <t>0.179358825</t>
  </si>
  <si>
    <t>0.162907642</t>
  </si>
  <si>
    <t>0.165476204</t>
  </si>
  <si>
    <t>0.182403754</t>
  </si>
  <si>
    <t>0.199007207</t>
  </si>
  <si>
    <t>0.215749891</t>
  </si>
  <si>
    <t>0.232285358</t>
  </si>
  <si>
    <t>0.24893817</t>
  </si>
  <si>
    <t>0.265807512</t>
  </si>
  <si>
    <t>0.282305261</t>
  </si>
  <si>
    <t>0.299066106</t>
  </si>
  <si>
    <t>0.315765949</t>
  </si>
  <si>
    <t>0.323723555</t>
  </si>
  <si>
    <t>0.306465855</t>
  </si>
  <si>
    <t>0.289845173</t>
  </si>
  <si>
    <t>0.273127635</t>
  </si>
  <si>
    <t>0.256339316</t>
  </si>
  <si>
    <t>0.239758681</t>
  </si>
  <si>
    <t>0.223097952</t>
  </si>
  <si>
    <t>0.206378551</t>
  </si>
  <si>
    <t>0.189747159</t>
  </si>
  <si>
    <t>0.173108782</t>
  </si>
  <si>
    <t>0.156670172</t>
  </si>
  <si>
    <t>0.172854068</t>
  </si>
  <si>
    <t>0.189900826</t>
  </si>
  <si>
    <t>0.206371101</t>
  </si>
  <si>
    <t>0.222994577</t>
  </si>
  <si>
    <t>0.239783826</t>
  </si>
  <si>
    <t>0.256314171</t>
  </si>
  <si>
    <t>0.273055923</t>
  </si>
  <si>
    <t>0.289766477</t>
  </si>
  <si>
    <t>0.306449091</t>
  </si>
  <si>
    <t>0.323122393</t>
  </si>
  <si>
    <t>0.316053725</t>
  </si>
  <si>
    <t>0.299089388</t>
  </si>
  <si>
    <t>0.282455668</t>
  </si>
  <si>
    <t>0.26577771</t>
  </si>
  <si>
    <t>0.249126761</t>
  </si>
  <si>
    <t>0.232433436</t>
  </si>
  <si>
    <t>0.215723814</t>
  </si>
  <si>
    <t>0.199099872</t>
  </si>
  <si>
    <t>0.182540191</t>
  </si>
  <si>
    <t>0.165708101</t>
  </si>
  <si>
    <t>0.163892972</t>
  </si>
  <si>
    <t>0.181180008</t>
  </si>
  <si>
    <t>0.197892425</t>
  </si>
  <si>
    <t>0.214360837</t>
  </si>
  <si>
    <t>0.23123018</t>
  </si>
  <si>
    <t>0.24802362</t>
  </si>
  <si>
    <t>0.264470147</t>
  </si>
  <si>
    <t>0.281210037</t>
  </si>
  <si>
    <t>0.298013256</t>
  </si>
  <si>
    <t>0.314446278</t>
  </si>
  <si>
    <t>0.325367789</t>
  </si>
  <si>
    <t>0.308132906</t>
  </si>
  <si>
    <t>0.291067522</t>
  </si>
  <si>
    <t>0.27459911</t>
  </si>
  <si>
    <t>0.258032444</t>
  </si>
  <si>
    <t>0.240946571</t>
  </si>
  <si>
    <t>0.224483281</t>
  </si>
  <si>
    <t>0.207835591</t>
  </si>
  <si>
    <t>0.191125503</t>
  </si>
  <si>
    <t>0.17457141</t>
  </si>
  <si>
    <t>0.157866909</t>
  </si>
  <si>
    <t>0.157579134</t>
  </si>
  <si>
    <t>0.157636409</t>
  </si>
  <si>
    <t>0.157528843</t>
  </si>
  <si>
    <t>0.157616386</t>
  </si>
  <si>
    <t>0.15758379</t>
  </si>
  <si>
    <t>0.157593103</t>
  </si>
  <si>
    <t>0.157593569</t>
  </si>
  <si>
    <t>0.157595432</t>
  </si>
  <si>
    <t>K1 = -0.0022846</t>
  </si>
  <si>
    <t>K3 = 3.2556e-07</t>
  </si>
  <si>
    <t>Rc = 2.286e+05</t>
  </si>
  <si>
    <t>Rct = 14332</t>
  </si>
  <si>
    <t>V_ini = -0.0038435</t>
  </si>
  <si>
    <t>0.0697</t>
  </si>
  <si>
    <t>K1 = 0.0026056</t>
  </si>
  <si>
    <t>K3 = 2.6465e-07</t>
  </si>
  <si>
    <t>Lc = 5.9628e-07</t>
  </si>
  <si>
    <t>Rc = 3.0585e+05</t>
  </si>
  <si>
    <t>Rct = 19046</t>
  </si>
  <si>
    <t>V_ini = 0.0080049</t>
  </si>
  <si>
    <t>0.013297</t>
  </si>
  <si>
    <t>cost</t>
  </si>
  <si>
    <t>K1 = -0.0097584</t>
  </si>
  <si>
    <t>K3 = 3.629e-07</t>
  </si>
  <si>
    <t>Rc = 2.783e+05</t>
  </si>
  <si>
    <t>Rct = 7668.8</t>
  </si>
  <si>
    <t>V_ini = -0.0014968</t>
  </si>
  <si>
    <t>0.053156</t>
  </si>
  <si>
    <t>-0.00806424145537575</t>
  </si>
  <si>
    <t>-0.00810475358186944</t>
  </si>
  <si>
    <t>0.00320697718577046</t>
  </si>
  <si>
    <t>0.0199547834095864</t>
  </si>
  <si>
    <t>0.0366415886153486</t>
  </si>
  <si>
    <t>0.0535910241583802</t>
  </si>
  <si>
    <t>0.0700482606473449</t>
  </si>
  <si>
    <t>0.0866228426061533</t>
  </si>
  <si>
    <t>0.103582522594965</t>
  </si>
  <si>
    <t>0.120061179288742</t>
  </si>
  <si>
    <t>0.136593386494552</t>
  </si>
  <si>
    <t>0.153561913959264</t>
  </si>
  <si>
    <t>0.169980966604867</t>
  </si>
  <si>
    <t>0.186523418256456</t>
  </si>
  <si>
    <t>0.203509175016344</t>
  </si>
  <si>
    <t>0.219927762005321</t>
  </si>
  <si>
    <t>0.236477664162932</t>
  </si>
  <si>
    <t>0.25339170980236</t>
  </si>
  <si>
    <t>0.267230093424652</t>
  </si>
  <si>
    <t>0.249818260851641</t>
  </si>
  <si>
    <t>0.232883260664026</t>
  </si>
  <si>
    <t>0.216250005970296</t>
  </si>
  <si>
    <t>0.199755516951222</t>
  </si>
  <si>
    <t>0.182881517781662</t>
  </si>
  <si>
    <t>0.166313920672249</t>
  </si>
  <si>
    <t>0.14964713870142</t>
  </si>
  <si>
    <t>0.132897004194472</t>
  </si>
  <si>
    <t>0.116423469723585</t>
  </si>
  <si>
    <t>0.0994768281203116</t>
  </si>
  <si>
    <t>0.0829362390952277</t>
  </si>
  <si>
    <t>0.0983997643435311</t>
  </si>
  <si>
    <t>0.115422307976902</t>
  </si>
  <si>
    <t>0.132105387929653</t>
  </si>
  <si>
    <t>0.148598014322222</t>
  </si>
  <si>
    <t>0.165452921570101</t>
  </si>
  <si>
    <t>0.182225873251741</t>
  </si>
  <si>
    <t>0.198636544078069</t>
  </si>
  <si>
    <t>0.215395060404291</t>
  </si>
  <si>
    <t>0.232208524212425</t>
  </si>
  <si>
    <t>0.248598240490567</t>
  </si>
  <si>
    <t>0.2653604820698</t>
  </si>
  <si>
    <t>0.255473194922208</t>
  </si>
  <si>
    <t>0.23854378261411</t>
  </si>
  <si>
    <t>0.221856511751721</t>
  </si>
  <si>
    <t>0.205261906557979</t>
  </si>
  <si>
    <t>0.188508512454647</t>
  </si>
  <si>
    <t>0.171920426453674</t>
  </si>
  <si>
    <t>0.155328149543064</t>
  </si>
  <si>
    <t>0.138548213012029</t>
  </si>
  <si>
    <t>0.122033700758021</t>
  </si>
  <si>
    <t>0.105183450076405</t>
  </si>
  <si>
    <t>0.0886000206416959</t>
  </si>
  <si>
    <t>0.0959494791756025</t>
  </si>
  <si>
    <t>0.11273546924278</t>
  </si>
  <si>
    <t>0.129224836038964</t>
  </si>
  <si>
    <t>0.146047612979625</t>
  </si>
  <si>
    <t>0.162799610113078</t>
  </si>
  <si>
    <t>0.179231235487592</t>
  </si>
  <si>
    <t>0.196040042729462</t>
  </si>
  <si>
    <t>0.212783192387014</t>
  </si>
  <si>
    <t>0.229258123827781</t>
  </si>
  <si>
    <t>0.246055289653991</t>
  </si>
  <si>
    <t>0.262769102944083</t>
  </si>
  <si>
    <t>0.259167714595782</t>
  </si>
  <si>
    <t>0.242334227552715</t>
  </si>
  <si>
    <t>0.225505397075912</t>
  </si>
  <si>
    <t>0.208939662593004</t>
  </si>
  <si>
    <t>0.192351110935405</t>
  </si>
  <si>
    <t>0.175556273392326</t>
  </si>
  <si>
    <t>0.159014753053989</t>
  </si>
  <si>
    <t>0.142280450872338</t>
  </si>
  <si>
    <t>0.125653715371377</t>
  </si>
  <si>
    <t>0.109010681888493</t>
  </si>
  <si>
    <t>0.0922288827309523</t>
  </si>
  <si>
    <t>0.093932720326819</t>
  </si>
  <si>
    <t>0.110984600327651</t>
  </si>
  <si>
    <t>0.127524258039482</t>
  </si>
  <si>
    <t>0.143999189480248</t>
  </si>
  <si>
    <t>0.160814515914887</t>
  </si>
  <si>
    <t>0.17746919081343</t>
  </si>
  <si>
    <t>0.194041910145733</t>
  </si>
  <si>
    <t>0.210813464857494</t>
  </si>
  <si>
    <t>0.227479781171696</t>
  </si>
  <si>
    <t>0.244100463136514</t>
  </si>
  <si>
    <t>0.260958164324152</t>
  </si>
  <si>
    <t>0.2609148582579</t>
  </si>
  <si>
    <t>0.244059485353394</t>
  </si>
  <si>
    <t>0.22747931551507</t>
  </si>
  <si>
    <t>0.2106705082732</t>
  </si>
  <si>
    <t>0.194066124290304</t>
  </si>
  <si>
    <t>0.177423556464047</t>
  </si>
  <si>
    <t>0.160658520945055</t>
  </si>
  <si>
    <t>0.143927944016415</t>
  </si>
  <si>
    <t>0.127437645906978</t>
  </si>
  <si>
    <t>0.110563181080791</t>
  </si>
  <si>
    <t>0.093942964772599</t>
  </si>
  <si>
    <t>0.0939746294231918</t>
  </si>
  <si>
    <t>0.110708931604843</t>
  </si>
  <si>
    <t>0.12753729642502</t>
  </si>
  <si>
    <t>0.144365195588571</t>
  </si>
  <si>
    <t>0.160860150264271</t>
  </si>
  <si>
    <t>0.177498061524265</t>
  </si>
  <si>
    <t>0.19440093140466</t>
  </si>
  <si>
    <t>0.210851183044229</t>
  </si>
  <si>
    <t>0.227525881177706</t>
  </si>
  <si>
    <t>0.244344001552103</t>
  </si>
  <si>
    <t>0.260763519854332</t>
  </si>
  <si>
    <t>0.259893207619657</t>
  </si>
  <si>
    <t>0.242888824594715</t>
  </si>
  <si>
    <t>0.226074429473329</t>
  </si>
  <si>
    <t>0.209414632351896</t>
  </si>
  <si>
    <t>0.192835393826823</t>
  </si>
  <si>
    <t>0.176067564368074</t>
  </si>
  <si>
    <t>0.159510677361067</t>
  </si>
  <si>
    <t>0.142854605492645</t>
  </si>
  <si>
    <t>0.126121234624246</t>
  </si>
  <si>
    <t>0.109624882978667</t>
  </si>
  <si>
    <t>0.0927094403693602</t>
  </si>
  <si>
    <t>0.0968603035367709</t>
  </si>
  <si>
    <t>0.113563406724456</t>
  </si>
  <si>
    <t>0.130355915984403</t>
  </si>
  <si>
    <t>0.14729184748527</t>
  </si>
  <si>
    <t>0.163745358721224</t>
  </si>
  <si>
    <t>0.18035859018002</t>
  </si>
  <si>
    <t>0.197256337837525</t>
  </si>
  <si>
    <t>0.213730803621666</t>
  </si>
  <si>
    <t>0.230364523972022</t>
  </si>
  <si>
    <t>0.247205927177737</t>
  </si>
  <si>
    <t>0.263628239419725</t>
  </si>
  <si>
    <t>0.257218941614448</t>
  </si>
  <si>
    <t>0.240173115149758</t>
  </si>
  <si>
    <t>0.223686076636707</t>
  </si>
  <si>
    <t>0.207203694689918</t>
  </si>
  <si>
    <t>0.190171372267394</t>
  </si>
  <si>
    <t>0.173708082242286</t>
  </si>
  <si>
    <t>0.15706923966904</t>
  </si>
  <si>
    <t>0.140213866764534</t>
  </si>
  <si>
    <t>0.123776187853876</t>
  </si>
  <si>
    <t>0.106960395762611</t>
  </si>
  <si>
    <t>0.0903457673339354</t>
  </si>
  <si>
    <t>0.086562307244726</t>
  </si>
  <si>
    <t>0.0867089890820307</t>
  </si>
  <si>
    <t>0.0865599789615942</t>
  </si>
  <si>
    <t>0.086673599178427</t>
  </si>
  <si>
    <t>0.086532970877265</t>
  </si>
  <si>
    <t>0.0867229587808216</t>
  </si>
  <si>
    <t>0.0865306425941332</t>
  </si>
  <si>
    <t>-0.00807169196139758</t>
  </si>
  <si>
    <t>0.00229661848122839</t>
  </si>
  <si>
    <t>0.0189592095424197</t>
  </si>
  <si>
    <t>0.0356539309108301</t>
  </si>
  <si>
    <t>0.0526070917068726</t>
  </si>
  <si>
    <t>0.0690815574910127</t>
  </si>
  <si>
    <t>0.0857869889618295</t>
  </si>
  <si>
    <t>0.10256366589648</t>
  </si>
  <si>
    <t>0.119042322590257</t>
  </si>
  <si>
    <t>0.135848801548995</t>
  </si>
  <si>
    <t>0.152537469381263</t>
  </si>
  <si>
    <t>0.169106463460555</t>
  </si>
  <si>
    <t>0.185772779774757</t>
  </si>
  <si>
    <t>0.202457256697388</t>
  </si>
  <si>
    <t>0.2191184507887</t>
  </si>
  <si>
    <t>0.235752171139056</t>
  </si>
  <si>
    <t>0.252498114736367</t>
  </si>
  <si>
    <t>0.269176072466228</t>
  </si>
  <si>
    <t>0.285744135232268</t>
  </si>
  <si>
    <t>0.30262558490785</t>
  </si>
  <si>
    <t>0.319148944637758</t>
  </si>
  <si>
    <t>0.335722129626688</t>
  </si>
  <si>
    <t>0.352625930820336</t>
  </si>
  <si>
    <t>0.340099301914512</t>
  </si>
  <si>
    <t>0.323102369395591</t>
  </si>
  <si>
    <t>0.306461664195839</t>
  </si>
  <si>
    <t>0.289983938815314</t>
  </si>
  <si>
    <t>0.273061977013238</t>
  </si>
  <si>
    <t>0.256513937482132</t>
  </si>
  <si>
    <t>0.239941683806455</t>
  </si>
  <si>
    <t>0.223040676552566</t>
  </si>
  <si>
    <t>0.206445605702197</t>
  </si>
  <si>
    <t>0.189735517665117</t>
  </si>
  <si>
    <t>0.173129736712342</t>
  </si>
  <si>
    <t>0.156634316380015</t>
  </si>
  <si>
    <t>0.171651742580262</t>
  </si>
  <si>
    <t>0.188458687195626</t>
  </si>
  <si>
    <t>0.205150614624278</t>
  </si>
  <si>
    <t>0.22170936425779</t>
  </si>
  <si>
    <t>0.238552630090011</t>
  </si>
  <si>
    <t>0.255078318103051</t>
  </si>
  <si>
    <t>0.271743237447374</t>
  </si>
  <si>
    <t>0.288541800243464</t>
  </si>
  <si>
    <t>0.305054915527592</t>
  </si>
  <si>
    <t>0.321844165191155</t>
  </si>
  <si>
    <t>0.33849977140295</t>
  </si>
  <si>
    <t>0.355030115982254</t>
  </si>
  <si>
    <t>0.339050177535313</t>
  </si>
  <si>
    <t>0.322443930925912</t>
  </si>
  <si>
    <t>0.305423249919046</t>
  </si>
  <si>
    <t>0.288860775032523</t>
  </si>
  <si>
    <t>0.272453829459206</t>
  </si>
  <si>
    <t>0.255444789868</t>
  </si>
  <si>
    <t>0.238897681650147</t>
  </si>
  <si>
    <t>0.222478629004544</t>
  </si>
  <si>
    <t>0.205441650015756</t>
  </si>
  <si>
    <t>0.188887091291881</t>
  </si>
  <si>
    <t>0.172325547718611</t>
  </si>
  <si>
    <t>0.158691121698666</t>
  </si>
  <si>
    <t>0.176210520952368</t>
  </si>
  <si>
    <t>0.19290244838102</t>
  </si>
  <si>
    <t>0.209635819249419</t>
  </si>
  <si>
    <t>0.226215057774491</t>
  </si>
  <si>
    <t>0.242983818546493</t>
  </si>
  <si>
    <t>0.259551415655906</t>
  </si>
  <si>
    <t>0.276175822873735</t>
  </si>
  <si>
    <t>0.293045631133659</t>
  </si>
  <si>
    <t>0.309534997929843</t>
  </si>
  <si>
    <t>0.32625439909945</t>
  </si>
  <si>
    <t>0.343011518455793</t>
  </si>
  <si>
    <t>0.351821276169978</t>
  </si>
  <si>
    <t>0.334449955723461</t>
  </si>
  <si>
    <t>0.317764081830951</t>
  </si>
  <si>
    <t>0.30129613523958</t>
  </si>
  <si>
    <t>0.284372776467625</t>
  </si>
  <si>
    <t>0.267776774304004</t>
  </si>
  <si>
    <t>0.251208245881338</t>
  </si>
  <si>
    <t>0.234384537627425</t>
  </si>
  <si>
    <t>0.21773265666864</t>
  </si>
  <si>
    <t>0.201073790860459</t>
  </si>
  <si>
    <t>0.184279418974007</t>
  </si>
  <si>
    <t>0.1676713097381</t>
  </si>
  <si>
    <t>0.165978647901266</t>
  </si>
  <si>
    <t>0.182700843010632</t>
  </si>
  <si>
    <t>0.199555284601886</t>
  </si>
  <si>
    <t>0.216421367608798</t>
  </si>
  <si>
    <t>0.232936811176058</t>
  </si>
  <si>
    <t>0.249479262827648</t>
  </si>
  <si>
    <t>0.266366300382746</t>
  </si>
  <si>
    <t>0.282925050016259</t>
  </si>
  <si>
    <t>0.299447478432914</t>
  </si>
  <si>
    <t>0.316344760433793</t>
  </si>
  <si>
    <t>0.332878364609481</t>
  </si>
  <si>
    <t>0.349642003158594</t>
  </si>
  <si>
    <t>0.344957963153996</t>
  </si>
  <si>
    <t>0.328063475092875</t>
  </si>
  <si>
    <t>0.311078183989614</t>
  </si>
  <si>
    <t>0.294599527295836</t>
  </si>
  <si>
    <t>0.278111557469531</t>
  </si>
  <si>
    <t>0.261090876462666</t>
  </si>
  <si>
    <t>0.244630846033943</t>
  </si>
  <si>
    <t>0.228098638828134</t>
  </si>
  <si>
    <t>0.21114314974896</t>
  </si>
  <si>
    <t>0.194664493055182</t>
  </si>
  <si>
    <t>0.177919480771124</t>
  </si>
  <si>
    <t>0.16123034728223</t>
  </si>
  <si>
    <t>0.173804007507317</t>
  </si>
  <si>
    <t>0.190791626893711</t>
  </si>
  <si>
    <t>0.207459340177792</t>
  </si>
  <si>
    <t>0.223997135263118</t>
  </si>
  <si>
    <t>0.240537724288202</t>
  </si>
  <si>
    <t>0.257415448710773</t>
  </si>
  <si>
    <t>0.27414649129604</t>
  </si>
  <si>
    <t>0.290633529809092</t>
  </si>
  <si>
    <t>0.30736317542448</t>
  </si>
  <si>
    <t>0.324147768521778</t>
  </si>
  <si>
    <t>0.340613386830018</t>
  </si>
  <si>
    <t>0.35474885937993</t>
  </si>
  <si>
    <t>0.337595466234551</t>
  </si>
  <si>
    <t>0.320622282203575</t>
  </si>
  <si>
    <t>0.303814871931584</t>
  </si>
  <si>
    <t>0.287203037442667</t>
  </si>
  <si>
    <t>0.270658257507946</t>
  </si>
  <si>
    <t>0.25381312904922</t>
  </si>
  <si>
    <t>0.237252051132576</t>
  </si>
  <si>
    <t>0.2206886449328</t>
  </si>
  <si>
    <t>0.20383373768492</t>
  </si>
  <si>
    <t>0.187349958768253</t>
  </si>
  <si>
    <t>0.170506692936032</t>
  </si>
  <si>
    <t>0.166454548973411</t>
  </si>
  <si>
    <t>0.183390014817651</t>
  </si>
  <si>
    <t>0.200160172559533</t>
  </si>
  <si>
    <t>0.216646745415958</t>
  </si>
  <si>
    <t>0.233418765784345</t>
  </si>
  <si>
    <t>0.250358422538223</t>
  </si>
  <si>
    <t>0.266840338828385</t>
  </si>
  <si>
    <t>0.283449379377545</t>
  </si>
  <si>
    <t>0.300378791685643</t>
  </si>
  <si>
    <t>0.316818333222805</t>
  </si>
  <si>
    <t>0.333405487910526</t>
  </si>
  <si>
    <t>0.350324655772844</t>
  </si>
  <si>
    <t>0.345181943991277</t>
  </si>
  <si>
    <t>0.328439259990351</t>
  </si>
  <si>
    <t>0.311883304296597</t>
  </si>
  <si>
    <t>0.295077756651112</t>
  </si>
  <si>
    <t>0.278346714065845</t>
  </si>
  <si>
    <t>0.26180891898052</t>
  </si>
  <si>
    <t>0.245073685485616</t>
  </si>
  <si>
    <t>0.228312375219635</t>
  </si>
  <si>
    <t>0.211813695290924</t>
  </si>
  <si>
    <t>0.194894527428606</t>
  </si>
  <si>
    <t>0.178313891933655</t>
  </si>
  <si>
    <t>0.161814280691691</t>
  </si>
  <si>
    <t>0.160958403812434</t>
  </si>
  <si>
    <t>0.161051535137707</t>
  </si>
  <si>
    <t>0.161008229071455</t>
  </si>
  <si>
    <t>0.161014748264224</t>
  </si>
  <si>
    <t>0.160788904800437</t>
  </si>
  <si>
    <t>0.160940243204005</t>
  </si>
  <si>
    <t>0.161058054330476</t>
  </si>
  <si>
    <t>0.1610408250353</t>
  </si>
  <si>
    <t>0.161005900788323</t>
  </si>
  <si>
    <t>0.161024061396751</t>
  </si>
  <si>
    <t>K1 = -0.014068</t>
  </si>
  <si>
    <t>K3 = 2.963e-07</t>
  </si>
  <si>
    <t>Rc = 5.0535e+05</t>
  </si>
  <si>
    <t>Rct = 10799</t>
  </si>
  <si>
    <t>V_ini = 0.0068549</t>
  </si>
  <si>
    <t>0.014651</t>
  </si>
  <si>
    <t>-0.00821278591918594</t>
  </si>
  <si>
    <t>-0.00802046973249751</t>
  </si>
  <si>
    <t>-0.00806610408188121</t>
  </si>
  <si>
    <t>0.00600836744997767</t>
  </si>
  <si>
    <t>0.0229978494628766</t>
  </si>
  <si>
    <t>0.0397298233613962</t>
  </si>
  <si>
    <t>0.0562061517720418</t>
  </si>
  <si>
    <t>0.0729572175922422</t>
  </si>
  <si>
    <t>0.0898707975750438</t>
  </si>
  <si>
    <t>0.106345263359184</t>
  </si>
  <si>
    <t>0.122944059462563</t>
  </si>
  <si>
    <t>0.139855776818859</t>
  </si>
  <si>
    <t>0.156292058759638</t>
  </si>
  <si>
    <t>0.172905290218434</t>
  </si>
  <si>
    <t>0.189789533833775</t>
  </si>
  <si>
    <t>0.206252358202256</t>
  </si>
  <si>
    <t>0.222893063402008</t>
  </si>
  <si>
    <t>0.239743314083624</t>
  </si>
  <si>
    <t>0.256328606144839</t>
  </si>
  <si>
    <t>0.262680628185074</t>
  </si>
  <si>
    <t>0.245393125931301</t>
  </si>
  <si>
    <t>0.228495843930423</t>
  </si>
  <si>
    <t>0.211903101363186</t>
  </si>
  <si>
    <t>0.195287541621258</t>
  </si>
  <si>
    <t>0.178500620240827</t>
  </si>
  <si>
    <t>0.161891579691668</t>
  </si>
  <si>
    <t>0.145309081570211</t>
  </si>
  <si>
    <t>0.128752194563204</t>
  </si>
  <si>
    <t>0.111973655002048</t>
  </si>
  <si>
    <t>0.095344125561329</t>
  </si>
  <si>
    <t>0.0905702138278429</t>
  </si>
  <si>
    <t>0.107577390792544</t>
  </si>
  <si>
    <t>0.124237653570603</t>
  </si>
  <si>
    <t>0.141186157800382</t>
  </si>
  <si>
    <t>0.157632218530314</t>
  </si>
  <si>
    <t>0.174325077272219</t>
  </si>
  <si>
    <t>0.191286619887536</t>
  </si>
  <si>
    <t>0.20765817555725</t>
  </si>
  <si>
    <t>0.224300743383507</t>
  </si>
  <si>
    <t>0.241142146589222</t>
  </si>
  <si>
    <t>0.257543504283023</t>
  </si>
  <si>
    <t>0.26289622720308</t>
  </si>
  <si>
    <t>0.245762391636008</t>
  </si>
  <si>
    <t>0.229222733924177</t>
  </si>
  <si>
    <t>0.212358979200397</t>
  </si>
  <si>
    <t>0.195778809362072</t>
  </si>
  <si>
    <t>0.179268953674328</t>
  </si>
  <si>
    <t>0.162353045408395</t>
  </si>
  <si>
    <t>0.145708614955632</t>
  </si>
  <si>
    <t>0.129374777472653</t>
  </si>
  <si>
    <t>0.112220918670648</t>
  </si>
  <si>
    <t>0.0956440084287076</t>
  </si>
  <si>
    <t>0.0929529787849487</t>
  </si>
  <si>
    <t>0.109908002207497</t>
  </si>
  <si>
    <t>0.126652548834928</t>
  </si>
  <si>
    <t>0.143577304576762</t>
  </si>
  <si>
    <t>0.160002876415134</t>
  </si>
  <si>
    <t>0.176711567482336</t>
  </si>
  <si>
    <t>0.193649827266335</t>
  </si>
  <si>
    <t>0.210043734454114</t>
  </si>
  <si>
    <t>0.226665347732185</t>
  </si>
  <si>
    <t>0.243556576196921</t>
  </si>
  <si>
    <t>0.259908574288327</t>
  </si>
  <si>
    <t>0.260810551173595</t>
  </si>
  <si>
    <t>0.244062279293153</t>
  </si>
  <si>
    <t>0.227473261978927</t>
  </si>
  <si>
    <t>0.210500077947951</t>
  </si>
  <si>
    <t>0.19400139801924</t>
  </si>
  <si>
    <t>0.177264767554456</t>
  </si>
  <si>
    <t>0.160502525975223</t>
  </si>
  <si>
    <t>0.143951226847733</t>
  </si>
  <si>
    <t>0.127254177196191</t>
  </si>
  <si>
    <t>0.110669350791602</t>
  </si>
  <si>
    <t>0.0940216607424546</t>
  </si>
  <si>
    <t>0.0961543680912028</t>
  </si>
  <si>
    <t>0.112786225815054</t>
  </si>
  <si>
    <t>0.129595033056924</t>
  </si>
  <si>
    <t>0.146543537286703</t>
  </si>
  <si>
    <t>0.162982613167239</t>
  </si>
  <si>
    <t>0.179630303216387</t>
  </si>
  <si>
    <t>0.196578341789539</t>
  </si>
  <si>
    <t>0.212960141905033</t>
  </si>
  <si>
    <t>0.229550556189138</t>
  </si>
  <si>
    <t>0.246505113955059</t>
  </si>
  <si>
    <t>0.262839417094664</t>
  </si>
  <si>
    <t>0.257066206241</t>
  </si>
  <si>
    <t>0.240055769679915</t>
  </si>
  <si>
    <t>0.223280489715143</t>
  </si>
  <si>
    <t>0.206777618876795</t>
  </si>
  <si>
    <t>0.189875680309652</t>
  </si>
  <si>
    <t>0.173241959959296</t>
  </si>
  <si>
    <t>0.156723722452277</t>
  </si>
  <si>
    <t>0.139781737415268</t>
  </si>
  <si>
    <t>0.123254186775722</t>
  </si>
  <si>
    <t>0.106636298750662</t>
  </si>
  <si>
    <t>0.0898661410087802</t>
  </si>
  <si>
    <t>0.100658198981398</t>
  </si>
  <si>
    <t>0.117520556735299</t>
  </si>
  <si>
    <t>0.134235301338643</t>
  </si>
  <si>
    <t>0.150926763110669</t>
  </si>
  <si>
    <t>0.16739983192493</t>
  </si>
  <si>
    <t>0.184168127040306</t>
  </si>
  <si>
    <t>0.2010109272159</t>
  </si>
  <si>
    <t>0.21744441521692</t>
  </si>
  <si>
    <t>0.234151243657616</t>
  </si>
  <si>
    <t>0.250992646863331</t>
  </si>
  <si>
    <t>0.267556053063107</t>
  </si>
  <si>
    <t>0.252230362176208</t>
  </si>
  <si>
    <t>0.235635756982465</t>
  </si>
  <si>
    <t>0.218642084059929</t>
  </si>
  <si>
    <t>0.202068899071</t>
  </si>
  <si>
    <t>0.185651709051903</t>
  </si>
  <si>
    <t>0.168624508852268</t>
  </si>
  <si>
    <t>0.152113721851272</t>
  </si>
  <si>
    <t>0.13563040859123</t>
  </si>
  <si>
    <t>0.118583650813289</t>
  </si>
  <si>
    <t>0.102068672902655</t>
  </si>
  <si>
    <t>0.0884687054730611</t>
  </si>
  <si>
    <t>0.10593595118461</t>
  </si>
  <si>
    <t>0.122888646324026</t>
  </si>
  <si>
    <t>0.139405952517792</t>
  </si>
  <si>
    <t>0.155979137506721</t>
  </si>
  <si>
    <t>0.172750226561855</t>
  </si>
  <si>
    <t>0.189340175189334</t>
  </si>
  <si>
    <t>0.20606097332882</t>
  </si>
  <si>
    <t>0.22278782500445</t>
  </si>
  <si>
    <t>0.239419682728301</t>
  </si>
  <si>
    <t>0.256083670759372</t>
  </si>
  <si>
    <t>0.264571194088112</t>
  </si>
  <si>
    <t>0.247186835256057</t>
  </si>
  <si>
    <t>0.230442288628625</t>
  </si>
  <si>
    <t>0.21394407435654</t>
  </si>
  <si>
    <t>0.19704446407253</t>
  </si>
  <si>
    <t>0.18046755383059</t>
  </si>
  <si>
    <t>0.163969805215131</t>
  </si>
  <si>
    <t>0.147058087858835</t>
  </si>
  <si>
    <t>0.13041132912294</t>
  </si>
  <si>
    <t>0.113769226953309</t>
  </si>
  <si>
    <t>0.0970186267897348</t>
  </si>
  <si>
    <t>0.0882186478647036</t>
  </si>
  <si>
    <t>0.0883914064730847</t>
  </si>
  <si>
    <t>0.0883397185875582</t>
  </si>
  <si>
    <t>0.0883103822200973</t>
  </si>
  <si>
    <t>0.088330405455031</t>
  </si>
  <si>
    <t>0.0882684731237245</t>
  </si>
  <si>
    <t>0.0882312205936154</t>
  </si>
  <si>
    <t>-0.00804654650357391</t>
  </si>
  <si>
    <t>0.00723490700382106</t>
  </si>
  <si>
    <t>0.0240204314143725</t>
  </si>
  <si>
    <t>0.0405549669033136</t>
  </si>
  <si>
    <t>0.0572976509042395</t>
  </si>
  <si>
    <t>0.0740356783389018</t>
  </si>
  <si>
    <t>0.0905795269603702</t>
  </si>
  <si>
    <t>0.10718344528664</t>
  </si>
  <si>
    <t>0.124030902028497</t>
  </si>
  <si>
    <t>0.140567300143944</t>
  </si>
  <si>
    <t>0.157068774012413</t>
  </si>
  <si>
    <t>0.173988873187984</t>
  </si>
  <si>
    <t>0.19051130160464</t>
  </si>
  <si>
    <t>0.207227443177863</t>
  </si>
  <si>
    <t>0.22395848576313</t>
  </si>
  <si>
    <t>0.240449715185819</t>
  </si>
  <si>
    <t>0.257289721421655</t>
  </si>
  <si>
    <t>0.273926701368396</t>
  </si>
  <si>
    <t>0.281093622504768</t>
  </si>
  <si>
    <t>0.264074804124408</t>
  </si>
  <si>
    <t>0.24754119994872</t>
  </si>
  <si>
    <t>0.230524709851492</t>
  </si>
  <si>
    <t>0.213999021838451</t>
  </si>
  <si>
    <t>0.197554358078399</t>
  </si>
  <si>
    <t>0.180497355854677</t>
  </si>
  <si>
    <t>0.164043844618723</t>
  </si>
  <si>
    <t>0.147424093967157</t>
  </si>
  <si>
    <t>0.130548232171091</t>
  </si>
  <si>
    <t>0.114087736085742</t>
  </si>
  <si>
    <t>0.0972845167233888</t>
  </si>
  <si>
    <t>0.0889092166416017</t>
  </si>
  <si>
    <t>0.106005334021938</t>
  </si>
  <si>
    <t>0.122985037245683</t>
  </si>
  <si>
    <t>0.139895823288727</t>
  </si>
  <si>
    <t>0.156369357759614</t>
  </si>
  <si>
    <t>0.172945802344928</t>
  </si>
  <si>
    <t>0.189855657074719</t>
  </si>
  <si>
    <t>0.206339435991386</t>
  </si>
  <si>
    <t>0.223051386654972</t>
  </si>
  <si>
    <t>0.239830391872754</t>
  </si>
  <si>
    <t>0.256295544524367</t>
  </si>
  <si>
    <t>0.273019602260239</t>
  </si>
  <si>
    <t>0.28554529985281</t>
  </si>
  <si>
    <t>0.268234980424346</t>
  </si>
  <si>
    <t>0.251565870170386</t>
  </si>
  <si>
    <t>0.234552174012916</t>
  </si>
  <si>
    <t>0.218007394078195</t>
  </si>
  <si>
    <t>0.201540378800076</t>
  </si>
  <si>
    <t>0.184496414961893</t>
  </si>
  <si>
    <t>0.168042903725939</t>
  </si>
  <si>
    <t>0.151500917730976</t>
  </si>
  <si>
    <t>0.134537046832527</t>
  </si>
  <si>
    <t>0.118077482060431</t>
  </si>
  <si>
    <t>0.101315240481198</t>
  </si>
  <si>
    <t>0.0883634670755028</t>
  </si>
  <si>
    <t>0.105791131973811</t>
  </si>
  <si>
    <t>0.122464433137408</t>
  </si>
  <si>
    <t>0.13921782724074</t>
  </si>
  <si>
    <t>0.155852013247724</t>
  </si>
  <si>
    <t>0.172540681079991</t>
  </si>
  <si>
    <t>0.189117591321931</t>
  </si>
  <si>
    <t>0.205796480365045</t>
  </si>
  <si>
    <t>0.222625310841849</t>
  </si>
  <si>
    <t>0.239162174613922</t>
  </si>
  <si>
    <t>0.255774474759466</t>
  </si>
  <si>
    <t>0.272573968868808</t>
  </si>
  <si>
    <t>0.286145531244194</t>
  </si>
  <si>
    <t>0.268783058273577</t>
  </si>
  <si>
    <t>0.251999396489531</t>
  </si>
  <si>
    <t>0.235079762970587</t>
  </si>
  <si>
    <t>0.218586205264765</t>
  </si>
  <si>
    <t>0.201990668757771</t>
  </si>
  <si>
    <t>0.18515764737133</t>
  </si>
  <si>
    <t>0.16864732602696</t>
  </si>
  <si>
    <t>0.151968902640472</t>
  </si>
  <si>
    <t>0.135258814603392</t>
  </si>
  <si>
    <t>0.118668400319287</t>
  </si>
  <si>
    <t>0.101881944595483</t>
  </si>
  <si>
    <t>0.0895196924787652</t>
  </si>
  <si>
    <t>0.106926402828887</t>
  </si>
  <si>
    <t>0.12379108886592</t>
  </si>
  <si>
    <t>0.140321433445224</t>
  </si>
  <si>
    <t>0.156961207331723</t>
  </si>
  <si>
    <t>0.173954414597633</t>
  </si>
  <si>
    <t>0.190398612701059</t>
  </si>
  <si>
    <t>0.206938736069517</t>
  </si>
  <si>
    <t>0.223912851413746</t>
  </si>
  <si>
    <t>0.240357515173799</t>
  </si>
  <si>
    <t>0.256891585006113</t>
  </si>
  <si>
    <t>0.27381354680819</t>
  </si>
  <si>
    <t>0.285871725147891</t>
  </si>
  <si>
    <t>0.268447319845968</t>
  </si>
  <si>
    <t>0.251549572188463</t>
  </si>
  <si>
    <t>0.235028540741686</t>
  </si>
  <si>
    <t>0.218220199156443</t>
  </si>
  <si>
    <t>0.20153991314345</t>
  </si>
  <si>
    <t>0.185071500895453</t>
  </si>
  <si>
    <t>0.168165837075299</t>
  </si>
  <si>
    <t>0.15158240764059</t>
  </si>
  <si>
    <t>0.134963588302277</t>
  </si>
  <si>
    <t>0.118109146711024</t>
  </si>
  <si>
    <t>0.101611863752192</t>
  </si>
  <si>
    <t>0.0915927957793388</t>
  </si>
  <si>
    <t>0.108835129340354</t>
  </si>
  <si>
    <t>0.125888871967691</t>
  </si>
  <si>
    <t>0.142336329667502</t>
  </si>
  <si>
    <t>0.159115334885284</t>
  </si>
  <si>
    <t>0.176048006789767</t>
  </si>
  <si>
    <t>0.192513159441379</t>
  </si>
  <si>
    <t>0.209080290894166</t>
  </si>
  <si>
    <t>0.226047887045626</t>
  </si>
  <si>
    <t>0.242415717462329</t>
  </si>
  <si>
    <t>0.259054560035575</t>
  </si>
  <si>
    <t>0.275968140018377</t>
  </si>
  <si>
    <t>0.284437037082063</t>
  </si>
  <si>
    <t>0.267247788376454</t>
  </si>
  <si>
    <t>0.250377048803278</t>
  </si>
  <si>
    <t>0.233762420374602</t>
  </si>
  <si>
    <t>0.217030912132709</t>
  </si>
  <si>
    <t>0.200406970571506</t>
  </si>
  <si>
    <t>0.183744845166941</t>
  </si>
  <si>
    <t>0.167190286443066</t>
  </si>
  <si>
    <t>0.150457381231294</t>
  </si>
  <si>
    <t>0.133720750766511</t>
  </si>
  <si>
    <t>0.117311011253435</t>
  </si>
  <si>
    <t>0.100344812071854</t>
  </si>
  <si>
    <t>0.0949967457180613</t>
  </si>
  <si>
    <t>0.112121733809232</t>
  </si>
  <si>
    <t>0.12915359057513</t>
  </si>
  <si>
    <t>0.145633644238787</t>
  </si>
  <si>
    <t>0.162127667601234</t>
  </si>
  <si>
    <t>0.17908175971053</t>
  </si>
  <si>
    <t>0.195605119440438</t>
  </si>
  <si>
    <t>0.212065149869161</t>
  </si>
  <si>
    <t>0.229045784406159</t>
  </si>
  <si>
    <t>0.245537013828848</t>
  </si>
  <si>
    <t>0.262156298823787</t>
  </si>
  <si>
    <t>0.27905311516804</t>
  </si>
  <si>
    <t>0.282231221642976</t>
  </si>
  <si>
    <t>0.265417757834843</t>
  </si>
  <si>
    <t>0.248320243484627</t>
  </si>
  <si>
    <t>0.231804799917367</t>
  </si>
  <si>
    <t>0.215260951295898</t>
  </si>
  <si>
    <t>0.198295217770944</t>
  </si>
  <si>
    <t>0.181790949962717</t>
  </si>
  <si>
    <t>0.165207986184634</t>
  </si>
  <si>
    <t>0.148294871858458</t>
  </si>
  <si>
    <t>0.131813886881549</t>
  </si>
  <si>
    <t>0.115236976639609</t>
  </si>
  <si>
    <t>0.0984761320302548</t>
  </si>
  <si>
    <t>0.0904700976531746</t>
  </si>
  <si>
    <t>0.0906810401049176</t>
  </si>
  <si>
    <t>0.0906125885808421</t>
  </si>
  <si>
    <t>0.0905432057435138</t>
  </si>
  <si>
    <t>0.0906270239362593</t>
  </si>
  <si>
    <t>0.0906107259543366</t>
  </si>
  <si>
    <t>0.0905101441230419</t>
  </si>
  <si>
    <t>0.0906172451471057</t>
  </si>
  <si>
    <t>0.0906442532314348</t>
  </si>
  <si>
    <t>0.0906121229242157</t>
  </si>
  <si>
    <t>0.0906223673699957</t>
  </si>
  <si>
    <t>0.0905287703880965</t>
  </si>
  <si>
    <t>0.0906484441410721</t>
  </si>
  <si>
    <t>0.0904519370447464</t>
  </si>
  <si>
    <t>0.0905762673639856</t>
  </si>
  <si>
    <t>0.0905040905868992</t>
  </si>
  <si>
    <t>0.090470563309801</t>
  </si>
  <si>
    <t>0.0904938461411192</t>
  </si>
  <si>
    <t>0.0905981532254248</t>
  </si>
  <si>
    <t>0.0906307491892703</t>
  </si>
  <si>
    <t>0.0906749865687749</t>
  </si>
  <si>
    <t>0.0905790613037438</t>
  </si>
  <si>
    <t>0.0905161976591847</t>
  </si>
  <si>
    <t>0.0906861623278076</t>
  </si>
  <si>
    <t>0.026214</t>
  </si>
  <si>
    <t>K1 = -0.016839</t>
  </si>
  <si>
    <t>K3 = 4.6479e-07</t>
  </si>
  <si>
    <t>Rc = 3.4273e+05</t>
  </si>
  <si>
    <t>Rct = 1205.1</t>
  </si>
  <si>
    <t>V_ini = -0.00090381</t>
  </si>
  <si>
    <t>K1 = 0.014567</t>
  </si>
  <si>
    <t>K3 = 2.5356e-07</t>
  </si>
  <si>
    <t>Rc = 1.6212e+06</t>
  </si>
  <si>
    <t>Rct = 57445</t>
  </si>
  <si>
    <t>V_ini = 0.050106</t>
  </si>
  <si>
    <t>0.034717</t>
  </si>
  <si>
    <t>Kc = 0.1537</t>
  </si>
  <si>
    <t xml:space="preserve">    Ki = 9.6802e-05</t>
  </si>
  <si>
    <t xml:space="preserve">    Kr = 0.001</t>
  </si>
  <si>
    <t xml:space="preserve">    Lc = 0.0001</t>
  </si>
  <si>
    <t xml:space="preserve">    Rc = 10000</t>
  </si>
  <si>
    <t xml:space="preserve">    Rct = 45.724</t>
  </si>
  <si>
    <t xml:space="preserve">    V_ini = 0.0015677</t>
  </si>
  <si>
    <t>29.9765</t>
  </si>
  <si>
    <t xml:space="preserve">    L = 6.589e-07</t>
  </si>
  <si>
    <t xml:space="preserve">    Rct = 11541</t>
  </si>
  <si>
    <t>1.2774</t>
  </si>
  <si>
    <t>Kc = 0.0018406</t>
  </si>
  <si>
    <t xml:space="preserve">    Ki = 1.248e-06</t>
  </si>
  <si>
    <t xml:space="preserve">    Kr = -999.99</t>
  </si>
  <si>
    <t xml:space="preserve">    Rc = 4.732e+05</t>
  </si>
  <si>
    <t>Kc = -0.0018683</t>
  </si>
  <si>
    <t xml:space="preserve">    Ki = -1.2462e-06</t>
  </si>
  <si>
    <t xml:space="preserve">    Kr = 9.0529</t>
  </si>
  <si>
    <t xml:space="preserve">    L = 6.0582e-07</t>
  </si>
  <si>
    <t xml:space="preserve">    Rc = 4.7899e+05</t>
  </si>
  <si>
    <t xml:space="preserve">    Rct = 15190</t>
  </si>
  <si>
    <t xml:space="preserve">    V_ini = 0.0013566</t>
  </si>
  <si>
    <t>1.2637</t>
  </si>
  <si>
    <t xml:space="preserve">    Rx = 19000</t>
  </si>
  <si>
    <t xml:space="preserve">    L = 6.0586e-07</t>
  </si>
  <si>
    <t xml:space="preserve">    Rc = 4.7905e+05</t>
  </si>
  <si>
    <t xml:space="preserve">    Cx = 0.00018562</t>
  </si>
  <si>
    <t>Kc = -0.0018377</t>
  </si>
  <si>
    <t xml:space="preserve">    Ki = 9.7078e-05</t>
  </si>
  <si>
    <t xml:space="preserve">    Rct = 4.3179e+05</t>
  </si>
  <si>
    <t xml:space="preserve">    V_ini = 0.0025411</t>
  </si>
  <si>
    <t>valor absoluto</t>
  </si>
  <si>
    <t>Kc = -0.0022721</t>
  </si>
  <si>
    <t xml:space="preserve">    Ki = 4.6656</t>
  </si>
  <si>
    <t xml:space="preserve">    Kr = -8.3056</t>
  </si>
  <si>
    <t xml:space="preserve">    Rc = 0.30837</t>
  </si>
  <si>
    <t xml:space="preserve">    V_ini = 0.0014502</t>
  </si>
  <si>
    <t xml:space="preserve">    Rct = 6.3247e+05</t>
  </si>
  <si>
    <t>con integrador</t>
  </si>
  <si>
    <t>NO TAN CERCA CON ABS</t>
  </si>
  <si>
    <t>Kc = -0.0037334</t>
  </si>
  <si>
    <t xml:space="preserve">    Ki = 9.0936e-05</t>
  </si>
  <si>
    <t xml:space="preserve">    Kr = -1e+05</t>
  </si>
  <si>
    <t xml:space="preserve">    Rc = 2000</t>
  </si>
  <si>
    <t xml:space="preserve">    V_ini = 0.0053758</t>
  </si>
  <si>
    <t xml:space="preserve">    Rct = 50000</t>
  </si>
  <si>
    <t xml:space="preserve">    L = 1e-07</t>
  </si>
  <si>
    <t>Kc = -0.0048217</t>
  </si>
  <si>
    <t xml:space="preserve">    Ki = 7.2599e-05</t>
  </si>
  <si>
    <t xml:space="preserve">    V_ini = 0.0072852</t>
  </si>
  <si>
    <t>Kc = -0.0051205</t>
  </si>
  <si>
    <t xml:space="preserve">    Ki = 5.1754e-05</t>
  </si>
  <si>
    <t xml:space="preserve">    Rc = 24989</t>
  </si>
  <si>
    <t xml:space="preserve">    V_ini = 0.0072558</t>
  </si>
  <si>
    <t>Kc = -0.0021422</t>
  </si>
  <si>
    <t xml:space="preserve">    Ki = 0.00045078</t>
  </si>
  <si>
    <t xml:space="preserve">    Rc = 2371.6</t>
  </si>
  <si>
    <t xml:space="preserve">    V_ini = 0.0045366</t>
  </si>
  <si>
    <t xml:space="preserve">    Rct = 7.1812e+05</t>
  </si>
  <si>
    <t>Kc = -0.0018715</t>
  </si>
  <si>
    <t xml:space="preserve">    Ki = 0.00041864</t>
  </si>
  <si>
    <t xml:space="preserve">    Rc = 4.3201</t>
  </si>
  <si>
    <t xml:space="preserve">    V_ini = 0.0051744</t>
  </si>
  <si>
    <t xml:space="preserve">    Rct = 5.8829e+05</t>
  </si>
  <si>
    <t>sin modelar corriente</t>
  </si>
  <si>
    <t>Kc = -0.0015022</t>
  </si>
  <si>
    <t xml:space="preserve">    Ki = 0.00036832</t>
  </si>
  <si>
    <t xml:space="preserve">    Rc = 79.292</t>
  </si>
  <si>
    <t xml:space="preserve">    V_ini = 0.0027976</t>
  </si>
  <si>
    <t xml:space="preserve">    Rct = 5.1579e+05</t>
  </si>
  <si>
    <t>versión _2 del modelo RC var</t>
  </si>
  <si>
    <t>Kc = -0.00079414</t>
  </si>
  <si>
    <t xml:space="preserve">    Kr = -1.1986e+06</t>
  </si>
  <si>
    <t xml:space="preserve">    Rc = 3.1884e+05</t>
  </si>
  <si>
    <t xml:space="preserve">    Rct = 4004</t>
  </si>
  <si>
    <t xml:space="preserve">    V_ini = -0.0015781</t>
  </si>
  <si>
    <t>Fuente de corriente tomada de los datos experimentales</t>
  </si>
  <si>
    <t>cost function</t>
  </si>
  <si>
    <t>Parameters estimated using experiments:</t>
  </si>
  <si>
    <t>lambda_R</t>
  </si>
  <si>
    <t>lambda_C</t>
  </si>
  <si>
    <t xml:space="preserve">    Kc = -0.0017015</t>
  </si>
  <si>
    <t xml:space="preserve">    Kr = 8.0163e+05</t>
  </si>
  <si>
    <t xml:space="preserve">    Rc = 7.5976e+05</t>
  </si>
  <si>
    <t xml:space="preserve">    Rct = 5699.7</t>
  </si>
  <si>
    <t xml:space="preserve">    V_ini = -0.0033026</t>
  </si>
  <si>
    <t xml:space="preserve">    Exp, cost = 0.0297</t>
  </si>
  <si>
    <t xml:space="preserve">    Kc = -0.0017113</t>
  </si>
  <si>
    <t xml:space="preserve">    Kr = 7.1597e+05</t>
  </si>
  <si>
    <t xml:space="preserve">    Rc = 7.4546e+05</t>
  </si>
  <si>
    <t xml:space="preserve">    Rct = 5508.4</t>
  </si>
  <si>
    <t xml:space="preserve">    V_ini = -0.0032628</t>
  </si>
  <si>
    <t xml:space="preserve">    Exp, cost = 0.0296</t>
  </si>
  <si>
    <t xml:space="preserve">    Kc = -0.001717</t>
  </si>
  <si>
    <t xml:space="preserve">    Kr = 1.1156e+06</t>
  </si>
  <si>
    <t xml:space="preserve">    Rc = 8.5461e+05</t>
  </si>
  <si>
    <t xml:space="preserve">    Rct = 5604.4</t>
  </si>
  <si>
    <t xml:space="preserve">    V_ini = -0.0032609</t>
  </si>
  <si>
    <t xml:space="preserve">    Exp, cost = 0.03</t>
  </si>
  <si>
    <t xml:space="preserve">    Kc = -0.00092898</t>
  </si>
  <si>
    <t xml:space="preserve">    Kr = 5.6453e-05</t>
  </si>
  <si>
    <t xml:space="preserve">    L = 1e-06</t>
  </si>
  <si>
    <t xml:space="preserve">    Rc = 5.5082e+05</t>
  </si>
  <si>
    <t xml:space="preserve">    Rct = 5613.8</t>
  </si>
  <si>
    <t xml:space="preserve">    V_ini = -0.0013047</t>
  </si>
  <si>
    <t xml:space="preserve">    Exp, cost = 0.2208</t>
  </si>
  <si>
    <t xml:space="preserve">    Kc = -0.0012616</t>
  </si>
  <si>
    <t xml:space="preserve">    Kr = 105.57</t>
  </si>
  <si>
    <t xml:space="preserve">    L = 9.2839e-07</t>
  </si>
  <si>
    <t xml:space="preserve">    Rc = 8.0109e+05</t>
  </si>
  <si>
    <t xml:space="preserve">    Rct = 7399.6</t>
  </si>
  <si>
    <t xml:space="preserve">    V_ini = -0.00050684</t>
  </si>
  <si>
    <t xml:space="preserve">    Exp, cost = 0.0834</t>
  </si>
  <si>
    <t xml:space="preserve">    Kc = -0.0011643</t>
  </si>
  <si>
    <t xml:space="preserve">    Kr = 1.0244e+06</t>
  </si>
  <si>
    <t xml:space="preserve">    L = 9.6131e-07</t>
  </si>
  <si>
    <t xml:space="preserve">    Rct = 8264.8</t>
  </si>
  <si>
    <t xml:space="preserve">    V_ini = -0.0009789</t>
  </si>
  <si>
    <t xml:space="preserve">    Rc = 8.3509e+05</t>
  </si>
  <si>
    <t xml:space="preserve">    Exp, cost = 0.1014</t>
  </si>
  <si>
    <t xml:space="preserve">    Kc = -0.0012118</t>
  </si>
  <si>
    <t xml:space="preserve">    L = 1.5079e-07</t>
  </si>
  <si>
    <t xml:space="preserve">    Rct = 7352.7</t>
  </si>
  <si>
    <t xml:space="preserve">    V_ini = -0.00064651</t>
  </si>
  <si>
    <t xml:space="preserve">    Exp, cost = 0.0965</t>
  </si>
  <si>
    <t>1.06E-07</t>
  </si>
  <si>
    <t>1.36E-07</t>
  </si>
  <si>
    <t>1.78E-07</t>
  </si>
  <si>
    <t>2.12E-07</t>
  </si>
  <si>
    <t>2.31E-07</t>
  </si>
  <si>
    <t>2.37E-07</t>
  </si>
  <si>
    <t>2.40E-07</t>
  </si>
  <si>
    <t>2.58E-07</t>
  </si>
  <si>
    <t>2.95E-07</t>
  </si>
  <si>
    <t>3.33E-07</t>
  </si>
  <si>
    <t>3.71E-07</t>
  </si>
  <si>
    <t>3.51E-07</t>
  </si>
  <si>
    <t>3.23E-07</t>
  </si>
  <si>
    <t>2.89E-07</t>
  </si>
  <si>
    <t>2.55E-07</t>
  </si>
  <si>
    <t>2.34E-07</t>
  </si>
  <si>
    <t>2.18E-07</t>
  </si>
  <si>
    <t>2.01E-07</t>
  </si>
  <si>
    <t>1.82E-07</t>
  </si>
  <si>
    <t>1.53E-07</t>
  </si>
  <si>
    <t>1.20E-07</t>
  </si>
  <si>
    <t>8.72E-08</t>
  </si>
  <si>
    <t>6.56E-08</t>
  </si>
  <si>
    <t>7.46E-08</t>
  </si>
  <si>
    <t>1.04E-07</t>
  </si>
  <si>
    <t>1.34E-07</t>
  </si>
  <si>
    <t>1.68E-07</t>
  </si>
  <si>
    <t>1.80E-07</t>
  </si>
  <si>
    <t>1.87E-07</t>
  </si>
  <si>
    <t>1.93E-07</t>
  </si>
  <si>
    <t>2.14E-07</t>
  </si>
  <si>
    <t>2.44E-07</t>
  </si>
  <si>
    <t>2.75E-07</t>
  </si>
  <si>
    <t>3.00E-07</t>
  </si>
  <si>
    <t>2.86E-07</t>
  </si>
  <si>
    <t>2.64E-07</t>
  </si>
  <si>
    <t>2.29E-07</t>
  </si>
  <si>
    <t>2.06E-07</t>
  </si>
  <si>
    <t>1.90E-07</t>
  </si>
  <si>
    <t>1.67E-07</t>
  </si>
  <si>
    <t>1.48E-07</t>
  </si>
  <si>
    <t>1.26E-07</t>
  </si>
  <si>
    <t>9.84E-08</t>
  </si>
  <si>
    <t>6.75E-08</t>
  </si>
  <si>
    <t>5.80E-08</t>
  </si>
  <si>
    <t>6.72E-08</t>
  </si>
  <si>
    <t>9.39E-08</t>
  </si>
  <si>
    <t>1.50E-07</t>
  </si>
  <si>
    <t>1.59E-07</t>
  </si>
  <si>
    <t>1.65E-07</t>
  </si>
  <si>
    <t>1.71E-07</t>
  </si>
  <si>
    <t>1.86E-07</t>
  </si>
  <si>
    <t>2.15E-07</t>
  </si>
  <si>
    <t>2.46E-07</t>
  </si>
  <si>
    <t>2.67E-07</t>
  </si>
  <si>
    <t>2.53E-07</t>
  </si>
  <si>
    <t>1.96E-07</t>
  </si>
  <si>
    <t>1.66E-07</t>
  </si>
  <si>
    <t>1.56E-07</t>
  </si>
  <si>
    <t>1.45E-07</t>
  </si>
  <si>
    <t>1.30E-07</t>
  </si>
  <si>
    <t>1.09E-07</t>
  </si>
  <si>
    <t>7.81E-08</t>
  </si>
  <si>
    <t>6.09E-08</t>
  </si>
  <si>
    <t>5.21E-08</t>
  </si>
  <si>
    <t>6.63E-08</t>
  </si>
  <si>
    <t>9.17E-08</t>
  </si>
  <si>
    <t>1.15E-07</t>
  </si>
  <si>
    <t>1.52E-07</t>
  </si>
  <si>
    <t>1.58E-07</t>
  </si>
  <si>
    <t>1.72E-07</t>
  </si>
  <si>
    <t>1.99E-07</t>
  </si>
  <si>
    <t>2.42E-07</t>
  </si>
  <si>
    <t>2.00E-07</t>
  </si>
  <si>
    <t>1.73E-07</t>
  </si>
  <si>
    <t>1.49E-07</t>
  </si>
  <si>
    <t>1.39E-07</t>
  </si>
  <si>
    <t>1.14E-07</t>
  </si>
  <si>
    <t>6.66E-08</t>
  </si>
  <si>
    <t>5.22E-08</t>
  </si>
  <si>
    <t>5.01E-08</t>
  </si>
  <si>
    <t>6.88E-08</t>
  </si>
  <si>
    <t>1.13E-07</t>
  </si>
  <si>
    <t>1.32E-07</t>
  </si>
  <si>
    <t>1.38E-07</t>
  </si>
  <si>
    <t>1.42E-07</t>
  </si>
  <si>
    <t>1.54E-07</t>
  </si>
  <si>
    <t>1.94E-07</t>
  </si>
  <si>
    <t>2.20E-07</t>
  </si>
  <si>
    <t>2.23E-07</t>
  </si>
  <si>
    <t>2.08E-07</t>
  </si>
  <si>
    <t>1.75E-07</t>
  </si>
  <si>
    <t>1.55E-07</t>
  </si>
  <si>
    <t>1.43E-07</t>
  </si>
  <si>
    <t>1.27E-07</t>
  </si>
  <si>
    <t>1.17E-07</t>
  </si>
  <si>
    <t>1.01E-07</t>
  </si>
  <si>
    <t>7.76E-08</t>
  </si>
  <si>
    <t>6.04E-08</t>
  </si>
  <si>
    <t>4.72E-08</t>
  </si>
  <si>
    <t>5.15E-08</t>
  </si>
  <si>
    <t>7.23E-08</t>
  </si>
  <si>
    <t>9.33E-08</t>
  </si>
  <si>
    <t>1.31E-07</t>
  </si>
  <si>
    <t>1.35E-07</t>
  </si>
  <si>
    <t>1.62E-07</t>
  </si>
  <si>
    <t>1.91E-07</t>
  </si>
  <si>
    <t>1.85E-07</t>
  </si>
  <si>
    <t>1.40E-07</t>
  </si>
  <si>
    <t>1.33E-07</t>
  </si>
  <si>
    <t>1.24E-07</t>
  </si>
  <si>
    <t>1.05E-07</t>
  </si>
  <si>
    <t>8.87E-08</t>
  </si>
  <si>
    <t>6.54E-08</t>
  </si>
  <si>
    <t>5.17E-08</t>
  </si>
  <si>
    <t>4.43E-08</t>
  </si>
  <si>
    <t>4.31E-08</t>
  </si>
  <si>
    <t>4.23E-08</t>
  </si>
  <si>
    <t>4.18E-08</t>
  </si>
  <si>
    <t>4.14E-08</t>
  </si>
  <si>
    <t>4.10E-08</t>
  </si>
  <si>
    <t>4.07E-08</t>
  </si>
  <si>
    <t>4.03E-08</t>
  </si>
  <si>
    <t>4.00E-08</t>
  </si>
  <si>
    <t xml:space="preserve">    Kc = -0.0015217</t>
  </si>
  <si>
    <t xml:space="preserve">    Kr = 5.0106e+06</t>
  </si>
  <si>
    <t xml:space="preserve">    Rc = 2.7395e+06</t>
  </si>
  <si>
    <t xml:space="preserve">    Rct = 13248</t>
  </si>
  <si>
    <t xml:space="preserve">    V_ini = 0.011956</t>
  </si>
  <si>
    <t xml:space="preserve">    Exp, cost = 0.0033</t>
  </si>
  <si>
    <t>2.357000000</t>
  </si>
  <si>
    <t>3.357000000</t>
  </si>
  <si>
    <t>4.357000000</t>
  </si>
  <si>
    <t>5.357000000</t>
  </si>
  <si>
    <t>6.357000000</t>
  </si>
  <si>
    <t>7.357000000</t>
  </si>
  <si>
    <t>8.357000000</t>
  </si>
  <si>
    <t>9.357000000</t>
  </si>
  <si>
    <t>10.357000000</t>
  </si>
  <si>
    <t>11.357000000</t>
  </si>
  <si>
    <t>12.357000000</t>
  </si>
  <si>
    <t>13.357000000</t>
  </si>
  <si>
    <t>14.357000000</t>
  </si>
  <si>
    <t>15.357000000</t>
  </si>
  <si>
    <t>16.357000000</t>
  </si>
  <si>
    <t>17.357000000</t>
  </si>
  <si>
    <t>18.357000000</t>
  </si>
  <si>
    <t>19.357000000</t>
  </si>
  <si>
    <t>20.357000000</t>
  </si>
  <si>
    <t>21.357000000</t>
  </si>
  <si>
    <t>22.357000000</t>
  </si>
  <si>
    <t>23.357000000</t>
  </si>
  <si>
    <t>24.357000000</t>
  </si>
  <si>
    <t>25.357000000</t>
  </si>
  <si>
    <t>26.357000000</t>
  </si>
  <si>
    <t>27.357000000</t>
  </si>
  <si>
    <t>28.357000000</t>
  </si>
  <si>
    <t>29.357000000</t>
  </si>
  <si>
    <t>30.357000000</t>
  </si>
  <si>
    <t>31.357000000</t>
  </si>
  <si>
    <t>32.357000000</t>
  </si>
  <si>
    <t>33.357000000</t>
  </si>
  <si>
    <t>34.357000000</t>
  </si>
  <si>
    <t>35.357000000</t>
  </si>
  <si>
    <t>36.357000000</t>
  </si>
  <si>
    <t>37.357000000</t>
  </si>
  <si>
    <t>38.357000000</t>
  </si>
  <si>
    <t>39.357000000</t>
  </si>
  <si>
    <t>40.357000000</t>
  </si>
  <si>
    <t>41.357000000</t>
  </si>
  <si>
    <t>42.357000000</t>
  </si>
  <si>
    <t>43.357000000</t>
  </si>
  <si>
    <t>44.357000000</t>
  </si>
  <si>
    <t>45.357000000</t>
  </si>
  <si>
    <t>46.357000000</t>
  </si>
  <si>
    <t>47.357000000</t>
  </si>
  <si>
    <t>48.357000000</t>
  </si>
  <si>
    <t>49.357000000</t>
  </si>
  <si>
    <t>50.357000000</t>
  </si>
  <si>
    <t>51.357000000</t>
  </si>
  <si>
    <t>52.357000000</t>
  </si>
  <si>
    <t>53.357000000</t>
  </si>
  <si>
    <t>54.357000000</t>
  </si>
  <si>
    <t>55.357000000</t>
  </si>
  <si>
    <t>56.357000000</t>
  </si>
  <si>
    <t>57.357000000</t>
  </si>
  <si>
    <t>58.357000000</t>
  </si>
  <si>
    <t>59.357000000</t>
  </si>
  <si>
    <t>60.357000000</t>
  </si>
  <si>
    <t>61.357000000</t>
  </si>
  <si>
    <t>62.357000000</t>
  </si>
  <si>
    <t>63.357000000</t>
  </si>
  <si>
    <t>64.357000000</t>
  </si>
  <si>
    <t>65.357000000</t>
  </si>
  <si>
    <t>66.357000000</t>
  </si>
  <si>
    <t>67.357000000</t>
  </si>
  <si>
    <t>68.357000000</t>
  </si>
  <si>
    <t>69.357000000</t>
  </si>
  <si>
    <t>70.357000000</t>
  </si>
  <si>
    <t>71.357000000</t>
  </si>
  <si>
    <t>72.357000000</t>
  </si>
  <si>
    <t>73.357000000</t>
  </si>
  <si>
    <t>74.357000000</t>
  </si>
  <si>
    <t>75.357000000</t>
  </si>
  <si>
    <t>76.357000000</t>
  </si>
  <si>
    <t>77.357000000</t>
  </si>
  <si>
    <t>78.357000000</t>
  </si>
  <si>
    <t>79.357000000</t>
  </si>
  <si>
    <t>80.357000000</t>
  </si>
  <si>
    <t>81.357000000</t>
  </si>
  <si>
    <t>82.357000000</t>
  </si>
  <si>
    <t>83.357000000</t>
  </si>
  <si>
    <t>84.357000000</t>
  </si>
  <si>
    <t>85.357000000</t>
  </si>
  <si>
    <t>86.357000000</t>
  </si>
  <si>
    <t>87.357000000</t>
  </si>
  <si>
    <t>88.357000000</t>
  </si>
  <si>
    <t>89.357000000</t>
  </si>
  <si>
    <t>90.357000000</t>
  </si>
  <si>
    <t>91.357000000</t>
  </si>
  <si>
    <t>92.357000000</t>
  </si>
  <si>
    <t>93.357000000</t>
  </si>
  <si>
    <t>94.357000000</t>
  </si>
  <si>
    <t>95.357000000</t>
  </si>
  <si>
    <t>96.357000000</t>
  </si>
  <si>
    <t>97.357000000</t>
  </si>
  <si>
    <t>98.357000000</t>
  </si>
  <si>
    <t>99.357000000</t>
  </si>
  <si>
    <t>100.357000000</t>
  </si>
  <si>
    <t>101.357000000</t>
  </si>
  <si>
    <t>102.357000000</t>
  </si>
  <si>
    <t>103.357000000</t>
  </si>
  <si>
    <t>104.357000000</t>
  </si>
  <si>
    <t>105.357000000</t>
  </si>
  <si>
    <t>106.357000000</t>
  </si>
  <si>
    <t>107.357000000</t>
  </si>
  <si>
    <t>108.357000000</t>
  </si>
  <si>
    <t>109.357000000</t>
  </si>
  <si>
    <t>110.357000000</t>
  </si>
  <si>
    <t>111.357000000</t>
  </si>
  <si>
    <t>112.357000000</t>
  </si>
  <si>
    <t>113.357000000</t>
  </si>
  <si>
    <t>114.357000000</t>
  </si>
  <si>
    <t>115.357000000</t>
  </si>
  <si>
    <t>116.357000000</t>
  </si>
  <si>
    <t>117.357000000</t>
  </si>
  <si>
    <t>118.357000000</t>
  </si>
  <si>
    <t>119.357000000</t>
  </si>
  <si>
    <t>120.357000000</t>
  </si>
  <si>
    <t>121.357000000</t>
  </si>
  <si>
    <t>122.357000000</t>
  </si>
  <si>
    <t>123.357000000</t>
  </si>
  <si>
    <t>124.357000000</t>
  </si>
  <si>
    <t>125.357000000</t>
  </si>
  <si>
    <t>126.357000000</t>
  </si>
  <si>
    <t>127.357000000</t>
  </si>
  <si>
    <t>128.357000000</t>
  </si>
  <si>
    <t>129.357000000</t>
  </si>
  <si>
    <t>130.357000000</t>
  </si>
  <si>
    <t>131.357000000</t>
  </si>
  <si>
    <t>132.357000000</t>
  </si>
  <si>
    <t>133.357000000</t>
  </si>
  <si>
    <t>134.357000000</t>
  </si>
  <si>
    <t>135.357000000</t>
  </si>
  <si>
    <t>136.357000000</t>
  </si>
  <si>
    <t>137.357000000</t>
  </si>
  <si>
    <t>138.357000000</t>
  </si>
  <si>
    <t>139.357000000</t>
  </si>
  <si>
    <t>140.357000000</t>
  </si>
  <si>
    <t>141.357000000</t>
  </si>
  <si>
    <t>142.357000000</t>
  </si>
  <si>
    <t>143.357000000</t>
  </si>
  <si>
    <t>144.357000000</t>
  </si>
  <si>
    <t>145.357000000</t>
  </si>
  <si>
    <t>146.357000000</t>
  </si>
  <si>
    <t>147.357000000</t>
  </si>
  <si>
    <t>148.357000000</t>
  </si>
  <si>
    <t>149.357000000</t>
  </si>
  <si>
    <t>150.357000000</t>
  </si>
  <si>
    <t>151.357000000</t>
  </si>
  <si>
    <t>152.357000000</t>
  </si>
  <si>
    <t>153.357000000</t>
  </si>
  <si>
    <t>154.357000000</t>
  </si>
  <si>
    <t>155.357000000</t>
  </si>
  <si>
    <t>156.357000000</t>
  </si>
  <si>
    <t>157.357000000</t>
  </si>
  <si>
    <t>158.357000000</t>
  </si>
  <si>
    <t>159.357000000</t>
  </si>
  <si>
    <t>160.357000000</t>
  </si>
  <si>
    <t>161.357000000</t>
  </si>
  <si>
    <t>162.357000000</t>
  </si>
  <si>
    <t>163.357000000</t>
  </si>
  <si>
    <t>164.357000000</t>
  </si>
  <si>
    <t>165.357000000</t>
  </si>
  <si>
    <t>166.357000000</t>
  </si>
  <si>
    <t>167.357000000</t>
  </si>
  <si>
    <t>168.357000000</t>
  </si>
  <si>
    <t>169.357000000</t>
  </si>
  <si>
    <t>170.357000000</t>
  </si>
  <si>
    <t>171.357000000</t>
  </si>
  <si>
    <t>172.357000000</t>
  </si>
  <si>
    <t>173.357000000</t>
  </si>
  <si>
    <t>174.357000000</t>
  </si>
  <si>
    <t>175.357000000</t>
  </si>
  <si>
    <t>176.357000000</t>
  </si>
  <si>
    <t>177.357000000</t>
  </si>
  <si>
    <t>178.357000000</t>
  </si>
  <si>
    <t>179.357000000</t>
  </si>
  <si>
    <t>180.357000000</t>
  </si>
  <si>
    <t>181.357000000</t>
  </si>
  <si>
    <t>182.357000000</t>
  </si>
  <si>
    <t>183.357000000</t>
  </si>
  <si>
    <t>184.357000000</t>
  </si>
  <si>
    <t>185.357000000</t>
  </si>
  <si>
    <t>186.357000000</t>
  </si>
  <si>
    <t>187.357000000</t>
  </si>
  <si>
    <t>188.357000000</t>
  </si>
  <si>
    <t>189.357000000</t>
  </si>
  <si>
    <t>190.357000000</t>
  </si>
  <si>
    <t>191.357000000</t>
  </si>
  <si>
    <t>192.357000000</t>
  </si>
  <si>
    <t>4.19E-03</t>
  </si>
  <si>
    <t>4.26E-03</t>
  </si>
  <si>
    <t>4.38E-03</t>
  </si>
  <si>
    <t>4.50E-03</t>
  </si>
  <si>
    <t>4.64E-03</t>
  </si>
  <si>
    <t>4.80E-03</t>
  </si>
  <si>
    <t>5.00E-03</t>
  </si>
  <si>
    <t>5.42E-03</t>
  </si>
  <si>
    <t>6.00E-03</t>
  </si>
  <si>
    <t>6.69E-03</t>
  </si>
  <si>
    <t>7.13E-03</t>
  </si>
  <si>
    <t>7.77E-03</t>
  </si>
  <si>
    <t>8.37E-03</t>
  </si>
  <si>
    <t>8.96E-03</t>
  </si>
  <si>
    <t>9.59E-03</t>
  </si>
  <si>
    <t>1.03E-02</t>
  </si>
  <si>
    <t>1.11E-02</t>
  </si>
  <si>
    <t>1.20E-02</t>
  </si>
  <si>
    <t>1.29E-02</t>
  </si>
  <si>
    <t>1.35E-02</t>
  </si>
  <si>
    <t>1.40E-02</t>
  </si>
  <si>
    <t>1.43E-02</t>
  </si>
  <si>
    <t>1.46E-02</t>
  </si>
  <si>
    <t>1.48E-02</t>
  </si>
  <si>
    <t>1.50E-02</t>
  </si>
  <si>
    <t>1.51E-02</t>
  </si>
  <si>
    <t>1.52E-02</t>
  </si>
  <si>
    <t>1.47E-02</t>
  </si>
  <si>
    <t>1.45E-02</t>
  </si>
  <si>
    <t>1.44E-02</t>
  </si>
  <si>
    <t>1.56E-02</t>
  </si>
  <si>
    <t>1.62E-02</t>
  </si>
  <si>
    <t>1.66E-02</t>
  </si>
  <si>
    <t>1.71E-02</t>
  </si>
  <si>
    <t>1.76E-02</t>
  </si>
  <si>
    <t>1.80E-02</t>
  </si>
  <si>
    <t>1.86E-02</t>
  </si>
  <si>
    <t>1.93E-02</t>
  </si>
  <si>
    <t>2.00E-02</t>
  </si>
  <si>
    <t>2.06E-02</t>
  </si>
  <si>
    <t>2.10E-02</t>
  </si>
  <si>
    <t>2.13E-02</t>
  </si>
  <si>
    <t>2.15E-02</t>
  </si>
  <si>
    <t>2.17E-02</t>
  </si>
  <si>
    <t>2.18E-02</t>
  </si>
  <si>
    <t>2.19E-02</t>
  </si>
  <si>
    <t>2.20E-02</t>
  </si>
  <si>
    <t>2.12E-02</t>
  </si>
  <si>
    <t>2.11E-02</t>
  </si>
  <si>
    <t>2.16E-02</t>
  </si>
  <si>
    <t>2.24E-02</t>
  </si>
  <si>
    <t>2.29E-02</t>
  </si>
  <si>
    <t>2.33E-02</t>
  </si>
  <si>
    <t>2.37E-02</t>
  </si>
  <si>
    <t>2.41E-02</t>
  </si>
  <si>
    <t>2.45E-02</t>
  </si>
  <si>
    <t>2.51E-02</t>
  </si>
  <si>
    <t>2.57E-02</t>
  </si>
  <si>
    <t>2.63E-02</t>
  </si>
  <si>
    <t>2.67E-02</t>
  </si>
  <si>
    <t>2.69E-02</t>
  </si>
  <si>
    <t>2.71E-02</t>
  </si>
  <si>
    <t>2.73E-02</t>
  </si>
  <si>
    <t>2.74E-02</t>
  </si>
  <si>
    <t>2.75E-02</t>
  </si>
  <si>
    <t>2.72E-02</t>
  </si>
  <si>
    <t>2.68E-02</t>
  </si>
  <si>
    <t>2.66E-02</t>
  </si>
  <si>
    <t>2.70E-02</t>
  </si>
  <si>
    <t>2.77E-02</t>
  </si>
  <si>
    <t>2.81E-02</t>
  </si>
  <si>
    <t>2.90E-02</t>
  </si>
  <si>
    <t>2.96E-02</t>
  </si>
  <si>
    <t>2.99E-02</t>
  </si>
  <si>
    <t>3.03E-02</t>
  </si>
  <si>
    <t>3.09E-02</t>
  </si>
  <si>
    <t>3.15E-02</t>
  </si>
  <si>
    <t>3.18E-02</t>
  </si>
  <si>
    <t>3.21E-02</t>
  </si>
  <si>
    <t>3.23E-02</t>
  </si>
  <si>
    <t>3.24E-02</t>
  </si>
  <si>
    <t>3.26E-02</t>
  </si>
  <si>
    <t>3.27E-02</t>
  </si>
  <si>
    <t>3.20E-02</t>
  </si>
  <si>
    <t>3.30E-02</t>
  </si>
  <si>
    <t>3.34E-02</t>
  </si>
  <si>
    <t>3.37E-02</t>
  </si>
  <si>
    <t>3.42E-02</t>
  </si>
  <si>
    <t>3.46E-02</t>
  </si>
  <si>
    <t>3.49E-02</t>
  </si>
  <si>
    <t>3.54E-02</t>
  </si>
  <si>
    <t>3.60E-02</t>
  </si>
  <si>
    <t>3.64E-02</t>
  </si>
  <si>
    <t>3.66E-02</t>
  </si>
  <si>
    <t>3.67E-02</t>
  </si>
  <si>
    <t>3.69E-02</t>
  </si>
  <si>
    <t>3.70E-02</t>
  </si>
  <si>
    <t>3.72E-02</t>
  </si>
  <si>
    <t>3.63E-02</t>
  </si>
  <si>
    <t>3.75E-02</t>
  </si>
  <si>
    <t>3.79E-02</t>
  </si>
  <si>
    <t>3.84E-02</t>
  </si>
  <si>
    <t>3.88E-02</t>
  </si>
  <si>
    <t>3.91E-02</t>
  </si>
  <si>
    <t>3.96E-02</t>
  </si>
  <si>
    <t>4.00E-02</t>
  </si>
  <si>
    <t>4.05E-02</t>
  </si>
  <si>
    <t>4.08E-02</t>
  </si>
  <si>
    <t>4.11E-02</t>
  </si>
  <si>
    <t>4.12E-02</t>
  </si>
  <si>
    <t>4.14E-02</t>
  </si>
  <si>
    <t>4.15E-02</t>
  </si>
  <si>
    <t>4.06E-02</t>
  </si>
  <si>
    <t>4.03E-02</t>
  </si>
  <si>
    <t>4.02E-02</t>
  </si>
  <si>
    <t>3.99E-02</t>
  </si>
  <si>
    <t>-0.007959934</t>
  </si>
  <si>
    <t>-0.000624911</t>
  </si>
  <si>
    <t>0.016328715</t>
  </si>
  <si>
    <t>0.032824601</t>
  </si>
  <si>
    <t>0.04962363</t>
  </si>
  <si>
    <t>0.066379818</t>
  </si>
  <si>
    <t>0.082942758</t>
  </si>
  <si>
    <t>0.099579273</t>
  </si>
  <si>
    <t>0.116311712</t>
  </si>
  <si>
    <t>0.132930066</t>
  </si>
  <si>
    <t>0.149582878</t>
  </si>
  <si>
    <t>0.166238484</t>
  </si>
  <si>
    <t>0.182940656</t>
  </si>
  <si>
    <t>0.199545506</t>
  </si>
  <si>
    <t>0.216146165</t>
  </si>
  <si>
    <t>0.232887452</t>
  </si>
  <si>
    <t>0.249522103</t>
  </si>
  <si>
    <t>0.266147442</t>
  </si>
  <si>
    <t>0.282883141</t>
  </si>
  <si>
    <t>0.299501029</t>
  </si>
  <si>
    <t>0.316271187</t>
  </si>
  <si>
    <t>0.331759857</t>
  </si>
  <si>
    <t>0.314523577</t>
  </si>
  <si>
    <t>0.297902895</t>
  </si>
  <si>
    <t>0.281458697</t>
  </si>
  <si>
    <t>0.264424047</t>
  </si>
  <si>
    <t>0.247791258</t>
  </si>
  <si>
    <t>0.231456954</t>
  </si>
  <si>
    <t>0.214323119</t>
  </si>
  <si>
    <t>0.197779736</t>
  </si>
  <si>
    <t>0.181266155</t>
  </si>
  <si>
    <t>0.164200305</t>
  </si>
  <si>
    <t>0.147724908</t>
  </si>
  <si>
    <t>0.131157777</t>
  </si>
  <si>
    <t>0.114346641</t>
  </si>
  <si>
    <t>0.124696791</t>
  </si>
  <si>
    <t>0.141337962</t>
  </si>
  <si>
    <t>0.158145838</t>
  </si>
  <si>
    <t>0.175072922</t>
  </si>
  <si>
    <t>0.191560426</t>
  </si>
  <si>
    <t>0.208129886</t>
  </si>
  <si>
    <t>0.225037878</t>
  </si>
  <si>
    <t>0.24153097</t>
  </si>
  <si>
    <t>0.258248974</t>
  </si>
  <si>
    <t>0.275011216</t>
  </si>
  <si>
    <t>0.291487544</t>
  </si>
  <si>
    <t>0.308214861</t>
  </si>
  <si>
    <t>0.324994332</t>
  </si>
  <si>
    <t>0.323335198</t>
  </si>
  <si>
    <t>0.306529184</t>
  </si>
  <si>
    <t>0.289994183</t>
  </si>
  <si>
    <t>0.273137413</t>
  </si>
  <si>
    <t>0.256500433</t>
  </si>
  <si>
    <t>0.240027365</t>
  </si>
  <si>
    <t>0.223150572</t>
  </si>
  <si>
    <t>0.206561554</t>
  </si>
  <si>
    <t>0.190102455</t>
  </si>
  <si>
    <t>0.173141378</t>
  </si>
  <si>
    <t>0.156444794</t>
  </si>
  <si>
    <t>0.140191981</t>
  </si>
  <si>
    <t>0.123073512</t>
  </si>
  <si>
    <t>0.118790402</t>
  </si>
  <si>
    <t>0.135886985</t>
  </si>
  <si>
    <t>0.152953766</t>
  </si>
  <si>
    <t>0.169411934</t>
  </si>
  <si>
    <t>0.185923653</t>
  </si>
  <si>
    <t>0.202764124</t>
  </si>
  <si>
    <t>0.219386203</t>
  </si>
  <si>
    <t>0.235882089</t>
  </si>
  <si>
    <t>0.252648056</t>
  </si>
  <si>
    <t>0.269339518</t>
  </si>
  <si>
    <t>0.285882435</t>
  </si>
  <si>
    <t>0.302674945</t>
  </si>
  <si>
    <t>0.319319375</t>
  </si>
  <si>
    <t>0.327879075</t>
  </si>
  <si>
    <t>0.310706124</t>
  </si>
  <si>
    <t>0.294185093</t>
  </si>
  <si>
    <t>0.277172794</t>
  </si>
  <si>
    <t>0.260560028</t>
  </si>
  <si>
    <t>0.24411583</t>
  </si>
  <si>
    <t>0.227195731</t>
  </si>
  <si>
    <t>0.210602057</t>
  </si>
  <si>
    <t>0.194179745</t>
  </si>
  <si>
    <t>0.177150682</t>
  </si>
  <si>
    <t>0.160638963</t>
  </si>
  <si>
    <t>0.144202216</t>
  </si>
  <si>
    <t>0.127157786</t>
  </si>
  <si>
    <t>0.114989713</t>
  </si>
  <si>
    <t>0.132537983</t>
  </si>
  <si>
    <t>0.149154474</t>
  </si>
  <si>
    <t>0.165889242</t>
  </si>
  <si>
    <t>0.182533207</t>
  </si>
  <si>
    <t>0.199141782</t>
  </si>
  <si>
    <t>0.215904023</t>
  </si>
  <si>
    <t>0.232438559</t>
  </si>
  <si>
    <t>0.249177052</t>
  </si>
  <si>
    <t>0.265879689</t>
  </si>
  <si>
    <t>0.282380232</t>
  </si>
  <si>
    <t>0.2992072</t>
  </si>
  <si>
    <t>0.315849302</t>
  </si>
  <si>
    <t>0.331839019</t>
  </si>
  <si>
    <t>0.315099595</t>
  </si>
  <si>
    <t>0.298525478</t>
  </si>
  <si>
    <t>0.281498744</t>
  </si>
  <si>
    <t>0.264990285</t>
  </si>
  <si>
    <t>0.248574492</t>
  </si>
  <si>
    <t>0.231549154</t>
  </si>
  <si>
    <t>0.215005306</t>
  </si>
  <si>
    <t>0.198460526</t>
  </si>
  <si>
    <t>0.181421684</t>
  </si>
  <si>
    <t>0.164951409</t>
  </si>
  <si>
    <t>0.148301391</t>
  </si>
  <si>
    <t>0.131320757</t>
  </si>
  <si>
    <t>0.115191342</t>
  </si>
  <si>
    <t>0.131615983</t>
  </si>
  <si>
    <t>0.148508608</t>
  </si>
  <si>
    <t>0.165519045</t>
  </si>
  <si>
    <t>0.181977213</t>
  </si>
  <si>
    <t>0.198543878</t>
  </si>
  <si>
    <t>0.215429519</t>
  </si>
  <si>
    <t>0.231962658</t>
  </si>
  <si>
    <t>0.248540499</t>
  </si>
  <si>
    <t>0.265356757</t>
  </si>
  <si>
    <t>0.282028661</t>
  </si>
  <si>
    <t>0.298573441</t>
  </si>
  <si>
    <t>0.315517289</t>
  </si>
  <si>
    <t>0.331890241</t>
  </si>
  <si>
    <t>0.315797614</t>
  </si>
  <si>
    <t>0.298987875</t>
  </si>
  <si>
    <t>0.282208404</t>
  </si>
  <si>
    <t>0.265632426</t>
  </si>
  <si>
    <t>0.248900452</t>
  </si>
  <si>
    <t>0.232201539</t>
  </si>
  <si>
    <t>0.215675851</t>
  </si>
  <si>
    <t>0.19885028</t>
  </si>
  <si>
    <t>0.182261263</t>
  </si>
  <si>
    <t>0.165679231</t>
  </si>
  <si>
    <t>0.148866698</t>
  </si>
  <si>
    <t>0.132343804</t>
  </si>
  <si>
    <t>0.115848849</t>
  </si>
  <si>
    <t>0.132577564</t>
  </si>
  <si>
    <t>0.149266697</t>
  </si>
  <si>
    <t>0.166028008</t>
  </si>
  <si>
    <t>0.18267756</t>
  </si>
  <si>
    <t>0.199402084</t>
  </si>
  <si>
    <t>0.215903092</t>
  </si>
  <si>
    <t>0.232663471</t>
  </si>
  <si>
    <t>0.249448529</t>
  </si>
  <si>
    <t>0.26591927</t>
  </si>
  <si>
    <t>0.28269129</t>
  </si>
  <si>
    <t>0.29940976</t>
  </si>
  <si>
    <t>0.315860012</t>
  </si>
  <si>
    <t>0.332001533</t>
  </si>
  <si>
    <t>0.315177359</t>
  </si>
  <si>
    <t>0.298392766</t>
  </si>
  <si>
    <t>0.281685006</t>
  </si>
  <si>
    <t>0.264996804</t>
  </si>
  <si>
    <t>0.248298358</t>
  </si>
  <si>
    <t>0.231667897</t>
  </si>
  <si>
    <t>0.214930335</t>
  </si>
  <si>
    <t>0.198278454</t>
  </si>
  <si>
    <t>0.181675933</t>
  </si>
  <si>
    <t>0.165095297</t>
  </si>
  <si>
    <t>0.148355873</t>
  </si>
  <si>
    <t>0.131703992</t>
  </si>
  <si>
    <t>0.115307756</t>
  </si>
  <si>
    <t>0.115626731</t>
  </si>
  <si>
    <t>0.115691923</t>
  </si>
  <si>
    <t>0.115574578</t>
  </si>
  <si>
    <t>0.115593204</t>
  </si>
  <si>
    <t>0.11569332</t>
  </si>
  <si>
    <t>0.11561509</t>
  </si>
  <si>
    <t>0.115658396</t>
  </si>
  <si>
    <t>0.115699839</t>
  </si>
  <si>
    <t>0.115706824</t>
  </si>
  <si>
    <t>0.115671434</t>
  </si>
  <si>
    <t>0.11563651</t>
  </si>
  <si>
    <t>0.115678885</t>
  </si>
  <si>
    <t>0.115705893</t>
  </si>
  <si>
    <t>0.115718</t>
  </si>
  <si>
    <t>0.115638838</t>
  </si>
  <si>
    <t>0.115609968</t>
  </si>
  <si>
    <t>0.115707755</t>
  </si>
  <si>
    <t>0.115632319</t>
  </si>
  <si>
    <t>0.115630922</t>
  </si>
  <si>
    <t>0.115674694</t>
  </si>
  <si>
    <t>0.115711015</t>
  </si>
  <si>
    <t>0.115712412</t>
  </si>
  <si>
    <t>0.115586219</t>
  </si>
  <si>
    <t>0.115717534</t>
  </si>
  <si>
    <t xml:space="preserve">    Kc = -0.0010408</t>
  </si>
  <si>
    <t xml:space="preserve">    Kr = 1.2149e+06</t>
  </si>
  <si>
    <t xml:space="preserve">    Rc = 3.1315e+06</t>
  </si>
  <si>
    <t xml:space="preserve">    Rct = 11006</t>
  </si>
  <si>
    <t xml:space="preserve">    V_ini = 0.0028654</t>
  </si>
  <si>
    <t xml:space="preserve">    Exp, cost = 0.0227</t>
  </si>
  <si>
    <t xml:space="preserve">    Kc = -0.0010422</t>
  </si>
  <si>
    <t xml:space="preserve">    Rc = 3.9059e+06</t>
  </si>
  <si>
    <t xml:space="preserve">    Rct = 10505</t>
  </si>
  <si>
    <t xml:space="preserve">    V_ini = 0.0029184</t>
  </si>
  <si>
    <t xml:space="preserve">    Kr = 4.8205e+06</t>
  </si>
  <si>
    <t xml:space="preserve">    Exp, cost = 0.0241</t>
  </si>
  <si>
    <t>2.759</t>
  </si>
  <si>
    <t>3.759</t>
  </si>
  <si>
    <t>4.759</t>
  </si>
  <si>
    <t>5.759</t>
  </si>
  <si>
    <t>6.759</t>
  </si>
  <si>
    <t>7.759</t>
  </si>
  <si>
    <t>8.759</t>
  </si>
  <si>
    <t>9.759</t>
  </si>
  <si>
    <t>10.759</t>
  </si>
  <si>
    <t>11.759</t>
  </si>
  <si>
    <t>12.759</t>
  </si>
  <si>
    <t>13.759</t>
  </si>
  <si>
    <t>14.759</t>
  </si>
  <si>
    <t>15.759</t>
  </si>
  <si>
    <t>16.759</t>
  </si>
  <si>
    <t>17.759</t>
  </si>
  <si>
    <t>18.759</t>
  </si>
  <si>
    <t>19.759</t>
  </si>
  <si>
    <t>20.759</t>
  </si>
  <si>
    <t>21.759</t>
  </si>
  <si>
    <t>22.759</t>
  </si>
  <si>
    <t>23.759</t>
  </si>
  <si>
    <t>24.759</t>
  </si>
  <si>
    <t>25.759</t>
  </si>
  <si>
    <t>26.759</t>
  </si>
  <si>
    <t>27.759</t>
  </si>
  <si>
    <t>28.759</t>
  </si>
  <si>
    <t>29.759</t>
  </si>
  <si>
    <t>30.759</t>
  </si>
  <si>
    <t>31.759</t>
  </si>
  <si>
    <t>32.759</t>
  </si>
  <si>
    <t>33.759</t>
  </si>
  <si>
    <t>34.759</t>
  </si>
  <si>
    <t>35.759</t>
  </si>
  <si>
    <t>36.759</t>
  </si>
  <si>
    <t>37.759</t>
  </si>
  <si>
    <t>38.759</t>
  </si>
  <si>
    <t>39.759</t>
  </si>
  <si>
    <t>40.759</t>
  </si>
  <si>
    <t>41.759</t>
  </si>
  <si>
    <t>42.759</t>
  </si>
  <si>
    <t>43.759</t>
  </si>
  <si>
    <t>44.759</t>
  </si>
  <si>
    <t>45.759</t>
  </si>
  <si>
    <t>46.759</t>
  </si>
  <si>
    <t>47.759</t>
  </si>
  <si>
    <t>48.759</t>
  </si>
  <si>
    <t>49.759</t>
  </si>
  <si>
    <t>50.759</t>
  </si>
  <si>
    <t>51.759</t>
  </si>
  <si>
    <t>52.759</t>
  </si>
  <si>
    <t>53.759</t>
  </si>
  <si>
    <t>54.759</t>
  </si>
  <si>
    <t>55.759</t>
  </si>
  <si>
    <t>56.759</t>
  </si>
  <si>
    <t>57.759</t>
  </si>
  <si>
    <t>58.759</t>
  </si>
  <si>
    <t>59.759</t>
  </si>
  <si>
    <t>60.759</t>
  </si>
  <si>
    <t>61.759</t>
  </si>
  <si>
    <t>62.759</t>
  </si>
  <si>
    <t>63.759</t>
  </si>
  <si>
    <t>64.759</t>
  </si>
  <si>
    <t>65.759</t>
  </si>
  <si>
    <t>66.759</t>
  </si>
  <si>
    <t>67.759</t>
  </si>
  <si>
    <t>68.759</t>
  </si>
  <si>
    <t>69.759</t>
  </si>
  <si>
    <t>70.759</t>
  </si>
  <si>
    <t>71.759</t>
  </si>
  <si>
    <t>72.759</t>
  </si>
  <si>
    <t>73.759</t>
  </si>
  <si>
    <t>74.759</t>
  </si>
  <si>
    <t>75.759</t>
  </si>
  <si>
    <t>76.759</t>
  </si>
  <si>
    <t>77.759</t>
  </si>
  <si>
    <t>78.759</t>
  </si>
  <si>
    <t>79.759</t>
  </si>
  <si>
    <t>80.759</t>
  </si>
  <si>
    <t>81.759</t>
  </si>
  <si>
    <t>82.759</t>
  </si>
  <si>
    <t>83.759</t>
  </si>
  <si>
    <t>84.759</t>
  </si>
  <si>
    <t>85.759</t>
  </si>
  <si>
    <t>86.759</t>
  </si>
  <si>
    <t>87.759</t>
  </si>
  <si>
    <t>88.759</t>
  </si>
  <si>
    <t>89.759</t>
  </si>
  <si>
    <t>90.759</t>
  </si>
  <si>
    <t>91.759</t>
  </si>
  <si>
    <t>92.759</t>
  </si>
  <si>
    <t>93.759</t>
  </si>
  <si>
    <t>94.759</t>
  </si>
  <si>
    <t>95.759</t>
  </si>
  <si>
    <t>96.759</t>
  </si>
  <si>
    <t>97.759</t>
  </si>
  <si>
    <t>98.759</t>
  </si>
  <si>
    <t>99.759</t>
  </si>
  <si>
    <t>100.759</t>
  </si>
  <si>
    <t>101.759</t>
  </si>
  <si>
    <t>102.759</t>
  </si>
  <si>
    <t>103.759</t>
  </si>
  <si>
    <t>104.759</t>
  </si>
  <si>
    <t>105.759</t>
  </si>
  <si>
    <t>106.759</t>
  </si>
  <si>
    <t>107.759</t>
  </si>
  <si>
    <t>108.759</t>
  </si>
  <si>
    <t>109.759</t>
  </si>
  <si>
    <t>110.759</t>
  </si>
  <si>
    <t>111.759</t>
  </si>
  <si>
    <t>112.759</t>
  </si>
  <si>
    <t>113.759</t>
  </si>
  <si>
    <t>114.759</t>
  </si>
  <si>
    <t>115.759</t>
  </si>
  <si>
    <t>116.759</t>
  </si>
  <si>
    <t>117.759</t>
  </si>
  <si>
    <t>118.759</t>
  </si>
  <si>
    <t>119.759</t>
  </si>
  <si>
    <t>120.759</t>
  </si>
  <si>
    <t>121.759</t>
  </si>
  <si>
    <t>122.759</t>
  </si>
  <si>
    <t>123.759</t>
  </si>
  <si>
    <t>124.759</t>
  </si>
  <si>
    <t>125.759</t>
  </si>
  <si>
    <t>126.759</t>
  </si>
  <si>
    <t>127.759</t>
  </si>
  <si>
    <t>128.759</t>
  </si>
  <si>
    <t>129.759</t>
  </si>
  <si>
    <t>130.759</t>
  </si>
  <si>
    <t>131.759</t>
  </si>
  <si>
    <t>132.759</t>
  </si>
  <si>
    <t>133.759</t>
  </si>
  <si>
    <t>134.759</t>
  </si>
  <si>
    <t>135.759</t>
  </si>
  <si>
    <t>136.759</t>
  </si>
  <si>
    <t>137.759</t>
  </si>
  <si>
    <t>138.759</t>
  </si>
  <si>
    <t>139.759</t>
  </si>
  <si>
    <t>140.759</t>
  </si>
  <si>
    <t>141.759</t>
  </si>
  <si>
    <t>142.759</t>
  </si>
  <si>
    <t>143.759</t>
  </si>
  <si>
    <t>144.759</t>
  </si>
  <si>
    <t>145.759</t>
  </si>
  <si>
    <t>146.759</t>
  </si>
  <si>
    <t>147.759</t>
  </si>
  <si>
    <t>148.759</t>
  </si>
  <si>
    <t>149.759</t>
  </si>
  <si>
    <t>150.759</t>
  </si>
  <si>
    <t>151.759</t>
  </si>
  <si>
    <t>152.759</t>
  </si>
  <si>
    <t>153.759</t>
  </si>
  <si>
    <t>154.759</t>
  </si>
  <si>
    <t>155.759</t>
  </si>
  <si>
    <t>156.759</t>
  </si>
  <si>
    <t>157.759</t>
  </si>
  <si>
    <t>158.759</t>
  </si>
  <si>
    <t>159.759</t>
  </si>
  <si>
    <t xml:space="preserve">    Kc = -0.0018731</t>
  </si>
  <si>
    <t xml:space="preserve">    Kr = 4.5982e+06</t>
  </si>
  <si>
    <t xml:space="preserve">    L = 6.3394e-08</t>
  </si>
  <si>
    <t xml:space="preserve">    Rc = 2.1437e+06</t>
  </si>
  <si>
    <t xml:space="preserve">    Rct = 7463.1</t>
  </si>
  <si>
    <t xml:space="preserve">    V_ini = 0.0077119</t>
  </si>
  <si>
    <t xml:space="preserve">    Exp, cost = 0.0061</t>
  </si>
  <si>
    <t xml:space="preserve">    Kc = -0.0019246</t>
  </si>
  <si>
    <t xml:space="preserve">    Kr = 4.4862e+06</t>
  </si>
  <si>
    <t xml:space="preserve">    Rc = 2.1674e+06</t>
  </si>
  <si>
    <t xml:space="preserve">    Rct = 7508.4</t>
  </si>
  <si>
    <t xml:space="preserve">    V_ini = 0.0077242</t>
  </si>
  <si>
    <t xml:space="preserve">    Exp, cost = 0.0058</t>
  </si>
  <si>
    <t xml:space="preserve">    Exp, cost = 0.0096</t>
  </si>
  <si>
    <t xml:space="preserve">    Kc = -0.0025727</t>
  </si>
  <si>
    <t xml:space="preserve">    Kr = 4.6818e+06</t>
  </si>
  <si>
    <t xml:space="preserve">    Rc = 2.2351e+06</t>
  </si>
  <si>
    <t xml:space="preserve">    Rct = 5134.2</t>
  </si>
  <si>
    <t xml:space="preserve">    V_ini = 0.0058211</t>
  </si>
  <si>
    <t xml:space="preserve">    Kc = -0.0025627</t>
  </si>
  <si>
    <t xml:space="preserve">    Kr = 3.871e+06</t>
  </si>
  <si>
    <t xml:space="preserve">    Rc = 2.0395e+06</t>
  </si>
  <si>
    <t xml:space="preserve">    Rct = 4786.5</t>
  </si>
  <si>
    <t xml:space="preserve">    V_ini = 0.0058641</t>
  </si>
  <si>
    <t xml:space="preserve">    Exp, cost = 0.0095</t>
  </si>
  <si>
    <t xml:space="preserve">    Exp, cost = 0.0351</t>
  </si>
  <si>
    <t xml:space="preserve">    Kc = -0.0017575</t>
  </si>
  <si>
    <t xml:space="preserve">    Kr = 5.7291e+06</t>
  </si>
  <si>
    <t xml:space="preserve">    Rc = 2.142e+06</t>
  </si>
  <si>
    <t xml:space="preserve">    Rct = 5991.5</t>
  </si>
  <si>
    <t xml:space="preserve">    V_ini = -0.0032198</t>
  </si>
  <si>
    <t xml:space="preserve">    Exp, cost = 0.0354</t>
  </si>
  <si>
    <t xml:space="preserve">    Kc = -0.0017733</t>
  </si>
  <si>
    <t xml:space="preserve">    Kr = 4.7949e+06</t>
  </si>
  <si>
    <t xml:space="preserve">    L = 1.5158e-07</t>
  </si>
  <si>
    <t xml:space="preserve">    Rc = 2.8263e+06</t>
  </si>
  <si>
    <t xml:space="preserve">    Rct = 9160.4</t>
  </si>
  <si>
    <t xml:space="preserve">    V_ini = 0.00050911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</si>
</sst>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  <xf numFmtId="0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80FC-C902-4547-B6E6-D378036F167E}">
  <dimension ref="A1:AA191"/>
  <sheetViews>
    <sheetView topLeftCell="K1" workbookViewId="0">
      <selection activeCell="V1" sqref="V1:V1048576"/>
    </sheetView>
  </sheetViews>
  <sheetFormatPr baseColWidth="10" defaultRowHeight="15" x14ac:dyDescent="0.25"/>
  <cols>
    <col min="6" max="6" width="4.140625" bestFit="1" customWidth="1"/>
    <col min="10" max="10" width="11.42578125" style="6"/>
    <col min="11" max="11" width="4.140625" bestFit="1" customWidth="1"/>
    <col min="15" max="15" width="4.140625" bestFit="1" customWidth="1"/>
    <col min="16" max="16" width="18.85546875" style="8" bestFit="1" customWidth="1"/>
    <col min="17" max="17" width="12.28515625" bestFit="1" customWidth="1"/>
    <col min="18" max="18" width="12.28515625" style="8" bestFit="1" customWidth="1"/>
    <col min="19" max="19" width="4.140625" style="8" bestFit="1" customWidth="1"/>
    <col min="20" max="20" width="16.7109375" style="11" bestFit="1" customWidth="1"/>
    <col min="23" max="23" width="4.140625" bestFit="1" customWidth="1"/>
  </cols>
  <sheetData>
    <row r="1" spans="1:27" x14ac:dyDescent="0.25">
      <c r="A1" s="5" t="s">
        <v>317</v>
      </c>
      <c r="B1" s="2">
        <v>2558</v>
      </c>
      <c r="C1" s="1" t="s">
        <v>155</v>
      </c>
      <c r="D1" s="1" t="s">
        <v>318</v>
      </c>
      <c r="F1" s="5" t="s">
        <v>465</v>
      </c>
      <c r="G1" s="1" t="s">
        <v>829</v>
      </c>
      <c r="H1" s="1" t="s">
        <v>163</v>
      </c>
      <c r="I1" s="1" t="s">
        <v>627</v>
      </c>
      <c r="K1" s="9" t="s">
        <v>466</v>
      </c>
      <c r="L1" s="1" t="s">
        <v>996</v>
      </c>
      <c r="M1" s="1" t="s">
        <v>666</v>
      </c>
      <c r="N1" s="1" t="s">
        <v>2466</v>
      </c>
      <c r="O1" s="9" t="s">
        <v>467</v>
      </c>
      <c r="P1" s="8">
        <v>2.3570000000000002</v>
      </c>
      <c r="Q1" t="s">
        <v>1296</v>
      </c>
      <c r="R1" s="8">
        <v>7.5916399999999998E-8</v>
      </c>
      <c r="S1" s="10" t="s">
        <v>1359</v>
      </c>
      <c r="T1" s="12" t="s">
        <v>2596</v>
      </c>
      <c r="U1" s="1" t="s">
        <v>2787</v>
      </c>
      <c r="V1" s="1">
        <v>3.8833879999999997E-8</v>
      </c>
      <c r="W1" s="9" t="s">
        <v>1366</v>
      </c>
      <c r="X1" s="1">
        <v>2.3570000000000002</v>
      </c>
      <c r="Y1" s="1">
        <v>2.284504E-2</v>
      </c>
      <c r="Z1" s="1">
        <v>8.6639050000000002E-9</v>
      </c>
      <c r="AA1" s="1"/>
    </row>
    <row r="2" spans="1:27" x14ac:dyDescent="0.25">
      <c r="B2" s="2">
        <v>3558</v>
      </c>
      <c r="C2" s="1" t="s">
        <v>156</v>
      </c>
      <c r="D2" s="1" t="s">
        <v>319</v>
      </c>
      <c r="G2" s="1" t="s">
        <v>830</v>
      </c>
      <c r="H2" s="1" t="s">
        <v>628</v>
      </c>
      <c r="I2" s="1" t="s">
        <v>629</v>
      </c>
      <c r="K2" s="1"/>
      <c r="L2" s="1" t="s">
        <v>997</v>
      </c>
      <c r="M2" s="1" t="s">
        <v>652</v>
      </c>
      <c r="N2" s="1" t="s">
        <v>2467</v>
      </c>
      <c r="O2" s="1"/>
      <c r="P2" s="8">
        <v>3.3570000000000002</v>
      </c>
      <c r="Q2" t="s">
        <v>1297</v>
      </c>
      <c r="R2" s="8">
        <v>1.015316E-7</v>
      </c>
      <c r="T2" s="12" t="s">
        <v>2597</v>
      </c>
      <c r="U2" s="1" t="s">
        <v>2788</v>
      </c>
      <c r="V2" s="1">
        <v>4.129116E-8</v>
      </c>
      <c r="W2" s="1"/>
      <c r="X2" s="1">
        <v>3.3570000000000002</v>
      </c>
      <c r="Y2" s="1">
        <v>2.284504E-2</v>
      </c>
      <c r="Z2" s="1">
        <v>1.162008E-8</v>
      </c>
      <c r="AA2" s="1"/>
    </row>
    <row r="3" spans="1:27" x14ac:dyDescent="0.25">
      <c r="B3" s="2">
        <v>4558</v>
      </c>
      <c r="C3" s="1" t="s">
        <v>157</v>
      </c>
      <c r="D3" s="1" t="s">
        <v>320</v>
      </c>
      <c r="G3" s="1" t="s">
        <v>831</v>
      </c>
      <c r="H3" s="1" t="s">
        <v>630</v>
      </c>
      <c r="I3" s="1" t="s">
        <v>397</v>
      </c>
      <c r="K3" s="1"/>
      <c r="L3" s="1" t="s">
        <v>998</v>
      </c>
      <c r="M3" s="1" t="s">
        <v>1141</v>
      </c>
      <c r="N3" s="1" t="s">
        <v>2468</v>
      </c>
      <c r="O3" s="1"/>
      <c r="P3" s="8">
        <v>4.3570000000000002</v>
      </c>
      <c r="Q3" t="s">
        <v>1298</v>
      </c>
      <c r="R3" s="8">
        <v>1.3422080000000001E-7</v>
      </c>
      <c r="T3" s="12" t="s">
        <v>2598</v>
      </c>
      <c r="U3" s="1" t="s">
        <v>2789</v>
      </c>
      <c r="V3" s="1">
        <v>4.9631000000000003E-8</v>
      </c>
      <c r="W3" s="1"/>
      <c r="X3" s="1">
        <v>4.3570000000000002</v>
      </c>
      <c r="Y3" s="1">
        <v>2.284504E-2</v>
      </c>
      <c r="Z3" s="1">
        <v>1.649502E-8</v>
      </c>
      <c r="AA3" s="1"/>
    </row>
    <row r="4" spans="1:27" x14ac:dyDescent="0.25">
      <c r="B4" s="2">
        <v>5558</v>
      </c>
      <c r="C4" s="1" t="s">
        <v>158</v>
      </c>
      <c r="D4" s="1" t="s">
        <v>321</v>
      </c>
      <c r="G4" s="1" t="s">
        <v>832</v>
      </c>
      <c r="H4" s="1" t="s">
        <v>631</v>
      </c>
      <c r="I4" s="1" t="s">
        <v>632</v>
      </c>
      <c r="K4" s="1"/>
      <c r="L4" s="1" t="s">
        <v>999</v>
      </c>
      <c r="M4" s="1" t="s">
        <v>1142</v>
      </c>
      <c r="N4" s="1" t="s">
        <v>2469</v>
      </c>
      <c r="O4" s="1"/>
      <c r="P4" s="8">
        <v>5.3570000000000002</v>
      </c>
      <c r="Q4" t="s">
        <v>1299</v>
      </c>
      <c r="R4" s="8">
        <v>1.7880029999999999E-7</v>
      </c>
      <c r="T4" s="12" t="s">
        <v>2599</v>
      </c>
      <c r="U4" s="1" t="s">
        <v>2790</v>
      </c>
      <c r="V4" s="1">
        <v>5.16415E-8</v>
      </c>
      <c r="W4" s="1"/>
      <c r="X4" s="1">
        <v>5.3570000000000002</v>
      </c>
      <c r="Y4" s="1">
        <v>2.299435E-2</v>
      </c>
      <c r="Z4" s="1">
        <v>1.984585E-8</v>
      </c>
      <c r="AA4" s="1"/>
    </row>
    <row r="5" spans="1:27" x14ac:dyDescent="0.25">
      <c r="B5" s="2">
        <v>6558</v>
      </c>
      <c r="C5" s="1" t="s">
        <v>159</v>
      </c>
      <c r="D5" s="1" t="s">
        <v>322</v>
      </c>
      <c r="G5" s="1" t="s">
        <v>833</v>
      </c>
      <c r="H5" s="1" t="s">
        <v>633</v>
      </c>
      <c r="I5" s="1" t="s">
        <v>634</v>
      </c>
      <c r="K5" s="1"/>
      <c r="L5" s="1" t="s">
        <v>1000</v>
      </c>
      <c r="M5" s="1" t="s">
        <v>1143</v>
      </c>
      <c r="N5" s="1" t="s">
        <v>2470</v>
      </c>
      <c r="O5" s="1"/>
      <c r="P5" s="8">
        <v>6.3570000000000002</v>
      </c>
      <c r="Q5" t="s">
        <v>1300</v>
      </c>
      <c r="R5" s="8">
        <v>1.9741609999999999E-7</v>
      </c>
      <c r="T5" s="12" t="s">
        <v>2600</v>
      </c>
      <c r="U5" s="1" t="s">
        <v>2791</v>
      </c>
      <c r="V5" s="1">
        <v>5.3354140000000001E-8</v>
      </c>
      <c r="W5" s="1"/>
      <c r="X5" s="1">
        <v>6.3570000000000002</v>
      </c>
      <c r="Y5" s="1">
        <v>2.299435E-2</v>
      </c>
      <c r="Z5" s="1">
        <v>2.6175189999999999E-8</v>
      </c>
      <c r="AA5" s="1"/>
    </row>
    <row r="6" spans="1:27" x14ac:dyDescent="0.25">
      <c r="B6" s="2">
        <v>7558</v>
      </c>
      <c r="C6" s="1" t="s">
        <v>160</v>
      </c>
      <c r="D6" s="1" t="s">
        <v>323</v>
      </c>
      <c r="G6" s="1" t="s">
        <v>834</v>
      </c>
      <c r="H6" s="1" t="s">
        <v>635</v>
      </c>
      <c r="I6" s="1" t="s">
        <v>636</v>
      </c>
      <c r="K6" s="1"/>
      <c r="L6" s="1" t="s">
        <v>1001</v>
      </c>
      <c r="M6" s="1" t="s">
        <v>1144</v>
      </c>
      <c r="N6" s="1" t="s">
        <v>2471</v>
      </c>
      <c r="O6" s="1"/>
      <c r="P6" s="8">
        <v>7.3570000000000002</v>
      </c>
      <c r="Q6" t="s">
        <v>1301</v>
      </c>
      <c r="R6" s="8">
        <v>2.3762600000000001E-7</v>
      </c>
      <c r="T6" s="12" t="s">
        <v>2601</v>
      </c>
      <c r="U6" s="1" t="s">
        <v>2792</v>
      </c>
      <c r="V6" s="1">
        <v>5.923672E-8</v>
      </c>
      <c r="W6" s="1"/>
      <c r="X6" s="1">
        <v>7.3570000000000002</v>
      </c>
      <c r="Y6" s="1">
        <v>2.3143670000000002E-2</v>
      </c>
      <c r="Z6" s="1">
        <v>2.7589990000000001E-8</v>
      </c>
      <c r="AA6" s="1"/>
    </row>
    <row r="7" spans="1:27" x14ac:dyDescent="0.25">
      <c r="B7" s="2">
        <v>8558</v>
      </c>
      <c r="C7" s="1" t="s">
        <v>161</v>
      </c>
      <c r="D7" s="1" t="s">
        <v>324</v>
      </c>
      <c r="G7" s="1" t="s">
        <v>835</v>
      </c>
      <c r="H7" s="1" t="s">
        <v>637</v>
      </c>
      <c r="I7" s="1" t="s">
        <v>638</v>
      </c>
      <c r="K7" s="1"/>
      <c r="L7" s="1" t="s">
        <v>1002</v>
      </c>
      <c r="M7" s="1" t="s">
        <v>1145</v>
      </c>
      <c r="N7" s="1" t="s">
        <v>2472</v>
      </c>
      <c r="O7" s="1"/>
      <c r="P7" s="8">
        <v>8.3569999999999993</v>
      </c>
      <c r="Q7" t="s">
        <v>1302</v>
      </c>
      <c r="R7" s="8">
        <v>2.4954009999999999E-7</v>
      </c>
      <c r="T7" s="12" t="s">
        <v>2602</v>
      </c>
      <c r="U7" s="1" t="s">
        <v>2793</v>
      </c>
      <c r="V7" s="1">
        <v>6.8991349999999998E-8</v>
      </c>
      <c r="W7" s="1"/>
      <c r="X7" s="1">
        <v>8.3569999999999993</v>
      </c>
      <c r="Y7" s="1">
        <v>2.3292980000000001E-2</v>
      </c>
      <c r="Z7" s="1">
        <v>3.6451070000000002E-8</v>
      </c>
      <c r="AA7" s="1"/>
    </row>
    <row r="8" spans="1:27" x14ac:dyDescent="0.25">
      <c r="B8" s="2">
        <v>9558</v>
      </c>
      <c r="C8" s="1" t="s">
        <v>162</v>
      </c>
      <c r="D8" s="1" t="s">
        <v>325</v>
      </c>
      <c r="G8" s="1" t="s">
        <v>836</v>
      </c>
      <c r="H8" s="1" t="s">
        <v>639</v>
      </c>
      <c r="I8" s="1" t="s">
        <v>640</v>
      </c>
      <c r="K8" s="1"/>
      <c r="L8" s="1" t="s">
        <v>1003</v>
      </c>
      <c r="M8" s="1" t="s">
        <v>1146</v>
      </c>
      <c r="N8" s="1" t="s">
        <v>2473</v>
      </c>
      <c r="O8" s="1"/>
      <c r="P8" s="8">
        <v>9.3569999999999993</v>
      </c>
      <c r="Q8" t="s">
        <v>1303</v>
      </c>
      <c r="R8" s="8">
        <v>2.5773099999999999E-7</v>
      </c>
      <c r="T8" s="12" t="s">
        <v>2603</v>
      </c>
      <c r="U8" s="1" t="s">
        <v>2794</v>
      </c>
      <c r="V8" s="1">
        <v>9.147914E-8</v>
      </c>
      <c r="W8" s="1"/>
      <c r="X8" s="1">
        <v>9.3569999999999993</v>
      </c>
      <c r="Y8" s="1">
        <v>2.3591609999999999E-2</v>
      </c>
      <c r="Z8" s="1">
        <v>5.543911E-8</v>
      </c>
      <c r="AA8" s="1"/>
    </row>
    <row r="9" spans="1:27" x14ac:dyDescent="0.25">
      <c r="B9" s="2">
        <v>10558</v>
      </c>
      <c r="C9" s="1" t="s">
        <v>163</v>
      </c>
      <c r="D9" s="1" t="s">
        <v>326</v>
      </c>
      <c r="G9" s="1" t="s">
        <v>837</v>
      </c>
      <c r="H9" s="1" t="s">
        <v>641</v>
      </c>
      <c r="I9" s="1" t="s">
        <v>642</v>
      </c>
      <c r="K9" s="1"/>
      <c r="L9" s="1" t="s">
        <v>1004</v>
      </c>
      <c r="M9" s="1" t="s">
        <v>1147</v>
      </c>
      <c r="N9" s="1" t="s">
        <v>2474</v>
      </c>
      <c r="O9" s="1"/>
      <c r="P9" s="8">
        <v>10.356999999999999</v>
      </c>
      <c r="Q9" t="s">
        <v>1304</v>
      </c>
      <c r="R9" s="8">
        <v>2.629434E-7</v>
      </c>
      <c r="T9" s="12" t="s">
        <v>2604</v>
      </c>
      <c r="U9" s="1" t="s">
        <v>2795</v>
      </c>
      <c r="V9" s="1">
        <v>1.301999E-7</v>
      </c>
      <c r="W9" s="1"/>
      <c r="X9" s="1">
        <v>10.356999999999999</v>
      </c>
      <c r="Y9" s="1">
        <v>2.403955E-2</v>
      </c>
      <c r="Z9" s="1">
        <v>8.0607559999999995E-8</v>
      </c>
      <c r="AA9" s="1"/>
    </row>
    <row r="10" spans="1:27" x14ac:dyDescent="0.25">
      <c r="B10" s="2">
        <v>11558</v>
      </c>
      <c r="C10" s="1" t="s">
        <v>164</v>
      </c>
      <c r="D10" s="1" t="s">
        <v>327</v>
      </c>
      <c r="G10" s="1" t="s">
        <v>838</v>
      </c>
      <c r="H10" s="1" t="s">
        <v>643</v>
      </c>
      <c r="I10" s="1" t="s">
        <v>644</v>
      </c>
      <c r="K10" s="1"/>
      <c r="L10" s="1" t="s">
        <v>1005</v>
      </c>
      <c r="M10" s="1" t="s">
        <v>1148</v>
      </c>
      <c r="N10" s="1" t="s">
        <v>2475</v>
      </c>
      <c r="O10" s="1"/>
      <c r="P10" s="8">
        <v>11.356999999999999</v>
      </c>
      <c r="Q10" t="s">
        <v>1305</v>
      </c>
      <c r="R10" s="8">
        <v>2.7932520000000001E-7</v>
      </c>
      <c r="T10" s="12" t="s">
        <v>2605</v>
      </c>
      <c r="U10" s="1" t="s">
        <v>2796</v>
      </c>
      <c r="V10" s="1">
        <v>1.7507720000000001E-7</v>
      </c>
      <c r="W10" s="1"/>
      <c r="X10" s="1">
        <v>11.356999999999999</v>
      </c>
      <c r="Y10" s="1">
        <v>2.4487499999999999E-2</v>
      </c>
      <c r="Z10" s="1">
        <v>1.118075E-7</v>
      </c>
      <c r="AA10" s="1"/>
    </row>
    <row r="11" spans="1:27" x14ac:dyDescent="0.25">
      <c r="B11" s="2">
        <v>12558</v>
      </c>
      <c r="C11" s="1" t="s">
        <v>165</v>
      </c>
      <c r="D11" s="1" t="s">
        <v>328</v>
      </c>
      <c r="G11" s="1" t="s">
        <v>839</v>
      </c>
      <c r="H11" s="1" t="s">
        <v>187</v>
      </c>
      <c r="I11" s="1" t="s">
        <v>645</v>
      </c>
      <c r="K11" s="1"/>
      <c r="L11" s="1" t="s">
        <v>1006</v>
      </c>
      <c r="M11" s="1" t="s">
        <v>1149</v>
      </c>
      <c r="N11" s="1" t="s">
        <v>2476</v>
      </c>
      <c r="O11" s="1"/>
      <c r="P11" s="8">
        <v>12.356999999999999</v>
      </c>
      <c r="Q11" t="s">
        <v>1306</v>
      </c>
      <c r="R11" s="8">
        <v>3.1059970000000001E-7</v>
      </c>
      <c r="T11" s="12" t="s">
        <v>2606</v>
      </c>
      <c r="U11" s="1" t="s">
        <v>2797</v>
      </c>
      <c r="V11" s="1">
        <v>1.9741609999999999E-7</v>
      </c>
      <c r="W11" s="1"/>
      <c r="X11" s="1">
        <v>12.356999999999999</v>
      </c>
      <c r="Y11" s="1">
        <v>2.5084749999999999E-2</v>
      </c>
      <c r="Z11" s="1">
        <v>1.3973109999999999E-7</v>
      </c>
      <c r="AA11" s="1"/>
    </row>
    <row r="12" spans="1:27" x14ac:dyDescent="0.25">
      <c r="B12" s="2">
        <v>13558</v>
      </c>
      <c r="C12" s="1" t="s">
        <v>166</v>
      </c>
      <c r="D12" s="1" t="s">
        <v>329</v>
      </c>
      <c r="G12" s="1" t="s">
        <v>840</v>
      </c>
      <c r="H12" s="1" t="s">
        <v>646</v>
      </c>
      <c r="I12" s="1" t="s">
        <v>647</v>
      </c>
      <c r="K12" s="1"/>
      <c r="L12" s="1" t="s">
        <v>1007</v>
      </c>
      <c r="M12" s="1" t="s">
        <v>1150</v>
      </c>
      <c r="N12" s="1" t="s">
        <v>2477</v>
      </c>
      <c r="O12" s="1"/>
      <c r="P12" s="8">
        <v>13.356999999999999</v>
      </c>
      <c r="Q12" t="s">
        <v>1307</v>
      </c>
      <c r="R12" s="8">
        <v>3.4038479999999998E-7</v>
      </c>
      <c r="T12" s="12" t="s">
        <v>2607</v>
      </c>
      <c r="U12" s="1" t="s">
        <v>2798</v>
      </c>
      <c r="V12" s="1">
        <v>2.3017970000000001E-7</v>
      </c>
      <c r="W12" s="1"/>
      <c r="X12" s="1">
        <v>13.356999999999999</v>
      </c>
      <c r="Y12" s="1">
        <v>2.5682010000000002E-2</v>
      </c>
      <c r="Z12" s="1">
        <v>1.7284330000000001E-7</v>
      </c>
      <c r="AA12" s="1"/>
    </row>
    <row r="13" spans="1:27" x14ac:dyDescent="0.25">
      <c r="B13" s="2">
        <v>14558</v>
      </c>
      <c r="C13" s="1" t="s">
        <v>167</v>
      </c>
      <c r="D13" s="1" t="s">
        <v>330</v>
      </c>
      <c r="G13" s="1" t="s">
        <v>841</v>
      </c>
      <c r="H13" s="1" t="s">
        <v>648</v>
      </c>
      <c r="I13" s="1" t="s">
        <v>649</v>
      </c>
      <c r="K13" s="1"/>
      <c r="L13" s="1" t="s">
        <v>1008</v>
      </c>
      <c r="M13" s="1" t="s">
        <v>1151</v>
      </c>
      <c r="N13" s="1" t="s">
        <v>2478</v>
      </c>
      <c r="O13" s="1"/>
      <c r="P13" s="8">
        <v>14.356999999999999</v>
      </c>
      <c r="Q13" t="s">
        <v>1216</v>
      </c>
      <c r="R13" s="8">
        <v>3.3740629999999997E-7</v>
      </c>
      <c r="T13" s="12" t="s">
        <v>2608</v>
      </c>
      <c r="U13" s="1" t="s">
        <v>2799</v>
      </c>
      <c r="V13" s="1">
        <v>2.4656159999999999E-7</v>
      </c>
      <c r="W13" s="1"/>
      <c r="X13" s="1">
        <v>14.356999999999999</v>
      </c>
      <c r="Y13" s="1">
        <v>2.6129949999999999E-2</v>
      </c>
      <c r="Z13" s="1">
        <v>1.8252350000000001E-7</v>
      </c>
      <c r="AA13" s="1"/>
    </row>
    <row r="14" spans="1:27" x14ac:dyDescent="0.25">
      <c r="B14" s="2">
        <v>15558</v>
      </c>
      <c r="C14" s="1" t="s">
        <v>168</v>
      </c>
      <c r="D14" s="1" t="s">
        <v>331</v>
      </c>
      <c r="G14" s="1" t="s">
        <v>842</v>
      </c>
      <c r="H14" s="1" t="s">
        <v>650</v>
      </c>
      <c r="I14" s="1" t="s">
        <v>651</v>
      </c>
      <c r="K14" s="1"/>
      <c r="L14" s="1" t="s">
        <v>1009</v>
      </c>
      <c r="M14" s="1" t="s">
        <v>1152</v>
      </c>
      <c r="N14" s="1" t="s">
        <v>2479</v>
      </c>
      <c r="O14" s="1"/>
      <c r="P14" s="8">
        <v>15.356999999999999</v>
      </c>
      <c r="Q14" t="s">
        <v>1217</v>
      </c>
      <c r="R14" s="8">
        <v>3.0464260000000002E-7</v>
      </c>
      <c r="T14" s="12" t="s">
        <v>2609</v>
      </c>
      <c r="U14" s="1" t="s">
        <v>2800</v>
      </c>
      <c r="V14" s="1">
        <v>2.5996489999999999E-7</v>
      </c>
      <c r="W14" s="1"/>
      <c r="X14" s="1">
        <v>15.356999999999999</v>
      </c>
      <c r="Y14" s="1">
        <v>2.657789E-2</v>
      </c>
      <c r="Z14" s="1">
        <v>1.8103419999999999E-7</v>
      </c>
      <c r="AA14" s="1"/>
    </row>
    <row r="15" spans="1:27" x14ac:dyDescent="0.25">
      <c r="B15" s="2">
        <v>16558</v>
      </c>
      <c r="C15" s="1" t="s">
        <v>169</v>
      </c>
      <c r="D15" s="1" t="s">
        <v>332</v>
      </c>
      <c r="G15" s="1" t="s">
        <v>843</v>
      </c>
      <c r="H15" s="1" t="s">
        <v>652</v>
      </c>
      <c r="I15" s="1" t="s">
        <v>356</v>
      </c>
      <c r="K15" s="1"/>
      <c r="L15" s="1" t="s">
        <v>1010</v>
      </c>
      <c r="M15" s="1" t="s">
        <v>1152</v>
      </c>
      <c r="N15" s="1" t="s">
        <v>2480</v>
      </c>
      <c r="O15" s="1"/>
      <c r="P15" s="8">
        <v>16.356999999999999</v>
      </c>
      <c r="Q15" t="s">
        <v>1218</v>
      </c>
      <c r="R15" s="8">
        <v>2.718789E-7</v>
      </c>
      <c r="T15" s="12" t="s">
        <v>2610</v>
      </c>
      <c r="U15" s="1" t="s">
        <v>2801</v>
      </c>
      <c r="V15" s="1">
        <v>2.800699E-7</v>
      </c>
      <c r="W15" s="1"/>
      <c r="X15" s="1">
        <v>16.356999999999999</v>
      </c>
      <c r="Y15" s="1">
        <v>2.7025830000000001E-2</v>
      </c>
      <c r="Z15" s="1">
        <v>1.8103419999999999E-7</v>
      </c>
      <c r="AA15" s="1"/>
    </row>
    <row r="16" spans="1:27" x14ac:dyDescent="0.25">
      <c r="B16" s="2">
        <v>17558</v>
      </c>
      <c r="C16" s="1" t="s">
        <v>170</v>
      </c>
      <c r="D16" s="1" t="s">
        <v>333</v>
      </c>
      <c r="G16" s="1" t="s">
        <v>844</v>
      </c>
      <c r="H16" s="1" t="s">
        <v>653</v>
      </c>
      <c r="I16" s="1" t="s">
        <v>654</v>
      </c>
      <c r="K16" s="1"/>
      <c r="L16" s="1" t="s">
        <v>1011</v>
      </c>
      <c r="M16" s="1" t="s">
        <v>1153</v>
      </c>
      <c r="N16" s="1" t="s">
        <v>2481</v>
      </c>
      <c r="O16" s="1"/>
      <c r="P16" s="8">
        <v>17.356999999999999</v>
      </c>
      <c r="Q16" t="s">
        <v>1219</v>
      </c>
      <c r="R16" s="8">
        <v>2.4507229999999999E-7</v>
      </c>
      <c r="T16" s="12" t="s">
        <v>2611</v>
      </c>
      <c r="U16" s="1" t="s">
        <v>2802</v>
      </c>
      <c r="V16" s="1">
        <v>3.0464260000000002E-7</v>
      </c>
      <c r="W16" s="1"/>
      <c r="X16" s="1">
        <v>17.356999999999999</v>
      </c>
      <c r="Y16" s="1">
        <v>2.747378E-2</v>
      </c>
      <c r="Z16" s="1">
        <v>1.9518219999999999E-7</v>
      </c>
      <c r="AA16" s="1"/>
    </row>
    <row r="17" spans="2:27" x14ac:dyDescent="0.25">
      <c r="B17" s="2">
        <v>18558</v>
      </c>
      <c r="C17" s="1" t="s">
        <v>171</v>
      </c>
      <c r="D17" s="1" t="s">
        <v>334</v>
      </c>
      <c r="G17" s="1" t="s">
        <v>845</v>
      </c>
      <c r="H17" s="1" t="s">
        <v>655</v>
      </c>
      <c r="I17" s="1" t="s">
        <v>634</v>
      </c>
      <c r="K17" s="1"/>
      <c r="L17" s="1" t="s">
        <v>1012</v>
      </c>
      <c r="M17" s="1" t="s">
        <v>1154</v>
      </c>
      <c r="N17" s="1" t="s">
        <v>2482</v>
      </c>
      <c r="O17" s="1"/>
      <c r="P17" s="8">
        <v>18.356999999999999</v>
      </c>
      <c r="Q17" t="s">
        <v>1220</v>
      </c>
      <c r="R17" s="8">
        <v>2.2794580000000001E-7</v>
      </c>
      <c r="T17" s="12" t="s">
        <v>2612</v>
      </c>
      <c r="U17" s="1" t="s">
        <v>2803</v>
      </c>
      <c r="V17" s="1">
        <v>3.4336329999999998E-7</v>
      </c>
      <c r="W17" s="1"/>
      <c r="X17" s="1">
        <v>18.356999999999999</v>
      </c>
      <c r="Y17" s="1">
        <v>2.807103E-2</v>
      </c>
      <c r="Z17" s="1">
        <v>2.2049950000000001E-7</v>
      </c>
      <c r="AA17" s="1"/>
    </row>
    <row r="18" spans="2:27" x14ac:dyDescent="0.25">
      <c r="B18" s="2">
        <v>19558</v>
      </c>
      <c r="C18" s="1" t="s">
        <v>172</v>
      </c>
      <c r="D18" s="1" t="s">
        <v>335</v>
      </c>
      <c r="G18" s="1" t="s">
        <v>846</v>
      </c>
      <c r="H18" s="1" t="s">
        <v>656</v>
      </c>
      <c r="I18" s="1" t="s">
        <v>657</v>
      </c>
      <c r="K18" s="1"/>
      <c r="L18" s="1" t="s">
        <v>1013</v>
      </c>
      <c r="M18" s="1" t="s">
        <v>1155</v>
      </c>
      <c r="N18" s="1" t="s">
        <v>2483</v>
      </c>
      <c r="O18" s="1"/>
      <c r="P18" s="8">
        <v>19.356999999999999</v>
      </c>
      <c r="Q18" t="s">
        <v>1221</v>
      </c>
      <c r="R18" s="8">
        <v>2.11564E-7</v>
      </c>
      <c r="T18" s="12" t="s">
        <v>2613</v>
      </c>
      <c r="U18" s="1" t="s">
        <v>2804</v>
      </c>
      <c r="V18" s="1">
        <v>3.9325349999999999E-7</v>
      </c>
      <c r="W18" s="1"/>
      <c r="X18" s="1">
        <v>19.356999999999999</v>
      </c>
      <c r="Y18" s="1">
        <v>2.8668289999999999E-2</v>
      </c>
      <c r="Z18" s="1">
        <v>2.4730619999999999E-7</v>
      </c>
      <c r="AA18" s="1"/>
    </row>
    <row r="19" spans="2:27" x14ac:dyDescent="0.25">
      <c r="B19" s="2">
        <v>20558</v>
      </c>
      <c r="C19" s="1" t="s">
        <v>173</v>
      </c>
      <c r="D19" s="1" t="s">
        <v>336</v>
      </c>
      <c r="G19" s="1" t="s">
        <v>847</v>
      </c>
      <c r="H19" s="1" t="s">
        <v>658</v>
      </c>
      <c r="I19" s="1" t="s">
        <v>659</v>
      </c>
      <c r="K19" s="1"/>
      <c r="L19" s="1" t="s">
        <v>1014</v>
      </c>
      <c r="M19" s="1" t="s">
        <v>1156</v>
      </c>
      <c r="N19" s="1" t="s">
        <v>2484</v>
      </c>
      <c r="O19" s="1"/>
      <c r="P19" s="8">
        <v>20.356999999999999</v>
      </c>
      <c r="Q19" t="s">
        <v>1308</v>
      </c>
      <c r="R19" s="8">
        <v>1.9220369999999999E-7</v>
      </c>
      <c r="T19" s="12" t="s">
        <v>2614</v>
      </c>
      <c r="U19" s="1" t="s">
        <v>2805</v>
      </c>
      <c r="V19" s="1">
        <v>3.992105E-7</v>
      </c>
      <c r="W19" s="1"/>
      <c r="X19" s="1">
        <v>20.356999999999999</v>
      </c>
      <c r="Y19" s="1">
        <v>2.9414860000000001E-2</v>
      </c>
      <c r="Z19" s="1">
        <v>2.763467E-7</v>
      </c>
      <c r="AA19" s="1"/>
    </row>
    <row r="20" spans="2:27" x14ac:dyDescent="0.25">
      <c r="B20" s="2">
        <v>21558</v>
      </c>
      <c r="C20" s="1" t="s">
        <v>174</v>
      </c>
      <c r="D20" s="1" t="s">
        <v>337</v>
      </c>
      <c r="G20" s="1" t="s">
        <v>848</v>
      </c>
      <c r="H20" s="1" t="s">
        <v>660</v>
      </c>
      <c r="I20" s="1" t="s">
        <v>383</v>
      </c>
      <c r="K20" s="1"/>
      <c r="L20" s="1" t="s">
        <v>1015</v>
      </c>
      <c r="M20" s="1" t="s">
        <v>1157</v>
      </c>
      <c r="N20" s="1" t="s">
        <v>2485</v>
      </c>
      <c r="O20" s="1"/>
      <c r="P20" s="8">
        <v>21.356999999999999</v>
      </c>
      <c r="Q20" t="s">
        <v>1222</v>
      </c>
      <c r="R20" s="8">
        <v>1.6986480000000001E-7</v>
      </c>
      <c r="T20" s="12" t="s">
        <v>2615</v>
      </c>
      <c r="U20" s="1" t="s">
        <v>2806</v>
      </c>
      <c r="V20" s="1">
        <v>3.5155419999999998E-7</v>
      </c>
      <c r="W20" s="1"/>
      <c r="X20" s="1">
        <v>21.356999999999999</v>
      </c>
      <c r="Y20" s="1">
        <v>2.9713489999999999E-2</v>
      </c>
      <c r="Z20" s="1">
        <v>2.3837059999999999E-7</v>
      </c>
      <c r="AA20" s="1"/>
    </row>
    <row r="21" spans="2:27" x14ac:dyDescent="0.25">
      <c r="B21" s="2">
        <v>22558</v>
      </c>
      <c r="C21" s="1" t="s">
        <v>175</v>
      </c>
      <c r="D21" s="1" t="s">
        <v>338</v>
      </c>
      <c r="G21" s="1" t="s">
        <v>849</v>
      </c>
      <c r="H21" s="1" t="s">
        <v>661</v>
      </c>
      <c r="I21" s="1" t="s">
        <v>662</v>
      </c>
      <c r="K21" s="1"/>
      <c r="L21" s="1" t="s">
        <v>1016</v>
      </c>
      <c r="M21" s="1" t="s">
        <v>1158</v>
      </c>
      <c r="N21" s="1" t="s">
        <v>2486</v>
      </c>
      <c r="O21" s="1"/>
      <c r="P21" s="8">
        <v>22.356999999999999</v>
      </c>
      <c r="Q21" t="s">
        <v>1223</v>
      </c>
      <c r="R21" s="8">
        <v>1.438028E-7</v>
      </c>
      <c r="T21" s="12" t="s">
        <v>2616</v>
      </c>
      <c r="U21" s="1" t="s">
        <v>2807</v>
      </c>
      <c r="V21" s="1">
        <v>3.0687650000000001E-7</v>
      </c>
      <c r="W21" s="1"/>
      <c r="X21" s="1">
        <v>22.356999999999999</v>
      </c>
      <c r="Y21" s="1">
        <v>3.0012110000000002E-2</v>
      </c>
      <c r="Z21" s="1">
        <v>2.11564E-7</v>
      </c>
      <c r="AA21" s="1"/>
    </row>
    <row r="22" spans="2:27" x14ac:dyDescent="0.25">
      <c r="B22" s="2">
        <v>23558</v>
      </c>
      <c r="C22" s="1" t="s">
        <v>176</v>
      </c>
      <c r="D22" s="1" t="s">
        <v>339</v>
      </c>
      <c r="G22" s="1" t="s">
        <v>850</v>
      </c>
      <c r="H22" s="1" t="s">
        <v>663</v>
      </c>
      <c r="I22" s="1" t="s">
        <v>664</v>
      </c>
      <c r="K22" s="1"/>
      <c r="L22" s="1" t="s">
        <v>1017</v>
      </c>
      <c r="M22" s="1" t="s">
        <v>1159</v>
      </c>
      <c r="N22" s="1" t="s">
        <v>2487</v>
      </c>
      <c r="O22" s="1"/>
      <c r="P22" s="8">
        <v>23.356999999999999</v>
      </c>
      <c r="Q22" t="s">
        <v>1224</v>
      </c>
      <c r="R22" s="8">
        <v>1.2071929999999999E-7</v>
      </c>
      <c r="T22" s="12" t="s">
        <v>2617</v>
      </c>
      <c r="U22" s="1" t="s">
        <v>2808</v>
      </c>
      <c r="V22" s="1">
        <v>2.726236E-7</v>
      </c>
      <c r="W22" s="1"/>
      <c r="X22" s="1">
        <v>23.356999999999999</v>
      </c>
      <c r="Y22" s="1">
        <v>3.0310739999999999E-2</v>
      </c>
      <c r="Z22" s="1">
        <v>1.8773589999999999E-7</v>
      </c>
      <c r="AA22" s="1"/>
    </row>
    <row r="23" spans="2:27" x14ac:dyDescent="0.25">
      <c r="B23" s="2">
        <v>24558</v>
      </c>
      <c r="C23" s="1" t="s">
        <v>177</v>
      </c>
      <c r="D23" s="1" t="s">
        <v>340</v>
      </c>
      <c r="G23" s="1" t="s">
        <v>851</v>
      </c>
      <c r="H23" s="1" t="s">
        <v>186</v>
      </c>
      <c r="I23" s="1" t="s">
        <v>665</v>
      </c>
      <c r="K23" s="1"/>
      <c r="L23" s="1" t="s">
        <v>1018</v>
      </c>
      <c r="M23" s="1" t="s">
        <v>210</v>
      </c>
      <c r="N23" s="1" t="s">
        <v>2488</v>
      </c>
      <c r="O23" s="1"/>
      <c r="P23" s="8">
        <v>24.356999999999999</v>
      </c>
      <c r="Q23" t="s">
        <v>1225</v>
      </c>
      <c r="R23" s="8">
        <v>9.3168000000000004E-8</v>
      </c>
      <c r="T23" s="12" t="s">
        <v>2618</v>
      </c>
      <c r="U23" s="1" t="s">
        <v>2809</v>
      </c>
      <c r="V23" s="1">
        <v>2.4358299999999999E-7</v>
      </c>
      <c r="W23" s="1"/>
      <c r="X23" s="1">
        <v>24.356999999999999</v>
      </c>
      <c r="Y23" s="1">
        <v>3.060937E-2</v>
      </c>
      <c r="Z23" s="1">
        <v>1.7358789999999999E-7</v>
      </c>
      <c r="AA23" s="1"/>
    </row>
    <row r="24" spans="2:27" x14ac:dyDescent="0.25">
      <c r="B24" s="2">
        <v>25558</v>
      </c>
      <c r="C24" s="1" t="s">
        <v>178</v>
      </c>
      <c r="D24" s="1" t="s">
        <v>341</v>
      </c>
      <c r="G24" s="1" t="s">
        <v>852</v>
      </c>
      <c r="H24" s="1" t="s">
        <v>666</v>
      </c>
      <c r="I24" s="1" t="s">
        <v>667</v>
      </c>
      <c r="K24" s="1"/>
      <c r="L24" s="1" t="s">
        <v>1019</v>
      </c>
      <c r="M24" s="1" t="s">
        <v>1160</v>
      </c>
      <c r="N24" s="1" t="s">
        <v>2489</v>
      </c>
      <c r="O24" s="1"/>
      <c r="P24" s="8">
        <v>25.356999999999999</v>
      </c>
      <c r="Q24" t="s">
        <v>1226</v>
      </c>
      <c r="R24" s="8">
        <v>6.6534080000000004E-8</v>
      </c>
      <c r="T24" s="12" t="s">
        <v>2619</v>
      </c>
      <c r="U24" s="1" t="s">
        <v>2810</v>
      </c>
      <c r="V24" s="1">
        <v>2.2273340000000001E-7</v>
      </c>
      <c r="W24" s="1"/>
      <c r="X24" s="1">
        <v>25.356999999999999</v>
      </c>
      <c r="Y24" s="1">
        <v>3.075868E-2</v>
      </c>
      <c r="Z24" s="1">
        <v>1.616739E-7</v>
      </c>
      <c r="AA24" s="1"/>
    </row>
    <row r="25" spans="2:27" x14ac:dyDescent="0.25">
      <c r="B25" s="2">
        <v>26558</v>
      </c>
      <c r="C25" s="1" t="s">
        <v>179</v>
      </c>
      <c r="D25" s="1" t="s">
        <v>342</v>
      </c>
      <c r="G25" s="1" t="s">
        <v>853</v>
      </c>
      <c r="H25" s="1" t="s">
        <v>668</v>
      </c>
      <c r="I25" s="1" t="s">
        <v>669</v>
      </c>
      <c r="K25" s="1"/>
      <c r="L25" s="1" t="s">
        <v>1020</v>
      </c>
      <c r="M25" s="1" t="s">
        <v>1161</v>
      </c>
      <c r="N25" s="1" t="s">
        <v>2490</v>
      </c>
      <c r="O25" s="1"/>
      <c r="P25" s="8">
        <v>26.356999999999999</v>
      </c>
      <c r="Q25" t="s">
        <v>1226</v>
      </c>
      <c r="R25" s="8">
        <v>6.3927880000000003E-8</v>
      </c>
      <c r="T25" s="12" t="s">
        <v>2620</v>
      </c>
      <c r="U25" s="1" t="s">
        <v>2811</v>
      </c>
      <c r="V25" s="1">
        <v>1.996499E-7</v>
      </c>
      <c r="W25" s="1"/>
      <c r="X25" s="1">
        <v>26.356999999999999</v>
      </c>
      <c r="Y25" s="1">
        <v>3.0908000000000001E-2</v>
      </c>
      <c r="Z25" s="1">
        <v>1.519937E-7</v>
      </c>
      <c r="AA25" s="1"/>
    </row>
    <row r="26" spans="2:27" x14ac:dyDescent="0.25">
      <c r="B26" s="2">
        <v>27558</v>
      </c>
      <c r="C26" s="1" t="s">
        <v>180</v>
      </c>
      <c r="D26" s="1" t="s">
        <v>343</v>
      </c>
      <c r="G26" s="1" t="s">
        <v>854</v>
      </c>
      <c r="H26" s="1" t="s">
        <v>670</v>
      </c>
      <c r="I26" s="1" t="s">
        <v>671</v>
      </c>
      <c r="K26" s="1"/>
      <c r="L26" s="1" t="s">
        <v>1021</v>
      </c>
      <c r="M26" s="1" t="s">
        <v>1162</v>
      </c>
      <c r="N26" s="1" t="s">
        <v>2491</v>
      </c>
      <c r="O26" s="1"/>
      <c r="P26" s="8">
        <v>27.356999999999999</v>
      </c>
      <c r="Q26" t="s">
        <v>1227</v>
      </c>
      <c r="R26" s="8">
        <v>8.6266739999999997E-8</v>
      </c>
      <c r="T26" s="12" t="s">
        <v>2621</v>
      </c>
      <c r="U26" s="1" t="s">
        <v>2812</v>
      </c>
      <c r="V26" s="1">
        <v>1.7954500000000001E-7</v>
      </c>
      <c r="W26" s="1"/>
      <c r="X26" s="1">
        <v>27.356999999999999</v>
      </c>
      <c r="Y26" s="1">
        <v>3.1057310000000001E-2</v>
      </c>
      <c r="Z26" s="1">
        <v>1.45292E-7</v>
      </c>
      <c r="AA26" s="1"/>
    </row>
    <row r="27" spans="2:27" x14ac:dyDescent="0.25">
      <c r="B27" s="2">
        <v>28558</v>
      </c>
      <c r="C27" s="1" t="s">
        <v>181</v>
      </c>
      <c r="D27" s="1" t="s">
        <v>344</v>
      </c>
      <c r="G27" s="1" t="s">
        <v>855</v>
      </c>
      <c r="H27" s="1" t="s">
        <v>672</v>
      </c>
      <c r="I27" s="1" t="s">
        <v>673</v>
      </c>
      <c r="K27" s="1"/>
      <c r="L27" s="1" t="s">
        <v>1022</v>
      </c>
      <c r="M27" s="1" t="s">
        <v>1163</v>
      </c>
      <c r="N27" s="1" t="s">
        <v>2492</v>
      </c>
      <c r="O27" s="1"/>
      <c r="P27" s="8">
        <v>28.356999999999999</v>
      </c>
      <c r="Q27" t="s">
        <v>1309</v>
      </c>
      <c r="R27" s="8">
        <v>1.14935E-7</v>
      </c>
      <c r="T27" s="12" t="s">
        <v>2622</v>
      </c>
      <c r="U27" s="1" t="s">
        <v>2813</v>
      </c>
      <c r="V27" s="1">
        <v>1.616739E-7</v>
      </c>
      <c r="W27" s="1"/>
      <c r="X27" s="1">
        <v>28.356999999999999</v>
      </c>
      <c r="Y27" s="1">
        <v>3.1206629999999999E-2</v>
      </c>
      <c r="Z27" s="1">
        <v>1.348672E-7</v>
      </c>
      <c r="AA27" s="1"/>
    </row>
    <row r="28" spans="2:27" x14ac:dyDescent="0.25">
      <c r="B28" s="2">
        <v>29558</v>
      </c>
      <c r="C28" s="1" t="s">
        <v>182</v>
      </c>
      <c r="D28" s="1" t="s">
        <v>345</v>
      </c>
      <c r="G28" s="1" t="s">
        <v>856</v>
      </c>
      <c r="H28" s="1" t="s">
        <v>674</v>
      </c>
      <c r="I28" s="1" t="s">
        <v>675</v>
      </c>
      <c r="K28" s="1"/>
      <c r="L28" s="1" t="s">
        <v>1023</v>
      </c>
      <c r="M28" s="1" t="s">
        <v>1164</v>
      </c>
      <c r="N28" s="1" t="s">
        <v>2493</v>
      </c>
      <c r="O28" s="1"/>
      <c r="P28" s="8">
        <v>29.356999999999999</v>
      </c>
      <c r="Q28" t="s">
        <v>1228</v>
      </c>
      <c r="R28" s="8">
        <v>1.3779509999999999E-7</v>
      </c>
      <c r="T28" s="12" t="s">
        <v>2623</v>
      </c>
      <c r="U28" s="1" t="s">
        <v>2812</v>
      </c>
      <c r="V28" s="1">
        <v>1.430581E-7</v>
      </c>
      <c r="W28" s="1"/>
      <c r="X28" s="1">
        <v>29.356999999999999</v>
      </c>
      <c r="Y28" s="1">
        <v>3.1206629999999999E-2</v>
      </c>
      <c r="Z28" s="1">
        <v>1.2146389999999999E-7</v>
      </c>
      <c r="AA28" s="1"/>
    </row>
    <row r="29" spans="2:27" x14ac:dyDescent="0.25">
      <c r="B29" s="2">
        <v>30558</v>
      </c>
      <c r="C29" s="1" t="s">
        <v>178</v>
      </c>
      <c r="D29" s="1" t="s">
        <v>346</v>
      </c>
      <c r="G29" s="1" t="s">
        <v>857</v>
      </c>
      <c r="H29" s="1" t="s">
        <v>676</v>
      </c>
      <c r="I29" s="1" t="s">
        <v>634</v>
      </c>
      <c r="K29" s="1"/>
      <c r="L29" s="1" t="s">
        <v>1024</v>
      </c>
      <c r="M29" s="1" t="s">
        <v>1165</v>
      </c>
      <c r="N29" s="1" t="s">
        <v>2494</v>
      </c>
      <c r="O29" s="1"/>
      <c r="P29" s="8">
        <v>30.356999999999999</v>
      </c>
      <c r="Q29" t="s">
        <v>1310</v>
      </c>
      <c r="R29" s="8">
        <v>1.6837550000000001E-7</v>
      </c>
      <c r="T29" s="12" t="s">
        <v>2624</v>
      </c>
      <c r="U29" s="1" t="s">
        <v>2811</v>
      </c>
      <c r="V29" s="1">
        <v>1.1997459999999999E-7</v>
      </c>
      <c r="W29" s="1"/>
      <c r="X29" s="1">
        <v>30.356999999999999</v>
      </c>
      <c r="Y29" s="1">
        <v>3.1206629999999999E-2</v>
      </c>
      <c r="Z29" s="1">
        <v>1.021035E-7</v>
      </c>
      <c r="AA29" s="1"/>
    </row>
    <row r="30" spans="2:27" x14ac:dyDescent="0.25">
      <c r="B30" s="2">
        <v>31558</v>
      </c>
      <c r="C30" s="1" t="s">
        <v>183</v>
      </c>
      <c r="D30" s="1" t="s">
        <v>347</v>
      </c>
      <c r="G30" s="1" t="s">
        <v>858</v>
      </c>
      <c r="H30" s="1" t="s">
        <v>677</v>
      </c>
      <c r="I30" s="1" t="s">
        <v>678</v>
      </c>
      <c r="K30" s="1"/>
      <c r="L30" s="1" t="s">
        <v>1025</v>
      </c>
      <c r="M30" s="1" t="s">
        <v>1166</v>
      </c>
      <c r="N30" s="1" t="s">
        <v>2495</v>
      </c>
      <c r="O30" s="1"/>
      <c r="P30" s="8">
        <v>31.356999999999999</v>
      </c>
      <c r="Q30" t="s">
        <v>1229</v>
      </c>
      <c r="R30" s="8">
        <v>1.7507720000000001E-7</v>
      </c>
      <c r="T30" s="12" t="s">
        <v>2625</v>
      </c>
      <c r="U30" s="1" t="s">
        <v>2814</v>
      </c>
      <c r="V30" s="1">
        <v>8.6466340000000004E-8</v>
      </c>
      <c r="W30" s="1"/>
      <c r="X30" s="1">
        <v>31.356999999999999</v>
      </c>
      <c r="Y30" s="1">
        <v>3.075868E-2</v>
      </c>
      <c r="Z30" s="1">
        <v>6.4672509999999995E-8</v>
      </c>
      <c r="AA30" s="1"/>
    </row>
    <row r="31" spans="2:27" x14ac:dyDescent="0.25">
      <c r="B31" s="2">
        <v>32558</v>
      </c>
      <c r="C31" s="1" t="s">
        <v>184</v>
      </c>
      <c r="D31" s="1" t="s">
        <v>348</v>
      </c>
      <c r="G31" s="1" t="s">
        <v>859</v>
      </c>
      <c r="H31" s="1" t="s">
        <v>679</v>
      </c>
      <c r="I31" s="1" t="s">
        <v>353</v>
      </c>
      <c r="K31" s="1"/>
      <c r="L31" s="1" t="s">
        <v>1026</v>
      </c>
      <c r="M31" s="1" t="s">
        <v>1167</v>
      </c>
      <c r="N31" s="1" t="s">
        <v>2496</v>
      </c>
      <c r="O31" s="1"/>
      <c r="P31" s="8">
        <v>32.356999999999999</v>
      </c>
      <c r="Q31" t="s">
        <v>1230</v>
      </c>
      <c r="R31" s="8">
        <v>1.8475740000000001E-7</v>
      </c>
      <c r="T31" s="12" t="s">
        <v>2626</v>
      </c>
      <c r="U31" s="1" t="s">
        <v>2815</v>
      </c>
      <c r="V31" s="1">
        <v>6.0949359999999994E-8</v>
      </c>
      <c r="W31" s="1"/>
      <c r="X31" s="1">
        <v>32.356999999999999</v>
      </c>
      <c r="Y31" s="1">
        <v>3.075868E-2</v>
      </c>
      <c r="Z31" s="1">
        <v>6.0949359999999994E-8</v>
      </c>
      <c r="AA31" s="1"/>
    </row>
    <row r="32" spans="2:27" x14ac:dyDescent="0.25">
      <c r="B32" s="2">
        <v>33558</v>
      </c>
      <c r="C32" s="1" t="s">
        <v>185</v>
      </c>
      <c r="D32" s="1" t="s">
        <v>349</v>
      </c>
      <c r="G32" s="1" t="s">
        <v>860</v>
      </c>
      <c r="H32" s="1" t="s">
        <v>680</v>
      </c>
      <c r="I32" s="1" t="s">
        <v>681</v>
      </c>
      <c r="K32" s="1"/>
      <c r="L32" s="1" t="s">
        <v>1027</v>
      </c>
      <c r="M32" s="1" t="s">
        <v>229</v>
      </c>
      <c r="N32" s="1" t="s">
        <v>2497</v>
      </c>
      <c r="O32" s="1"/>
      <c r="P32" s="8">
        <v>33.356999999999999</v>
      </c>
      <c r="Q32" t="s">
        <v>1231</v>
      </c>
      <c r="R32" s="8">
        <v>1.9071439999999999E-7</v>
      </c>
      <c r="T32" s="12" t="s">
        <v>2627</v>
      </c>
      <c r="U32" s="1" t="s">
        <v>2815</v>
      </c>
      <c r="V32" s="1">
        <v>5.1045800000000002E-8</v>
      </c>
      <c r="W32" s="1"/>
      <c r="X32" s="1">
        <v>33.356999999999999</v>
      </c>
      <c r="Y32" s="1">
        <v>3.1057310000000001E-2</v>
      </c>
      <c r="Z32" s="1">
        <v>8.6564590000000003E-8</v>
      </c>
      <c r="AA32" s="1"/>
    </row>
    <row r="33" spans="2:27" x14ac:dyDescent="0.25">
      <c r="B33" s="2">
        <v>34558</v>
      </c>
      <c r="C33" s="1" t="s">
        <v>186</v>
      </c>
      <c r="D33" s="1" t="s">
        <v>350</v>
      </c>
      <c r="G33" s="1" t="s">
        <v>861</v>
      </c>
      <c r="H33" s="1" t="s">
        <v>682</v>
      </c>
      <c r="I33" s="1" t="s">
        <v>683</v>
      </c>
      <c r="K33" s="1"/>
      <c r="L33" s="1" t="s">
        <v>1028</v>
      </c>
      <c r="M33" s="1" t="s">
        <v>1168</v>
      </c>
      <c r="N33" s="1" t="s">
        <v>2498</v>
      </c>
      <c r="O33" s="1"/>
      <c r="P33" s="8">
        <v>34.356999999999999</v>
      </c>
      <c r="Q33" t="s">
        <v>1232</v>
      </c>
      <c r="R33" s="8">
        <v>2.070962E-7</v>
      </c>
      <c r="T33" s="12" t="s">
        <v>2628</v>
      </c>
      <c r="U33" s="1" t="s">
        <v>2816</v>
      </c>
      <c r="V33" s="1">
        <v>4.5163229999999999E-8</v>
      </c>
      <c r="W33" s="1"/>
      <c r="X33" s="1">
        <v>34.356999999999999</v>
      </c>
      <c r="Y33" s="1">
        <v>3.1505249999999999E-2</v>
      </c>
      <c r="Z33" s="1">
        <v>1.104672E-7</v>
      </c>
      <c r="AA33" s="1"/>
    </row>
    <row r="34" spans="2:27" x14ac:dyDescent="0.25">
      <c r="B34" s="2">
        <v>35558</v>
      </c>
      <c r="C34" s="1" t="s">
        <v>187</v>
      </c>
      <c r="D34" s="1" t="s">
        <v>351</v>
      </c>
      <c r="G34" s="1" t="s">
        <v>862</v>
      </c>
      <c r="H34" s="1" t="s">
        <v>684</v>
      </c>
      <c r="I34" s="1" t="s">
        <v>685</v>
      </c>
      <c r="K34" s="1"/>
      <c r="L34" s="1" t="s">
        <v>1029</v>
      </c>
      <c r="M34" s="1" t="s">
        <v>1169</v>
      </c>
      <c r="N34" s="1" t="s">
        <v>2499</v>
      </c>
      <c r="O34" s="1"/>
      <c r="P34" s="8">
        <v>35.356999999999999</v>
      </c>
      <c r="Q34" t="s">
        <v>1233</v>
      </c>
      <c r="R34" s="8">
        <v>2.3017970000000001E-7</v>
      </c>
      <c r="T34" s="12" t="s">
        <v>2629</v>
      </c>
      <c r="U34" s="1" t="s">
        <v>2815</v>
      </c>
      <c r="V34" s="1">
        <v>5.2832909999999998E-8</v>
      </c>
      <c r="W34" s="1"/>
      <c r="X34" s="1">
        <v>35.356999999999999</v>
      </c>
      <c r="Y34" s="1">
        <v>3.180388E-2</v>
      </c>
      <c r="Z34" s="1">
        <v>1.302743E-7</v>
      </c>
      <c r="AA34" s="1"/>
    </row>
    <row r="35" spans="2:27" x14ac:dyDescent="0.25">
      <c r="B35" s="2">
        <v>36558</v>
      </c>
      <c r="C35" s="1" t="s">
        <v>188</v>
      </c>
      <c r="D35" s="1" t="s">
        <v>352</v>
      </c>
      <c r="G35" s="1" t="s">
        <v>863</v>
      </c>
      <c r="H35" s="1" t="s">
        <v>686</v>
      </c>
      <c r="I35" s="1" t="s">
        <v>687</v>
      </c>
      <c r="K35" s="1"/>
      <c r="L35" s="1" t="s">
        <v>1030</v>
      </c>
      <c r="M35" s="1" t="s">
        <v>1170</v>
      </c>
      <c r="N35" s="1" t="s">
        <v>2500</v>
      </c>
      <c r="O35" s="1"/>
      <c r="P35" s="8">
        <v>36.356999999999999</v>
      </c>
      <c r="Q35" t="s">
        <v>1311</v>
      </c>
      <c r="R35" s="8">
        <v>2.5400789999999999E-7</v>
      </c>
      <c r="T35" s="12" t="s">
        <v>2630</v>
      </c>
      <c r="U35" s="1" t="s">
        <v>2810</v>
      </c>
      <c r="V35" s="1">
        <v>7.5916399999999998E-8</v>
      </c>
      <c r="W35" s="1"/>
      <c r="X35" s="1">
        <v>36.356999999999999</v>
      </c>
      <c r="Y35" s="1">
        <v>3.225182E-2</v>
      </c>
      <c r="Z35" s="1">
        <v>1.490152E-7</v>
      </c>
      <c r="AA35" s="1"/>
    </row>
    <row r="36" spans="2:27" x14ac:dyDescent="0.25">
      <c r="B36" s="2">
        <v>37558</v>
      </c>
      <c r="C36" s="1" t="s">
        <v>189</v>
      </c>
      <c r="D36" s="1" t="s">
        <v>326</v>
      </c>
      <c r="G36" s="1" t="s">
        <v>864</v>
      </c>
      <c r="H36" s="1" t="s">
        <v>688</v>
      </c>
      <c r="I36" s="1" t="s">
        <v>689</v>
      </c>
      <c r="K36" s="1"/>
      <c r="L36" s="1" t="s">
        <v>1031</v>
      </c>
      <c r="M36" s="1" t="s">
        <v>1171</v>
      </c>
      <c r="N36" s="1" t="s">
        <v>2501</v>
      </c>
      <c r="O36" s="1"/>
      <c r="P36" s="8">
        <v>37.356999999999999</v>
      </c>
      <c r="Q36" t="s">
        <v>1234</v>
      </c>
      <c r="R36" s="8">
        <v>2.5400789999999999E-7</v>
      </c>
      <c r="T36" s="12" t="s">
        <v>2631</v>
      </c>
      <c r="U36" s="1" t="s">
        <v>2813</v>
      </c>
      <c r="V36" s="1">
        <v>1.0443570000000001E-7</v>
      </c>
      <c r="W36" s="1"/>
      <c r="X36" s="1">
        <v>37.356999999999999</v>
      </c>
      <c r="Y36" s="1">
        <v>3.2550450000000002E-2</v>
      </c>
      <c r="Z36" s="1">
        <v>1.505044E-7</v>
      </c>
      <c r="AA36" s="1"/>
    </row>
    <row r="37" spans="2:27" x14ac:dyDescent="0.25">
      <c r="B37" s="2">
        <v>38558</v>
      </c>
      <c r="C37" s="1" t="s">
        <v>190</v>
      </c>
      <c r="D37" s="1" t="s">
        <v>353</v>
      </c>
      <c r="G37" s="1" t="s">
        <v>865</v>
      </c>
      <c r="H37" s="1" t="s">
        <v>690</v>
      </c>
      <c r="I37" s="1" t="s">
        <v>691</v>
      </c>
      <c r="K37" s="1"/>
      <c r="L37" s="1" t="s">
        <v>1032</v>
      </c>
      <c r="M37" s="1" t="s">
        <v>1172</v>
      </c>
      <c r="N37" s="1" t="s">
        <v>2502</v>
      </c>
      <c r="O37" s="1"/>
      <c r="P37" s="8">
        <v>38.356999999999999</v>
      </c>
      <c r="Q37" t="s">
        <v>1235</v>
      </c>
      <c r="R37" s="8">
        <v>2.3241360000000001E-7</v>
      </c>
      <c r="T37" s="12" t="s">
        <v>2632</v>
      </c>
      <c r="U37" s="1" t="s">
        <v>2817</v>
      </c>
      <c r="V37" s="1">
        <v>1.310189E-7</v>
      </c>
      <c r="W37" s="1"/>
      <c r="X37" s="1">
        <v>38.356999999999999</v>
      </c>
      <c r="Y37" s="1">
        <v>3.2849080000000003E-2</v>
      </c>
      <c r="Z37" s="1">
        <v>1.542276E-7</v>
      </c>
      <c r="AA37" s="1"/>
    </row>
    <row r="38" spans="2:27" x14ac:dyDescent="0.25">
      <c r="B38" s="2">
        <v>39558</v>
      </c>
      <c r="C38" s="1" t="s">
        <v>191</v>
      </c>
      <c r="D38" s="1" t="s">
        <v>354</v>
      </c>
      <c r="G38" s="1" t="s">
        <v>866</v>
      </c>
      <c r="H38" s="1" t="s">
        <v>692</v>
      </c>
      <c r="I38" s="1" t="s">
        <v>337</v>
      </c>
      <c r="K38" s="1"/>
      <c r="L38" s="1" t="s">
        <v>1033</v>
      </c>
      <c r="M38" s="1" t="s">
        <v>1173</v>
      </c>
      <c r="N38" s="1" t="s">
        <v>2503</v>
      </c>
      <c r="O38" s="1"/>
      <c r="P38" s="8">
        <v>39.356999999999999</v>
      </c>
      <c r="Q38" t="s">
        <v>1236</v>
      </c>
      <c r="R38" s="8">
        <v>2.093301E-7</v>
      </c>
      <c r="T38" s="12" t="s">
        <v>2633</v>
      </c>
      <c r="U38" s="1" t="s">
        <v>2818</v>
      </c>
      <c r="V38" s="1">
        <v>1.6092920000000001E-7</v>
      </c>
      <c r="W38" s="1"/>
      <c r="X38" s="1">
        <v>39.356999999999999</v>
      </c>
      <c r="Y38" s="1">
        <v>3.3147709999999997E-2</v>
      </c>
      <c r="Z38" s="1">
        <v>1.6241850000000001E-7</v>
      </c>
      <c r="AA38" s="1"/>
    </row>
    <row r="39" spans="2:27" x14ac:dyDescent="0.25">
      <c r="B39" s="2">
        <v>40558</v>
      </c>
      <c r="C39" s="1" t="s">
        <v>192</v>
      </c>
      <c r="D39" s="1" t="s">
        <v>355</v>
      </c>
      <c r="G39" s="1" t="s">
        <v>867</v>
      </c>
      <c r="H39" s="1" t="s">
        <v>693</v>
      </c>
      <c r="I39" s="1" t="s">
        <v>694</v>
      </c>
      <c r="K39" s="1"/>
      <c r="L39" s="1" t="s">
        <v>1034</v>
      </c>
      <c r="M39" s="1" t="s">
        <v>1174</v>
      </c>
      <c r="N39" s="1" t="s">
        <v>2504</v>
      </c>
      <c r="O39" s="1"/>
      <c r="P39" s="8">
        <v>40.356999999999999</v>
      </c>
      <c r="Q39" t="s">
        <v>1237</v>
      </c>
      <c r="R39" s="8">
        <v>1.8773589999999999E-7</v>
      </c>
      <c r="T39" s="12" t="s">
        <v>2634</v>
      </c>
      <c r="U39" s="1" t="s">
        <v>2819</v>
      </c>
      <c r="V39" s="1">
        <v>1.7507720000000001E-7</v>
      </c>
      <c r="W39" s="1"/>
      <c r="X39" s="1">
        <v>40.356999999999999</v>
      </c>
      <c r="Y39" s="1">
        <v>3.3595649999999998E-2</v>
      </c>
      <c r="Z39" s="1">
        <v>1.7731110000000001E-7</v>
      </c>
      <c r="AA39" s="1"/>
    </row>
    <row r="40" spans="2:27" x14ac:dyDescent="0.25">
      <c r="B40" s="2">
        <v>41558</v>
      </c>
      <c r="C40" s="1" t="s">
        <v>193</v>
      </c>
      <c r="D40" s="1" t="s">
        <v>356</v>
      </c>
      <c r="G40" s="1" t="s">
        <v>868</v>
      </c>
      <c r="H40" s="1" t="s">
        <v>695</v>
      </c>
      <c r="I40" s="1" t="s">
        <v>696</v>
      </c>
      <c r="K40" s="1"/>
      <c r="L40" s="1" t="s">
        <v>1035</v>
      </c>
      <c r="M40" s="1" t="s">
        <v>1175</v>
      </c>
      <c r="N40" s="1" t="s">
        <v>2468</v>
      </c>
      <c r="O40" s="1"/>
      <c r="P40" s="8">
        <v>41.356999999999999</v>
      </c>
      <c r="Q40" t="s">
        <v>1238</v>
      </c>
      <c r="R40" s="8">
        <v>1.7358789999999999E-7</v>
      </c>
      <c r="T40" s="12" t="s">
        <v>2635</v>
      </c>
      <c r="U40" s="1" t="s">
        <v>2820</v>
      </c>
      <c r="V40" s="1">
        <v>1.8550199999999999E-7</v>
      </c>
      <c r="W40" s="1"/>
      <c r="X40" s="1">
        <v>41.356999999999999</v>
      </c>
      <c r="Y40" s="1">
        <v>3.4043589999999999E-2</v>
      </c>
      <c r="Z40" s="1">
        <v>1.9741609999999999E-7</v>
      </c>
      <c r="AA40" s="1"/>
    </row>
    <row r="41" spans="2:27" x14ac:dyDescent="0.25">
      <c r="B41" s="2">
        <v>42558</v>
      </c>
      <c r="C41" s="1" t="s">
        <v>194</v>
      </c>
      <c r="D41" s="1" t="s">
        <v>357</v>
      </c>
      <c r="G41" s="1" t="s">
        <v>869</v>
      </c>
      <c r="H41" s="1" t="s">
        <v>697</v>
      </c>
      <c r="I41" s="1" t="s">
        <v>698</v>
      </c>
      <c r="K41" s="1"/>
      <c r="L41" s="1" t="s">
        <v>1036</v>
      </c>
      <c r="M41" s="1" t="s">
        <v>1176</v>
      </c>
      <c r="N41" s="1" t="s">
        <v>2505</v>
      </c>
      <c r="O41" s="1"/>
      <c r="P41" s="8">
        <v>42.356999999999999</v>
      </c>
      <c r="Q41" t="s">
        <v>1239</v>
      </c>
      <c r="R41" s="8">
        <v>1.616739E-7</v>
      </c>
      <c r="T41" s="12" t="s">
        <v>2636</v>
      </c>
      <c r="U41" s="1" t="s">
        <v>2821</v>
      </c>
      <c r="V41" s="1">
        <v>2.011392E-7</v>
      </c>
      <c r="W41" s="1"/>
      <c r="X41" s="1">
        <v>42.356999999999999</v>
      </c>
      <c r="Y41" s="1">
        <v>3.4491529999999999E-2</v>
      </c>
      <c r="Z41" s="1">
        <v>2.2049950000000001E-7</v>
      </c>
      <c r="AA41" s="1"/>
    </row>
    <row r="42" spans="2:27" x14ac:dyDescent="0.25">
      <c r="B42" s="2">
        <v>43558</v>
      </c>
      <c r="C42" s="1" t="s">
        <v>195</v>
      </c>
      <c r="D42" s="1" t="s">
        <v>358</v>
      </c>
      <c r="G42" s="1" t="s">
        <v>870</v>
      </c>
      <c r="H42" s="1" t="s">
        <v>699</v>
      </c>
      <c r="I42" s="1" t="s">
        <v>700</v>
      </c>
      <c r="K42" s="1"/>
      <c r="L42" s="1" t="s">
        <v>1037</v>
      </c>
      <c r="M42" s="1" t="s">
        <v>1177</v>
      </c>
      <c r="N42" s="1" t="s">
        <v>2506</v>
      </c>
      <c r="O42" s="1"/>
      <c r="P42" s="8">
        <v>43.356999999999999</v>
      </c>
      <c r="Q42" t="s">
        <v>1240</v>
      </c>
      <c r="R42" s="8">
        <v>1.475259E-7</v>
      </c>
      <c r="T42" s="12" t="s">
        <v>2637</v>
      </c>
      <c r="U42" s="1" t="s">
        <v>2822</v>
      </c>
      <c r="V42" s="1">
        <v>2.1528710000000001E-7</v>
      </c>
      <c r="W42" s="1"/>
      <c r="X42" s="1">
        <v>43.356999999999999</v>
      </c>
      <c r="Y42" s="1">
        <v>3.4939480000000002E-2</v>
      </c>
      <c r="Z42" s="1">
        <v>1.989053E-7</v>
      </c>
      <c r="AA42" s="1"/>
    </row>
    <row r="43" spans="2:27" x14ac:dyDescent="0.25">
      <c r="B43" s="2">
        <v>44558</v>
      </c>
      <c r="C43" s="1" t="s">
        <v>196</v>
      </c>
      <c r="D43" s="1" t="s">
        <v>359</v>
      </c>
      <c r="G43" s="1" t="s">
        <v>871</v>
      </c>
      <c r="H43" s="1" t="s">
        <v>701</v>
      </c>
      <c r="I43" s="1" t="s">
        <v>702</v>
      </c>
      <c r="K43" s="1"/>
      <c r="L43" s="1" t="s">
        <v>1038</v>
      </c>
      <c r="M43" s="1" t="s">
        <v>1178</v>
      </c>
      <c r="N43" s="1" t="s">
        <v>2507</v>
      </c>
      <c r="O43" s="1"/>
      <c r="P43" s="8">
        <v>44.356999999999999</v>
      </c>
      <c r="Q43" t="s">
        <v>1241</v>
      </c>
      <c r="R43" s="8">
        <v>1.3114409999999999E-7</v>
      </c>
      <c r="T43" s="12" t="s">
        <v>2638</v>
      </c>
      <c r="U43" s="1" t="s">
        <v>2823</v>
      </c>
      <c r="V43" s="1">
        <v>2.3464750000000001E-7</v>
      </c>
      <c r="W43" s="1"/>
      <c r="X43" s="1">
        <v>44.356999999999999</v>
      </c>
      <c r="Y43" s="1">
        <v>3.5238100000000001E-2</v>
      </c>
      <c r="Z43" s="1">
        <v>1.7954500000000001E-7</v>
      </c>
      <c r="AA43" s="1"/>
    </row>
    <row r="44" spans="2:27" x14ac:dyDescent="0.25">
      <c r="B44" s="2">
        <v>45558</v>
      </c>
      <c r="C44" s="1" t="s">
        <v>197</v>
      </c>
      <c r="D44" s="1" t="s">
        <v>360</v>
      </c>
      <c r="G44" s="1" t="s">
        <v>872</v>
      </c>
      <c r="H44" s="1" t="s">
        <v>703</v>
      </c>
      <c r="I44" s="1" t="s">
        <v>704</v>
      </c>
      <c r="K44" s="1"/>
      <c r="L44" s="1" t="s">
        <v>1039</v>
      </c>
      <c r="M44" s="1" t="s">
        <v>1175</v>
      </c>
      <c r="N44" s="1" t="s">
        <v>2508</v>
      </c>
      <c r="O44" s="1"/>
      <c r="P44" s="8">
        <v>45.356999999999999</v>
      </c>
      <c r="Q44" t="s">
        <v>1241</v>
      </c>
      <c r="R44" s="8">
        <v>1.117837E-7</v>
      </c>
      <c r="T44" s="12" t="s">
        <v>2639</v>
      </c>
      <c r="U44" s="1" t="s">
        <v>2824</v>
      </c>
      <c r="V44" s="1">
        <v>2.6443269999999999E-7</v>
      </c>
      <c r="W44" s="1"/>
      <c r="X44" s="1">
        <v>45.356999999999999</v>
      </c>
      <c r="Y44" s="1">
        <v>3.5387420000000003E-2</v>
      </c>
      <c r="Z44" s="1">
        <v>1.6241850000000001E-7</v>
      </c>
      <c r="AA44" s="1"/>
    </row>
    <row r="45" spans="2:27" x14ac:dyDescent="0.25">
      <c r="B45" s="2">
        <v>46558</v>
      </c>
      <c r="C45" s="1" t="s">
        <v>198</v>
      </c>
      <c r="D45" s="1" t="s">
        <v>361</v>
      </c>
      <c r="G45" s="1" t="s">
        <v>873</v>
      </c>
      <c r="H45" s="1" t="s">
        <v>705</v>
      </c>
      <c r="I45" s="1" t="s">
        <v>706</v>
      </c>
      <c r="K45" s="1"/>
      <c r="L45" s="1" t="s">
        <v>1040</v>
      </c>
      <c r="M45" s="1" t="s">
        <v>1179</v>
      </c>
      <c r="N45" s="1" t="s">
        <v>2509</v>
      </c>
      <c r="O45" s="1"/>
      <c r="P45" s="8">
        <v>46.356999999999999</v>
      </c>
      <c r="Q45" t="s">
        <v>1242</v>
      </c>
      <c r="R45" s="8">
        <v>9.3168000000000004E-8</v>
      </c>
      <c r="T45" s="12" t="s">
        <v>2640</v>
      </c>
      <c r="U45" s="1" t="s">
        <v>2825</v>
      </c>
      <c r="V45" s="1">
        <v>2.9794100000000001E-7</v>
      </c>
      <c r="W45" s="1"/>
      <c r="X45" s="1">
        <v>46.356999999999999</v>
      </c>
      <c r="Y45" s="1">
        <v>3.5536730000000002E-2</v>
      </c>
      <c r="Z45" s="1">
        <v>1.512491E-7</v>
      </c>
      <c r="AA45" s="1"/>
    </row>
    <row r="46" spans="2:27" x14ac:dyDescent="0.25">
      <c r="B46" s="2">
        <v>47558</v>
      </c>
      <c r="C46" s="1" t="s">
        <v>199</v>
      </c>
      <c r="D46" s="1" t="s">
        <v>362</v>
      </c>
      <c r="G46" s="1" t="s">
        <v>874</v>
      </c>
      <c r="H46" s="1" t="s">
        <v>682</v>
      </c>
      <c r="I46" s="1" t="s">
        <v>707</v>
      </c>
      <c r="K46" s="1"/>
      <c r="L46" s="1" t="s">
        <v>1041</v>
      </c>
      <c r="M46" s="1" t="s">
        <v>1180</v>
      </c>
      <c r="N46" s="1" t="s">
        <v>2510</v>
      </c>
      <c r="O46" s="1"/>
      <c r="P46" s="8">
        <v>47.356999999999999</v>
      </c>
      <c r="Q46" t="s">
        <v>1243</v>
      </c>
      <c r="R46" s="8">
        <v>6.8246720000000006E-8</v>
      </c>
      <c r="T46" s="12" t="s">
        <v>2641</v>
      </c>
      <c r="U46" s="1" t="s">
        <v>2826</v>
      </c>
      <c r="V46" s="1">
        <v>2.830484E-7</v>
      </c>
      <c r="W46" s="1"/>
      <c r="X46" s="1">
        <v>47.356999999999999</v>
      </c>
      <c r="Y46" s="1">
        <v>3.5686049999999997E-2</v>
      </c>
      <c r="Z46" s="1">
        <v>1.423135E-7</v>
      </c>
      <c r="AA46" s="1"/>
    </row>
    <row r="47" spans="2:27" x14ac:dyDescent="0.25">
      <c r="B47" s="2">
        <v>48558</v>
      </c>
      <c r="C47" s="1" t="s">
        <v>199</v>
      </c>
      <c r="D47" s="1" t="s">
        <v>363</v>
      </c>
      <c r="G47" s="1" t="s">
        <v>875</v>
      </c>
      <c r="H47" s="1" t="s">
        <v>708</v>
      </c>
      <c r="I47" s="1" t="s">
        <v>361</v>
      </c>
      <c r="K47" s="1"/>
      <c r="L47" s="1" t="s">
        <v>1042</v>
      </c>
      <c r="M47" s="1" t="s">
        <v>1181</v>
      </c>
      <c r="N47" s="1" t="s">
        <v>2511</v>
      </c>
      <c r="O47" s="1"/>
      <c r="P47" s="8">
        <v>48.356999999999999</v>
      </c>
      <c r="Q47" t="s">
        <v>1244</v>
      </c>
      <c r="R47" s="8">
        <v>5.476894E-8</v>
      </c>
      <c r="T47" s="12" t="s">
        <v>2642</v>
      </c>
      <c r="U47" s="1" t="s">
        <v>2827</v>
      </c>
      <c r="V47" s="1">
        <v>2.5028469999999999E-7</v>
      </c>
      <c r="W47" s="1"/>
      <c r="X47" s="1">
        <v>48.356999999999999</v>
      </c>
      <c r="Y47" s="1">
        <v>3.5835359999999997E-2</v>
      </c>
      <c r="Z47" s="1">
        <v>1.3412259999999999E-7</v>
      </c>
      <c r="AA47" s="1"/>
    </row>
    <row r="48" spans="2:27" x14ac:dyDescent="0.25">
      <c r="B48" s="2">
        <v>49558</v>
      </c>
      <c r="C48" s="1" t="s">
        <v>200</v>
      </c>
      <c r="D48" s="1" t="s">
        <v>364</v>
      </c>
      <c r="G48" s="1" t="s">
        <v>876</v>
      </c>
      <c r="H48" s="1" t="s">
        <v>709</v>
      </c>
      <c r="I48" s="1" t="s">
        <v>710</v>
      </c>
      <c r="K48" s="1"/>
      <c r="L48" s="1" t="s">
        <v>1043</v>
      </c>
      <c r="M48" s="1" t="s">
        <v>1182</v>
      </c>
      <c r="N48" s="1" t="s">
        <v>2512</v>
      </c>
      <c r="O48" s="1"/>
      <c r="P48" s="8">
        <v>49.356999999999999</v>
      </c>
      <c r="Q48" t="s">
        <v>1245</v>
      </c>
      <c r="R48" s="8">
        <v>5.1939349999999998E-8</v>
      </c>
      <c r="T48" s="12" t="s">
        <v>2643</v>
      </c>
      <c r="U48" s="1" t="s">
        <v>2828</v>
      </c>
      <c r="V48" s="1">
        <v>2.2198880000000001E-7</v>
      </c>
      <c r="W48" s="1"/>
      <c r="X48" s="1">
        <v>49.356999999999999</v>
      </c>
      <c r="Y48" s="1">
        <v>3.5835359999999997E-2</v>
      </c>
      <c r="Z48" s="1">
        <v>1.2816559999999999E-7</v>
      </c>
      <c r="AA48" s="1"/>
    </row>
    <row r="49" spans="2:27" x14ac:dyDescent="0.25">
      <c r="B49" s="2">
        <v>50558</v>
      </c>
      <c r="C49" s="1" t="s">
        <v>197</v>
      </c>
      <c r="D49" s="1" t="s">
        <v>365</v>
      </c>
      <c r="G49" s="1" t="s">
        <v>877</v>
      </c>
      <c r="H49" s="1" t="s">
        <v>711</v>
      </c>
      <c r="I49" s="1" t="s">
        <v>712</v>
      </c>
      <c r="K49" s="1"/>
      <c r="L49" s="1" t="s">
        <v>1044</v>
      </c>
      <c r="M49" s="1" t="s">
        <v>241</v>
      </c>
      <c r="N49" s="1" t="s">
        <v>2507</v>
      </c>
      <c r="O49" s="1"/>
      <c r="P49" s="8">
        <v>50.356999999999999</v>
      </c>
      <c r="Q49" t="s">
        <v>1246</v>
      </c>
      <c r="R49" s="8">
        <v>7.1374169999999996E-8</v>
      </c>
      <c r="T49" s="12" t="s">
        <v>2644</v>
      </c>
      <c r="U49" s="1" t="s">
        <v>2829</v>
      </c>
      <c r="V49" s="1">
        <v>1.9741609999999999E-7</v>
      </c>
      <c r="W49" s="1"/>
      <c r="X49" s="1">
        <v>50.356999999999999</v>
      </c>
      <c r="Y49" s="1">
        <v>3.5984670000000003E-2</v>
      </c>
      <c r="Z49" s="1">
        <v>1.2071929999999999E-7</v>
      </c>
      <c r="AA49" s="1"/>
    </row>
    <row r="50" spans="2:27" x14ac:dyDescent="0.25">
      <c r="B50" s="2">
        <v>51558</v>
      </c>
      <c r="C50" s="1" t="s">
        <v>196</v>
      </c>
      <c r="D50" s="1" t="s">
        <v>366</v>
      </c>
      <c r="G50" s="1" t="s">
        <v>878</v>
      </c>
      <c r="H50" s="1" t="s">
        <v>713</v>
      </c>
      <c r="I50" s="1" t="s">
        <v>714</v>
      </c>
      <c r="K50" s="1"/>
      <c r="L50" s="1" t="s">
        <v>1045</v>
      </c>
      <c r="M50" s="1" t="s">
        <v>236</v>
      </c>
      <c r="N50" s="1" t="s">
        <v>2513</v>
      </c>
      <c r="O50" s="1"/>
      <c r="P50" s="8">
        <v>51.356999999999999</v>
      </c>
      <c r="Q50" t="s">
        <v>1247</v>
      </c>
      <c r="R50" s="8">
        <v>9.5053370000000003E-8</v>
      </c>
      <c r="T50" s="12" t="s">
        <v>2645</v>
      </c>
      <c r="U50" s="1" t="s">
        <v>2830</v>
      </c>
      <c r="V50" s="1">
        <v>1.8028960000000001E-7</v>
      </c>
      <c r="W50" s="1"/>
      <c r="X50" s="1">
        <v>51.356999999999999</v>
      </c>
      <c r="Y50" s="1">
        <v>3.5984670000000003E-2</v>
      </c>
      <c r="Z50" s="1">
        <v>1.073159E-7</v>
      </c>
      <c r="AA50" s="1"/>
    </row>
    <row r="51" spans="2:27" x14ac:dyDescent="0.25">
      <c r="B51" s="2">
        <v>52558</v>
      </c>
      <c r="C51" s="1" t="s">
        <v>201</v>
      </c>
      <c r="D51" s="1" t="s">
        <v>367</v>
      </c>
      <c r="G51" s="1" t="s">
        <v>879</v>
      </c>
      <c r="H51" s="1" t="s">
        <v>715</v>
      </c>
      <c r="I51" s="1" t="s">
        <v>716</v>
      </c>
      <c r="K51" s="1"/>
      <c r="L51" s="1" t="s">
        <v>1046</v>
      </c>
      <c r="M51" s="1" t="s">
        <v>238</v>
      </c>
      <c r="N51" s="1" t="s">
        <v>2514</v>
      </c>
      <c r="O51" s="1"/>
      <c r="P51" s="8">
        <v>52.356999999999999</v>
      </c>
      <c r="Q51" t="s">
        <v>1248</v>
      </c>
      <c r="R51" s="8">
        <v>1.1344570000000001E-7</v>
      </c>
      <c r="T51" s="12" t="s">
        <v>2646</v>
      </c>
      <c r="U51" s="1" t="s">
        <v>2831</v>
      </c>
      <c r="V51" s="1">
        <v>1.6614160000000001E-7</v>
      </c>
      <c r="W51" s="1"/>
      <c r="X51" s="1">
        <v>52.356999999999999</v>
      </c>
      <c r="Y51" s="1">
        <v>3.5835359999999997E-2</v>
      </c>
      <c r="Z51" s="1">
        <v>8.8700229999999994E-8</v>
      </c>
      <c r="AA51" s="1"/>
    </row>
    <row r="52" spans="2:27" x14ac:dyDescent="0.25">
      <c r="B52" s="2">
        <v>53558</v>
      </c>
      <c r="C52" s="1" t="s">
        <v>202</v>
      </c>
      <c r="D52" s="1" t="s">
        <v>368</v>
      </c>
      <c r="G52" s="1" t="s">
        <v>880</v>
      </c>
      <c r="H52" s="1" t="s">
        <v>717</v>
      </c>
      <c r="I52" s="1" t="s">
        <v>636</v>
      </c>
      <c r="K52" s="1"/>
      <c r="L52" s="1" t="s">
        <v>1047</v>
      </c>
      <c r="M52" s="1" t="s">
        <v>240</v>
      </c>
      <c r="N52" s="1" t="s">
        <v>2515</v>
      </c>
      <c r="O52" s="1"/>
      <c r="P52" s="8">
        <v>53.356999999999999</v>
      </c>
      <c r="Q52" t="s">
        <v>1249</v>
      </c>
      <c r="R52" s="8">
        <v>1.335507E-7</v>
      </c>
      <c r="T52" s="12" t="s">
        <v>2647</v>
      </c>
      <c r="U52" s="1" t="s">
        <v>2832</v>
      </c>
      <c r="V52" s="1">
        <v>1.497598E-7</v>
      </c>
      <c r="W52" s="1"/>
      <c r="X52" s="1">
        <v>53.356999999999999</v>
      </c>
      <c r="Y52" s="1">
        <v>3.5387420000000003E-2</v>
      </c>
      <c r="Z52" s="1">
        <v>5.6109270000000003E-8</v>
      </c>
      <c r="AA52" s="1"/>
    </row>
    <row r="53" spans="2:27" x14ac:dyDescent="0.25">
      <c r="B53" s="2">
        <v>54558</v>
      </c>
      <c r="C53" s="1" t="s">
        <v>203</v>
      </c>
      <c r="D53" s="1" t="s">
        <v>369</v>
      </c>
      <c r="G53" s="1" t="s">
        <v>881</v>
      </c>
      <c r="H53" s="1" t="s">
        <v>718</v>
      </c>
      <c r="I53" s="1" t="s">
        <v>687</v>
      </c>
      <c r="K53" s="1"/>
      <c r="L53" s="1" t="s">
        <v>1048</v>
      </c>
      <c r="M53" s="1" t="s">
        <v>759</v>
      </c>
      <c r="N53" s="1" t="s">
        <v>2516</v>
      </c>
      <c r="O53" s="1"/>
      <c r="P53" s="8">
        <v>54.356999999999999</v>
      </c>
      <c r="Q53" t="s">
        <v>1250</v>
      </c>
      <c r="R53" s="8">
        <v>1.490152E-7</v>
      </c>
      <c r="T53" s="12" t="s">
        <v>2648</v>
      </c>
      <c r="U53" s="1" t="s">
        <v>2833</v>
      </c>
      <c r="V53" s="1">
        <v>1.348672E-7</v>
      </c>
      <c r="W53" s="1"/>
      <c r="X53" s="1">
        <v>54.356999999999999</v>
      </c>
      <c r="Y53" s="1">
        <v>3.5387420000000003E-2</v>
      </c>
      <c r="Z53" s="1">
        <v>5.409877E-8</v>
      </c>
      <c r="AA53" s="1"/>
    </row>
    <row r="54" spans="2:27" x14ac:dyDescent="0.25">
      <c r="B54" s="2">
        <v>55558</v>
      </c>
      <c r="C54" s="1" t="s">
        <v>197</v>
      </c>
      <c r="D54" s="1" t="s">
        <v>370</v>
      </c>
      <c r="G54" s="1" t="s">
        <v>882</v>
      </c>
      <c r="H54" s="1" t="s">
        <v>719</v>
      </c>
      <c r="I54" s="1" t="s">
        <v>353</v>
      </c>
      <c r="K54" s="1"/>
      <c r="L54" s="1" t="s">
        <v>1049</v>
      </c>
      <c r="M54" s="1" t="s">
        <v>1183</v>
      </c>
      <c r="N54" s="1" t="s">
        <v>2517</v>
      </c>
      <c r="O54" s="1"/>
      <c r="P54" s="8">
        <v>55.356999999999999</v>
      </c>
      <c r="Q54" t="s">
        <v>1251</v>
      </c>
      <c r="R54" s="8">
        <v>1.5348290000000001E-7</v>
      </c>
      <c r="T54" s="12" t="s">
        <v>2649</v>
      </c>
      <c r="U54" s="1" t="s">
        <v>2832</v>
      </c>
      <c r="V54" s="1">
        <v>1.1997459999999999E-7</v>
      </c>
      <c r="W54" s="1"/>
      <c r="X54" s="1">
        <v>55.356999999999999</v>
      </c>
      <c r="Y54" s="1">
        <v>3.5686049999999997E-2</v>
      </c>
      <c r="Z54" s="1">
        <v>7.9341689999999997E-8</v>
      </c>
      <c r="AA54" s="1"/>
    </row>
    <row r="55" spans="2:27" x14ac:dyDescent="0.25">
      <c r="B55" s="2">
        <v>56558</v>
      </c>
      <c r="C55" s="1" t="s">
        <v>204</v>
      </c>
      <c r="D55" s="1" t="s">
        <v>371</v>
      </c>
      <c r="G55" s="1" t="s">
        <v>883</v>
      </c>
      <c r="H55" s="1" t="s">
        <v>720</v>
      </c>
      <c r="I55" s="1" t="s">
        <v>721</v>
      </c>
      <c r="K55" s="1"/>
      <c r="L55" s="1" t="s">
        <v>1050</v>
      </c>
      <c r="M55" s="1" t="s">
        <v>754</v>
      </c>
      <c r="N55" s="1" t="s">
        <v>2518</v>
      </c>
      <c r="O55" s="1"/>
      <c r="P55" s="8">
        <v>56.356999999999999</v>
      </c>
      <c r="Q55" t="s">
        <v>1252</v>
      </c>
      <c r="R55" s="8">
        <v>1.6018460000000001E-7</v>
      </c>
      <c r="T55" s="12" t="s">
        <v>2650</v>
      </c>
      <c r="U55" s="1" t="s">
        <v>2831</v>
      </c>
      <c r="V55" s="1">
        <v>1.013589E-7</v>
      </c>
      <c r="W55" s="1"/>
      <c r="X55" s="1">
        <v>56.356999999999999</v>
      </c>
      <c r="Y55" s="1">
        <v>3.5984670000000003E-2</v>
      </c>
      <c r="Z55" s="1">
        <v>9.9967910000000003E-8</v>
      </c>
      <c r="AA55" s="1"/>
    </row>
    <row r="56" spans="2:27" x14ac:dyDescent="0.25">
      <c r="B56" s="2">
        <v>57558</v>
      </c>
      <c r="C56" s="1" t="s">
        <v>205</v>
      </c>
      <c r="D56" s="1" t="s">
        <v>372</v>
      </c>
      <c r="G56" s="1" t="s">
        <v>884</v>
      </c>
      <c r="H56" s="1" t="s">
        <v>722</v>
      </c>
      <c r="I56" s="1" t="s">
        <v>377</v>
      </c>
      <c r="K56" s="1"/>
      <c r="L56" s="1" t="s">
        <v>1051</v>
      </c>
      <c r="M56" s="1" t="s">
        <v>1184</v>
      </c>
      <c r="N56" s="1" t="s">
        <v>2519</v>
      </c>
      <c r="O56" s="1"/>
      <c r="P56" s="8">
        <v>57.356999999999999</v>
      </c>
      <c r="Q56" t="s">
        <v>1253</v>
      </c>
      <c r="R56" s="8">
        <v>1.7209870000000001E-7</v>
      </c>
      <c r="T56" s="12" t="s">
        <v>2651</v>
      </c>
      <c r="U56" s="1" t="s">
        <v>2829</v>
      </c>
      <c r="V56" s="1">
        <v>7.3533589999999997E-8</v>
      </c>
      <c r="W56" s="1"/>
      <c r="X56" s="1">
        <v>57.356999999999999</v>
      </c>
      <c r="Y56" s="1">
        <v>3.6283299999999997E-2</v>
      </c>
      <c r="Z56" s="1">
        <v>1.169454E-7</v>
      </c>
      <c r="AA56" s="1"/>
    </row>
    <row r="57" spans="2:27" x14ac:dyDescent="0.25">
      <c r="B57" s="2">
        <v>58558</v>
      </c>
      <c r="C57" s="1" t="s">
        <v>206</v>
      </c>
      <c r="D57" s="1" t="s">
        <v>348</v>
      </c>
      <c r="G57" s="1" t="s">
        <v>885</v>
      </c>
      <c r="H57" s="1" t="s">
        <v>723</v>
      </c>
      <c r="I57" s="1" t="s">
        <v>336</v>
      </c>
      <c r="K57" s="1"/>
      <c r="L57" s="1" t="s">
        <v>1052</v>
      </c>
      <c r="M57" s="1" t="s">
        <v>249</v>
      </c>
      <c r="N57" s="1" t="s">
        <v>2520</v>
      </c>
      <c r="O57" s="1"/>
      <c r="P57" s="8">
        <v>58.356999999999999</v>
      </c>
      <c r="Q57" t="s">
        <v>1312</v>
      </c>
      <c r="R57" s="8">
        <v>1.9294829999999999E-7</v>
      </c>
      <c r="T57" s="12" t="s">
        <v>2652</v>
      </c>
      <c r="U57" s="1" t="s">
        <v>2828</v>
      </c>
      <c r="V57" s="1">
        <v>5.2609510000000002E-8</v>
      </c>
      <c r="W57" s="1"/>
      <c r="X57" s="1">
        <v>58.356999999999999</v>
      </c>
      <c r="Y57" s="1">
        <v>3.6731239999999998E-2</v>
      </c>
      <c r="Z57" s="1">
        <v>1.3109339999999999E-7</v>
      </c>
      <c r="AA57" s="1"/>
    </row>
    <row r="58" spans="2:27" x14ac:dyDescent="0.25">
      <c r="B58" s="2">
        <v>59558</v>
      </c>
      <c r="C58" s="1" t="s">
        <v>207</v>
      </c>
      <c r="D58" s="1" t="s">
        <v>373</v>
      </c>
      <c r="G58" s="1" t="s">
        <v>886</v>
      </c>
      <c r="H58" s="1" t="s">
        <v>724</v>
      </c>
      <c r="I58" s="1" t="s">
        <v>725</v>
      </c>
      <c r="K58" s="1"/>
      <c r="L58" s="1" t="s">
        <v>1053</v>
      </c>
      <c r="M58" s="1" t="s">
        <v>768</v>
      </c>
      <c r="N58" s="1" t="s">
        <v>2521</v>
      </c>
      <c r="O58" s="1"/>
      <c r="P58" s="8">
        <v>59.356999999999999</v>
      </c>
      <c r="Q58" t="s">
        <v>1254</v>
      </c>
      <c r="R58" s="8">
        <v>2.167764E-7</v>
      </c>
      <c r="T58" s="12" t="s">
        <v>2653</v>
      </c>
      <c r="U58" s="1" t="s">
        <v>2834</v>
      </c>
      <c r="V58" s="1">
        <v>4.196133E-8</v>
      </c>
      <c r="W58" s="1"/>
      <c r="X58" s="1">
        <v>59.356999999999999</v>
      </c>
      <c r="Y58" s="1">
        <v>3.7029869999999999E-2</v>
      </c>
      <c r="Z58" s="1">
        <v>1.350399E-7</v>
      </c>
      <c r="AA58" s="1"/>
    </row>
    <row r="59" spans="2:27" x14ac:dyDescent="0.25">
      <c r="B59" s="2">
        <v>60558</v>
      </c>
      <c r="C59" s="1" t="s">
        <v>208</v>
      </c>
      <c r="D59" s="1" t="s">
        <v>374</v>
      </c>
      <c r="G59" s="1" t="s">
        <v>887</v>
      </c>
      <c r="H59" s="1" t="s">
        <v>726</v>
      </c>
      <c r="I59" s="1" t="s">
        <v>694</v>
      </c>
      <c r="K59" s="1"/>
      <c r="L59" s="1" t="s">
        <v>1054</v>
      </c>
      <c r="M59" s="1" t="s">
        <v>1185</v>
      </c>
      <c r="N59" s="1" t="s">
        <v>2502</v>
      </c>
      <c r="O59" s="1"/>
      <c r="P59" s="8">
        <v>60.356999999999999</v>
      </c>
      <c r="Q59" t="s">
        <v>1313</v>
      </c>
      <c r="R59" s="8">
        <v>2.137979E-7</v>
      </c>
      <c r="T59" s="12" t="s">
        <v>2654</v>
      </c>
      <c r="U59" s="1" t="s">
        <v>2835</v>
      </c>
      <c r="V59" s="1">
        <v>3.6302140000000001E-8</v>
      </c>
      <c r="W59" s="1"/>
      <c r="X59" s="1">
        <v>60.356999999999999</v>
      </c>
      <c r="Y59" s="1">
        <v>3.7328500000000001E-2</v>
      </c>
      <c r="Z59" s="1">
        <v>1.3779509999999999E-7</v>
      </c>
      <c r="AA59" s="1"/>
    </row>
    <row r="60" spans="2:27" x14ac:dyDescent="0.25">
      <c r="B60" s="2">
        <v>61558</v>
      </c>
      <c r="C60" s="1" t="s">
        <v>209</v>
      </c>
      <c r="D60" s="1" t="s">
        <v>375</v>
      </c>
      <c r="G60" s="1" t="s">
        <v>888</v>
      </c>
      <c r="H60" s="1" t="s">
        <v>727</v>
      </c>
      <c r="I60" s="1" t="s">
        <v>360</v>
      </c>
      <c r="K60" s="1"/>
      <c r="L60" s="1" t="s">
        <v>1055</v>
      </c>
      <c r="M60" s="1" t="s">
        <v>768</v>
      </c>
      <c r="N60" s="1" t="s">
        <v>2522</v>
      </c>
      <c r="O60" s="1"/>
      <c r="P60" s="8">
        <v>61.356999999999999</v>
      </c>
      <c r="Q60" t="s">
        <v>1314</v>
      </c>
      <c r="R60" s="8">
        <v>1.989053E-7</v>
      </c>
      <c r="T60" s="12" t="s">
        <v>2655</v>
      </c>
      <c r="U60" s="1" t="s">
        <v>2835</v>
      </c>
      <c r="V60" s="1">
        <v>3.8610489999999997E-8</v>
      </c>
      <c r="W60" s="1"/>
      <c r="X60" s="1">
        <v>61.356999999999999</v>
      </c>
      <c r="Y60" s="1">
        <v>3.7627130000000002E-2</v>
      </c>
      <c r="Z60" s="1">
        <v>1.519937E-7</v>
      </c>
      <c r="AA60" s="1"/>
    </row>
    <row r="61" spans="2:27" x14ac:dyDescent="0.25">
      <c r="B61" s="2">
        <v>62558</v>
      </c>
      <c r="C61" s="1" t="s">
        <v>210</v>
      </c>
      <c r="D61" s="1" t="s">
        <v>351</v>
      </c>
      <c r="G61" s="1" t="s">
        <v>889</v>
      </c>
      <c r="H61" s="1" t="s">
        <v>728</v>
      </c>
      <c r="I61" s="1" t="s">
        <v>361</v>
      </c>
      <c r="K61" s="1"/>
      <c r="L61" s="1" t="s">
        <v>1056</v>
      </c>
      <c r="M61" s="1" t="s">
        <v>1185</v>
      </c>
      <c r="N61" s="1" t="s">
        <v>2468</v>
      </c>
      <c r="O61" s="1"/>
      <c r="P61" s="8">
        <v>62.356999999999999</v>
      </c>
      <c r="Q61" t="s">
        <v>1315</v>
      </c>
      <c r="R61" s="8">
        <v>1.7805569999999999E-7</v>
      </c>
      <c r="T61" s="12" t="s">
        <v>2656</v>
      </c>
      <c r="U61" s="1" t="s">
        <v>2834</v>
      </c>
      <c r="V61" s="1">
        <v>4.9631000000000003E-8</v>
      </c>
      <c r="W61" s="1"/>
      <c r="X61" s="1">
        <v>62.356999999999999</v>
      </c>
      <c r="Y61" s="1">
        <v>3.8075070000000003E-2</v>
      </c>
      <c r="Z61" s="1">
        <v>1.5869530000000001E-7</v>
      </c>
      <c r="AA61" s="1"/>
    </row>
    <row r="62" spans="2:27" x14ac:dyDescent="0.25">
      <c r="B62" s="2">
        <v>63558</v>
      </c>
      <c r="C62" s="1" t="s">
        <v>211</v>
      </c>
      <c r="D62" s="1" t="s">
        <v>324</v>
      </c>
      <c r="G62" s="1" t="s">
        <v>890</v>
      </c>
      <c r="H62" s="1" t="s">
        <v>722</v>
      </c>
      <c r="I62" s="1" t="s">
        <v>403</v>
      </c>
      <c r="K62" s="1"/>
      <c r="L62" s="1" t="s">
        <v>1057</v>
      </c>
      <c r="M62" s="1" t="s">
        <v>250</v>
      </c>
      <c r="N62" s="1" t="s">
        <v>2523</v>
      </c>
      <c r="O62" s="1"/>
      <c r="P62" s="8">
        <v>63.356999999999999</v>
      </c>
      <c r="Q62" t="s">
        <v>1316</v>
      </c>
      <c r="R62" s="8">
        <v>1.6092920000000001E-7</v>
      </c>
      <c r="T62" s="12" t="s">
        <v>2657</v>
      </c>
      <c r="U62" s="1" t="s">
        <v>2836</v>
      </c>
      <c r="V62" s="1">
        <v>7.6735489999999996E-8</v>
      </c>
      <c r="W62" s="1"/>
      <c r="X62" s="1">
        <v>63.356999999999999</v>
      </c>
      <c r="Y62" s="1">
        <v>3.8523010000000003E-2</v>
      </c>
      <c r="Z62" s="1">
        <v>1.7507720000000001E-7</v>
      </c>
      <c r="AA62" s="1"/>
    </row>
    <row r="63" spans="2:27" x14ac:dyDescent="0.25">
      <c r="B63" s="2">
        <v>64558</v>
      </c>
      <c r="C63" s="1" t="s">
        <v>212</v>
      </c>
      <c r="D63" s="1" t="s">
        <v>376</v>
      </c>
      <c r="G63" s="1" t="s">
        <v>891</v>
      </c>
      <c r="H63" s="1" t="s">
        <v>729</v>
      </c>
      <c r="I63" s="1" t="s">
        <v>730</v>
      </c>
      <c r="K63" s="1"/>
      <c r="L63" s="1" t="s">
        <v>1058</v>
      </c>
      <c r="M63" s="1" t="s">
        <v>1186</v>
      </c>
      <c r="N63" s="1" t="s">
        <v>2524</v>
      </c>
      <c r="O63" s="1"/>
      <c r="P63" s="8">
        <v>64.356999999999999</v>
      </c>
      <c r="Q63" t="s">
        <v>1317</v>
      </c>
      <c r="R63" s="8">
        <v>1.467813E-7</v>
      </c>
      <c r="T63" s="12" t="s">
        <v>2658</v>
      </c>
      <c r="U63" s="1" t="s">
        <v>2833</v>
      </c>
      <c r="V63" s="1">
        <v>9.9893449999999998E-8</v>
      </c>
      <c r="W63" s="1"/>
      <c r="X63" s="1">
        <v>64.356999999999999</v>
      </c>
      <c r="Y63" s="1">
        <v>3.9120269999999999E-2</v>
      </c>
      <c r="Z63" s="1">
        <v>1.9369289999999999E-7</v>
      </c>
      <c r="AA63" s="1"/>
    </row>
    <row r="64" spans="2:27" x14ac:dyDescent="0.25">
      <c r="B64" s="2">
        <v>65558</v>
      </c>
      <c r="C64" s="1" t="s">
        <v>213</v>
      </c>
      <c r="D64" s="1" t="s">
        <v>377</v>
      </c>
      <c r="G64" s="1" t="s">
        <v>892</v>
      </c>
      <c r="H64" s="1" t="s">
        <v>731</v>
      </c>
      <c r="I64" s="1" t="s">
        <v>732</v>
      </c>
      <c r="K64" s="1"/>
      <c r="L64" s="1" t="s">
        <v>1059</v>
      </c>
      <c r="M64" s="1" t="s">
        <v>251</v>
      </c>
      <c r="N64" s="1" t="s">
        <v>2525</v>
      </c>
      <c r="O64" s="1"/>
      <c r="P64" s="8">
        <v>65.356999999999999</v>
      </c>
      <c r="Q64" t="s">
        <v>1318</v>
      </c>
      <c r="R64" s="8">
        <v>1.3859039999999999E-7</v>
      </c>
      <c r="T64" s="12" t="s">
        <v>2659</v>
      </c>
      <c r="U64" s="1" t="s">
        <v>2837</v>
      </c>
      <c r="V64" s="1">
        <v>1.2320029999999999E-7</v>
      </c>
      <c r="W64" s="1"/>
      <c r="X64" s="1">
        <v>65.356999999999999</v>
      </c>
      <c r="Y64" s="1">
        <v>3.9418889999999998E-2</v>
      </c>
      <c r="Z64" s="1">
        <v>1.7656639999999999E-7</v>
      </c>
      <c r="AA64" s="1"/>
    </row>
    <row r="65" spans="2:27" x14ac:dyDescent="0.25">
      <c r="B65" s="2">
        <v>66558</v>
      </c>
      <c r="C65" s="1" t="s">
        <v>214</v>
      </c>
      <c r="D65" s="1" t="s">
        <v>378</v>
      </c>
      <c r="G65" s="1" t="s">
        <v>893</v>
      </c>
      <c r="H65" s="1" t="s">
        <v>733</v>
      </c>
      <c r="I65" s="1" t="s">
        <v>734</v>
      </c>
      <c r="K65" s="1"/>
      <c r="L65" s="1" t="s">
        <v>1060</v>
      </c>
      <c r="M65" s="1" t="s">
        <v>251</v>
      </c>
      <c r="N65" s="1" t="s">
        <v>2526</v>
      </c>
      <c r="O65" s="1"/>
      <c r="P65" s="8">
        <v>66.356999999999999</v>
      </c>
      <c r="Q65" t="s">
        <v>1319</v>
      </c>
      <c r="R65" s="8">
        <v>1.2742089999999999E-7</v>
      </c>
      <c r="T65" s="12" t="s">
        <v>2660</v>
      </c>
      <c r="U65" s="1" t="s">
        <v>2838</v>
      </c>
      <c r="V65" s="1">
        <v>1.475259E-7</v>
      </c>
      <c r="W65" s="1"/>
      <c r="X65" s="1">
        <v>66.356999999999999</v>
      </c>
      <c r="Y65" s="1">
        <v>3.9568209999999999E-2</v>
      </c>
      <c r="Z65" s="1">
        <v>1.6018460000000001E-7</v>
      </c>
      <c r="AA65" s="1"/>
    </row>
    <row r="66" spans="2:27" x14ac:dyDescent="0.25">
      <c r="B66" s="2">
        <v>67558</v>
      </c>
      <c r="C66" s="1" t="s">
        <v>215</v>
      </c>
      <c r="D66" s="1" t="s">
        <v>379</v>
      </c>
      <c r="G66" s="1" t="s">
        <v>894</v>
      </c>
      <c r="H66" s="1" t="s">
        <v>735</v>
      </c>
      <c r="I66" s="1" t="s">
        <v>736</v>
      </c>
      <c r="K66" s="1"/>
      <c r="L66" s="1" t="s">
        <v>1061</v>
      </c>
      <c r="M66" s="1" t="s">
        <v>251</v>
      </c>
      <c r="N66" s="1" t="s">
        <v>2527</v>
      </c>
      <c r="O66" s="1"/>
      <c r="P66" s="8">
        <v>67.356999999999999</v>
      </c>
      <c r="Q66" t="s">
        <v>1320</v>
      </c>
      <c r="R66" s="8">
        <v>1.125283E-7</v>
      </c>
      <c r="T66" s="12" t="s">
        <v>2661</v>
      </c>
      <c r="U66" s="1" t="s">
        <v>2839</v>
      </c>
      <c r="V66" s="1">
        <v>1.5348290000000001E-7</v>
      </c>
      <c r="W66" s="1"/>
      <c r="X66" s="1">
        <v>67.356999999999999</v>
      </c>
      <c r="Y66" s="1">
        <v>3.9717519999999999E-2</v>
      </c>
      <c r="Z66" s="1">
        <v>1.460367E-7</v>
      </c>
      <c r="AA66" s="1"/>
    </row>
    <row r="67" spans="2:27" x14ac:dyDescent="0.25">
      <c r="B67" s="2">
        <v>68558</v>
      </c>
      <c r="C67" s="1" t="s">
        <v>216</v>
      </c>
      <c r="D67" s="1" t="s">
        <v>380</v>
      </c>
      <c r="G67" s="1" t="s">
        <v>895</v>
      </c>
      <c r="H67" s="1" t="s">
        <v>737</v>
      </c>
      <c r="I67" s="1" t="s">
        <v>738</v>
      </c>
      <c r="K67" s="1"/>
      <c r="L67" s="1" t="s">
        <v>1062</v>
      </c>
      <c r="M67" s="1" t="s">
        <v>250</v>
      </c>
      <c r="N67" s="1" t="s">
        <v>2528</v>
      </c>
      <c r="O67" s="1"/>
      <c r="P67" s="8">
        <v>68.356999999999999</v>
      </c>
      <c r="Q67" t="s">
        <v>1321</v>
      </c>
      <c r="R67" s="8">
        <v>9.6891139999999996E-8</v>
      </c>
      <c r="T67" s="12" t="s">
        <v>2662</v>
      </c>
      <c r="U67" s="1" t="s">
        <v>2840</v>
      </c>
      <c r="V67" s="1">
        <v>1.6465240000000001E-7</v>
      </c>
      <c r="W67" s="1"/>
      <c r="X67" s="1">
        <v>68.356999999999999</v>
      </c>
      <c r="Y67" s="1">
        <v>3.9866829999999999E-2</v>
      </c>
      <c r="Z67" s="1">
        <v>1.371011E-7</v>
      </c>
      <c r="AA67" s="1"/>
    </row>
    <row r="68" spans="2:27" x14ac:dyDescent="0.25">
      <c r="B68" s="2">
        <v>69558</v>
      </c>
      <c r="C68" s="1" t="s">
        <v>217</v>
      </c>
      <c r="D68" s="1" t="s">
        <v>381</v>
      </c>
      <c r="G68" s="1" t="s">
        <v>896</v>
      </c>
      <c r="H68" s="1" t="s">
        <v>739</v>
      </c>
      <c r="I68" s="1" t="s">
        <v>740</v>
      </c>
      <c r="K68" s="1"/>
      <c r="L68" s="1" t="s">
        <v>1063</v>
      </c>
      <c r="M68" s="1" t="s">
        <v>250</v>
      </c>
      <c r="N68" s="1" t="s">
        <v>2529</v>
      </c>
      <c r="O68" s="1"/>
      <c r="P68" s="8">
        <v>69.356999999999999</v>
      </c>
      <c r="Q68" t="s">
        <v>1322</v>
      </c>
      <c r="R68" s="8">
        <v>7.6809950000000002E-8</v>
      </c>
      <c r="T68" s="12" t="s">
        <v>2663</v>
      </c>
      <c r="U68" s="1" t="s">
        <v>2841</v>
      </c>
      <c r="V68" s="1">
        <v>1.7507720000000001E-7</v>
      </c>
      <c r="W68" s="1"/>
      <c r="X68" s="1">
        <v>69.356999999999999</v>
      </c>
      <c r="Y68" s="1">
        <v>4.001615E-2</v>
      </c>
      <c r="Z68" s="1">
        <v>1.2965479999999999E-7</v>
      </c>
      <c r="AA68" s="1"/>
    </row>
    <row r="69" spans="2:27" x14ac:dyDescent="0.25">
      <c r="B69" s="2">
        <v>70558</v>
      </c>
      <c r="C69" s="1" t="s">
        <v>218</v>
      </c>
      <c r="D69" s="1" t="s">
        <v>382</v>
      </c>
      <c r="G69" s="1" t="s">
        <v>897</v>
      </c>
      <c r="H69" s="1" t="s">
        <v>741</v>
      </c>
      <c r="I69" s="1" t="s">
        <v>424</v>
      </c>
      <c r="K69" s="1"/>
      <c r="L69" s="1" t="s">
        <v>1064</v>
      </c>
      <c r="M69" s="1" t="s">
        <v>1185</v>
      </c>
      <c r="N69" s="1" t="s">
        <v>2530</v>
      </c>
      <c r="O69" s="1"/>
      <c r="P69" s="8">
        <v>70.356999999999999</v>
      </c>
      <c r="Q69" t="s">
        <v>1323</v>
      </c>
      <c r="R69" s="8">
        <v>6.1768450000000005E-8</v>
      </c>
      <c r="T69" s="12" t="s">
        <v>2664</v>
      </c>
      <c r="U69" s="1" t="s">
        <v>2842</v>
      </c>
      <c r="V69" s="1">
        <v>1.8922509999999999E-7</v>
      </c>
      <c r="W69" s="1"/>
      <c r="X69" s="1">
        <v>70.356999999999999</v>
      </c>
      <c r="Y69" s="1">
        <v>4.001615E-2</v>
      </c>
      <c r="Z69" s="1">
        <v>1.2220849999999999E-7</v>
      </c>
      <c r="AA69" s="1"/>
    </row>
    <row r="70" spans="2:27" x14ac:dyDescent="0.25">
      <c r="B70" s="2">
        <v>71558</v>
      </c>
      <c r="C70" s="1" t="s">
        <v>219</v>
      </c>
      <c r="D70" s="1" t="s">
        <v>383</v>
      </c>
      <c r="G70" s="1" t="s">
        <v>898</v>
      </c>
      <c r="H70" s="1" t="s">
        <v>742</v>
      </c>
      <c r="I70" s="1" t="s">
        <v>743</v>
      </c>
      <c r="K70" s="1"/>
      <c r="L70" s="1" t="s">
        <v>1065</v>
      </c>
      <c r="M70" s="1" t="s">
        <v>250</v>
      </c>
      <c r="N70" s="1" t="s">
        <v>2531</v>
      </c>
      <c r="O70" s="1"/>
      <c r="P70" s="8">
        <v>71.356999999999999</v>
      </c>
      <c r="Q70" t="s">
        <v>1255</v>
      </c>
      <c r="R70" s="8">
        <v>4.6950340000000003E-8</v>
      </c>
      <c r="T70" s="12" t="s">
        <v>2665</v>
      </c>
      <c r="U70" s="1" t="s">
        <v>2843</v>
      </c>
      <c r="V70" s="1">
        <v>2.093301E-7</v>
      </c>
      <c r="W70" s="1"/>
      <c r="X70" s="1">
        <v>71.356999999999999</v>
      </c>
      <c r="Y70" s="1">
        <v>4.0165470000000002E-2</v>
      </c>
      <c r="Z70" s="1">
        <v>1.169961E-7</v>
      </c>
      <c r="AA70" s="1"/>
    </row>
    <row r="71" spans="2:27" x14ac:dyDescent="0.25">
      <c r="B71" s="2">
        <v>72558</v>
      </c>
      <c r="C71" s="1" t="s">
        <v>220</v>
      </c>
      <c r="D71" s="1" t="s">
        <v>384</v>
      </c>
      <c r="G71" s="1" t="s">
        <v>899</v>
      </c>
      <c r="H71" s="1" t="s">
        <v>744</v>
      </c>
      <c r="I71" s="1" t="s">
        <v>710</v>
      </c>
      <c r="K71" s="1"/>
      <c r="L71" s="1" t="s">
        <v>1066</v>
      </c>
      <c r="M71" s="1" t="s">
        <v>251</v>
      </c>
      <c r="N71" s="1" t="s">
        <v>2532</v>
      </c>
      <c r="O71" s="1"/>
      <c r="P71" s="8">
        <v>72.356999999999999</v>
      </c>
      <c r="Q71" t="s">
        <v>1324</v>
      </c>
      <c r="R71" s="8">
        <v>4.6354630000000002E-8</v>
      </c>
      <c r="T71" s="12" t="s">
        <v>2666</v>
      </c>
      <c r="U71" s="1" t="s">
        <v>2844</v>
      </c>
      <c r="V71" s="1">
        <v>2.3688140000000001E-7</v>
      </c>
      <c r="W71" s="1"/>
      <c r="X71" s="1">
        <v>72.356999999999999</v>
      </c>
      <c r="Y71" s="1">
        <v>4.0165470000000002E-2</v>
      </c>
      <c r="Z71" s="1">
        <v>1.080606E-7</v>
      </c>
      <c r="AA71" s="1"/>
    </row>
    <row r="72" spans="2:27" x14ac:dyDescent="0.25">
      <c r="B72" s="2">
        <v>73558</v>
      </c>
      <c r="C72" s="1" t="s">
        <v>221</v>
      </c>
      <c r="D72" s="1" t="s">
        <v>385</v>
      </c>
      <c r="G72" s="1" t="s">
        <v>900</v>
      </c>
      <c r="H72" s="1" t="s">
        <v>745</v>
      </c>
      <c r="I72" s="1" t="s">
        <v>322</v>
      </c>
      <c r="K72" s="1"/>
      <c r="L72" s="1" t="s">
        <v>1067</v>
      </c>
      <c r="M72" s="1" t="s">
        <v>253</v>
      </c>
      <c r="N72" s="1" t="s">
        <v>2533</v>
      </c>
      <c r="O72" s="1"/>
      <c r="P72" s="8">
        <v>73.356999999999999</v>
      </c>
      <c r="Q72" t="s">
        <v>1325</v>
      </c>
      <c r="R72" s="8">
        <v>6.4821440000000003E-8</v>
      </c>
      <c r="T72" s="12" t="s">
        <v>2667</v>
      </c>
      <c r="U72" s="1" t="s">
        <v>2845</v>
      </c>
      <c r="V72" s="1">
        <v>2.4507229999999999E-7</v>
      </c>
      <c r="W72" s="1"/>
      <c r="X72" s="1">
        <v>73.356999999999999</v>
      </c>
      <c r="Y72" s="1">
        <v>4.0165470000000002E-2</v>
      </c>
      <c r="Z72" s="1">
        <v>9.6146510000000003E-8</v>
      </c>
      <c r="AA72" s="1"/>
    </row>
    <row r="73" spans="2:27" x14ac:dyDescent="0.25">
      <c r="B73" s="2">
        <v>74558</v>
      </c>
      <c r="C73" s="1" t="s">
        <v>218</v>
      </c>
      <c r="D73" s="1" t="s">
        <v>386</v>
      </c>
      <c r="G73" s="1" t="s">
        <v>901</v>
      </c>
      <c r="H73" s="1" t="s">
        <v>241</v>
      </c>
      <c r="I73" s="1" t="s">
        <v>657</v>
      </c>
      <c r="K73" s="1"/>
      <c r="L73" s="1" t="s">
        <v>1068</v>
      </c>
      <c r="M73" s="1" t="s">
        <v>256</v>
      </c>
      <c r="N73" s="1" t="s">
        <v>2467</v>
      </c>
      <c r="O73" s="1"/>
      <c r="P73" s="8">
        <v>74.356999999999999</v>
      </c>
      <c r="Q73" t="s">
        <v>1256</v>
      </c>
      <c r="R73" s="8">
        <v>8.6043349999999997E-8</v>
      </c>
      <c r="T73" s="12" t="s">
        <v>2668</v>
      </c>
      <c r="U73" s="1" t="s">
        <v>2846</v>
      </c>
      <c r="V73" s="1">
        <v>2.190103E-7</v>
      </c>
      <c r="W73" s="1"/>
      <c r="X73" s="1">
        <v>74.356999999999999</v>
      </c>
      <c r="Y73" s="1">
        <v>4.001615E-2</v>
      </c>
      <c r="Z73" s="1">
        <v>7.4054830000000002E-8</v>
      </c>
      <c r="AA73" s="1"/>
    </row>
    <row r="74" spans="2:27" x14ac:dyDescent="0.25">
      <c r="B74" s="2">
        <v>75558</v>
      </c>
      <c r="C74" s="1" t="s">
        <v>222</v>
      </c>
      <c r="D74" s="1" t="s">
        <v>387</v>
      </c>
      <c r="G74" s="1" t="s">
        <v>902</v>
      </c>
      <c r="H74" s="1" t="s">
        <v>238</v>
      </c>
      <c r="I74" s="1" t="s">
        <v>746</v>
      </c>
      <c r="K74" s="1"/>
      <c r="L74" s="1" t="s">
        <v>1069</v>
      </c>
      <c r="M74" s="1" t="s">
        <v>777</v>
      </c>
      <c r="N74" s="1" t="s">
        <v>2513</v>
      </c>
      <c r="O74" s="1"/>
      <c r="P74" s="8">
        <v>75.356999999999999</v>
      </c>
      <c r="Q74" t="s">
        <v>1257</v>
      </c>
      <c r="R74" s="8">
        <v>1.030209E-7</v>
      </c>
      <c r="T74" s="12" t="s">
        <v>2669</v>
      </c>
      <c r="U74" s="1" t="s">
        <v>2847</v>
      </c>
      <c r="V74" s="1">
        <v>1.9071439999999999E-7</v>
      </c>
      <c r="W74" s="1"/>
      <c r="X74" s="1">
        <v>75.356999999999999</v>
      </c>
      <c r="Y74" s="1">
        <v>3.9568209999999999E-2</v>
      </c>
      <c r="Z74" s="1">
        <v>5.2386129999999998E-8</v>
      </c>
      <c r="AA74" s="1"/>
    </row>
    <row r="75" spans="2:27" x14ac:dyDescent="0.25">
      <c r="B75" s="2">
        <v>76558</v>
      </c>
      <c r="C75" s="1" t="s">
        <v>223</v>
      </c>
      <c r="D75" s="1" t="s">
        <v>388</v>
      </c>
      <c r="G75" s="1" t="s">
        <v>903</v>
      </c>
      <c r="H75" s="1" t="s">
        <v>243</v>
      </c>
      <c r="I75" s="1" t="s">
        <v>747</v>
      </c>
      <c r="K75" s="1"/>
      <c r="L75" s="1" t="s">
        <v>1070</v>
      </c>
      <c r="M75" s="1" t="s">
        <v>780</v>
      </c>
      <c r="N75" s="1" t="s">
        <v>2534</v>
      </c>
      <c r="O75" s="1"/>
      <c r="P75" s="8">
        <v>76.356999999999999</v>
      </c>
      <c r="Q75" t="s">
        <v>1326</v>
      </c>
      <c r="R75" s="8">
        <v>1.1955159999999999E-7</v>
      </c>
      <c r="T75" s="12" t="s">
        <v>2670</v>
      </c>
      <c r="U75" s="1" t="s">
        <v>2848</v>
      </c>
      <c r="V75" s="1">
        <v>1.7060940000000001E-7</v>
      </c>
      <c r="W75" s="1"/>
      <c r="X75" s="1">
        <v>76.356999999999999</v>
      </c>
      <c r="Y75" s="1">
        <v>3.9717519999999999E-2</v>
      </c>
      <c r="Z75" s="1">
        <v>5.2832909999999998E-8</v>
      </c>
      <c r="AA75" s="1"/>
    </row>
    <row r="76" spans="2:27" x14ac:dyDescent="0.25">
      <c r="B76" s="2">
        <v>77558</v>
      </c>
      <c r="C76" s="1" t="s">
        <v>224</v>
      </c>
      <c r="D76" s="1" t="s">
        <v>389</v>
      </c>
      <c r="G76" s="1" t="s">
        <v>904</v>
      </c>
      <c r="H76" s="1" t="s">
        <v>748</v>
      </c>
      <c r="I76" s="1" t="s">
        <v>749</v>
      </c>
      <c r="K76" s="1"/>
      <c r="L76" s="1" t="s">
        <v>1071</v>
      </c>
      <c r="M76" s="1" t="s">
        <v>259</v>
      </c>
      <c r="N76" s="1" t="s">
        <v>2535</v>
      </c>
      <c r="O76" s="1"/>
      <c r="P76" s="8">
        <v>77.356999999999999</v>
      </c>
      <c r="Q76" t="s">
        <v>1258</v>
      </c>
      <c r="R76" s="8">
        <v>1.301254E-7</v>
      </c>
      <c r="T76" s="12" t="s">
        <v>2671</v>
      </c>
      <c r="U76" s="1" t="s">
        <v>2849</v>
      </c>
      <c r="V76" s="1">
        <v>1.564615E-7</v>
      </c>
      <c r="W76" s="1"/>
      <c r="X76" s="1">
        <v>77.356999999999999</v>
      </c>
      <c r="Y76" s="1">
        <v>4.001615E-2</v>
      </c>
      <c r="Z76" s="1">
        <v>7.6958879999999996E-8</v>
      </c>
      <c r="AA76" s="1"/>
    </row>
    <row r="77" spans="2:27" x14ac:dyDescent="0.25">
      <c r="B77" s="2">
        <v>78558</v>
      </c>
      <c r="C77" s="1" t="s">
        <v>224</v>
      </c>
      <c r="D77" s="1" t="s">
        <v>390</v>
      </c>
      <c r="G77" s="1" t="s">
        <v>905</v>
      </c>
      <c r="H77" s="1" t="s">
        <v>245</v>
      </c>
      <c r="I77" s="1" t="s">
        <v>750</v>
      </c>
      <c r="K77" s="1"/>
      <c r="L77" s="1" t="s">
        <v>1072</v>
      </c>
      <c r="M77" s="1" t="s">
        <v>773</v>
      </c>
      <c r="N77" s="1" t="s">
        <v>2536</v>
      </c>
      <c r="O77" s="1"/>
      <c r="P77" s="8">
        <v>78.356999999999999</v>
      </c>
      <c r="Q77" t="s">
        <v>1259</v>
      </c>
      <c r="R77" s="8">
        <v>1.36976E-7</v>
      </c>
      <c r="T77" s="12" t="s">
        <v>2672</v>
      </c>
      <c r="U77" s="1" t="s">
        <v>2850</v>
      </c>
      <c r="V77" s="1">
        <v>1.445474E-7</v>
      </c>
      <c r="W77" s="1"/>
      <c r="X77" s="1">
        <v>78.356999999999999</v>
      </c>
      <c r="Y77" s="1">
        <v>4.0314780000000001E-2</v>
      </c>
      <c r="Z77" s="1">
        <v>9.5649060000000004E-8</v>
      </c>
      <c r="AA77" s="1"/>
    </row>
    <row r="78" spans="2:27" x14ac:dyDescent="0.25">
      <c r="B78" s="2">
        <v>79558</v>
      </c>
      <c r="C78" s="1" t="s">
        <v>225</v>
      </c>
      <c r="D78" s="1" t="s">
        <v>391</v>
      </c>
      <c r="G78" s="1" t="s">
        <v>906</v>
      </c>
      <c r="H78" s="1" t="s">
        <v>245</v>
      </c>
      <c r="I78" s="1" t="s">
        <v>398</v>
      </c>
      <c r="K78" s="1"/>
      <c r="L78" s="1" t="s">
        <v>1073</v>
      </c>
      <c r="M78" s="1" t="s">
        <v>1187</v>
      </c>
      <c r="N78" s="1" t="s">
        <v>2537</v>
      </c>
      <c r="O78" s="1"/>
      <c r="P78" s="8">
        <v>79.356999999999999</v>
      </c>
      <c r="Q78" t="s">
        <v>1260</v>
      </c>
      <c r="R78" s="8">
        <v>1.4233729999999999E-7</v>
      </c>
      <c r="T78" s="12" t="s">
        <v>2673</v>
      </c>
      <c r="U78" s="1" t="s">
        <v>2851</v>
      </c>
      <c r="V78" s="1">
        <v>1.3188869999999999E-7</v>
      </c>
      <c r="W78" s="1"/>
      <c r="X78" s="1">
        <v>79.356999999999999</v>
      </c>
      <c r="Y78" s="1">
        <v>4.0613410000000003E-2</v>
      </c>
      <c r="Z78" s="1">
        <v>1.112863E-7</v>
      </c>
      <c r="AA78" s="1"/>
    </row>
    <row r="79" spans="2:27" x14ac:dyDescent="0.25">
      <c r="B79" s="2">
        <v>80558</v>
      </c>
      <c r="C79" s="1" t="s">
        <v>226</v>
      </c>
      <c r="D79" s="1" t="s">
        <v>392</v>
      </c>
      <c r="G79" s="1" t="s">
        <v>907</v>
      </c>
      <c r="H79" s="1" t="s">
        <v>751</v>
      </c>
      <c r="I79" s="1" t="s">
        <v>752</v>
      </c>
      <c r="K79" s="1"/>
      <c r="L79" s="1" t="s">
        <v>1074</v>
      </c>
      <c r="M79" s="1" t="s">
        <v>1188</v>
      </c>
      <c r="N79" s="1" t="s">
        <v>2502</v>
      </c>
      <c r="O79" s="1"/>
      <c r="P79" s="8">
        <v>80.356999999999999</v>
      </c>
      <c r="Q79" t="s">
        <v>1261</v>
      </c>
      <c r="R79" s="8">
        <v>1.6092920000000001E-7</v>
      </c>
      <c r="T79" s="12" t="s">
        <v>2674</v>
      </c>
      <c r="U79" s="1" t="s">
        <v>2851</v>
      </c>
      <c r="V79" s="1">
        <v>1.184854E-7</v>
      </c>
      <c r="W79" s="1"/>
      <c r="X79" s="1">
        <v>80.356999999999999</v>
      </c>
      <c r="Y79" s="1">
        <v>4.0912039999999997E-2</v>
      </c>
      <c r="Z79" s="1">
        <v>1.216366E-7</v>
      </c>
      <c r="AA79" s="1"/>
    </row>
    <row r="80" spans="2:27" x14ac:dyDescent="0.25">
      <c r="B80" s="2">
        <v>81558</v>
      </c>
      <c r="C80" s="1" t="s">
        <v>227</v>
      </c>
      <c r="D80" s="1" t="s">
        <v>393</v>
      </c>
      <c r="G80" s="1" t="s">
        <v>908</v>
      </c>
      <c r="H80" s="1" t="s">
        <v>751</v>
      </c>
      <c r="I80" s="1" t="s">
        <v>710</v>
      </c>
      <c r="K80" s="1"/>
      <c r="L80" s="1" t="s">
        <v>1075</v>
      </c>
      <c r="M80" s="1" t="s">
        <v>265</v>
      </c>
      <c r="N80" s="1" t="s">
        <v>2538</v>
      </c>
      <c r="O80" s="1"/>
      <c r="P80" s="8">
        <v>81.356999999999999</v>
      </c>
      <c r="Q80" t="s">
        <v>1262</v>
      </c>
      <c r="R80" s="8">
        <v>1.7358789999999999E-7</v>
      </c>
      <c r="T80" s="12" t="s">
        <v>2675</v>
      </c>
      <c r="U80" s="1" t="s">
        <v>2851</v>
      </c>
      <c r="V80" s="1">
        <v>1.058267E-7</v>
      </c>
      <c r="W80" s="1"/>
      <c r="X80" s="1">
        <v>81.356999999999999</v>
      </c>
      <c r="Y80" s="1">
        <v>4.1210660000000003E-2</v>
      </c>
      <c r="Z80" s="1">
        <v>1.256576E-7</v>
      </c>
      <c r="AA80" s="1"/>
    </row>
    <row r="81" spans="2:27" x14ac:dyDescent="0.25">
      <c r="B81" s="2">
        <v>82558</v>
      </c>
      <c r="C81" s="1" t="s">
        <v>228</v>
      </c>
      <c r="D81" s="1" t="s">
        <v>394</v>
      </c>
      <c r="G81" s="1" t="s">
        <v>909</v>
      </c>
      <c r="H81" s="1" t="s">
        <v>751</v>
      </c>
      <c r="I81" s="1" t="s">
        <v>753</v>
      </c>
      <c r="K81" s="1"/>
      <c r="L81" s="1" t="s">
        <v>1076</v>
      </c>
      <c r="M81" s="1" t="s">
        <v>266</v>
      </c>
      <c r="N81" s="1" t="s">
        <v>2502</v>
      </c>
      <c r="O81" s="1"/>
      <c r="P81" s="8">
        <v>82.356999999999999</v>
      </c>
      <c r="Q81" t="s">
        <v>1263</v>
      </c>
      <c r="R81" s="8">
        <v>1.9816069999999999E-7</v>
      </c>
      <c r="T81" s="12" t="s">
        <v>2676</v>
      </c>
      <c r="U81" s="1" t="s">
        <v>2850</v>
      </c>
      <c r="V81" s="1">
        <v>9.0189479999999995E-8</v>
      </c>
      <c r="W81" s="1"/>
      <c r="X81" s="1">
        <v>82.356999999999999</v>
      </c>
      <c r="Y81" s="1">
        <v>4.1359979999999998E-2</v>
      </c>
      <c r="Z81" s="1">
        <v>1.2848719999999999E-7</v>
      </c>
      <c r="AA81" s="1"/>
    </row>
    <row r="82" spans="2:27" x14ac:dyDescent="0.25">
      <c r="B82" s="2">
        <v>83558</v>
      </c>
      <c r="C82" s="1" t="s">
        <v>229</v>
      </c>
      <c r="D82" s="1" t="s">
        <v>395</v>
      </c>
      <c r="G82" s="1" t="s">
        <v>910</v>
      </c>
      <c r="H82" s="1" t="s">
        <v>754</v>
      </c>
      <c r="I82" s="1" t="s">
        <v>755</v>
      </c>
      <c r="K82" s="1"/>
      <c r="L82" s="1" t="s">
        <v>1077</v>
      </c>
      <c r="M82" s="1" t="s">
        <v>266</v>
      </c>
      <c r="N82" s="1" t="s">
        <v>2539</v>
      </c>
      <c r="O82" s="1"/>
      <c r="P82" s="8">
        <v>83.356999999999999</v>
      </c>
      <c r="Q82" t="s">
        <v>1327</v>
      </c>
      <c r="R82" s="8">
        <v>1.9145899999999999E-7</v>
      </c>
      <c r="T82" s="12" t="s">
        <v>2677</v>
      </c>
      <c r="U82" s="1" t="s">
        <v>2852</v>
      </c>
      <c r="V82" s="1">
        <v>6.7353170000000002E-8</v>
      </c>
      <c r="W82" s="1"/>
      <c r="X82" s="1">
        <v>83.356999999999999</v>
      </c>
      <c r="Y82" s="1">
        <v>4.1658609999999999E-2</v>
      </c>
      <c r="Z82" s="1">
        <v>1.3824179999999999E-7</v>
      </c>
      <c r="AA82" s="1"/>
    </row>
    <row r="83" spans="2:27" x14ac:dyDescent="0.25">
      <c r="B83" s="2">
        <v>84558</v>
      </c>
      <c r="C83" s="1" t="s">
        <v>230</v>
      </c>
      <c r="D83" s="1" t="s">
        <v>396</v>
      </c>
      <c r="G83" s="1" t="s">
        <v>911</v>
      </c>
      <c r="H83" s="1" t="s">
        <v>751</v>
      </c>
      <c r="I83" s="1" t="s">
        <v>756</v>
      </c>
      <c r="K83" s="1"/>
      <c r="L83" s="1" t="s">
        <v>1078</v>
      </c>
      <c r="M83" s="1" t="s">
        <v>266</v>
      </c>
      <c r="N83" s="1" t="s">
        <v>2540</v>
      </c>
      <c r="O83" s="1"/>
      <c r="P83" s="8">
        <v>84.356999999999999</v>
      </c>
      <c r="Q83" t="s">
        <v>1264</v>
      </c>
      <c r="R83" s="8">
        <v>1.7582179999999999E-7</v>
      </c>
      <c r="T83" s="12" t="s">
        <v>2678</v>
      </c>
      <c r="U83" s="1" t="s">
        <v>2847</v>
      </c>
      <c r="V83" s="1">
        <v>4.7024800000000002E-8</v>
      </c>
      <c r="W83" s="1"/>
      <c r="X83" s="1">
        <v>84.356999999999999</v>
      </c>
      <c r="Y83" s="1">
        <v>4.210655E-2</v>
      </c>
      <c r="Z83" s="1">
        <v>1.549722E-7</v>
      </c>
      <c r="AA83" s="1"/>
    </row>
    <row r="84" spans="2:27" x14ac:dyDescent="0.25">
      <c r="B84" s="2">
        <v>85558</v>
      </c>
      <c r="C84" s="1" t="s">
        <v>231</v>
      </c>
      <c r="D84" s="1" t="s">
        <v>397</v>
      </c>
      <c r="G84" s="1" t="s">
        <v>912</v>
      </c>
      <c r="H84" s="1" t="s">
        <v>245</v>
      </c>
      <c r="I84" s="1" t="s">
        <v>757</v>
      </c>
      <c r="K84" s="1"/>
      <c r="L84" s="1" t="s">
        <v>1079</v>
      </c>
      <c r="M84" s="1" t="s">
        <v>267</v>
      </c>
      <c r="N84" s="1" t="s">
        <v>2514</v>
      </c>
      <c r="O84" s="1"/>
      <c r="P84" s="8">
        <v>85.356999999999999</v>
      </c>
      <c r="Q84" t="s">
        <v>1265</v>
      </c>
      <c r="R84" s="8">
        <v>1.572061E-7</v>
      </c>
      <c r="T84" s="12" t="s">
        <v>2679</v>
      </c>
      <c r="U84" s="1" t="s">
        <v>2853</v>
      </c>
      <c r="V84" s="1">
        <v>3.7121240000000002E-8</v>
      </c>
      <c r="W84" s="1"/>
      <c r="X84" s="1">
        <v>85.356999999999999</v>
      </c>
      <c r="Y84" s="1">
        <v>4.2405180000000001E-2</v>
      </c>
      <c r="Z84" s="1">
        <v>1.6390770000000001E-7</v>
      </c>
      <c r="AA84" s="1"/>
    </row>
    <row r="85" spans="2:27" x14ac:dyDescent="0.25">
      <c r="B85" s="2">
        <v>86558</v>
      </c>
      <c r="C85" s="1" t="s">
        <v>232</v>
      </c>
      <c r="D85" s="1" t="s">
        <v>373</v>
      </c>
      <c r="G85" s="1" t="s">
        <v>913</v>
      </c>
      <c r="H85" s="1" t="s">
        <v>244</v>
      </c>
      <c r="I85" s="1" t="s">
        <v>758</v>
      </c>
      <c r="K85" s="1"/>
      <c r="L85" s="1" t="s">
        <v>1080</v>
      </c>
      <c r="M85" s="1" t="s">
        <v>268</v>
      </c>
      <c r="N85" s="1" t="s">
        <v>2541</v>
      </c>
      <c r="O85" s="1"/>
      <c r="P85" s="8">
        <v>86.356999999999999</v>
      </c>
      <c r="Q85" t="s">
        <v>1266</v>
      </c>
      <c r="R85" s="8">
        <v>1.415689E-7</v>
      </c>
      <c r="T85" s="12" t="s">
        <v>2680</v>
      </c>
      <c r="U85" s="1" t="s">
        <v>2846</v>
      </c>
      <c r="V85" s="1">
        <v>3.1908829999999997E-8</v>
      </c>
      <c r="W85" s="1"/>
      <c r="X85" s="1">
        <v>86.356999999999999</v>
      </c>
      <c r="Y85" s="1">
        <v>4.27038E-2</v>
      </c>
      <c r="Z85" s="1">
        <v>1.7731110000000001E-7</v>
      </c>
      <c r="AA85" s="1"/>
    </row>
    <row r="86" spans="2:27" x14ac:dyDescent="0.25">
      <c r="B86" s="2">
        <v>87558</v>
      </c>
      <c r="C86" s="1" t="s">
        <v>233</v>
      </c>
      <c r="D86" s="1" t="s">
        <v>379</v>
      </c>
      <c r="G86" s="1" t="s">
        <v>914</v>
      </c>
      <c r="H86" s="1" t="s">
        <v>759</v>
      </c>
      <c r="I86" s="1" t="s">
        <v>760</v>
      </c>
      <c r="K86" s="1"/>
      <c r="L86" s="1" t="s">
        <v>1081</v>
      </c>
      <c r="M86" s="1" t="s">
        <v>269</v>
      </c>
      <c r="N86" s="1" t="s">
        <v>2542</v>
      </c>
      <c r="O86" s="1"/>
      <c r="P86" s="8">
        <v>87.356999999999999</v>
      </c>
      <c r="Q86" t="s">
        <v>1267</v>
      </c>
      <c r="R86" s="8">
        <v>1.326333E-7</v>
      </c>
      <c r="T86" s="12" t="s">
        <v>2681</v>
      </c>
      <c r="U86" s="1" t="s">
        <v>2854</v>
      </c>
      <c r="V86" s="1">
        <v>3.168545E-8</v>
      </c>
      <c r="W86" s="1"/>
      <c r="X86" s="1">
        <v>87.356999999999999</v>
      </c>
      <c r="Y86" s="1">
        <v>4.3002430000000001E-2</v>
      </c>
      <c r="Z86" s="1">
        <v>1.6092920000000001E-7</v>
      </c>
      <c r="AA86" s="1"/>
    </row>
    <row r="87" spans="2:27" x14ac:dyDescent="0.25">
      <c r="B87" s="2">
        <v>88558</v>
      </c>
      <c r="C87" s="1" t="s">
        <v>234</v>
      </c>
      <c r="D87" s="1" t="s">
        <v>398</v>
      </c>
      <c r="G87" s="1" t="s">
        <v>915</v>
      </c>
      <c r="H87" s="1" t="s">
        <v>242</v>
      </c>
      <c r="I87" s="1" t="s">
        <v>761</v>
      </c>
      <c r="K87" s="1"/>
      <c r="L87" s="1" t="s">
        <v>1082</v>
      </c>
      <c r="M87" s="1" t="s">
        <v>269</v>
      </c>
      <c r="N87" s="1" t="s">
        <v>2526</v>
      </c>
      <c r="O87" s="1"/>
      <c r="P87" s="8">
        <v>88.356999999999999</v>
      </c>
      <c r="Q87" t="s">
        <v>1328</v>
      </c>
      <c r="R87" s="8">
        <v>1.2369779999999999E-7</v>
      </c>
      <c r="T87" s="12" t="s">
        <v>2682</v>
      </c>
      <c r="U87" s="1" t="s">
        <v>2846</v>
      </c>
      <c r="V87" s="1">
        <v>3.9429589999999998E-8</v>
      </c>
      <c r="W87" s="1"/>
      <c r="X87" s="1">
        <v>88.356999999999999</v>
      </c>
      <c r="Y87" s="1">
        <v>4.3151750000000003E-2</v>
      </c>
      <c r="Z87" s="1">
        <v>1.45292E-7</v>
      </c>
      <c r="AA87" s="1"/>
    </row>
    <row r="88" spans="2:27" x14ac:dyDescent="0.25">
      <c r="B88" s="2">
        <v>89558</v>
      </c>
      <c r="C88" s="1" t="s">
        <v>235</v>
      </c>
      <c r="D88" s="1" t="s">
        <v>399</v>
      </c>
      <c r="G88" s="1" t="s">
        <v>916</v>
      </c>
      <c r="H88" s="1" t="s">
        <v>243</v>
      </c>
      <c r="I88" s="1" t="s">
        <v>762</v>
      </c>
      <c r="K88" s="1"/>
      <c r="L88" s="1" t="s">
        <v>1083</v>
      </c>
      <c r="M88" s="1" t="s">
        <v>270</v>
      </c>
      <c r="N88" s="1" t="s">
        <v>2543</v>
      </c>
      <c r="O88" s="1"/>
      <c r="P88" s="8">
        <v>89.356999999999999</v>
      </c>
      <c r="Q88" t="s">
        <v>1268</v>
      </c>
      <c r="R88" s="8">
        <v>1.13273E-7</v>
      </c>
      <c r="T88" s="12" t="s">
        <v>2683</v>
      </c>
      <c r="U88" s="1" t="s">
        <v>2855</v>
      </c>
      <c r="V88" s="1">
        <v>6.0874900000000002E-8</v>
      </c>
      <c r="W88" s="1"/>
      <c r="X88" s="1">
        <v>89.356999999999999</v>
      </c>
      <c r="Y88" s="1">
        <v>4.3301060000000002E-2</v>
      </c>
      <c r="Z88" s="1">
        <v>1.3412259999999999E-7</v>
      </c>
      <c r="AA88" s="1"/>
    </row>
    <row r="89" spans="2:27" x14ac:dyDescent="0.25">
      <c r="B89" s="2">
        <v>90558</v>
      </c>
      <c r="C89" s="1" t="s">
        <v>236</v>
      </c>
      <c r="D89" s="1" t="s">
        <v>337</v>
      </c>
      <c r="G89" s="1" t="s">
        <v>917</v>
      </c>
      <c r="H89" s="1" t="s">
        <v>748</v>
      </c>
      <c r="I89" s="1" t="s">
        <v>763</v>
      </c>
      <c r="K89" s="1"/>
      <c r="L89" s="1" t="s">
        <v>1084</v>
      </c>
      <c r="M89" s="1" t="s">
        <v>269</v>
      </c>
      <c r="N89" s="1" t="s">
        <v>2512</v>
      </c>
      <c r="O89" s="1"/>
      <c r="P89" s="8">
        <v>90.356999999999999</v>
      </c>
      <c r="Q89" t="s">
        <v>1268</v>
      </c>
      <c r="R89" s="8">
        <v>9.9869660000000004E-8</v>
      </c>
      <c r="T89" s="12" t="s">
        <v>2684</v>
      </c>
      <c r="U89" s="1" t="s">
        <v>2850</v>
      </c>
      <c r="V89" s="1">
        <v>8.2469130000000004E-8</v>
      </c>
      <c r="W89" s="1"/>
      <c r="X89" s="1">
        <v>90.356999999999999</v>
      </c>
      <c r="Y89" s="1">
        <v>4.3450370000000002E-2</v>
      </c>
      <c r="Z89" s="1">
        <v>1.2518699999999999E-7</v>
      </c>
      <c r="AA89" s="1"/>
    </row>
    <row r="90" spans="2:27" x14ac:dyDescent="0.25">
      <c r="B90" s="2">
        <v>91558</v>
      </c>
      <c r="C90" s="1" t="s">
        <v>236</v>
      </c>
      <c r="D90" s="1" t="s">
        <v>400</v>
      </c>
      <c r="G90" s="1" t="s">
        <v>918</v>
      </c>
      <c r="H90" s="1" t="s">
        <v>754</v>
      </c>
      <c r="I90" s="1" t="s">
        <v>764</v>
      </c>
      <c r="K90" s="1"/>
      <c r="L90" s="1" t="s">
        <v>1085</v>
      </c>
      <c r="M90" s="1" t="s">
        <v>268</v>
      </c>
      <c r="N90" s="1" t="s">
        <v>2544</v>
      </c>
      <c r="O90" s="1"/>
      <c r="P90" s="8">
        <v>91.356999999999999</v>
      </c>
      <c r="Q90" t="s">
        <v>1269</v>
      </c>
      <c r="R90" s="8">
        <v>8.2990380000000006E-8</v>
      </c>
      <c r="T90" s="12" t="s">
        <v>2685</v>
      </c>
      <c r="U90" s="1" t="s">
        <v>2856</v>
      </c>
      <c r="V90" s="1">
        <v>1.041378E-7</v>
      </c>
      <c r="W90" s="1"/>
      <c r="X90" s="1">
        <v>91.356999999999999</v>
      </c>
      <c r="Y90" s="1">
        <v>4.3599690000000003E-2</v>
      </c>
      <c r="Z90" s="1">
        <v>1.184854E-7</v>
      </c>
      <c r="AA90" s="1"/>
    </row>
    <row r="91" spans="2:27" x14ac:dyDescent="0.25">
      <c r="B91" s="2">
        <v>92558</v>
      </c>
      <c r="C91" s="1" t="s">
        <v>237</v>
      </c>
      <c r="D91" s="1" t="s">
        <v>401</v>
      </c>
      <c r="G91" s="1" t="s">
        <v>919</v>
      </c>
      <c r="H91" s="1" t="s">
        <v>247</v>
      </c>
      <c r="I91" s="1" t="s">
        <v>424</v>
      </c>
      <c r="K91" s="1"/>
      <c r="L91" s="1" t="s">
        <v>1086</v>
      </c>
      <c r="M91" s="1" t="s">
        <v>267</v>
      </c>
      <c r="N91" s="1" t="s">
        <v>2545</v>
      </c>
      <c r="O91" s="1"/>
      <c r="P91" s="8">
        <v>92.356999999999999</v>
      </c>
      <c r="Q91" t="s">
        <v>161</v>
      </c>
      <c r="R91" s="8">
        <v>7.0703999999999996E-8</v>
      </c>
      <c r="T91" s="12" t="s">
        <v>2686</v>
      </c>
      <c r="U91" s="1" t="s">
        <v>2857</v>
      </c>
      <c r="V91" s="1">
        <v>1.2051969999999999E-7</v>
      </c>
      <c r="W91" s="1"/>
      <c r="X91" s="1">
        <v>92.356999999999999</v>
      </c>
      <c r="Y91" s="1">
        <v>4.3599690000000003E-2</v>
      </c>
      <c r="Z91" s="1">
        <v>1.125283E-7</v>
      </c>
      <c r="AA91" s="1"/>
    </row>
    <row r="92" spans="2:27" x14ac:dyDescent="0.25">
      <c r="B92" s="2">
        <v>93558</v>
      </c>
      <c r="C92" s="1" t="s">
        <v>238</v>
      </c>
      <c r="D92" s="1" t="s">
        <v>402</v>
      </c>
      <c r="G92" s="1" t="s">
        <v>920</v>
      </c>
      <c r="H92" s="1" t="s">
        <v>248</v>
      </c>
      <c r="I92" s="1" t="s">
        <v>765</v>
      </c>
      <c r="K92" s="1"/>
      <c r="L92" s="1" t="s">
        <v>1087</v>
      </c>
      <c r="M92" s="1" t="s">
        <v>267</v>
      </c>
      <c r="N92" s="1" t="s">
        <v>2546</v>
      </c>
      <c r="O92" s="1"/>
      <c r="P92" s="8">
        <v>93.356999999999999</v>
      </c>
      <c r="Q92" t="s">
        <v>1270</v>
      </c>
      <c r="R92" s="8">
        <v>5.3279680000000002E-8</v>
      </c>
      <c r="T92" s="12" t="s">
        <v>2687</v>
      </c>
      <c r="U92" s="1" t="s">
        <v>2858</v>
      </c>
      <c r="V92" s="1">
        <v>1.351144E-7</v>
      </c>
      <c r="W92" s="1"/>
      <c r="X92" s="1">
        <v>93.356999999999999</v>
      </c>
      <c r="Y92" s="1">
        <v>4.3599690000000003E-2</v>
      </c>
      <c r="Z92" s="1">
        <v>1.080606E-7</v>
      </c>
      <c r="AA92" s="1"/>
    </row>
    <row r="93" spans="2:27" x14ac:dyDescent="0.25">
      <c r="B93" s="2">
        <v>94558</v>
      </c>
      <c r="C93" s="1" t="s">
        <v>239</v>
      </c>
      <c r="D93" s="1" t="s">
        <v>403</v>
      </c>
      <c r="G93" s="1" t="s">
        <v>921</v>
      </c>
      <c r="H93" s="1" t="s">
        <v>766</v>
      </c>
      <c r="I93" s="1" t="s">
        <v>767</v>
      </c>
      <c r="K93" s="1"/>
      <c r="L93" s="1" t="s">
        <v>1088</v>
      </c>
      <c r="M93" s="1" t="s">
        <v>269</v>
      </c>
      <c r="N93" s="1" t="s">
        <v>2547</v>
      </c>
      <c r="O93" s="1"/>
      <c r="P93" s="8">
        <v>94.356999999999999</v>
      </c>
      <c r="Q93" t="s">
        <v>1271</v>
      </c>
      <c r="R93" s="8">
        <v>4.2035789999999999E-8</v>
      </c>
      <c r="T93" s="12" t="s">
        <v>2688</v>
      </c>
      <c r="U93" s="1" t="s">
        <v>2858</v>
      </c>
      <c r="V93" s="1">
        <v>1.418161E-7</v>
      </c>
      <c r="W93" s="1"/>
      <c r="X93" s="1">
        <v>94.356999999999999</v>
      </c>
      <c r="Y93" s="1">
        <v>4.3599690000000003E-2</v>
      </c>
      <c r="Z93" s="1">
        <v>9.8380400000000007E-8</v>
      </c>
      <c r="AA93" s="1"/>
    </row>
    <row r="94" spans="2:27" x14ac:dyDescent="0.25">
      <c r="B94" s="2">
        <v>95558</v>
      </c>
      <c r="C94" s="1" t="s">
        <v>239</v>
      </c>
      <c r="D94" s="1" t="s">
        <v>404</v>
      </c>
      <c r="G94" s="1" t="s">
        <v>922</v>
      </c>
      <c r="H94" s="1" t="s">
        <v>768</v>
      </c>
      <c r="I94" s="1" t="s">
        <v>423</v>
      </c>
      <c r="K94" s="1"/>
      <c r="L94" s="1" t="s">
        <v>1089</v>
      </c>
      <c r="M94" s="1" t="s">
        <v>270</v>
      </c>
      <c r="N94" s="1" t="s">
        <v>2532</v>
      </c>
      <c r="O94" s="1"/>
      <c r="P94" s="8">
        <v>95.356999999999999</v>
      </c>
      <c r="Q94" t="s">
        <v>1272</v>
      </c>
      <c r="R94" s="8">
        <v>4.486538E-8</v>
      </c>
      <c r="T94" s="12" t="s">
        <v>2689</v>
      </c>
      <c r="U94" s="1" t="s">
        <v>2859</v>
      </c>
      <c r="V94" s="1">
        <v>1.5571680000000001E-7</v>
      </c>
      <c r="W94" s="1"/>
      <c r="X94" s="1">
        <v>95.356999999999999</v>
      </c>
      <c r="Y94" s="1">
        <v>4.3599690000000003E-2</v>
      </c>
      <c r="Z94" s="1">
        <v>8.6466340000000004E-8</v>
      </c>
      <c r="AA94" s="1"/>
    </row>
    <row r="95" spans="2:27" x14ac:dyDescent="0.25">
      <c r="B95" s="2">
        <v>96558</v>
      </c>
      <c r="C95" s="1" t="s">
        <v>240</v>
      </c>
      <c r="D95" s="1" t="s">
        <v>405</v>
      </c>
      <c r="G95" s="1" t="s">
        <v>923</v>
      </c>
      <c r="H95" s="1" t="s">
        <v>251</v>
      </c>
      <c r="I95" s="1" t="s">
        <v>349</v>
      </c>
      <c r="K95" s="1"/>
      <c r="L95" s="1" t="s">
        <v>1090</v>
      </c>
      <c r="M95" s="1" t="s">
        <v>804</v>
      </c>
      <c r="N95" s="1" t="s">
        <v>2548</v>
      </c>
      <c r="O95" s="1"/>
      <c r="P95" s="8">
        <v>96.356999999999999</v>
      </c>
      <c r="Q95" t="s">
        <v>1329</v>
      </c>
      <c r="R95" s="8">
        <v>6.4523580000000001E-8</v>
      </c>
      <c r="T95" s="12" t="s">
        <v>2690</v>
      </c>
      <c r="U95" s="1" t="s">
        <v>2860</v>
      </c>
      <c r="V95" s="1">
        <v>1.616739E-7</v>
      </c>
      <c r="W95" s="1"/>
      <c r="X95" s="1">
        <v>96.356999999999999</v>
      </c>
      <c r="Y95" s="1">
        <v>4.3301060000000002E-2</v>
      </c>
      <c r="Z95" s="1">
        <v>6.4672509999999995E-8</v>
      </c>
      <c r="AA95" s="1"/>
    </row>
    <row r="96" spans="2:27" x14ac:dyDescent="0.25">
      <c r="B96" s="2">
        <v>97558</v>
      </c>
      <c r="C96" s="1" t="s">
        <v>240</v>
      </c>
      <c r="D96" s="1" t="s">
        <v>406</v>
      </c>
      <c r="G96" s="1" t="s">
        <v>924</v>
      </c>
      <c r="H96" s="1" t="s">
        <v>256</v>
      </c>
      <c r="I96" s="1" t="s">
        <v>675</v>
      </c>
      <c r="K96" s="1"/>
      <c r="L96" s="1" t="s">
        <v>1091</v>
      </c>
      <c r="M96" s="1" t="s">
        <v>789</v>
      </c>
      <c r="N96" s="1" t="s">
        <v>2549</v>
      </c>
      <c r="O96" s="1"/>
      <c r="P96" s="8">
        <v>97.356999999999999</v>
      </c>
      <c r="Q96" t="s">
        <v>1268</v>
      </c>
      <c r="R96" s="8">
        <v>8.1947899999999995E-8</v>
      </c>
      <c r="T96" s="12" t="s">
        <v>2691</v>
      </c>
      <c r="U96" s="1" t="s">
        <v>2861</v>
      </c>
      <c r="V96" s="1">
        <v>1.7582179999999999E-7</v>
      </c>
      <c r="W96" s="1"/>
      <c r="X96" s="1">
        <v>97.356999999999999</v>
      </c>
      <c r="Y96" s="1">
        <v>4.3151750000000003E-2</v>
      </c>
      <c r="Z96" s="1">
        <v>4.6950340000000003E-8</v>
      </c>
      <c r="AA96" s="1"/>
    </row>
    <row r="97" spans="2:27" x14ac:dyDescent="0.25">
      <c r="B97" s="2">
        <v>98558</v>
      </c>
      <c r="C97" s="1" t="s">
        <v>240</v>
      </c>
      <c r="D97" s="1" t="s">
        <v>407</v>
      </c>
      <c r="G97" s="1" t="s">
        <v>925</v>
      </c>
      <c r="H97" s="1" t="s">
        <v>259</v>
      </c>
      <c r="I97" s="1" t="s">
        <v>324</v>
      </c>
      <c r="K97" s="1"/>
      <c r="L97" s="1" t="s">
        <v>1092</v>
      </c>
      <c r="M97" s="1" t="s">
        <v>799</v>
      </c>
      <c r="N97" s="1" t="s">
        <v>2550</v>
      </c>
      <c r="O97" s="1"/>
      <c r="P97" s="8">
        <v>98.356999999999999</v>
      </c>
      <c r="Q97" t="s">
        <v>1273</v>
      </c>
      <c r="R97" s="8">
        <v>9.795741E-8</v>
      </c>
      <c r="T97" s="12" t="s">
        <v>2692</v>
      </c>
      <c r="U97" s="1" t="s">
        <v>2862</v>
      </c>
      <c r="V97" s="1">
        <v>1.989053E-7</v>
      </c>
      <c r="W97" s="1"/>
      <c r="X97" s="1">
        <v>98.356999999999999</v>
      </c>
      <c r="Y97" s="1">
        <v>4.3151750000000003E-2</v>
      </c>
      <c r="Z97" s="1">
        <v>5.5141260000000001E-8</v>
      </c>
      <c r="AA97" s="1"/>
    </row>
    <row r="98" spans="2:27" x14ac:dyDescent="0.25">
      <c r="B98" s="2">
        <v>99558</v>
      </c>
      <c r="C98" s="1" t="s">
        <v>239</v>
      </c>
      <c r="D98" s="1" t="s">
        <v>408</v>
      </c>
      <c r="G98" s="1" t="s">
        <v>926</v>
      </c>
      <c r="H98" s="1" t="s">
        <v>769</v>
      </c>
      <c r="I98" s="1" t="s">
        <v>770</v>
      </c>
      <c r="K98" s="1"/>
      <c r="L98" s="1" t="s">
        <v>1093</v>
      </c>
      <c r="M98" s="1" t="s">
        <v>797</v>
      </c>
      <c r="N98" s="1" t="s">
        <v>2551</v>
      </c>
      <c r="O98" s="1"/>
      <c r="P98" s="8">
        <v>99.356999999999999</v>
      </c>
      <c r="Q98" t="s">
        <v>1274</v>
      </c>
      <c r="R98" s="8">
        <v>1.126266E-7</v>
      </c>
      <c r="T98" s="12" t="s">
        <v>2693</v>
      </c>
      <c r="U98" s="1" t="s">
        <v>2863</v>
      </c>
      <c r="V98" s="1">
        <v>2.2422270000000001E-7</v>
      </c>
      <c r="W98" s="1"/>
      <c r="X98" s="1">
        <v>99.356999999999999</v>
      </c>
      <c r="Y98" s="1">
        <v>4.3450370000000002E-2</v>
      </c>
      <c r="Z98" s="1">
        <v>7.7107810000000004E-8</v>
      </c>
      <c r="AA98" s="1"/>
    </row>
    <row r="99" spans="2:27" x14ac:dyDescent="0.25">
      <c r="B99" s="2">
        <v>100558</v>
      </c>
      <c r="C99" s="1" t="s">
        <v>238</v>
      </c>
      <c r="D99" s="1" t="s">
        <v>409</v>
      </c>
      <c r="G99" s="1" t="s">
        <v>927</v>
      </c>
      <c r="H99" s="1" t="s">
        <v>260</v>
      </c>
      <c r="I99" s="1" t="s">
        <v>657</v>
      </c>
      <c r="K99" s="1"/>
      <c r="L99" s="1" t="s">
        <v>1094</v>
      </c>
      <c r="M99" s="1" t="s">
        <v>792</v>
      </c>
      <c r="N99" s="1" t="s">
        <v>2552</v>
      </c>
      <c r="O99" s="1"/>
      <c r="P99" s="8">
        <v>100.357</v>
      </c>
      <c r="Q99" t="s">
        <v>1275</v>
      </c>
      <c r="R99" s="8">
        <v>1.2022179999999999E-7</v>
      </c>
      <c r="T99" s="12" t="s">
        <v>2694</v>
      </c>
      <c r="U99" s="1" t="s">
        <v>2864</v>
      </c>
      <c r="V99" s="1">
        <v>2.0039459999999999E-7</v>
      </c>
      <c r="W99" s="1"/>
      <c r="X99" s="1">
        <v>100.357</v>
      </c>
      <c r="Y99" s="1">
        <v>4.3749000000000003E-2</v>
      </c>
      <c r="Z99" s="1">
        <v>9.3936420000000003E-8</v>
      </c>
      <c r="AA99" s="1"/>
    </row>
    <row r="100" spans="2:27" x14ac:dyDescent="0.25">
      <c r="B100" s="2">
        <v>101558</v>
      </c>
      <c r="C100" s="1" t="s">
        <v>236</v>
      </c>
      <c r="D100" s="1" t="s">
        <v>410</v>
      </c>
      <c r="G100" s="1" t="s">
        <v>928</v>
      </c>
      <c r="H100" s="1" t="s">
        <v>260</v>
      </c>
      <c r="I100" s="1" t="s">
        <v>771</v>
      </c>
      <c r="K100" s="1"/>
      <c r="L100" s="1" t="s">
        <v>1095</v>
      </c>
      <c r="M100" s="1" t="s">
        <v>1189</v>
      </c>
      <c r="N100" s="1" t="s">
        <v>2515</v>
      </c>
      <c r="O100" s="1"/>
      <c r="P100" s="8">
        <v>101.357</v>
      </c>
      <c r="Q100" t="s">
        <v>1276</v>
      </c>
      <c r="R100" s="8">
        <v>1.2737030000000001E-7</v>
      </c>
      <c r="T100" s="12" t="s">
        <v>2695</v>
      </c>
      <c r="U100" s="1" t="s">
        <v>2865</v>
      </c>
      <c r="V100" s="1">
        <v>1.7433249999999999E-7</v>
      </c>
      <c r="W100" s="1"/>
      <c r="X100" s="1">
        <v>101.357</v>
      </c>
      <c r="Y100" s="1">
        <v>4.4047629999999997E-2</v>
      </c>
      <c r="Z100" s="1">
        <v>1.077121E-7</v>
      </c>
      <c r="AA100" s="1"/>
    </row>
    <row r="101" spans="2:27" x14ac:dyDescent="0.25">
      <c r="B101" s="2">
        <v>102558</v>
      </c>
      <c r="C101" s="1" t="s">
        <v>241</v>
      </c>
      <c r="D101" s="1" t="s">
        <v>411</v>
      </c>
      <c r="G101" s="1" t="s">
        <v>929</v>
      </c>
      <c r="H101" s="1" t="s">
        <v>260</v>
      </c>
      <c r="I101" s="1" t="s">
        <v>772</v>
      </c>
      <c r="K101" s="1"/>
      <c r="L101" s="1" t="s">
        <v>1096</v>
      </c>
      <c r="M101" s="1" t="s">
        <v>1190</v>
      </c>
      <c r="N101" s="1" t="s">
        <v>2553</v>
      </c>
      <c r="O101" s="1"/>
      <c r="P101" s="8">
        <v>102.357</v>
      </c>
      <c r="Q101" t="s">
        <v>1330</v>
      </c>
      <c r="R101" s="8">
        <v>1.3332729999999999E-7</v>
      </c>
      <c r="T101" s="12" t="s">
        <v>2696</v>
      </c>
      <c r="U101" s="1" t="s">
        <v>2866</v>
      </c>
      <c r="V101" s="1">
        <v>1.5571680000000001E-7</v>
      </c>
      <c r="W101" s="1"/>
      <c r="X101" s="1">
        <v>102.357</v>
      </c>
      <c r="Y101" s="1">
        <v>4.4346259999999998E-2</v>
      </c>
      <c r="Z101" s="1">
        <v>1.165731E-7</v>
      </c>
      <c r="AA101" s="1"/>
    </row>
    <row r="102" spans="2:27" x14ac:dyDescent="0.25">
      <c r="B102" s="2">
        <v>103558</v>
      </c>
      <c r="C102" s="1" t="s">
        <v>236</v>
      </c>
      <c r="D102" s="1" t="s">
        <v>412</v>
      </c>
      <c r="G102" s="1" t="s">
        <v>930</v>
      </c>
      <c r="H102" s="1" t="s">
        <v>773</v>
      </c>
      <c r="I102" s="1" t="s">
        <v>381</v>
      </c>
      <c r="K102" s="1"/>
      <c r="L102" s="1" t="s">
        <v>1097</v>
      </c>
      <c r="M102" s="1" t="s">
        <v>1191</v>
      </c>
      <c r="N102" s="1" t="s">
        <v>2554</v>
      </c>
      <c r="O102" s="1"/>
      <c r="P102" s="8">
        <v>103.357</v>
      </c>
      <c r="Q102" t="s">
        <v>1277</v>
      </c>
      <c r="R102" s="8">
        <v>1.519937E-7</v>
      </c>
      <c r="T102" s="12" t="s">
        <v>2697</v>
      </c>
      <c r="U102" s="1" t="s">
        <v>2867</v>
      </c>
      <c r="V102" s="1">
        <v>1.415689E-7</v>
      </c>
      <c r="W102" s="1"/>
      <c r="X102" s="1">
        <v>103.357</v>
      </c>
      <c r="Y102" s="1">
        <v>4.4644879999999998E-2</v>
      </c>
      <c r="Z102" s="1">
        <v>1.187326E-7</v>
      </c>
      <c r="AA102" s="1"/>
    </row>
    <row r="103" spans="2:27" x14ac:dyDescent="0.25">
      <c r="B103" s="2">
        <v>104558</v>
      </c>
      <c r="C103" s="1" t="s">
        <v>237</v>
      </c>
      <c r="D103" s="1" t="s">
        <v>413</v>
      </c>
      <c r="G103" s="1" t="s">
        <v>931</v>
      </c>
      <c r="H103" s="1" t="s">
        <v>773</v>
      </c>
      <c r="I103" s="1" t="s">
        <v>402</v>
      </c>
      <c r="K103" s="1"/>
      <c r="L103" s="1" t="s">
        <v>1098</v>
      </c>
      <c r="M103" s="1" t="s">
        <v>1192</v>
      </c>
      <c r="N103" s="1" t="s">
        <v>2555</v>
      </c>
      <c r="O103" s="1"/>
      <c r="P103" s="8">
        <v>104.357</v>
      </c>
      <c r="Q103" t="s">
        <v>1278</v>
      </c>
      <c r="R103" s="8">
        <v>1.6465240000000001E-7</v>
      </c>
      <c r="T103" s="12" t="s">
        <v>2698</v>
      </c>
      <c r="U103" s="1" t="s">
        <v>2868</v>
      </c>
      <c r="V103" s="1">
        <v>1.3114409999999999E-7</v>
      </c>
      <c r="W103" s="1"/>
      <c r="X103" s="1">
        <v>104.357</v>
      </c>
      <c r="Y103" s="1">
        <v>4.4794199999999999E-2</v>
      </c>
      <c r="Z103" s="1">
        <v>1.219345E-7</v>
      </c>
      <c r="AA103" s="1"/>
    </row>
    <row r="104" spans="2:27" x14ac:dyDescent="0.25">
      <c r="B104" s="2">
        <v>105558</v>
      </c>
      <c r="C104" s="1" t="s">
        <v>239</v>
      </c>
      <c r="D104" s="1" t="s">
        <v>414</v>
      </c>
      <c r="G104" s="1" t="s">
        <v>932</v>
      </c>
      <c r="H104" s="1" t="s">
        <v>773</v>
      </c>
      <c r="I104" s="1" t="s">
        <v>774</v>
      </c>
      <c r="K104" s="1"/>
      <c r="L104" s="1" t="s">
        <v>1099</v>
      </c>
      <c r="M104" s="1" t="s">
        <v>1193</v>
      </c>
      <c r="N104" s="1" t="s">
        <v>2556</v>
      </c>
      <c r="O104" s="1"/>
      <c r="P104" s="8">
        <v>105.357</v>
      </c>
      <c r="Q104" t="s">
        <v>1279</v>
      </c>
      <c r="R104" s="8">
        <v>1.8401269999999999E-7</v>
      </c>
      <c r="T104" s="12" t="s">
        <v>2699</v>
      </c>
      <c r="U104" s="1" t="s">
        <v>2869</v>
      </c>
      <c r="V104" s="1">
        <v>1.2071929999999999E-7</v>
      </c>
      <c r="W104" s="1"/>
      <c r="X104" s="1">
        <v>105.357</v>
      </c>
      <c r="Y104" s="1">
        <v>4.5092819999999999E-2</v>
      </c>
      <c r="Z104" s="1">
        <v>1.3183799999999999E-7</v>
      </c>
      <c r="AA104" s="1"/>
    </row>
    <row r="105" spans="2:27" x14ac:dyDescent="0.25">
      <c r="B105" s="2">
        <v>106558</v>
      </c>
      <c r="C105" s="1" t="s">
        <v>242</v>
      </c>
      <c r="D105" s="1" t="s">
        <v>415</v>
      </c>
      <c r="G105" s="1" t="s">
        <v>933</v>
      </c>
      <c r="H105" s="1" t="s">
        <v>773</v>
      </c>
      <c r="I105" s="1" t="s">
        <v>447</v>
      </c>
      <c r="K105" s="1"/>
      <c r="L105" s="1" t="s">
        <v>1100</v>
      </c>
      <c r="M105" s="1" t="s">
        <v>1193</v>
      </c>
      <c r="N105" s="1" t="s">
        <v>2557</v>
      </c>
      <c r="O105" s="1"/>
      <c r="P105" s="8">
        <v>106.357</v>
      </c>
      <c r="Q105" t="s">
        <v>1280</v>
      </c>
      <c r="R105" s="8">
        <v>1.7507720000000001E-7</v>
      </c>
      <c r="T105" s="12" t="s">
        <v>2700</v>
      </c>
      <c r="U105" s="1" t="s">
        <v>2869</v>
      </c>
      <c r="V105" s="1">
        <v>1.088052E-7</v>
      </c>
      <c r="W105" s="1"/>
      <c r="X105" s="1">
        <v>106.357</v>
      </c>
      <c r="Y105" s="1">
        <v>4.5391460000000002E-2</v>
      </c>
      <c r="Z105" s="1">
        <v>1.4241169999999999E-7</v>
      </c>
      <c r="AA105" s="1"/>
    </row>
    <row r="106" spans="2:27" x14ac:dyDescent="0.25">
      <c r="B106" s="2">
        <v>107558</v>
      </c>
      <c r="C106" s="1" t="s">
        <v>243</v>
      </c>
      <c r="D106" s="1" t="s">
        <v>416</v>
      </c>
      <c r="G106" s="1" t="s">
        <v>934</v>
      </c>
      <c r="H106" s="1" t="s">
        <v>259</v>
      </c>
      <c r="I106" s="1" t="s">
        <v>775</v>
      </c>
      <c r="K106" s="1"/>
      <c r="L106" s="1" t="s">
        <v>1101</v>
      </c>
      <c r="M106" s="1" t="s">
        <v>1193</v>
      </c>
      <c r="N106" s="1" t="s">
        <v>2558</v>
      </c>
      <c r="O106" s="1"/>
      <c r="P106" s="8">
        <v>107.357</v>
      </c>
      <c r="Q106" t="s">
        <v>1331</v>
      </c>
      <c r="R106" s="8">
        <v>1.5944E-7</v>
      </c>
      <c r="T106" s="12" t="s">
        <v>2701</v>
      </c>
      <c r="U106" s="1" t="s">
        <v>2869</v>
      </c>
      <c r="V106" s="1">
        <v>9.7635770000000001E-8</v>
      </c>
      <c r="W106" s="1"/>
      <c r="X106" s="1">
        <v>107.357</v>
      </c>
      <c r="Y106" s="1">
        <v>4.5839400000000002E-2</v>
      </c>
      <c r="Z106" s="1">
        <v>1.6539700000000001E-7</v>
      </c>
      <c r="AA106" s="1"/>
    </row>
    <row r="107" spans="2:27" x14ac:dyDescent="0.25">
      <c r="B107" s="2">
        <v>108558</v>
      </c>
      <c r="C107" s="1" t="s">
        <v>244</v>
      </c>
      <c r="D107" s="1" t="s">
        <v>417</v>
      </c>
      <c r="G107" s="1" t="s">
        <v>935</v>
      </c>
      <c r="H107" s="1" t="s">
        <v>258</v>
      </c>
      <c r="I107" s="1" t="s">
        <v>776</v>
      </c>
      <c r="K107" s="1"/>
      <c r="L107" s="1" t="s">
        <v>1102</v>
      </c>
      <c r="M107" s="1" t="s">
        <v>1194</v>
      </c>
      <c r="N107" s="1" t="s">
        <v>2559</v>
      </c>
      <c r="O107" s="1"/>
      <c r="P107" s="8">
        <v>108.357</v>
      </c>
      <c r="Q107" t="s">
        <v>1281</v>
      </c>
      <c r="R107" s="8">
        <v>1.415689E-7</v>
      </c>
      <c r="T107" s="12" t="s">
        <v>2702</v>
      </c>
      <c r="U107" s="1" t="s">
        <v>2868</v>
      </c>
      <c r="V107" s="1">
        <v>8.1128800000000001E-8</v>
      </c>
      <c r="W107" s="1"/>
      <c r="X107" s="1">
        <v>108.357</v>
      </c>
      <c r="Y107" s="1">
        <v>4.6138029999999997E-2</v>
      </c>
      <c r="Z107" s="1">
        <v>1.6241850000000001E-7</v>
      </c>
      <c r="AA107" s="1"/>
    </row>
    <row r="108" spans="2:27" x14ac:dyDescent="0.25">
      <c r="B108" s="2">
        <v>109558</v>
      </c>
      <c r="C108" s="1" t="s">
        <v>245</v>
      </c>
      <c r="D108" s="1" t="s">
        <v>418</v>
      </c>
      <c r="G108" s="1" t="s">
        <v>936</v>
      </c>
      <c r="H108" s="1" t="s">
        <v>777</v>
      </c>
      <c r="I108" s="1" t="s">
        <v>778</v>
      </c>
      <c r="K108" s="1"/>
      <c r="L108" s="1" t="s">
        <v>1103</v>
      </c>
      <c r="M108" s="1" t="s">
        <v>1195</v>
      </c>
      <c r="N108" s="1" t="s">
        <v>2467</v>
      </c>
      <c r="O108" s="1"/>
      <c r="P108" s="8">
        <v>109.357</v>
      </c>
      <c r="Q108" t="s">
        <v>1282</v>
      </c>
      <c r="R108" s="8">
        <v>1.303994E-7</v>
      </c>
      <c r="T108" s="12" t="s">
        <v>2703</v>
      </c>
      <c r="U108" s="1" t="s">
        <v>2867</v>
      </c>
      <c r="V108" s="1">
        <v>6.9214739999999998E-8</v>
      </c>
      <c r="W108" s="1"/>
      <c r="X108" s="1">
        <v>109.357</v>
      </c>
      <c r="Y108" s="1">
        <v>4.6436650000000003E-2</v>
      </c>
      <c r="Z108" s="1">
        <v>1.475259E-7</v>
      </c>
      <c r="AA108" s="1"/>
    </row>
    <row r="109" spans="2:27" x14ac:dyDescent="0.25">
      <c r="B109" s="2">
        <v>110558</v>
      </c>
      <c r="C109" s="1" t="s">
        <v>246</v>
      </c>
      <c r="D109" s="1" t="s">
        <v>419</v>
      </c>
      <c r="G109" s="1" t="s">
        <v>937</v>
      </c>
      <c r="H109" s="1" t="s">
        <v>777</v>
      </c>
      <c r="I109" s="1" t="s">
        <v>779</v>
      </c>
      <c r="K109" s="1"/>
      <c r="L109" s="1" t="s">
        <v>1104</v>
      </c>
      <c r="M109" s="1" t="s">
        <v>1195</v>
      </c>
      <c r="N109" s="1" t="s">
        <v>2560</v>
      </c>
      <c r="O109" s="1"/>
      <c r="P109" s="8">
        <v>110.357</v>
      </c>
      <c r="Q109" t="s">
        <v>1332</v>
      </c>
      <c r="R109" s="8">
        <v>1.2220849999999999E-7</v>
      </c>
      <c r="T109" s="12" t="s">
        <v>2704</v>
      </c>
      <c r="U109" s="1" t="s">
        <v>2865</v>
      </c>
      <c r="V109" s="1">
        <v>4.8141739999999998E-8</v>
      </c>
      <c r="W109" s="1"/>
      <c r="X109" s="1">
        <v>110.357</v>
      </c>
      <c r="Y109" s="1">
        <v>4.6436650000000003E-2</v>
      </c>
      <c r="Z109" s="1">
        <v>1.3412259999999999E-7</v>
      </c>
      <c r="AA109" s="1"/>
    </row>
    <row r="110" spans="2:27" x14ac:dyDescent="0.25">
      <c r="B110" s="2">
        <v>111558</v>
      </c>
      <c r="C110" s="1" t="s">
        <v>247</v>
      </c>
      <c r="D110" s="1" t="s">
        <v>420</v>
      </c>
      <c r="G110" s="1" t="s">
        <v>938</v>
      </c>
      <c r="H110" s="1" t="s">
        <v>780</v>
      </c>
      <c r="I110" s="1" t="s">
        <v>781</v>
      </c>
      <c r="K110" s="1"/>
      <c r="L110" s="1" t="s">
        <v>1105</v>
      </c>
      <c r="M110" s="1" t="s">
        <v>1196</v>
      </c>
      <c r="N110" s="1" t="s">
        <v>2561</v>
      </c>
      <c r="O110" s="1"/>
      <c r="P110" s="8">
        <v>111.357</v>
      </c>
      <c r="Q110" t="s">
        <v>1283</v>
      </c>
      <c r="R110" s="8">
        <v>1.140176E-7</v>
      </c>
      <c r="T110" s="12" t="s">
        <v>2705</v>
      </c>
      <c r="U110" s="1" t="s">
        <v>2870</v>
      </c>
      <c r="V110" s="1">
        <v>3.481289E-8</v>
      </c>
      <c r="W110" s="1"/>
      <c r="X110" s="1">
        <v>111.357</v>
      </c>
      <c r="Y110" s="1">
        <v>4.6585969999999997E-2</v>
      </c>
      <c r="Z110" s="1">
        <v>1.2444239999999999E-7</v>
      </c>
      <c r="AA110" s="1"/>
    </row>
    <row r="111" spans="2:27" x14ac:dyDescent="0.25">
      <c r="B111" s="2">
        <v>112558</v>
      </c>
      <c r="C111" s="1" t="s">
        <v>248</v>
      </c>
      <c r="D111" s="1" t="s">
        <v>338</v>
      </c>
      <c r="G111" s="1" t="s">
        <v>939</v>
      </c>
      <c r="H111" s="1" t="s">
        <v>773</v>
      </c>
      <c r="I111" s="1" t="s">
        <v>782</v>
      </c>
      <c r="K111" s="1"/>
      <c r="L111" s="1" t="s">
        <v>1106</v>
      </c>
      <c r="M111" s="1" t="s">
        <v>1196</v>
      </c>
      <c r="N111" s="1" t="s">
        <v>2562</v>
      </c>
      <c r="O111" s="1"/>
      <c r="P111" s="8">
        <v>112.357</v>
      </c>
      <c r="Q111" t="s">
        <v>1284</v>
      </c>
      <c r="R111" s="8">
        <v>1.0508210000000001E-7</v>
      </c>
      <c r="T111" s="12" t="s">
        <v>2706</v>
      </c>
      <c r="U111" s="1" t="s">
        <v>2864</v>
      </c>
      <c r="V111" s="1">
        <v>2.9749409999999999E-8</v>
      </c>
      <c r="W111" s="1"/>
      <c r="X111" s="1">
        <v>112.357</v>
      </c>
      <c r="Y111" s="1">
        <v>4.6735279999999997E-2</v>
      </c>
      <c r="Z111" s="1">
        <v>1.162515E-7</v>
      </c>
      <c r="AA111" s="1"/>
    </row>
    <row r="112" spans="2:27" x14ac:dyDescent="0.25">
      <c r="B112" s="2">
        <v>113558</v>
      </c>
      <c r="C112" s="1" t="s">
        <v>249</v>
      </c>
      <c r="D112" s="1" t="s">
        <v>421</v>
      </c>
      <c r="G112" s="1" t="s">
        <v>940</v>
      </c>
      <c r="H112" s="1" t="s">
        <v>783</v>
      </c>
      <c r="I112" s="1" t="s">
        <v>784</v>
      </c>
      <c r="K112" s="1"/>
      <c r="L112" s="1" t="s">
        <v>1107</v>
      </c>
      <c r="M112" s="1" t="s">
        <v>1195</v>
      </c>
      <c r="N112" s="1" t="s">
        <v>2563</v>
      </c>
      <c r="O112" s="1"/>
      <c r="P112" s="8">
        <v>113.357</v>
      </c>
      <c r="Q112" t="s">
        <v>1285</v>
      </c>
      <c r="R112" s="8">
        <v>9.3168000000000004E-8</v>
      </c>
      <c r="T112" s="12" t="s">
        <v>2707</v>
      </c>
      <c r="U112" s="1" t="s">
        <v>2864</v>
      </c>
      <c r="V112" s="1">
        <v>2.7738909999999999E-8</v>
      </c>
      <c r="W112" s="1"/>
      <c r="X112" s="1">
        <v>113.357</v>
      </c>
      <c r="Y112" s="1">
        <v>4.6884599999999998E-2</v>
      </c>
      <c r="Z112" s="1">
        <v>1.102945E-7</v>
      </c>
      <c r="AA112" s="1"/>
    </row>
    <row r="113" spans="2:27" x14ac:dyDescent="0.25">
      <c r="B113" s="2">
        <v>114558</v>
      </c>
      <c r="C113" s="1" t="s">
        <v>250</v>
      </c>
      <c r="D113" s="1" t="s">
        <v>422</v>
      </c>
      <c r="G113" s="1" t="s">
        <v>941</v>
      </c>
      <c r="H113" s="1" t="s">
        <v>785</v>
      </c>
      <c r="I113" s="1" t="s">
        <v>755</v>
      </c>
      <c r="K113" s="1"/>
      <c r="L113" s="1" t="s">
        <v>1108</v>
      </c>
      <c r="M113" s="1" t="s">
        <v>1195</v>
      </c>
      <c r="N113" s="1" t="s">
        <v>2564</v>
      </c>
      <c r="O113" s="1"/>
      <c r="P113" s="8">
        <v>114.357</v>
      </c>
      <c r="Q113" t="s">
        <v>1286</v>
      </c>
      <c r="R113" s="8">
        <v>7.6586560000000002E-8</v>
      </c>
      <c r="T113" s="12" t="s">
        <v>2708</v>
      </c>
      <c r="U113" s="1" t="s">
        <v>2864</v>
      </c>
      <c r="V113" s="1">
        <v>3.3993800000000002E-8</v>
      </c>
      <c r="W113" s="1"/>
      <c r="X113" s="1">
        <v>114.357</v>
      </c>
      <c r="Y113" s="1">
        <v>4.6884599999999998E-2</v>
      </c>
      <c r="Z113" s="1">
        <v>1.058267E-7</v>
      </c>
      <c r="AA113" s="1"/>
    </row>
    <row r="114" spans="2:27" x14ac:dyDescent="0.25">
      <c r="B114" s="2">
        <v>115558</v>
      </c>
      <c r="C114" s="1" t="s">
        <v>251</v>
      </c>
      <c r="D114" s="1" t="s">
        <v>423</v>
      </c>
      <c r="G114" s="1" t="s">
        <v>942</v>
      </c>
      <c r="H114" s="1" t="s">
        <v>786</v>
      </c>
      <c r="I114" s="1" t="s">
        <v>396</v>
      </c>
      <c r="K114" s="1"/>
      <c r="L114" s="1" t="s">
        <v>1109</v>
      </c>
      <c r="M114" s="1" t="s">
        <v>1194</v>
      </c>
      <c r="N114" s="1" t="s">
        <v>2565</v>
      </c>
      <c r="O114" s="1"/>
      <c r="P114" s="8">
        <v>115.357</v>
      </c>
      <c r="Q114" t="s">
        <v>1287</v>
      </c>
      <c r="R114" s="8">
        <v>6.4225729999999996E-8</v>
      </c>
      <c r="T114" s="12" t="s">
        <v>2709</v>
      </c>
      <c r="U114" s="1" t="s">
        <v>2865</v>
      </c>
      <c r="V114" s="1">
        <v>5.2981830000000003E-8</v>
      </c>
      <c r="W114" s="1"/>
      <c r="X114" s="1">
        <v>115.357</v>
      </c>
      <c r="Y114" s="1">
        <v>4.7033909999999998E-2</v>
      </c>
      <c r="Z114" s="1">
        <v>1.0061430000000001E-7</v>
      </c>
      <c r="AA114" s="1"/>
    </row>
    <row r="115" spans="2:27" x14ac:dyDescent="0.25">
      <c r="B115" s="2">
        <v>116558</v>
      </c>
      <c r="C115" s="1" t="s">
        <v>252</v>
      </c>
      <c r="D115" s="1" t="s">
        <v>424</v>
      </c>
      <c r="G115" s="1" t="s">
        <v>943</v>
      </c>
      <c r="H115" s="1" t="s">
        <v>264</v>
      </c>
      <c r="I115" s="1" t="s">
        <v>361</v>
      </c>
      <c r="K115" s="1"/>
      <c r="L115" s="1" t="s">
        <v>1110</v>
      </c>
      <c r="M115" s="1" t="s">
        <v>1194</v>
      </c>
      <c r="N115" s="1" t="s">
        <v>2566</v>
      </c>
      <c r="O115" s="1"/>
      <c r="P115" s="8">
        <v>116.357</v>
      </c>
      <c r="Q115" t="s">
        <v>1288</v>
      </c>
      <c r="R115" s="8">
        <v>4.7843889999999999E-8</v>
      </c>
      <c r="T115" s="12" t="s">
        <v>2710</v>
      </c>
      <c r="U115" s="1" t="s">
        <v>2867</v>
      </c>
      <c r="V115" s="1">
        <v>7.2118790000000005E-8</v>
      </c>
      <c r="W115" s="1"/>
      <c r="X115" s="1">
        <v>116.357</v>
      </c>
      <c r="Y115" s="1">
        <v>4.7033909999999998E-2</v>
      </c>
      <c r="Z115" s="1">
        <v>9.0934119999999997E-8</v>
      </c>
      <c r="AA115" s="1"/>
    </row>
    <row r="116" spans="2:27" x14ac:dyDescent="0.25">
      <c r="B116" s="2">
        <v>117558</v>
      </c>
      <c r="C116" s="1" t="s">
        <v>253</v>
      </c>
      <c r="D116" s="1" t="s">
        <v>425</v>
      </c>
      <c r="G116" s="1" t="s">
        <v>944</v>
      </c>
      <c r="H116" s="1" t="s">
        <v>271</v>
      </c>
      <c r="I116" s="1" t="s">
        <v>360</v>
      </c>
      <c r="K116" s="1"/>
      <c r="L116" s="1" t="s">
        <v>1111</v>
      </c>
      <c r="M116" s="1" t="s">
        <v>1196</v>
      </c>
      <c r="N116" s="1" t="s">
        <v>2567</v>
      </c>
      <c r="O116" s="1"/>
      <c r="P116" s="8">
        <v>117.357</v>
      </c>
      <c r="Q116" t="s">
        <v>1289</v>
      </c>
      <c r="R116" s="8">
        <v>3.8982809999999998E-8</v>
      </c>
      <c r="T116" s="12" t="s">
        <v>2711</v>
      </c>
      <c r="U116" s="1" t="s">
        <v>2869</v>
      </c>
      <c r="V116" s="1">
        <v>9.0362199999999996E-8</v>
      </c>
      <c r="W116" s="1"/>
      <c r="X116" s="1">
        <v>117.357</v>
      </c>
      <c r="Y116" s="1">
        <v>4.6735279999999997E-2</v>
      </c>
      <c r="Z116" s="1">
        <v>7.5246239999999995E-8</v>
      </c>
      <c r="AA116" s="1"/>
    </row>
    <row r="117" spans="2:27" x14ac:dyDescent="0.25">
      <c r="B117" s="2">
        <v>118558</v>
      </c>
      <c r="C117" s="1" t="s">
        <v>254</v>
      </c>
      <c r="D117" s="1" t="s">
        <v>426</v>
      </c>
      <c r="G117" s="1" t="s">
        <v>945</v>
      </c>
      <c r="H117" s="1" t="s">
        <v>787</v>
      </c>
      <c r="I117" s="1" t="s">
        <v>788</v>
      </c>
      <c r="K117" s="1"/>
      <c r="L117" s="1" t="s">
        <v>1112</v>
      </c>
      <c r="M117" s="1" t="s">
        <v>1197</v>
      </c>
      <c r="N117" s="1" t="s">
        <v>2568</v>
      </c>
      <c r="O117" s="1"/>
      <c r="P117" s="8">
        <v>118.357</v>
      </c>
      <c r="Q117" t="s">
        <v>1290</v>
      </c>
      <c r="R117" s="8">
        <v>4.7397120000000003E-8</v>
      </c>
      <c r="T117" s="12" t="s">
        <v>2712</v>
      </c>
      <c r="U117" s="1" t="s">
        <v>2871</v>
      </c>
      <c r="V117" s="1">
        <v>1.068185E-7</v>
      </c>
      <c r="W117" s="1"/>
      <c r="X117" s="1">
        <v>118.357</v>
      </c>
      <c r="Y117" s="1">
        <v>4.6585969999999997E-2</v>
      </c>
      <c r="Z117" s="1">
        <v>6.0204730000000002E-8</v>
      </c>
      <c r="AA117" s="1"/>
    </row>
    <row r="118" spans="2:27" x14ac:dyDescent="0.25">
      <c r="B118" s="2">
        <v>119558</v>
      </c>
      <c r="C118" s="1" t="s">
        <v>255</v>
      </c>
      <c r="D118" s="1" t="s">
        <v>427</v>
      </c>
      <c r="G118" s="1" t="s">
        <v>946</v>
      </c>
      <c r="H118" s="1" t="s">
        <v>789</v>
      </c>
      <c r="I118" s="1" t="s">
        <v>351</v>
      </c>
      <c r="K118" s="1"/>
      <c r="L118" s="1" t="s">
        <v>1113</v>
      </c>
      <c r="M118" s="1" t="s">
        <v>1198</v>
      </c>
      <c r="N118" s="1" t="s">
        <v>2548</v>
      </c>
      <c r="O118" s="1"/>
      <c r="P118" s="8">
        <v>119.357</v>
      </c>
      <c r="Q118" t="s">
        <v>1287</v>
      </c>
      <c r="R118" s="8">
        <v>6.5640520000000004E-8</v>
      </c>
      <c r="T118" s="12" t="s">
        <v>2713</v>
      </c>
      <c r="U118" s="1" t="s">
        <v>2872</v>
      </c>
      <c r="V118" s="1">
        <v>1.19775E-7</v>
      </c>
      <c r="W118" s="1"/>
      <c r="X118" s="1">
        <v>119.357</v>
      </c>
      <c r="Y118" s="1">
        <v>4.6287340000000003E-2</v>
      </c>
      <c r="Z118" s="1">
        <v>4.4120750000000002E-8</v>
      </c>
      <c r="AA118" s="1"/>
    </row>
    <row r="119" spans="2:27" x14ac:dyDescent="0.25">
      <c r="B119" s="2">
        <v>120558</v>
      </c>
      <c r="C119" s="1" t="s">
        <v>256</v>
      </c>
      <c r="D119" s="1" t="s">
        <v>428</v>
      </c>
      <c r="G119" s="1" t="s">
        <v>947</v>
      </c>
      <c r="H119" s="1" t="s">
        <v>790</v>
      </c>
      <c r="I119" s="1" t="s">
        <v>675</v>
      </c>
      <c r="K119" s="1"/>
      <c r="L119" s="1" t="s">
        <v>1114</v>
      </c>
      <c r="M119" s="1" t="s">
        <v>1199</v>
      </c>
      <c r="N119" s="1" t="s">
        <v>2560</v>
      </c>
      <c r="O119" s="1"/>
      <c r="P119" s="8">
        <v>120.357</v>
      </c>
      <c r="Q119" t="s">
        <v>1333</v>
      </c>
      <c r="R119" s="8">
        <v>8.1650040000000006E-8</v>
      </c>
      <c r="T119" s="12" t="s">
        <v>2714</v>
      </c>
      <c r="U119" s="1" t="s">
        <v>2873</v>
      </c>
      <c r="V119" s="1">
        <v>1.272213E-7</v>
      </c>
      <c r="W119" s="1"/>
      <c r="X119" s="1">
        <v>120.357</v>
      </c>
      <c r="Y119" s="1">
        <v>4.6436650000000003E-2</v>
      </c>
      <c r="Z119" s="1">
        <v>5.9385639999999998E-8</v>
      </c>
      <c r="AA119" s="1"/>
    </row>
    <row r="120" spans="2:27" x14ac:dyDescent="0.25">
      <c r="B120" s="2">
        <v>121558</v>
      </c>
      <c r="C120" s="1" t="s">
        <v>256</v>
      </c>
      <c r="D120" s="1" t="s">
        <v>429</v>
      </c>
      <c r="G120" s="1" t="s">
        <v>948</v>
      </c>
      <c r="H120" s="1" t="s">
        <v>791</v>
      </c>
      <c r="I120" s="1" t="s">
        <v>632</v>
      </c>
      <c r="K120" s="1"/>
      <c r="L120" s="1" t="s">
        <v>1115</v>
      </c>
      <c r="M120" s="1" t="s">
        <v>1200</v>
      </c>
      <c r="N120" s="1" t="s">
        <v>2569</v>
      </c>
      <c r="O120" s="1"/>
      <c r="P120" s="8">
        <v>121.357</v>
      </c>
      <c r="Q120" t="s">
        <v>1291</v>
      </c>
      <c r="R120" s="8">
        <v>9.8478650000000005E-8</v>
      </c>
      <c r="T120" s="12" t="s">
        <v>2715</v>
      </c>
      <c r="U120" s="1" t="s">
        <v>2874</v>
      </c>
      <c r="V120" s="1">
        <v>1.3779509999999999E-7</v>
      </c>
      <c r="W120" s="1"/>
      <c r="X120" s="1">
        <v>121.357</v>
      </c>
      <c r="Y120" s="1">
        <v>4.6884599999999998E-2</v>
      </c>
      <c r="Z120" s="1">
        <v>7.8448129999999997E-8</v>
      </c>
      <c r="AA120" s="1"/>
    </row>
    <row r="121" spans="2:27" x14ac:dyDescent="0.25">
      <c r="B121" s="2">
        <v>122558</v>
      </c>
      <c r="C121" s="1" t="s">
        <v>255</v>
      </c>
      <c r="D121" s="1" t="s">
        <v>430</v>
      </c>
      <c r="G121" s="1" t="s">
        <v>949</v>
      </c>
      <c r="H121" s="1" t="s">
        <v>791</v>
      </c>
      <c r="I121" s="1" t="s">
        <v>374</v>
      </c>
      <c r="K121" s="1"/>
      <c r="L121" s="1" t="s">
        <v>1116</v>
      </c>
      <c r="M121" s="1" t="s">
        <v>1201</v>
      </c>
      <c r="N121" s="1" t="s">
        <v>2570</v>
      </c>
      <c r="O121" s="1"/>
      <c r="P121" s="8">
        <v>122.357</v>
      </c>
      <c r="Q121" t="s">
        <v>1334</v>
      </c>
      <c r="R121" s="8">
        <v>1.097226E-7</v>
      </c>
      <c r="T121" s="12" t="s">
        <v>2716</v>
      </c>
      <c r="U121" s="1" t="s">
        <v>2875</v>
      </c>
      <c r="V121" s="1">
        <v>1.512491E-7</v>
      </c>
      <c r="W121" s="1"/>
      <c r="X121" s="1">
        <v>122.357</v>
      </c>
      <c r="Y121" s="1">
        <v>4.7183219999999998E-2</v>
      </c>
      <c r="Z121" s="1">
        <v>9.3861959999999998E-8</v>
      </c>
      <c r="AA121" s="1"/>
    </row>
    <row r="122" spans="2:27" x14ac:dyDescent="0.25">
      <c r="B122" s="2">
        <v>123558</v>
      </c>
      <c r="C122" s="1" t="s">
        <v>255</v>
      </c>
      <c r="D122" s="1" t="s">
        <v>431</v>
      </c>
      <c r="G122" s="1" t="s">
        <v>950</v>
      </c>
      <c r="H122" s="1" t="s">
        <v>791</v>
      </c>
      <c r="I122" s="1" t="s">
        <v>696</v>
      </c>
      <c r="K122" s="1"/>
      <c r="L122" s="1" t="s">
        <v>1117</v>
      </c>
      <c r="M122" s="1" t="s">
        <v>1202</v>
      </c>
      <c r="N122" s="1" t="s">
        <v>2506</v>
      </c>
      <c r="O122" s="1"/>
      <c r="P122" s="8">
        <v>123.357</v>
      </c>
      <c r="Q122" t="s">
        <v>1292</v>
      </c>
      <c r="R122" s="8">
        <v>1.158285E-7</v>
      </c>
      <c r="T122" s="12" t="s">
        <v>2717</v>
      </c>
      <c r="U122" s="1" t="s">
        <v>2876</v>
      </c>
      <c r="V122" s="1">
        <v>1.572061E-7</v>
      </c>
      <c r="W122" s="1"/>
      <c r="X122" s="1">
        <v>123.357</v>
      </c>
      <c r="Y122" s="1">
        <v>4.7481849999999999E-2</v>
      </c>
      <c r="Z122" s="1">
        <v>1.060739E-7</v>
      </c>
      <c r="AA122" s="1"/>
    </row>
    <row r="123" spans="2:27" x14ac:dyDescent="0.25">
      <c r="B123" s="2">
        <v>124558</v>
      </c>
      <c r="C123" s="1" t="s">
        <v>254</v>
      </c>
      <c r="D123" s="1" t="s">
        <v>432</v>
      </c>
      <c r="G123" s="1" t="s">
        <v>951</v>
      </c>
      <c r="H123" s="1" t="s">
        <v>792</v>
      </c>
      <c r="I123" s="1" t="s">
        <v>793</v>
      </c>
      <c r="K123" s="1"/>
      <c r="L123" s="1" t="s">
        <v>1118</v>
      </c>
      <c r="M123" s="1" t="s">
        <v>1203</v>
      </c>
      <c r="N123" s="1" t="s">
        <v>2571</v>
      </c>
      <c r="O123" s="1"/>
      <c r="P123" s="8">
        <v>124.357</v>
      </c>
      <c r="Q123" t="s">
        <v>167</v>
      </c>
      <c r="R123" s="8">
        <v>1.211898E-7</v>
      </c>
      <c r="T123" s="12" t="s">
        <v>2718</v>
      </c>
      <c r="U123" s="1" t="s">
        <v>2877</v>
      </c>
      <c r="V123" s="1">
        <v>1.7805569999999999E-7</v>
      </c>
      <c r="W123" s="1"/>
      <c r="X123" s="1">
        <v>124.357</v>
      </c>
      <c r="Y123" s="1">
        <v>4.763117E-2</v>
      </c>
      <c r="Z123" s="1">
        <v>1.123288E-7</v>
      </c>
      <c r="AA123" s="1"/>
    </row>
    <row r="124" spans="2:27" x14ac:dyDescent="0.25">
      <c r="B124" s="2">
        <v>125558</v>
      </c>
      <c r="C124" s="1" t="s">
        <v>253</v>
      </c>
      <c r="D124" s="1" t="s">
        <v>433</v>
      </c>
      <c r="G124" s="1" t="s">
        <v>952</v>
      </c>
      <c r="H124" s="1" t="s">
        <v>792</v>
      </c>
      <c r="I124" s="1" t="s">
        <v>794</v>
      </c>
      <c r="K124" s="1"/>
      <c r="L124" s="1" t="s">
        <v>1119</v>
      </c>
      <c r="M124" s="1" t="s">
        <v>1204</v>
      </c>
      <c r="N124" s="1" t="s">
        <v>2572</v>
      </c>
      <c r="O124" s="1"/>
      <c r="P124" s="8">
        <v>125.357</v>
      </c>
      <c r="Q124" t="s">
        <v>1293</v>
      </c>
      <c r="R124" s="8">
        <v>1.283383E-7</v>
      </c>
      <c r="T124" s="12" t="s">
        <v>2719</v>
      </c>
      <c r="U124" s="1" t="s">
        <v>2878</v>
      </c>
      <c r="V124" s="1">
        <v>2.0262849999999999E-7</v>
      </c>
      <c r="W124" s="1"/>
      <c r="X124" s="1">
        <v>125.357</v>
      </c>
      <c r="Y124" s="1">
        <v>4.792979E-2</v>
      </c>
      <c r="Z124" s="1">
        <v>1.137435E-7</v>
      </c>
      <c r="AA124" s="1"/>
    </row>
    <row r="125" spans="2:27" x14ac:dyDescent="0.25">
      <c r="B125" s="2">
        <v>126558</v>
      </c>
      <c r="C125" s="1" t="s">
        <v>252</v>
      </c>
      <c r="D125" s="1" t="s">
        <v>434</v>
      </c>
      <c r="G125" s="1" t="s">
        <v>953</v>
      </c>
      <c r="H125" s="1" t="s">
        <v>792</v>
      </c>
      <c r="I125" s="1" t="s">
        <v>795</v>
      </c>
      <c r="K125" s="1"/>
      <c r="L125" s="1" t="s">
        <v>1120</v>
      </c>
      <c r="M125" s="1" t="s">
        <v>1205</v>
      </c>
      <c r="N125" s="1" t="s">
        <v>2496</v>
      </c>
      <c r="O125" s="1"/>
      <c r="P125" s="8">
        <v>126.357</v>
      </c>
      <c r="Q125" t="s">
        <v>1294</v>
      </c>
      <c r="R125" s="8">
        <v>1.4196499999999999E-7</v>
      </c>
      <c r="T125" s="12" t="s">
        <v>2720</v>
      </c>
      <c r="U125" s="1" t="s">
        <v>2879</v>
      </c>
      <c r="V125" s="1">
        <v>1.8475740000000001E-7</v>
      </c>
      <c r="W125" s="1"/>
      <c r="X125" s="1">
        <v>126.357</v>
      </c>
      <c r="Y125" s="1">
        <v>4.8228420000000001E-2</v>
      </c>
      <c r="Z125" s="1">
        <v>1.188815E-7</v>
      </c>
      <c r="AA125" s="1"/>
    </row>
    <row r="126" spans="2:27" x14ac:dyDescent="0.25">
      <c r="B126" s="2">
        <v>127558</v>
      </c>
      <c r="C126" s="1" t="s">
        <v>251</v>
      </c>
      <c r="D126" s="1" t="s">
        <v>435</v>
      </c>
      <c r="G126" s="1" t="s">
        <v>954</v>
      </c>
      <c r="H126" s="1" t="s">
        <v>791</v>
      </c>
      <c r="I126" s="1" t="s">
        <v>796</v>
      </c>
      <c r="K126" s="1"/>
      <c r="L126" s="1" t="s">
        <v>1121</v>
      </c>
      <c r="M126" s="1" t="s">
        <v>1206</v>
      </c>
      <c r="N126" s="1" t="s">
        <v>2503</v>
      </c>
      <c r="O126" s="1"/>
      <c r="P126" s="8">
        <v>127.357</v>
      </c>
      <c r="Q126" t="s">
        <v>1295</v>
      </c>
      <c r="R126" s="8">
        <v>1.6763090000000001E-7</v>
      </c>
      <c r="T126" s="12" t="s">
        <v>2721</v>
      </c>
      <c r="U126" s="1" t="s">
        <v>2880</v>
      </c>
      <c r="V126" s="1">
        <v>1.6018460000000001E-7</v>
      </c>
      <c r="W126" s="1"/>
      <c r="X126" s="1">
        <v>127.357</v>
      </c>
      <c r="Y126" s="1">
        <v>4.8377740000000002E-2</v>
      </c>
      <c r="Z126" s="1">
        <v>1.2692349999999999E-7</v>
      </c>
      <c r="AA126" s="1"/>
    </row>
    <row r="127" spans="2:27" x14ac:dyDescent="0.25">
      <c r="B127" s="2">
        <v>128558</v>
      </c>
      <c r="C127" s="1" t="s">
        <v>252</v>
      </c>
      <c r="D127" s="1" t="s">
        <v>436</v>
      </c>
      <c r="G127" s="1" t="s">
        <v>955</v>
      </c>
      <c r="H127" s="1" t="s">
        <v>797</v>
      </c>
      <c r="I127" s="1" t="s">
        <v>798</v>
      </c>
      <c r="K127" s="1"/>
      <c r="L127" s="1" t="s">
        <v>1122</v>
      </c>
      <c r="M127" s="1" t="s">
        <v>1207</v>
      </c>
      <c r="N127" s="1" t="s">
        <v>2573</v>
      </c>
      <c r="O127" s="1"/>
      <c r="P127" s="8">
        <v>128.357</v>
      </c>
      <c r="Q127" t="s">
        <v>1335</v>
      </c>
      <c r="R127" s="8">
        <v>1.7433249999999999E-7</v>
      </c>
      <c r="T127" s="12" t="s">
        <v>2722</v>
      </c>
      <c r="U127" s="1" t="s">
        <v>2881</v>
      </c>
      <c r="V127" s="1">
        <v>1.415689E-7</v>
      </c>
      <c r="W127" s="1"/>
      <c r="X127" s="1">
        <v>128.357</v>
      </c>
      <c r="Y127" s="1">
        <v>4.8676360000000002E-2</v>
      </c>
      <c r="Z127" s="1">
        <v>1.387631E-7</v>
      </c>
      <c r="AA127" s="1"/>
    </row>
    <row r="128" spans="2:27" x14ac:dyDescent="0.25">
      <c r="B128" s="2">
        <v>129558</v>
      </c>
      <c r="C128" s="1" t="s">
        <v>254</v>
      </c>
      <c r="D128" s="1" t="s">
        <v>437</v>
      </c>
      <c r="G128" s="1" t="s">
        <v>956</v>
      </c>
      <c r="H128" s="1" t="s">
        <v>799</v>
      </c>
      <c r="I128" s="1" t="s">
        <v>800</v>
      </c>
      <c r="K128" s="1"/>
      <c r="L128" s="1" t="s">
        <v>1123</v>
      </c>
      <c r="M128" s="1" t="s">
        <v>1206</v>
      </c>
      <c r="N128" s="1" t="s">
        <v>2558</v>
      </c>
      <c r="O128" s="1"/>
      <c r="P128" s="8">
        <v>129.357</v>
      </c>
      <c r="Q128" t="s">
        <v>1336</v>
      </c>
      <c r="R128" s="8">
        <v>1.616739E-7</v>
      </c>
      <c r="T128" s="12" t="s">
        <v>2723</v>
      </c>
      <c r="U128" s="1" t="s">
        <v>2882</v>
      </c>
      <c r="V128" s="1">
        <v>1.303994E-7</v>
      </c>
      <c r="W128" s="1"/>
      <c r="X128" s="1">
        <v>129.357</v>
      </c>
      <c r="Y128" s="1">
        <v>4.9124300000000003E-2</v>
      </c>
      <c r="Z128" s="1">
        <v>1.6092920000000001E-7</v>
      </c>
      <c r="AA128" s="1"/>
    </row>
    <row r="129" spans="2:27" x14ac:dyDescent="0.25">
      <c r="B129" s="2">
        <v>130558</v>
      </c>
      <c r="C129" s="1" t="s">
        <v>255</v>
      </c>
      <c r="D129" s="1" t="s">
        <v>438</v>
      </c>
      <c r="G129" s="1" t="s">
        <v>957</v>
      </c>
      <c r="H129" s="1" t="s">
        <v>789</v>
      </c>
      <c r="I129" s="1" t="s">
        <v>801</v>
      </c>
      <c r="K129" s="1"/>
      <c r="L129" s="1" t="s">
        <v>1124</v>
      </c>
      <c r="M129" s="1" t="s">
        <v>1207</v>
      </c>
      <c r="N129" s="1" t="s">
        <v>2574</v>
      </c>
      <c r="O129" s="1"/>
      <c r="P129" s="8">
        <v>130.357</v>
      </c>
      <c r="Q129" t="s">
        <v>1337</v>
      </c>
      <c r="R129" s="8">
        <v>1.430581E-7</v>
      </c>
      <c r="T129" s="12" t="s">
        <v>2724</v>
      </c>
      <c r="U129" s="1" t="s">
        <v>2883</v>
      </c>
      <c r="V129" s="1">
        <v>1.2071929999999999E-7</v>
      </c>
      <c r="W129" s="1"/>
      <c r="X129" s="1">
        <v>130.357</v>
      </c>
      <c r="Y129" s="1">
        <v>4.9273619999999997E-2</v>
      </c>
      <c r="Z129" s="1">
        <v>1.497598E-7</v>
      </c>
      <c r="AA129" s="1"/>
    </row>
    <row r="130" spans="2:27" x14ac:dyDescent="0.25">
      <c r="B130" s="2">
        <v>131558</v>
      </c>
      <c r="C130" s="1" t="s">
        <v>257</v>
      </c>
      <c r="D130" s="1" t="s">
        <v>439</v>
      </c>
      <c r="G130" s="1" t="s">
        <v>958</v>
      </c>
      <c r="H130" s="1" t="s">
        <v>802</v>
      </c>
      <c r="I130" s="1" t="s">
        <v>803</v>
      </c>
      <c r="K130" s="1"/>
      <c r="L130" s="1" t="s">
        <v>1125</v>
      </c>
      <c r="M130" s="1" t="s">
        <v>1208</v>
      </c>
      <c r="N130" s="1" t="s">
        <v>2575</v>
      </c>
      <c r="O130" s="1"/>
      <c r="P130" s="8">
        <v>131.357</v>
      </c>
      <c r="Q130" t="s">
        <v>1338</v>
      </c>
      <c r="R130" s="8">
        <v>1.2816559999999999E-7</v>
      </c>
      <c r="T130" s="12" t="s">
        <v>2725</v>
      </c>
      <c r="U130" s="1" t="s">
        <v>2884</v>
      </c>
      <c r="V130" s="1">
        <v>1.102945E-7</v>
      </c>
      <c r="W130" s="1"/>
      <c r="X130" s="1">
        <v>131.357</v>
      </c>
      <c r="Y130" s="1">
        <v>4.9572239999999997E-2</v>
      </c>
      <c r="Z130" s="1">
        <v>1.3635649999999999E-7</v>
      </c>
      <c r="AA130" s="1"/>
    </row>
    <row r="131" spans="2:27" x14ac:dyDescent="0.25">
      <c r="B131" s="2">
        <v>132558</v>
      </c>
      <c r="C131" s="1" t="s">
        <v>258</v>
      </c>
      <c r="D131" s="1" t="s">
        <v>440</v>
      </c>
      <c r="G131" s="1" t="s">
        <v>959</v>
      </c>
      <c r="H131" s="1" t="s">
        <v>804</v>
      </c>
      <c r="I131" s="1" t="s">
        <v>805</v>
      </c>
      <c r="K131" s="1"/>
      <c r="L131" s="1" t="s">
        <v>1126</v>
      </c>
      <c r="M131" s="1" t="s">
        <v>1208</v>
      </c>
      <c r="N131" s="1" t="s">
        <v>2576</v>
      </c>
      <c r="O131" s="1"/>
      <c r="P131" s="8">
        <v>132.357</v>
      </c>
      <c r="Q131" t="s">
        <v>1339</v>
      </c>
      <c r="R131" s="8">
        <v>1.184854E-7</v>
      </c>
      <c r="T131" s="12" t="s">
        <v>2726</v>
      </c>
      <c r="U131" s="1" t="s">
        <v>2884</v>
      </c>
      <c r="V131" s="1">
        <v>1.0061430000000001E-7</v>
      </c>
      <c r="W131" s="1"/>
      <c r="X131" s="1">
        <v>132.357</v>
      </c>
      <c r="Y131" s="1">
        <v>4.9572239999999997E-2</v>
      </c>
      <c r="Z131" s="1">
        <v>1.2444239999999999E-7</v>
      </c>
      <c r="AA131" s="1"/>
    </row>
    <row r="132" spans="2:27" x14ac:dyDescent="0.25">
      <c r="B132" s="2">
        <v>133558</v>
      </c>
      <c r="C132" s="1" t="s">
        <v>259</v>
      </c>
      <c r="D132" s="1" t="s">
        <v>441</v>
      </c>
      <c r="G132" s="1" t="s">
        <v>960</v>
      </c>
      <c r="H132" s="1" t="s">
        <v>804</v>
      </c>
      <c r="I132" s="1" t="s">
        <v>806</v>
      </c>
      <c r="K132" s="1"/>
      <c r="L132" s="1" t="s">
        <v>1127</v>
      </c>
      <c r="M132" s="1" t="s">
        <v>1209</v>
      </c>
      <c r="N132" s="1" t="s">
        <v>2561</v>
      </c>
      <c r="O132" s="1"/>
      <c r="P132" s="8">
        <v>133.357</v>
      </c>
      <c r="Q132" t="s">
        <v>1340</v>
      </c>
      <c r="R132" s="8">
        <v>1.102945E-7</v>
      </c>
      <c r="T132" s="12" t="s">
        <v>2727</v>
      </c>
      <c r="U132" s="1" t="s">
        <v>2884</v>
      </c>
      <c r="V132" s="1">
        <v>8.9444850000000003E-8</v>
      </c>
      <c r="W132" s="1"/>
      <c r="X132" s="1">
        <v>133.357</v>
      </c>
      <c r="Y132" s="1">
        <v>4.9721559999999998E-2</v>
      </c>
      <c r="Z132" s="1">
        <v>1.162515E-7</v>
      </c>
      <c r="AA132" s="1"/>
    </row>
    <row r="133" spans="2:27" x14ac:dyDescent="0.25">
      <c r="B133" s="2">
        <v>134558</v>
      </c>
      <c r="C133" s="1" t="s">
        <v>260</v>
      </c>
      <c r="D133" s="1" t="s">
        <v>442</v>
      </c>
      <c r="G133" s="1" t="s">
        <v>961</v>
      </c>
      <c r="H133" s="1" t="s">
        <v>807</v>
      </c>
      <c r="I133" s="1" t="s">
        <v>808</v>
      </c>
      <c r="K133" s="1"/>
      <c r="L133" s="1" t="s">
        <v>1128</v>
      </c>
      <c r="M133" s="1" t="s">
        <v>1209</v>
      </c>
      <c r="N133" s="1" t="s">
        <v>2577</v>
      </c>
      <c r="O133" s="1"/>
      <c r="P133" s="8">
        <v>134.357</v>
      </c>
      <c r="Q133" t="s">
        <v>1341</v>
      </c>
      <c r="R133" s="8">
        <v>1.0284820000000001E-7</v>
      </c>
      <c r="T133" s="12" t="s">
        <v>2728</v>
      </c>
      <c r="U133" s="1" t="s">
        <v>2883</v>
      </c>
      <c r="V133" s="1">
        <v>7.5246239999999995E-8</v>
      </c>
      <c r="W133" s="1"/>
      <c r="X133" s="1">
        <v>134.357</v>
      </c>
      <c r="Y133" s="1">
        <v>4.9870869999999998E-2</v>
      </c>
      <c r="Z133" s="1">
        <v>1.095498E-7</v>
      </c>
      <c r="AA133" s="1"/>
    </row>
    <row r="134" spans="2:27" x14ac:dyDescent="0.25">
      <c r="B134" s="2">
        <v>135558</v>
      </c>
      <c r="C134" s="1" t="s">
        <v>261</v>
      </c>
      <c r="D134" s="1" t="s">
        <v>443</v>
      </c>
      <c r="G134" s="1" t="s">
        <v>962</v>
      </c>
      <c r="H134" s="1" t="s">
        <v>807</v>
      </c>
      <c r="I134" s="1" t="s">
        <v>809</v>
      </c>
      <c r="K134" s="1"/>
      <c r="L134" s="1" t="s">
        <v>1129</v>
      </c>
      <c r="M134" s="1" t="s">
        <v>1209</v>
      </c>
      <c r="N134" s="1" t="s">
        <v>2578</v>
      </c>
      <c r="O134" s="1"/>
      <c r="P134" s="8">
        <v>135.357</v>
      </c>
      <c r="Q134" t="s">
        <v>1342</v>
      </c>
      <c r="R134" s="8">
        <v>9.3168000000000004E-8</v>
      </c>
      <c r="T134" s="12" t="s">
        <v>2729</v>
      </c>
      <c r="U134" s="1" t="s">
        <v>2882</v>
      </c>
      <c r="V134" s="1">
        <v>6.3555559999999996E-8</v>
      </c>
      <c r="W134" s="1"/>
      <c r="X134" s="1">
        <v>135.357</v>
      </c>
      <c r="Y134" s="1">
        <v>4.9870869999999998E-2</v>
      </c>
      <c r="Z134" s="1">
        <v>1.035928E-7</v>
      </c>
      <c r="AA134" s="1"/>
    </row>
    <row r="135" spans="2:27" x14ac:dyDescent="0.25">
      <c r="B135" s="2">
        <v>136558</v>
      </c>
      <c r="C135" s="1" t="s">
        <v>262</v>
      </c>
      <c r="D135" s="1" t="s">
        <v>397</v>
      </c>
      <c r="G135" s="1" t="s">
        <v>963</v>
      </c>
      <c r="H135" s="1" t="s">
        <v>807</v>
      </c>
      <c r="I135" s="1" t="s">
        <v>810</v>
      </c>
      <c r="K135" s="1"/>
      <c r="L135" s="1" t="s">
        <v>1130</v>
      </c>
      <c r="M135" s="1" t="s">
        <v>1208</v>
      </c>
      <c r="N135" s="1" t="s">
        <v>2579</v>
      </c>
      <c r="O135" s="1"/>
      <c r="P135" s="8">
        <v>136.357</v>
      </c>
      <c r="Q135" t="s">
        <v>1343</v>
      </c>
      <c r="R135" s="8">
        <v>7.9043840000000005E-8</v>
      </c>
      <c r="T135" s="12" t="s">
        <v>2730</v>
      </c>
      <c r="U135" s="1" t="s">
        <v>2880</v>
      </c>
      <c r="V135" s="1">
        <v>4.5833390000000003E-8</v>
      </c>
      <c r="W135" s="1"/>
      <c r="X135" s="1">
        <v>136.357</v>
      </c>
      <c r="Y135" s="1">
        <v>4.9870869999999998E-2</v>
      </c>
      <c r="Z135" s="1">
        <v>9.9869660000000004E-8</v>
      </c>
      <c r="AA135" s="1"/>
    </row>
    <row r="136" spans="2:27" x14ac:dyDescent="0.25">
      <c r="B136" s="2">
        <v>137558</v>
      </c>
      <c r="C136" s="1" t="s">
        <v>263</v>
      </c>
      <c r="D136" s="1" t="s">
        <v>444</v>
      </c>
      <c r="G136" s="1" t="s">
        <v>964</v>
      </c>
      <c r="H136" s="1" t="s">
        <v>787</v>
      </c>
      <c r="I136" s="1" t="s">
        <v>811</v>
      </c>
      <c r="K136" s="1"/>
      <c r="L136" s="1" t="s">
        <v>1131</v>
      </c>
      <c r="M136" s="1" t="s">
        <v>1208</v>
      </c>
      <c r="N136" s="1" t="s">
        <v>2580</v>
      </c>
      <c r="O136" s="1"/>
      <c r="P136" s="8">
        <v>137.357</v>
      </c>
      <c r="Q136" t="s">
        <v>1340</v>
      </c>
      <c r="R136" s="8">
        <v>6.8246720000000006E-8</v>
      </c>
      <c r="T136" s="12" t="s">
        <v>2731</v>
      </c>
      <c r="U136" s="1" t="s">
        <v>2879</v>
      </c>
      <c r="V136" s="1">
        <v>3.2281149999999998E-8</v>
      </c>
      <c r="W136" s="1"/>
      <c r="X136" s="1">
        <v>137.357</v>
      </c>
      <c r="Y136" s="1">
        <v>5.0020189999999999E-2</v>
      </c>
      <c r="Z136" s="1">
        <v>9.3168000000000004E-8</v>
      </c>
      <c r="AA136" s="1"/>
    </row>
    <row r="137" spans="2:27" x14ac:dyDescent="0.25">
      <c r="B137" s="2">
        <v>138558</v>
      </c>
      <c r="C137" s="1" t="s">
        <v>264</v>
      </c>
      <c r="D137" s="1" t="s">
        <v>445</v>
      </c>
      <c r="G137" s="1" t="s">
        <v>965</v>
      </c>
      <c r="H137" s="1" t="s">
        <v>787</v>
      </c>
      <c r="I137" s="1" t="s">
        <v>812</v>
      </c>
      <c r="K137" s="1"/>
      <c r="L137" s="1" t="s">
        <v>1132</v>
      </c>
      <c r="M137" s="1" t="s">
        <v>1207</v>
      </c>
      <c r="N137" s="1" t="s">
        <v>2581</v>
      </c>
      <c r="O137" s="1"/>
      <c r="P137" s="8">
        <v>138.357</v>
      </c>
      <c r="Q137" t="s">
        <v>1344</v>
      </c>
      <c r="R137" s="8">
        <v>5.3354140000000001E-8</v>
      </c>
      <c r="T137" s="12" t="s">
        <v>2732</v>
      </c>
      <c r="U137" s="1" t="s">
        <v>2885</v>
      </c>
      <c r="V137" s="1">
        <v>2.7515519999999999E-8</v>
      </c>
      <c r="W137" s="1"/>
      <c r="X137" s="1">
        <v>138.357</v>
      </c>
      <c r="Y137" s="1">
        <v>4.9870869999999998E-2</v>
      </c>
      <c r="Z137" s="1">
        <v>8.1501109999999998E-8</v>
      </c>
      <c r="AA137" s="1"/>
    </row>
    <row r="138" spans="2:27" x14ac:dyDescent="0.25">
      <c r="B138" s="2">
        <v>139558</v>
      </c>
      <c r="C138" s="1" t="s">
        <v>265</v>
      </c>
      <c r="D138" s="1" t="s">
        <v>373</v>
      </c>
      <c r="G138" s="1" t="s">
        <v>966</v>
      </c>
      <c r="H138" s="1" t="s">
        <v>270</v>
      </c>
      <c r="I138" s="1" t="s">
        <v>813</v>
      </c>
      <c r="K138" s="1"/>
      <c r="L138" s="1" t="s">
        <v>1133</v>
      </c>
      <c r="M138" s="1" t="s">
        <v>1207</v>
      </c>
      <c r="N138" s="1" t="s">
        <v>2582</v>
      </c>
      <c r="O138" s="1"/>
      <c r="P138" s="8">
        <v>139.357</v>
      </c>
      <c r="Q138" t="s">
        <v>1345</v>
      </c>
      <c r="R138" s="8">
        <v>3.9504049999999997E-8</v>
      </c>
      <c r="T138" s="12" t="s">
        <v>2733</v>
      </c>
      <c r="U138" s="1" t="s">
        <v>2885</v>
      </c>
      <c r="V138" s="1">
        <v>2.5281639999999999E-8</v>
      </c>
      <c r="W138" s="1"/>
      <c r="X138" s="1">
        <v>139.357</v>
      </c>
      <c r="Y138" s="1">
        <v>4.9870869999999998E-2</v>
      </c>
      <c r="Z138" s="1">
        <v>7.0480609999999996E-8</v>
      </c>
      <c r="AA138" s="1"/>
    </row>
    <row r="139" spans="2:27" x14ac:dyDescent="0.25">
      <c r="B139" s="2">
        <v>140558</v>
      </c>
      <c r="C139" s="1" t="s">
        <v>266</v>
      </c>
      <c r="D139" s="1" t="s">
        <v>396</v>
      </c>
      <c r="G139" s="1" t="s">
        <v>967</v>
      </c>
      <c r="H139" s="1" t="s">
        <v>270</v>
      </c>
      <c r="I139" s="1" t="s">
        <v>814</v>
      </c>
      <c r="K139" s="1"/>
      <c r="L139" s="1" t="s">
        <v>1134</v>
      </c>
      <c r="M139" s="1" t="s">
        <v>1207</v>
      </c>
      <c r="N139" s="1" t="s">
        <v>2583</v>
      </c>
      <c r="O139" s="1"/>
      <c r="P139" s="8">
        <v>140.357</v>
      </c>
      <c r="Q139" t="s">
        <v>1346</v>
      </c>
      <c r="R139" s="8">
        <v>3.5483049999999997E-8</v>
      </c>
      <c r="T139" s="12" t="s">
        <v>2734</v>
      </c>
      <c r="U139" s="1" t="s">
        <v>2885</v>
      </c>
      <c r="V139" s="1">
        <v>3.079189E-8</v>
      </c>
      <c r="W139" s="1"/>
      <c r="X139" s="1">
        <v>140.357</v>
      </c>
      <c r="Y139" s="1">
        <v>4.9572239999999997E-2</v>
      </c>
      <c r="Z139" s="1">
        <v>4.9705460000000002E-8</v>
      </c>
      <c r="AA139" s="1"/>
    </row>
    <row r="140" spans="2:27" x14ac:dyDescent="0.25">
      <c r="B140" s="2">
        <v>141558</v>
      </c>
      <c r="C140" s="1" t="s">
        <v>267</v>
      </c>
      <c r="D140" s="1" t="s">
        <v>446</v>
      </c>
      <c r="G140" s="1" t="s">
        <v>968</v>
      </c>
      <c r="H140" s="1" t="s">
        <v>270</v>
      </c>
      <c r="I140" s="1" t="s">
        <v>815</v>
      </c>
      <c r="K140" s="1"/>
      <c r="L140" s="1" t="s">
        <v>1135</v>
      </c>
      <c r="M140" s="1" t="s">
        <v>1207</v>
      </c>
      <c r="N140" s="1" t="s">
        <v>2584</v>
      </c>
      <c r="O140" s="1"/>
      <c r="P140" s="8">
        <v>141.357</v>
      </c>
      <c r="Q140" t="s">
        <v>1347</v>
      </c>
      <c r="R140" s="8">
        <v>3.4068260000000001E-8</v>
      </c>
      <c r="T140" s="12" t="s">
        <v>2735</v>
      </c>
      <c r="U140" s="1" t="s">
        <v>2880</v>
      </c>
      <c r="V140" s="1">
        <v>4.7173730000000003E-8</v>
      </c>
      <c r="W140" s="1"/>
      <c r="X140" s="1">
        <v>141.357</v>
      </c>
      <c r="Y140" s="1">
        <v>4.9273619999999997E-2</v>
      </c>
      <c r="Z140" s="1">
        <v>4.129116E-8</v>
      </c>
      <c r="AA140" s="1"/>
    </row>
    <row r="141" spans="2:27" x14ac:dyDescent="0.25">
      <c r="B141" s="2">
        <v>142558</v>
      </c>
      <c r="C141" s="1" t="s">
        <v>268</v>
      </c>
      <c r="D141" s="1" t="s">
        <v>404</v>
      </c>
      <c r="G141" s="1" t="s">
        <v>969</v>
      </c>
      <c r="H141" s="1" t="s">
        <v>270</v>
      </c>
      <c r="I141" s="1" t="s">
        <v>435</v>
      </c>
      <c r="K141" s="1"/>
      <c r="L141" s="1" t="s">
        <v>1136</v>
      </c>
      <c r="M141" s="1" t="s">
        <v>1207</v>
      </c>
      <c r="N141" s="1" t="s">
        <v>2585</v>
      </c>
      <c r="O141" s="1"/>
      <c r="P141" s="8">
        <v>142.357</v>
      </c>
      <c r="Q141" t="s">
        <v>1348</v>
      </c>
      <c r="R141" s="8">
        <v>3.3323630000000002E-8</v>
      </c>
      <c r="T141" s="12" t="s">
        <v>2736</v>
      </c>
      <c r="U141" s="1" t="s">
        <v>2882</v>
      </c>
      <c r="V141" s="1">
        <v>6.5938380000000007E-8</v>
      </c>
      <c r="W141" s="1"/>
      <c r="X141" s="1">
        <v>142.357</v>
      </c>
      <c r="Y141" s="1">
        <v>4.9273619999999997E-2</v>
      </c>
      <c r="Z141" s="1">
        <v>4.0248680000000003E-8</v>
      </c>
      <c r="AA141" s="1"/>
    </row>
    <row r="142" spans="2:27" x14ac:dyDescent="0.25">
      <c r="B142" s="2">
        <v>143558</v>
      </c>
      <c r="C142" s="1" t="s">
        <v>269</v>
      </c>
      <c r="D142" s="1" t="s">
        <v>447</v>
      </c>
      <c r="G142" s="1" t="s">
        <v>970</v>
      </c>
      <c r="H142" s="1" t="s">
        <v>270</v>
      </c>
      <c r="I142" s="1" t="s">
        <v>816</v>
      </c>
      <c r="K142" s="1"/>
      <c r="L142" s="1" t="s">
        <v>1137</v>
      </c>
      <c r="M142" s="1" t="s">
        <v>1207</v>
      </c>
      <c r="N142" s="1" t="s">
        <v>2586</v>
      </c>
      <c r="O142" s="1"/>
      <c r="P142" s="8">
        <v>143.357</v>
      </c>
      <c r="Q142" t="s">
        <v>1349</v>
      </c>
      <c r="R142" s="8">
        <v>3.2727929999999998E-8</v>
      </c>
      <c r="T142" s="12" t="s">
        <v>2737</v>
      </c>
      <c r="U142" s="1" t="s">
        <v>2884</v>
      </c>
      <c r="V142" s="1">
        <v>8.3809470000000004E-8</v>
      </c>
      <c r="W142" s="1"/>
      <c r="X142" s="1">
        <v>143.357</v>
      </c>
      <c r="Y142" s="1">
        <v>4.9273619999999997E-2</v>
      </c>
      <c r="Z142" s="1">
        <v>3.9578510000000003E-8</v>
      </c>
      <c r="AA142" s="1"/>
    </row>
    <row r="143" spans="2:27" x14ac:dyDescent="0.25">
      <c r="B143" s="2">
        <v>144558</v>
      </c>
      <c r="C143" s="1" t="s">
        <v>270</v>
      </c>
      <c r="D143" s="1" t="s">
        <v>448</v>
      </c>
      <c r="G143" s="1" t="s">
        <v>971</v>
      </c>
      <c r="H143" s="1" t="s">
        <v>270</v>
      </c>
      <c r="I143" s="1" t="s">
        <v>411</v>
      </c>
      <c r="K143" s="1"/>
      <c r="L143" s="1" t="s">
        <v>1138</v>
      </c>
      <c r="M143" s="1" t="s">
        <v>1207</v>
      </c>
      <c r="N143" s="1" t="s">
        <v>2587</v>
      </c>
      <c r="O143" s="1"/>
      <c r="P143" s="8">
        <v>144.357</v>
      </c>
      <c r="Q143" t="s">
        <v>1350</v>
      </c>
      <c r="R143" s="8">
        <v>3.2206689999999999E-8</v>
      </c>
      <c r="T143" s="12" t="s">
        <v>2738</v>
      </c>
      <c r="U143" s="1" t="s">
        <v>2886</v>
      </c>
      <c r="V143" s="1">
        <v>9.7212779999999994E-8</v>
      </c>
      <c r="W143" s="1"/>
      <c r="X143" s="1">
        <v>144.357</v>
      </c>
      <c r="Y143" s="1">
        <v>4.9273619999999997E-2</v>
      </c>
      <c r="Z143" s="1">
        <v>3.9131730000000003E-8</v>
      </c>
      <c r="AA143" s="1"/>
    </row>
    <row r="144" spans="2:27" x14ac:dyDescent="0.25">
      <c r="B144" s="2">
        <v>145558</v>
      </c>
      <c r="C144" s="1" t="s">
        <v>270</v>
      </c>
      <c r="D144" s="1" t="s">
        <v>429</v>
      </c>
      <c r="G144" s="1" t="s">
        <v>972</v>
      </c>
      <c r="H144" s="1" t="s">
        <v>269</v>
      </c>
      <c r="I144" s="1" t="s">
        <v>817</v>
      </c>
      <c r="K144" s="1"/>
      <c r="L144" s="1" t="s">
        <v>1139</v>
      </c>
      <c r="M144" s="1" t="s">
        <v>1207</v>
      </c>
      <c r="N144" s="1" t="s">
        <v>2588</v>
      </c>
      <c r="O144" s="1"/>
      <c r="P144" s="8">
        <v>145.357</v>
      </c>
      <c r="Q144" t="s">
        <v>1351</v>
      </c>
      <c r="R144" s="8">
        <v>3.1759909999999999E-8</v>
      </c>
      <c r="T144" s="12" t="s">
        <v>2739</v>
      </c>
      <c r="U144" s="1" t="s">
        <v>2887</v>
      </c>
      <c r="V144" s="1">
        <v>1.0987150000000001E-7</v>
      </c>
      <c r="W144" s="1"/>
      <c r="X144" s="1">
        <v>145.357</v>
      </c>
      <c r="Y144" s="1">
        <v>4.9124300000000003E-2</v>
      </c>
      <c r="Z144" s="1">
        <v>3.8759419999999998E-8</v>
      </c>
      <c r="AA144" s="1"/>
    </row>
    <row r="145" spans="2:27" x14ac:dyDescent="0.25">
      <c r="B145" s="2">
        <v>146558</v>
      </c>
      <c r="C145" s="1" t="s">
        <v>270</v>
      </c>
      <c r="D145" s="1" t="s">
        <v>449</v>
      </c>
      <c r="G145" s="1" t="s">
        <v>973</v>
      </c>
      <c r="H145" s="1" t="s">
        <v>269</v>
      </c>
      <c r="I145" s="1" t="s">
        <v>818</v>
      </c>
      <c r="K145" s="1"/>
      <c r="L145" s="1" t="s">
        <v>1140</v>
      </c>
      <c r="M145" s="1" t="s">
        <v>1207</v>
      </c>
      <c r="N145" s="1" t="s">
        <v>2589</v>
      </c>
      <c r="O145" s="1"/>
      <c r="P145" s="8">
        <v>146.357</v>
      </c>
      <c r="Q145" t="s">
        <v>1352</v>
      </c>
      <c r="R145" s="8">
        <v>3.146206E-8</v>
      </c>
      <c r="T145" s="12" t="s">
        <v>2740</v>
      </c>
      <c r="U145" s="1" t="s">
        <v>2888</v>
      </c>
      <c r="V145" s="1">
        <v>1.167221E-7</v>
      </c>
      <c r="W145" s="1"/>
      <c r="X145" s="1">
        <v>146.357</v>
      </c>
      <c r="Y145" s="1">
        <v>4.9124300000000003E-2</v>
      </c>
      <c r="Z145" s="1">
        <v>3.8461569999999999E-8</v>
      </c>
      <c r="AA145" s="1"/>
    </row>
    <row r="146" spans="2:27" x14ac:dyDescent="0.25">
      <c r="B146" s="2">
        <v>147558</v>
      </c>
      <c r="C146" s="1" t="s">
        <v>270</v>
      </c>
      <c r="D146" s="1" t="s">
        <v>450</v>
      </c>
      <c r="G146" s="1" t="s">
        <v>974</v>
      </c>
      <c r="H146" s="1" t="s">
        <v>269</v>
      </c>
      <c r="I146" s="1" t="s">
        <v>819</v>
      </c>
      <c r="K146" s="1"/>
      <c r="L146" s="1"/>
      <c r="M146" s="1"/>
      <c r="T146" s="12" t="s">
        <v>2741</v>
      </c>
      <c r="U146" s="1" t="s">
        <v>2889</v>
      </c>
      <c r="V146" s="1">
        <v>1.2543419999999999E-7</v>
      </c>
      <c r="W146" s="1"/>
      <c r="X146" s="1">
        <v>147.357</v>
      </c>
      <c r="Y146" s="1">
        <v>4.9124300000000003E-2</v>
      </c>
      <c r="Z146" s="1">
        <v>3.816372E-8</v>
      </c>
      <c r="AA146" s="1"/>
    </row>
    <row r="147" spans="2:27" x14ac:dyDescent="0.25">
      <c r="B147" s="2">
        <v>148558</v>
      </c>
      <c r="C147" s="1" t="s">
        <v>269</v>
      </c>
      <c r="D147" s="1" t="s">
        <v>451</v>
      </c>
      <c r="G147" s="1" t="s">
        <v>975</v>
      </c>
      <c r="H147" s="1" t="s">
        <v>269</v>
      </c>
      <c r="I147" s="1" t="s">
        <v>820</v>
      </c>
      <c r="K147" s="1"/>
      <c r="L147" s="1"/>
      <c r="M147" s="1"/>
      <c r="T147" s="12" t="s">
        <v>2742</v>
      </c>
      <c r="U147" s="1" t="s">
        <v>2890</v>
      </c>
      <c r="V147" s="1">
        <v>1.328805E-7</v>
      </c>
      <c r="W147" s="1"/>
      <c r="X147" s="1">
        <v>148.357</v>
      </c>
      <c r="Y147" s="1">
        <v>4.9124300000000003E-2</v>
      </c>
      <c r="Z147" s="1">
        <v>3.794033E-8</v>
      </c>
      <c r="AA147" s="1"/>
    </row>
    <row r="148" spans="2:27" x14ac:dyDescent="0.25">
      <c r="B148" s="2">
        <v>149558</v>
      </c>
      <c r="C148" s="1" t="s">
        <v>268</v>
      </c>
      <c r="D148" s="1" t="s">
        <v>452</v>
      </c>
      <c r="G148" s="1" t="s">
        <v>976</v>
      </c>
      <c r="H148" s="1" t="s">
        <v>269</v>
      </c>
      <c r="I148" s="1" t="s">
        <v>821</v>
      </c>
      <c r="K148" s="1"/>
      <c r="L148" s="1"/>
      <c r="M148" s="1"/>
      <c r="T148" s="12" t="s">
        <v>2743</v>
      </c>
      <c r="U148" s="1" t="s">
        <v>2891</v>
      </c>
      <c r="V148" s="1">
        <v>1.482705E-7</v>
      </c>
      <c r="W148" s="1"/>
      <c r="X148" s="1">
        <v>149.357</v>
      </c>
      <c r="Y148" s="1">
        <v>4.9124300000000003E-2</v>
      </c>
      <c r="Z148" s="1">
        <v>3.7791399999999999E-8</v>
      </c>
      <c r="AA148" s="1"/>
    </row>
    <row r="149" spans="2:27" x14ac:dyDescent="0.25">
      <c r="B149" s="2">
        <v>150558</v>
      </c>
      <c r="C149" s="1" t="s">
        <v>267</v>
      </c>
      <c r="D149" s="1" t="s">
        <v>453</v>
      </c>
      <c r="G149" s="1" t="s">
        <v>977</v>
      </c>
      <c r="H149" s="1" t="s">
        <v>269</v>
      </c>
      <c r="I149" s="1" t="s">
        <v>822</v>
      </c>
      <c r="K149" s="1"/>
      <c r="L149" s="1"/>
      <c r="M149" s="1"/>
      <c r="T149" s="12" t="s">
        <v>2744</v>
      </c>
      <c r="U149" s="1" t="s">
        <v>2892</v>
      </c>
      <c r="V149" s="1">
        <v>1.616739E-7</v>
      </c>
      <c r="W149" s="1"/>
      <c r="X149" s="1">
        <v>150.357</v>
      </c>
      <c r="Y149" s="1">
        <v>4.9124300000000003E-2</v>
      </c>
      <c r="Z149" s="1">
        <v>3.7568009999999999E-8</v>
      </c>
      <c r="AA149" s="1"/>
    </row>
    <row r="150" spans="2:27" x14ac:dyDescent="0.25">
      <c r="B150" s="2">
        <v>151558</v>
      </c>
      <c r="C150" s="1" t="s">
        <v>271</v>
      </c>
      <c r="D150" s="1" t="s">
        <v>454</v>
      </c>
      <c r="G150" s="1" t="s">
        <v>978</v>
      </c>
      <c r="H150" s="1" t="s">
        <v>269</v>
      </c>
      <c r="I150" s="1" t="s">
        <v>823</v>
      </c>
      <c r="K150" s="1"/>
      <c r="L150" s="1"/>
      <c r="M150" s="1"/>
      <c r="T150" s="12" t="s">
        <v>2745</v>
      </c>
      <c r="U150" s="1" t="s">
        <v>2893</v>
      </c>
      <c r="V150" s="1">
        <v>1.8475740000000001E-7</v>
      </c>
      <c r="W150" s="1"/>
      <c r="X150" s="1">
        <v>151.357</v>
      </c>
      <c r="Y150" s="1">
        <v>4.9124300000000003E-2</v>
      </c>
      <c r="Z150" s="1">
        <v>3.7344630000000002E-8</v>
      </c>
      <c r="AA150" s="1"/>
    </row>
    <row r="151" spans="2:27" x14ac:dyDescent="0.25">
      <c r="B151" s="2">
        <v>152558</v>
      </c>
      <c r="C151" s="1" t="s">
        <v>271</v>
      </c>
      <c r="D151" s="1" t="s">
        <v>455</v>
      </c>
      <c r="G151" s="1" t="s">
        <v>979</v>
      </c>
      <c r="H151" s="1" t="s">
        <v>269</v>
      </c>
      <c r="I151" s="1" t="s">
        <v>824</v>
      </c>
      <c r="K151" s="1"/>
      <c r="L151" s="1"/>
      <c r="M151" s="1"/>
      <c r="T151" s="12" t="s">
        <v>2746</v>
      </c>
      <c r="U151" s="1" t="s">
        <v>2894</v>
      </c>
      <c r="V151" s="1">
        <v>1.7060940000000001E-7</v>
      </c>
      <c r="W151" s="1"/>
    </row>
    <row r="152" spans="2:27" x14ac:dyDescent="0.25">
      <c r="B152" s="2">
        <v>153558</v>
      </c>
      <c r="C152" s="1" t="s">
        <v>272</v>
      </c>
      <c r="D152" s="1" t="s">
        <v>456</v>
      </c>
      <c r="G152" s="1" t="s">
        <v>980</v>
      </c>
      <c r="H152" s="1" t="s">
        <v>269</v>
      </c>
      <c r="I152" s="1" t="s">
        <v>825</v>
      </c>
      <c r="K152" s="1"/>
      <c r="L152" s="1"/>
      <c r="M152" s="1"/>
      <c r="T152" s="12" t="s">
        <v>2747</v>
      </c>
      <c r="U152" s="1" t="s">
        <v>2895</v>
      </c>
      <c r="V152" s="1">
        <v>1.467813E-7</v>
      </c>
      <c r="W152" s="1"/>
    </row>
    <row r="153" spans="2:27" x14ac:dyDescent="0.25">
      <c r="B153" s="2">
        <v>154558</v>
      </c>
      <c r="C153" s="1" t="s">
        <v>265</v>
      </c>
      <c r="D153" s="1" t="s">
        <v>457</v>
      </c>
      <c r="G153" s="1" t="s">
        <v>981</v>
      </c>
      <c r="H153" s="1" t="s">
        <v>269</v>
      </c>
      <c r="I153" s="1" t="s">
        <v>826</v>
      </c>
      <c r="K153" s="1"/>
      <c r="L153" s="1"/>
      <c r="M153" s="1"/>
      <c r="T153" s="12" t="s">
        <v>2748</v>
      </c>
      <c r="U153" s="1" t="s">
        <v>2896</v>
      </c>
      <c r="V153" s="1">
        <v>1.303994E-7</v>
      </c>
      <c r="W153" s="1"/>
    </row>
    <row r="154" spans="2:27" x14ac:dyDescent="0.25">
      <c r="B154" s="2">
        <v>155558</v>
      </c>
      <c r="C154" s="1" t="s">
        <v>273</v>
      </c>
      <c r="D154" s="1" t="s">
        <v>458</v>
      </c>
      <c r="G154" s="1" t="s">
        <v>982</v>
      </c>
      <c r="H154" s="1" t="s">
        <v>269</v>
      </c>
      <c r="I154" s="1" t="s">
        <v>827</v>
      </c>
      <c r="K154" s="1"/>
      <c r="L154" s="1"/>
      <c r="M154" s="1"/>
      <c r="T154" s="12" t="s">
        <v>2749</v>
      </c>
      <c r="U154" s="1" t="s">
        <v>2897</v>
      </c>
      <c r="V154" s="1">
        <v>1.1922999999999999E-7</v>
      </c>
      <c r="W154" s="1"/>
    </row>
    <row r="155" spans="2:27" x14ac:dyDescent="0.25">
      <c r="B155" s="2">
        <v>156558</v>
      </c>
      <c r="C155" s="1" t="s">
        <v>273</v>
      </c>
      <c r="D155" s="1" t="s">
        <v>459</v>
      </c>
      <c r="G155" s="1" t="s">
        <v>983</v>
      </c>
      <c r="H155" s="1" t="s">
        <v>269</v>
      </c>
      <c r="I155" s="1" t="s">
        <v>828</v>
      </c>
      <c r="K155" s="1"/>
      <c r="L155" s="1"/>
      <c r="M155" s="1"/>
      <c r="T155" s="12" t="s">
        <v>2750</v>
      </c>
      <c r="U155" s="1" t="s">
        <v>2898</v>
      </c>
      <c r="V155" s="1">
        <v>1.102945E-7</v>
      </c>
      <c r="W155" s="1"/>
    </row>
    <row r="156" spans="2:27" x14ac:dyDescent="0.25">
      <c r="B156" s="2">
        <v>157558</v>
      </c>
      <c r="C156" s="1" t="s">
        <v>273</v>
      </c>
      <c r="D156" s="1" t="s">
        <v>460</v>
      </c>
      <c r="H156" s="1"/>
      <c r="I156" s="1"/>
      <c r="K156" s="1"/>
      <c r="L156" s="1"/>
      <c r="M156" s="1"/>
      <c r="T156" s="12" t="s">
        <v>2751</v>
      </c>
      <c r="U156" s="1" t="s">
        <v>2898</v>
      </c>
      <c r="V156" s="1">
        <v>1.013589E-7</v>
      </c>
      <c r="W156" s="1"/>
    </row>
    <row r="157" spans="2:27" x14ac:dyDescent="0.25">
      <c r="B157" s="2">
        <v>158558</v>
      </c>
      <c r="C157" s="1" t="s">
        <v>273</v>
      </c>
      <c r="D157" s="1" t="s">
        <v>461</v>
      </c>
      <c r="H157" s="1"/>
      <c r="I157" s="1"/>
      <c r="K157" s="1"/>
      <c r="L157" s="1"/>
      <c r="M157" s="1"/>
      <c r="T157" s="12" t="s">
        <v>2752</v>
      </c>
      <c r="U157" s="1" t="s">
        <v>2898</v>
      </c>
      <c r="V157" s="1">
        <v>9.2423369999999999E-8</v>
      </c>
      <c r="W157" s="1"/>
    </row>
    <row r="158" spans="2:27" x14ac:dyDescent="0.25">
      <c r="B158" s="2">
        <v>159558</v>
      </c>
      <c r="C158" s="1" t="s">
        <v>274</v>
      </c>
      <c r="D158" s="1" t="s">
        <v>462</v>
      </c>
      <c r="H158" s="1"/>
      <c r="I158" s="1"/>
      <c r="K158" s="1"/>
      <c r="L158" s="1"/>
      <c r="M158" s="1"/>
      <c r="T158" s="12" t="s">
        <v>2753</v>
      </c>
      <c r="U158" s="1" t="s">
        <v>2898</v>
      </c>
      <c r="V158" s="1">
        <v>8.0086320000000003E-8</v>
      </c>
      <c r="W158" s="1"/>
    </row>
    <row r="159" spans="2:27" x14ac:dyDescent="0.25">
      <c r="B159" s="2">
        <v>160558</v>
      </c>
      <c r="C159" s="1" t="s">
        <v>274</v>
      </c>
      <c r="D159" s="1" t="s">
        <v>463</v>
      </c>
      <c r="H159" s="1"/>
      <c r="I159" s="1"/>
      <c r="K159" s="1"/>
      <c r="L159" s="1"/>
      <c r="M159" s="1"/>
      <c r="T159" s="12" t="s">
        <v>2754</v>
      </c>
      <c r="U159" s="1" t="s">
        <v>2897</v>
      </c>
      <c r="V159" s="1">
        <v>7.1969859999999997E-8</v>
      </c>
      <c r="W159" s="1"/>
    </row>
    <row r="160" spans="2:27" x14ac:dyDescent="0.25">
      <c r="T160" s="12" t="s">
        <v>2755</v>
      </c>
      <c r="U160" s="1" t="s">
        <v>2896</v>
      </c>
      <c r="V160" s="1">
        <v>5.8641009999999999E-8</v>
      </c>
      <c r="W160" s="1"/>
    </row>
    <row r="161" spans="20:23" x14ac:dyDescent="0.25">
      <c r="T161" s="12" t="s">
        <v>2756</v>
      </c>
      <c r="U161" s="1" t="s">
        <v>2895</v>
      </c>
      <c r="V161" s="1">
        <v>4.2705950000000003E-8</v>
      </c>
      <c r="W161" s="1"/>
    </row>
    <row r="162" spans="20:23" x14ac:dyDescent="0.25">
      <c r="T162" s="12" t="s">
        <v>2757</v>
      </c>
      <c r="U162" s="1" t="s">
        <v>2894</v>
      </c>
      <c r="V162" s="1">
        <v>3.0196190000000002E-8</v>
      </c>
      <c r="W162" s="1"/>
    </row>
    <row r="163" spans="20:23" x14ac:dyDescent="0.25">
      <c r="T163" s="12" t="s">
        <v>2758</v>
      </c>
      <c r="U163" s="1" t="s">
        <v>2894</v>
      </c>
      <c r="V163" s="1">
        <v>2.5356100000000001E-8</v>
      </c>
      <c r="W163" s="1"/>
    </row>
    <row r="164" spans="20:23" x14ac:dyDescent="0.25">
      <c r="T164" s="12" t="s">
        <v>2759</v>
      </c>
      <c r="U164" s="1" t="s">
        <v>2899</v>
      </c>
      <c r="V164" s="1">
        <v>2.3122210000000001E-8</v>
      </c>
      <c r="W164" s="1"/>
    </row>
    <row r="165" spans="20:23" x14ac:dyDescent="0.25">
      <c r="T165" s="12" t="s">
        <v>2760</v>
      </c>
      <c r="U165" s="1" t="s">
        <v>2899</v>
      </c>
      <c r="V165" s="1">
        <v>2.2154189999999999E-8</v>
      </c>
      <c r="W165" s="1"/>
    </row>
    <row r="166" spans="20:23" x14ac:dyDescent="0.25">
      <c r="T166" s="12" t="s">
        <v>2761</v>
      </c>
      <c r="U166" s="1" t="s">
        <v>2899</v>
      </c>
      <c r="V166" s="1">
        <v>2.1484029999999999E-8</v>
      </c>
      <c r="W166" s="1"/>
    </row>
    <row r="167" spans="20:23" x14ac:dyDescent="0.25">
      <c r="T167" s="12" t="s">
        <v>2762</v>
      </c>
      <c r="U167" s="1" t="s">
        <v>2893</v>
      </c>
      <c r="V167" s="1">
        <v>2.096279E-8</v>
      </c>
      <c r="W167" s="1"/>
    </row>
    <row r="168" spans="20:23" x14ac:dyDescent="0.25">
      <c r="T168" s="12" t="s">
        <v>2763</v>
      </c>
      <c r="U168" s="1" t="s">
        <v>2893</v>
      </c>
      <c r="V168" s="1">
        <v>2.0441550000000001E-8</v>
      </c>
      <c r="W168" s="1"/>
    </row>
    <row r="169" spans="20:23" x14ac:dyDescent="0.25">
      <c r="T169" s="12" t="s">
        <v>2764</v>
      </c>
      <c r="U169" s="1" t="s">
        <v>2900</v>
      </c>
      <c r="V169" s="1">
        <v>2.0143699999999999E-8</v>
      </c>
      <c r="W169" s="1"/>
    </row>
    <row r="170" spans="20:23" x14ac:dyDescent="0.25">
      <c r="T170" s="12" t="s">
        <v>2765</v>
      </c>
      <c r="U170" s="1" t="s">
        <v>2900</v>
      </c>
      <c r="V170" s="1">
        <v>1.984585E-8</v>
      </c>
      <c r="W170" s="1"/>
    </row>
    <row r="171" spans="20:23" x14ac:dyDescent="0.25">
      <c r="T171" s="12" t="s">
        <v>2766</v>
      </c>
      <c r="U171" s="1" t="s">
        <v>2900</v>
      </c>
      <c r="V171" s="1">
        <v>1.9548000000000001E-8</v>
      </c>
      <c r="W171" s="1"/>
    </row>
    <row r="172" spans="20:23" x14ac:dyDescent="0.25">
      <c r="T172" s="12" t="s">
        <v>2767</v>
      </c>
      <c r="U172" s="1" t="s">
        <v>2900</v>
      </c>
      <c r="V172" s="1">
        <v>1.939907E-8</v>
      </c>
      <c r="W172" s="1"/>
    </row>
    <row r="173" spans="20:23" x14ac:dyDescent="0.25">
      <c r="T173" s="12" t="s">
        <v>2768</v>
      </c>
      <c r="U173" s="1" t="s">
        <v>2900</v>
      </c>
      <c r="V173" s="1">
        <v>1.9101220000000001E-8</v>
      </c>
      <c r="W173" s="1"/>
    </row>
    <row r="174" spans="20:23" x14ac:dyDescent="0.25">
      <c r="T174" s="12" t="s">
        <v>2769</v>
      </c>
      <c r="U174" s="1" t="s">
        <v>2900</v>
      </c>
      <c r="V174" s="1">
        <v>1.8877830000000001E-8</v>
      </c>
      <c r="W174" s="1"/>
    </row>
    <row r="175" spans="20:23" x14ac:dyDescent="0.25">
      <c r="T175" s="12" t="s">
        <v>2770</v>
      </c>
      <c r="U175" s="1" t="s">
        <v>2901</v>
      </c>
      <c r="V175" s="1">
        <v>1.8803359999999999E-8</v>
      </c>
      <c r="W175" s="1"/>
    </row>
    <row r="176" spans="20:23" x14ac:dyDescent="0.25">
      <c r="T176" s="12" t="s">
        <v>2771</v>
      </c>
      <c r="U176" s="1" t="s">
        <v>2901</v>
      </c>
      <c r="V176" s="1">
        <v>1.8579979999999999E-8</v>
      </c>
      <c r="W176" s="1"/>
    </row>
    <row r="177" spans="20:23" x14ac:dyDescent="0.25">
      <c r="T177" s="12" t="s">
        <v>2772</v>
      </c>
      <c r="U177" s="1" t="s">
        <v>2901</v>
      </c>
      <c r="V177" s="1">
        <v>1.850551E-8</v>
      </c>
      <c r="W177" s="1"/>
    </row>
    <row r="178" spans="20:23" x14ac:dyDescent="0.25">
      <c r="T178" s="12" t="s">
        <v>2773</v>
      </c>
      <c r="U178" s="1" t="s">
        <v>2901</v>
      </c>
      <c r="V178" s="1">
        <v>1.8431050000000001E-8</v>
      </c>
      <c r="W178" s="1"/>
    </row>
    <row r="179" spans="20:23" x14ac:dyDescent="0.25">
      <c r="T179" s="12" t="s">
        <v>2774</v>
      </c>
      <c r="U179" s="1" t="s">
        <v>2901</v>
      </c>
      <c r="V179" s="1">
        <v>1.8207660000000001E-8</v>
      </c>
      <c r="W179" s="1"/>
    </row>
    <row r="180" spans="20:23" x14ac:dyDescent="0.25">
      <c r="T180" s="12" t="s">
        <v>2775</v>
      </c>
      <c r="U180" s="1" t="s">
        <v>2892</v>
      </c>
      <c r="V180" s="1">
        <v>1.805873E-8</v>
      </c>
      <c r="W180" s="1"/>
    </row>
    <row r="181" spans="20:23" x14ac:dyDescent="0.25">
      <c r="T181" s="12" t="s">
        <v>2776</v>
      </c>
      <c r="U181" s="1" t="s">
        <v>2892</v>
      </c>
      <c r="V181" s="1">
        <v>1.7909809999999999E-8</v>
      </c>
      <c r="W181" s="1"/>
    </row>
    <row r="182" spans="20:23" x14ac:dyDescent="0.25">
      <c r="T182" s="12" t="s">
        <v>2777</v>
      </c>
      <c r="U182" s="1" t="s">
        <v>2892</v>
      </c>
      <c r="V182" s="1">
        <v>1.783535E-8</v>
      </c>
      <c r="W182" s="1"/>
    </row>
    <row r="183" spans="20:23" x14ac:dyDescent="0.25">
      <c r="T183" s="12" t="s">
        <v>2778</v>
      </c>
      <c r="U183" s="1" t="s">
        <v>2892</v>
      </c>
      <c r="V183" s="1">
        <v>1.7760880000000001E-8</v>
      </c>
      <c r="W183" s="1"/>
    </row>
    <row r="184" spans="20:23" x14ac:dyDescent="0.25">
      <c r="T184" s="12" t="s">
        <v>2779</v>
      </c>
      <c r="U184" s="1" t="s">
        <v>2892</v>
      </c>
      <c r="V184" s="1">
        <v>1.7686419999999999E-8</v>
      </c>
      <c r="W184" s="1"/>
    </row>
    <row r="185" spans="20:23" x14ac:dyDescent="0.25">
      <c r="T185" s="12" t="s">
        <v>2780</v>
      </c>
      <c r="U185" s="1" t="s">
        <v>2892</v>
      </c>
      <c r="V185" s="1">
        <v>1.761196E-8</v>
      </c>
      <c r="W185" s="1"/>
    </row>
    <row r="186" spans="20:23" x14ac:dyDescent="0.25">
      <c r="T186" s="12" t="s">
        <v>2781</v>
      </c>
      <c r="U186" s="1" t="s">
        <v>2892</v>
      </c>
      <c r="V186" s="1">
        <v>1.738857E-8</v>
      </c>
      <c r="W186" s="1"/>
    </row>
    <row r="187" spans="20:23" x14ac:dyDescent="0.25">
      <c r="T187" s="12" t="s">
        <v>2782</v>
      </c>
      <c r="U187" s="1" t="s">
        <v>2892</v>
      </c>
      <c r="V187" s="1">
        <v>1.738857E-8</v>
      </c>
      <c r="W187" s="1"/>
    </row>
    <row r="188" spans="20:23" x14ac:dyDescent="0.25">
      <c r="T188" s="12" t="s">
        <v>2783</v>
      </c>
      <c r="U188" s="1" t="s">
        <v>2902</v>
      </c>
      <c r="V188" s="1">
        <v>1.7314110000000001E-8</v>
      </c>
      <c r="W188" s="1"/>
    </row>
    <row r="189" spans="20:23" x14ac:dyDescent="0.25">
      <c r="T189" s="12" t="s">
        <v>2784</v>
      </c>
      <c r="U189" s="1" t="s">
        <v>2902</v>
      </c>
      <c r="V189" s="1">
        <v>1.716518E-8</v>
      </c>
      <c r="W189" s="1"/>
    </row>
    <row r="190" spans="20:23" x14ac:dyDescent="0.25">
      <c r="T190" s="12" t="s">
        <v>2785</v>
      </c>
      <c r="U190" s="1" t="s">
        <v>2902</v>
      </c>
      <c r="V190" s="1">
        <v>1.7016259999999998E-8</v>
      </c>
      <c r="W190" s="1"/>
    </row>
    <row r="191" spans="20:23" x14ac:dyDescent="0.25">
      <c r="T191" s="12" t="s">
        <v>2786</v>
      </c>
      <c r="U191" s="1" t="s">
        <v>2902</v>
      </c>
      <c r="V191" s="1">
        <v>1.694179E-8</v>
      </c>
      <c r="W19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5CAF-796C-4A61-891D-C3A4CC643ED9}">
  <dimension ref="A1:X191"/>
  <sheetViews>
    <sheetView workbookViewId="0">
      <selection activeCell="P1" sqref="P1:P1048576"/>
    </sheetView>
  </sheetViews>
  <sheetFormatPr baseColWidth="10" defaultRowHeight="15" x14ac:dyDescent="0.25"/>
  <cols>
    <col min="1" max="1" width="4.140625" bestFit="1" customWidth="1"/>
    <col min="2" max="2" width="6.5703125" bestFit="1" customWidth="1"/>
    <col min="5" max="5" width="4.140625" bestFit="1" customWidth="1"/>
    <col min="6" max="6" width="11.42578125" style="12"/>
    <col min="9" max="9" width="4.140625" bestFit="1" customWidth="1"/>
    <col min="13" max="13" width="4.140625" bestFit="1" customWidth="1"/>
    <col min="14" max="14" width="18.85546875" style="8" bestFit="1" customWidth="1"/>
    <col min="15" max="15" width="12.28515625" bestFit="1" customWidth="1"/>
    <col min="16" max="16" width="12.28515625" style="8" bestFit="1" customWidth="1"/>
    <col min="17" max="17" width="4.140625" style="8" bestFit="1" customWidth="1"/>
    <col min="18" max="18" width="15.140625" style="8" customWidth="1"/>
    <col min="21" max="21" width="4.140625" bestFit="1" customWidth="1"/>
  </cols>
  <sheetData>
    <row r="1" spans="1:24" x14ac:dyDescent="0.25">
      <c r="A1" s="5" t="s">
        <v>1525</v>
      </c>
      <c r="B1" s="6">
        <v>2.7589999999999999</v>
      </c>
      <c r="C1" s="1">
        <v>-3.1507570000000001E-3</v>
      </c>
      <c r="D1" s="1">
        <v>-1.533935E-10</v>
      </c>
      <c r="E1" s="5" t="s">
        <v>1526</v>
      </c>
      <c r="F1" s="12" t="s">
        <v>3105</v>
      </c>
      <c r="G1" s="1">
        <v>7.6218309999999999E-3</v>
      </c>
      <c r="H1" s="1">
        <v>7.0754970000000001E-11</v>
      </c>
      <c r="I1" s="9" t="s">
        <v>1527</v>
      </c>
      <c r="J1" s="1">
        <v>2.5579999999999998</v>
      </c>
      <c r="K1" s="1">
        <v>-8.7767900000000002E-4</v>
      </c>
      <c r="L1" s="1">
        <v>1.3963280000000001E-8</v>
      </c>
      <c r="M1" s="9" t="s">
        <v>1528</v>
      </c>
      <c r="N1" s="8">
        <v>2.3570000000000002</v>
      </c>
      <c r="O1" s="1">
        <v>6.0614559999999998E-3</v>
      </c>
      <c r="P1" s="8">
        <v>1.5675919999999999E-8</v>
      </c>
      <c r="Q1" s="10" t="s">
        <v>1529</v>
      </c>
      <c r="R1" s="8">
        <v>2.7589999999999999</v>
      </c>
      <c r="S1" s="1">
        <v>-1.6079620000000001E-3</v>
      </c>
      <c r="T1" s="1">
        <v>6.5044819999999997E-9</v>
      </c>
      <c r="U1" s="9" t="s">
        <v>1530</v>
      </c>
      <c r="V1" s="1">
        <v>2.1560000000000001</v>
      </c>
      <c r="W1" s="1">
        <v>4.5988710000000002E-2</v>
      </c>
      <c r="X1" s="1">
        <v>1.7016259999999998E-8</v>
      </c>
    </row>
    <row r="2" spans="1:24" x14ac:dyDescent="0.25">
      <c r="B2" s="6">
        <v>3.7589999999999999</v>
      </c>
      <c r="C2" s="1">
        <v>-3.165761E-3</v>
      </c>
      <c r="D2" s="1">
        <v>4.8720029999999999E-11</v>
      </c>
      <c r="F2" s="12" t="s">
        <v>3106</v>
      </c>
      <c r="G2" s="1">
        <v>7.6368340000000003E-3</v>
      </c>
      <c r="H2" s="1">
        <v>3.8536030000000001E-9</v>
      </c>
      <c r="I2" s="1"/>
      <c r="J2" s="1">
        <v>3.5579999999999998</v>
      </c>
      <c r="K2" s="1">
        <v>-8.6260440000000002E-4</v>
      </c>
      <c r="L2" s="1">
        <v>1.5303610000000001E-8</v>
      </c>
      <c r="M2" s="1"/>
      <c r="N2" s="8">
        <v>3.3570000000000002</v>
      </c>
      <c r="O2" s="1">
        <v>6.106467E-3</v>
      </c>
      <c r="P2" s="8">
        <v>2.4388079999999999E-8</v>
      </c>
      <c r="R2" s="8">
        <v>3.7589999999999999</v>
      </c>
      <c r="S2" s="1">
        <v>-1.539288E-3</v>
      </c>
      <c r="T2" s="1">
        <v>1.124777E-8</v>
      </c>
      <c r="U2" s="1"/>
      <c r="V2" s="1">
        <v>3.1560000000000001</v>
      </c>
      <c r="W2" s="1">
        <v>4.6138029999999997E-2</v>
      </c>
      <c r="X2" s="1">
        <v>2.453701E-8</v>
      </c>
    </row>
    <row r="3" spans="1:24" x14ac:dyDescent="0.25">
      <c r="B3" s="6">
        <v>4.7590000000000003</v>
      </c>
      <c r="C3" s="1">
        <v>-3.1357529999999998E-3</v>
      </c>
      <c r="D3" s="1">
        <v>6.4374659999999997E-9</v>
      </c>
      <c r="F3" s="12" t="s">
        <v>3107</v>
      </c>
      <c r="G3" s="1">
        <v>7.6818449999999996E-3</v>
      </c>
      <c r="H3" s="1">
        <v>7.3235739999999998E-9</v>
      </c>
      <c r="I3" s="1"/>
      <c r="J3" s="1">
        <v>4.5579999999999998</v>
      </c>
      <c r="K3" s="1">
        <v>-8.3748000000000004E-4</v>
      </c>
      <c r="L3" s="1">
        <v>1.6792869999999998E-8</v>
      </c>
      <c r="M3" s="1"/>
      <c r="N3" s="8">
        <v>4.3570000000000002</v>
      </c>
      <c r="O3" s="1">
        <v>6.2114919999999999E-3</v>
      </c>
      <c r="P3" s="8">
        <v>4.0323140000000001E-8</v>
      </c>
      <c r="R3" s="8">
        <v>4.7590000000000003</v>
      </c>
      <c r="S3" s="1">
        <v>-1.422041E-3</v>
      </c>
      <c r="T3" s="1">
        <v>1.453903E-8</v>
      </c>
      <c r="U3" s="1"/>
      <c r="V3" s="1">
        <v>4.1559999999999997</v>
      </c>
      <c r="W3" s="1">
        <v>4.6287340000000003E-2</v>
      </c>
      <c r="X3" s="1">
        <v>3.4887349999999999E-8</v>
      </c>
    </row>
    <row r="4" spans="1:24" x14ac:dyDescent="0.25">
      <c r="B4" s="6">
        <v>5.7590000000000003</v>
      </c>
      <c r="C4" s="1">
        <v>-3.1207489999999999E-3</v>
      </c>
      <c r="D4" s="1">
        <v>8.6713520000000001E-9</v>
      </c>
      <c r="F4" s="12" t="s">
        <v>3108</v>
      </c>
      <c r="G4" s="1">
        <v>7.7118519999999999E-3</v>
      </c>
      <c r="H4" s="1">
        <v>1.0860560000000001E-8</v>
      </c>
      <c r="I4" s="1"/>
      <c r="J4" s="1">
        <v>5.5579999999999998</v>
      </c>
      <c r="K4" s="1">
        <v>-8.2073040000000001E-4</v>
      </c>
      <c r="L4" s="1">
        <v>1.7463029999999999E-8</v>
      </c>
      <c r="M4" s="1"/>
      <c r="N4" s="8">
        <v>5.3570000000000002</v>
      </c>
      <c r="O4" s="1">
        <v>6.3165169999999998E-3</v>
      </c>
      <c r="P4" s="8">
        <v>4.9779929999999997E-8</v>
      </c>
      <c r="R4" s="8">
        <v>5.7590000000000003</v>
      </c>
      <c r="S4" s="1">
        <v>-1.1473480000000001E-3</v>
      </c>
      <c r="T4" s="1">
        <v>2.744106E-8</v>
      </c>
      <c r="U4" s="1"/>
      <c r="V4" s="1">
        <v>5.1559999999999997</v>
      </c>
      <c r="W4" s="1">
        <v>4.6585969999999997E-2</v>
      </c>
      <c r="X4" s="1">
        <v>5.4396630000000002E-8</v>
      </c>
    </row>
    <row r="5" spans="1:24" x14ac:dyDescent="0.25">
      <c r="B5" s="6">
        <v>6.7590000000000003</v>
      </c>
      <c r="C5" s="1">
        <v>-3.090743E-3</v>
      </c>
      <c r="D5" s="1">
        <v>1.029464E-8</v>
      </c>
      <c r="F5" s="12" t="s">
        <v>3109</v>
      </c>
      <c r="G5" s="1">
        <v>7.771867E-3</v>
      </c>
      <c r="H5" s="1">
        <v>1.3302940000000001E-8</v>
      </c>
      <c r="I5" s="1"/>
      <c r="J5" s="1">
        <v>6.5579999999999998</v>
      </c>
      <c r="K5" s="1">
        <v>-8.0063089999999996E-4</v>
      </c>
      <c r="L5" s="1">
        <v>1.9696919999999999E-8</v>
      </c>
      <c r="M5" s="1"/>
      <c r="N5" s="8">
        <v>6.3570000000000002</v>
      </c>
      <c r="O5" s="1">
        <v>6.4665529999999999E-3</v>
      </c>
      <c r="P5" s="8">
        <v>7.7480120000000001E-8</v>
      </c>
      <c r="R5" s="8">
        <v>6.7590000000000003</v>
      </c>
      <c r="S5" s="1">
        <v>-9.279278E-4</v>
      </c>
      <c r="T5" s="1">
        <v>4.196133E-8</v>
      </c>
      <c r="U5" s="1"/>
      <c r="V5" s="1">
        <v>6.1559999999999997</v>
      </c>
      <c r="W5" s="1">
        <v>4.6884599999999998E-2</v>
      </c>
      <c r="X5" s="1">
        <v>7.3384669999999999E-8</v>
      </c>
    </row>
    <row r="6" spans="1:24" x14ac:dyDescent="0.25">
      <c r="B6" s="6">
        <v>7.7590000000000003</v>
      </c>
      <c r="C6" s="1">
        <v>-2.9857170000000001E-3</v>
      </c>
      <c r="D6" s="1">
        <v>3.7568009999999999E-8</v>
      </c>
      <c r="F6" s="12" t="s">
        <v>3110</v>
      </c>
      <c r="G6" s="1">
        <v>7.8468849999999996E-3</v>
      </c>
      <c r="H6" s="1">
        <v>1.8654440000000001E-8</v>
      </c>
      <c r="I6" s="1"/>
      <c r="J6" s="1">
        <v>7.5579999999999998</v>
      </c>
      <c r="K6" s="1">
        <v>-7.7550649999999998E-4</v>
      </c>
      <c r="L6" s="1">
        <v>2.118618E-8</v>
      </c>
      <c r="M6" s="1"/>
      <c r="N6" s="8">
        <v>7.3570000000000002</v>
      </c>
      <c r="O6" s="1">
        <v>6.676604E-3</v>
      </c>
      <c r="P6" s="8">
        <v>1.100949E-7</v>
      </c>
      <c r="R6" s="8">
        <v>7.7590000000000003</v>
      </c>
      <c r="S6" s="1">
        <v>-6.2476009999999995E-4</v>
      </c>
      <c r="T6" s="1">
        <v>6.2885400000000005E-8</v>
      </c>
      <c r="U6" s="1"/>
      <c r="V6" s="1">
        <v>7.1559999999999997</v>
      </c>
      <c r="W6" s="1">
        <v>4.7183219999999998E-2</v>
      </c>
      <c r="X6" s="1">
        <v>9.2968399999999998E-8</v>
      </c>
    </row>
    <row r="7" spans="1:24" x14ac:dyDescent="0.25">
      <c r="B7" s="6">
        <v>8.7590000000000003</v>
      </c>
      <c r="C7" s="1">
        <v>-2.925703E-3</v>
      </c>
      <c r="D7" s="1">
        <v>3.2876850000000002E-8</v>
      </c>
      <c r="F7" s="12" t="s">
        <v>3111</v>
      </c>
      <c r="G7" s="1">
        <v>7.8918949999999995E-3</v>
      </c>
      <c r="H7" s="1">
        <v>2.364345E-8</v>
      </c>
      <c r="I7" s="1"/>
      <c r="J7" s="1">
        <v>8.5579999999999998</v>
      </c>
      <c r="K7" s="1">
        <v>-7.4368220000000003E-4</v>
      </c>
      <c r="L7" s="1">
        <v>2.4462550000000001E-8</v>
      </c>
      <c r="M7" s="1"/>
      <c r="N7" s="8">
        <v>8.3569999999999993</v>
      </c>
      <c r="O7" s="1">
        <v>6.8716510000000003E-3</v>
      </c>
      <c r="P7" s="8">
        <v>1.3533780000000001E-7</v>
      </c>
      <c r="R7" s="8">
        <v>8.7590000000000003</v>
      </c>
      <c r="S7" s="1">
        <v>-2.5459389999999999E-4</v>
      </c>
      <c r="T7" s="1">
        <v>8.544765E-8</v>
      </c>
      <c r="U7" s="1"/>
      <c r="V7" s="1">
        <v>8.1560000000000006</v>
      </c>
      <c r="W7" s="1">
        <v>4.763117E-2</v>
      </c>
      <c r="X7" s="1">
        <v>1.1471160000000001E-7</v>
      </c>
    </row>
    <row r="8" spans="1:24" x14ac:dyDescent="0.25">
      <c r="B8" s="6">
        <v>9.7590000000000003</v>
      </c>
      <c r="C8" s="1">
        <v>-2.7906699999999999E-3</v>
      </c>
      <c r="D8" s="1">
        <v>5.2609510000000002E-8</v>
      </c>
      <c r="F8" s="12" t="s">
        <v>3112</v>
      </c>
      <c r="G8" s="1">
        <v>8.0119240000000001E-3</v>
      </c>
      <c r="H8" s="1">
        <v>3.3323630000000002E-8</v>
      </c>
      <c r="I8" s="1"/>
      <c r="J8" s="1">
        <v>9.5579999999999998</v>
      </c>
      <c r="K8" s="1">
        <v>-7.1353289999999999E-4</v>
      </c>
      <c r="L8" s="1">
        <v>2.6621969999999999E-8</v>
      </c>
      <c r="M8" s="1"/>
      <c r="N8" s="8">
        <v>9.3569999999999993</v>
      </c>
      <c r="O8" s="1">
        <v>7.2767480000000004E-3</v>
      </c>
      <c r="P8" s="8">
        <v>1.7135399999999999E-7</v>
      </c>
      <c r="R8" s="8">
        <v>9.7590000000000003</v>
      </c>
      <c r="S8" s="1">
        <v>2.6896E-4</v>
      </c>
      <c r="T8" s="1">
        <v>1.015316E-7</v>
      </c>
      <c r="U8" s="1"/>
      <c r="V8" s="1">
        <v>9.1560000000000006</v>
      </c>
      <c r="W8" s="1">
        <v>4.8079110000000001E-2</v>
      </c>
      <c r="X8" s="1">
        <v>1.328805E-7</v>
      </c>
    </row>
    <row r="9" spans="1:24" x14ac:dyDescent="0.25">
      <c r="B9" s="6">
        <v>10.759</v>
      </c>
      <c r="C9" s="1">
        <v>-2.58062E-3</v>
      </c>
      <c r="D9" s="1">
        <v>8.6341200000000003E-8</v>
      </c>
      <c r="F9" s="12" t="s">
        <v>3113</v>
      </c>
      <c r="G9" s="1">
        <v>8.1319540000000003E-3</v>
      </c>
      <c r="H9" s="1">
        <v>4.7322650000000001E-8</v>
      </c>
      <c r="I9" s="1"/>
      <c r="J9" s="1">
        <v>10.558</v>
      </c>
      <c r="K9" s="1">
        <v>-6.6495910000000005E-4</v>
      </c>
      <c r="L9" s="1">
        <v>2.9377100000000001E-8</v>
      </c>
      <c r="M9" s="1"/>
      <c r="N9" s="8">
        <v>10.356999999999999</v>
      </c>
      <c r="O9" s="1">
        <v>7.5468130000000003E-3</v>
      </c>
      <c r="P9" s="8">
        <v>1.8252350000000001E-7</v>
      </c>
      <c r="R9" s="8">
        <v>10.759</v>
      </c>
      <c r="S9" s="1">
        <v>5.626416E-4</v>
      </c>
      <c r="T9" s="1">
        <v>1.1515829999999999E-7</v>
      </c>
      <c r="U9" s="1"/>
      <c r="V9" s="1">
        <v>10.156000000000001</v>
      </c>
      <c r="W9" s="1">
        <v>4.8825680000000003E-2</v>
      </c>
      <c r="X9" s="1">
        <v>1.5348290000000001E-7</v>
      </c>
    </row>
    <row r="10" spans="1:24" x14ac:dyDescent="0.25">
      <c r="B10" s="6">
        <v>11.759</v>
      </c>
      <c r="C10" s="1">
        <v>-2.325559E-3</v>
      </c>
      <c r="D10" s="1">
        <v>1.1999840000000001E-7</v>
      </c>
      <c r="F10" s="12" t="s">
        <v>3114</v>
      </c>
      <c r="G10" s="1">
        <v>8.2969940000000002E-3</v>
      </c>
      <c r="H10" s="1">
        <v>6.2661999999999996E-8</v>
      </c>
      <c r="I10" s="1"/>
      <c r="J10" s="1">
        <v>11.558</v>
      </c>
      <c r="K10" s="1">
        <v>-6.1303530000000005E-4</v>
      </c>
      <c r="L10" s="1">
        <v>3.2578999999999997E-8</v>
      </c>
      <c r="M10" s="1"/>
      <c r="N10" s="8">
        <v>11.356999999999999</v>
      </c>
      <c r="O10" s="1">
        <v>7.8168769999999999E-3</v>
      </c>
      <c r="P10" s="8">
        <v>1.8401269999999999E-7</v>
      </c>
      <c r="R10" s="8">
        <v>11.759</v>
      </c>
      <c r="S10" s="1">
        <v>1.209321E-3</v>
      </c>
      <c r="T10" s="1">
        <v>1.309445E-7</v>
      </c>
      <c r="U10" s="1"/>
      <c r="V10" s="1">
        <v>11.156000000000001</v>
      </c>
      <c r="W10" s="1">
        <v>4.9273619999999997E-2</v>
      </c>
      <c r="X10" s="1">
        <v>1.542276E-7</v>
      </c>
    </row>
    <row r="11" spans="1:24" x14ac:dyDescent="0.25">
      <c r="B11" s="6">
        <v>12.759</v>
      </c>
      <c r="C11" s="1">
        <v>-1.9054580000000001E-3</v>
      </c>
      <c r="D11" s="1">
        <v>1.6241850000000001E-7</v>
      </c>
      <c r="F11" s="12" t="s">
        <v>3115</v>
      </c>
      <c r="G11" s="1">
        <v>8.4320260000000005E-3</v>
      </c>
      <c r="H11" s="1">
        <v>8.1203260000000006E-8</v>
      </c>
      <c r="I11" s="1"/>
      <c r="J11" s="1">
        <v>12.558</v>
      </c>
      <c r="K11" s="1">
        <v>-5.0248800000000004E-4</v>
      </c>
      <c r="L11" s="1">
        <v>4.5088759999999997E-8</v>
      </c>
      <c r="M11" s="1"/>
      <c r="N11" s="8">
        <v>12.356999999999999</v>
      </c>
      <c r="O11" s="1">
        <v>8.0719390000000002E-3</v>
      </c>
      <c r="P11" s="8">
        <v>1.8326809999999999E-7</v>
      </c>
      <c r="R11" s="8">
        <v>12.759</v>
      </c>
      <c r="S11" s="1">
        <v>1.556038E-3</v>
      </c>
      <c r="T11" s="1">
        <v>1.3079560000000001E-7</v>
      </c>
      <c r="U11" s="1"/>
      <c r="V11" s="1">
        <v>12.156000000000001</v>
      </c>
      <c r="W11" s="1">
        <v>4.9721559999999998E-2</v>
      </c>
      <c r="X11" s="1">
        <v>1.5869530000000001E-7</v>
      </c>
    </row>
    <row r="12" spans="1:24" x14ac:dyDescent="0.25">
      <c r="B12" s="6">
        <v>13.759</v>
      </c>
      <c r="C12" s="1">
        <v>-1.6649099999999999E-3</v>
      </c>
      <c r="D12" s="1">
        <v>1.7731110000000001E-7</v>
      </c>
      <c r="F12" s="12" t="s">
        <v>3116</v>
      </c>
      <c r="G12" s="1">
        <v>8.6120680000000005E-3</v>
      </c>
      <c r="H12" s="1">
        <v>9.6244760000000002E-8</v>
      </c>
      <c r="I12" s="1"/>
      <c r="J12" s="1">
        <v>13.558</v>
      </c>
      <c r="K12" s="1">
        <v>-3.3834190000000001E-4</v>
      </c>
      <c r="L12" s="1">
        <v>7.1001850000000001E-8</v>
      </c>
      <c r="M12" s="1"/>
      <c r="N12" s="8">
        <v>13.356999999999999</v>
      </c>
      <c r="O12" s="1">
        <v>8.3570080000000008E-3</v>
      </c>
      <c r="P12" s="8">
        <v>1.9518219999999999E-7</v>
      </c>
      <c r="R12" s="8">
        <v>13.759</v>
      </c>
      <c r="S12" s="1">
        <v>1.917829E-3</v>
      </c>
      <c r="T12" s="1">
        <v>1.305722E-7</v>
      </c>
      <c r="U12" s="1"/>
      <c r="V12" s="1">
        <v>13.156000000000001</v>
      </c>
      <c r="W12" s="1">
        <v>5.0318809999999999E-2</v>
      </c>
      <c r="X12" s="1">
        <v>1.7433249999999999E-7</v>
      </c>
    </row>
    <row r="13" spans="1:24" x14ac:dyDescent="0.25">
      <c r="B13" s="6">
        <v>14.759</v>
      </c>
      <c r="C13" s="1">
        <v>-1.435441E-3</v>
      </c>
      <c r="D13" s="1">
        <v>1.8103419999999999E-7</v>
      </c>
      <c r="F13" s="12" t="s">
        <v>3117</v>
      </c>
      <c r="G13" s="1">
        <v>8.777109E-3</v>
      </c>
      <c r="H13" s="1">
        <v>1.103183E-7</v>
      </c>
      <c r="I13" s="1"/>
      <c r="J13" s="1">
        <v>14.558</v>
      </c>
      <c r="K13" s="1">
        <v>-4.1997070000000003E-5</v>
      </c>
      <c r="L13" s="1">
        <v>1.2506189999999999E-7</v>
      </c>
      <c r="M13" s="1"/>
      <c r="N13" s="8">
        <v>14.356999999999999</v>
      </c>
      <c r="O13" s="1">
        <v>8.7020910000000003E-3</v>
      </c>
      <c r="P13" s="8">
        <v>2.160318E-7</v>
      </c>
      <c r="R13" s="8">
        <v>14.759</v>
      </c>
      <c r="S13" s="1">
        <v>2.324844E-3</v>
      </c>
      <c r="T13" s="1">
        <v>1.384652E-7</v>
      </c>
      <c r="U13" s="1"/>
      <c r="V13" s="1">
        <v>14.156000000000001</v>
      </c>
      <c r="W13" s="1">
        <v>5.0916070000000001E-2</v>
      </c>
      <c r="X13" s="1">
        <v>1.9294829999999999E-7</v>
      </c>
    </row>
    <row r="14" spans="1:24" x14ac:dyDescent="0.25">
      <c r="B14" s="6">
        <v>15.759</v>
      </c>
      <c r="C14" s="1">
        <v>-1.113848E-3</v>
      </c>
      <c r="D14" s="1">
        <v>1.944375E-7</v>
      </c>
      <c r="F14" s="12" t="s">
        <v>3118</v>
      </c>
      <c r="G14" s="1">
        <v>8.9421480000000005E-3</v>
      </c>
      <c r="H14" s="1">
        <v>1.163497E-7</v>
      </c>
      <c r="I14" s="1"/>
      <c r="J14" s="1">
        <v>15.558</v>
      </c>
      <c r="K14" s="1">
        <v>3.0797849999999999E-4</v>
      </c>
      <c r="L14" s="1">
        <v>1.8401269999999999E-7</v>
      </c>
      <c r="M14" s="1"/>
      <c r="N14" s="8">
        <v>15.356999999999999</v>
      </c>
      <c r="O14" s="1">
        <v>9.1071869999999992E-3</v>
      </c>
      <c r="P14" s="8">
        <v>2.4656159999999999E-7</v>
      </c>
      <c r="R14" s="8">
        <v>15.759</v>
      </c>
      <c r="S14" s="1">
        <v>2.9211300000000001E-3</v>
      </c>
      <c r="T14" s="1">
        <v>1.616739E-7</v>
      </c>
      <c r="U14" s="1"/>
      <c r="V14" s="1">
        <v>15.156000000000001</v>
      </c>
      <c r="W14" s="1">
        <v>5.1513330000000003E-2</v>
      </c>
      <c r="X14" s="1">
        <v>2.1528710000000001E-7</v>
      </c>
    </row>
    <row r="15" spans="1:24" x14ac:dyDescent="0.25">
      <c r="B15" s="6">
        <v>16.759</v>
      </c>
      <c r="C15" s="1">
        <v>-7.6043180000000005E-4</v>
      </c>
      <c r="D15" s="1">
        <v>2.145425E-7</v>
      </c>
      <c r="F15" s="12" t="s">
        <v>3119</v>
      </c>
      <c r="G15" s="1">
        <v>9.0921839999999997E-3</v>
      </c>
      <c r="H15" s="1">
        <v>1.163497E-7</v>
      </c>
      <c r="I15" s="1"/>
      <c r="J15" s="1">
        <v>16.558</v>
      </c>
      <c r="K15" s="1">
        <v>5.1975100000000005E-4</v>
      </c>
      <c r="L15" s="1">
        <v>2.182657E-7</v>
      </c>
      <c r="M15" s="1"/>
      <c r="N15" s="8">
        <v>16.356999999999999</v>
      </c>
      <c r="O15" s="1">
        <v>9.5422920000000008E-3</v>
      </c>
      <c r="P15" s="8">
        <v>2.77836E-7</v>
      </c>
      <c r="R15" s="8">
        <v>16.759</v>
      </c>
      <c r="S15" s="1">
        <v>3.5258469999999999E-3</v>
      </c>
      <c r="T15" s="1">
        <v>1.7880029999999999E-7</v>
      </c>
      <c r="U15" s="1"/>
      <c r="V15" s="1">
        <v>16.155999999999999</v>
      </c>
      <c r="W15" s="1">
        <v>5.2259899999999998E-2</v>
      </c>
      <c r="X15" s="1">
        <v>2.3688140000000001E-7</v>
      </c>
    </row>
    <row r="16" spans="1:24" x14ac:dyDescent="0.25">
      <c r="B16" s="6">
        <v>17.759</v>
      </c>
      <c r="C16" s="1">
        <v>-3.9529060000000001E-4</v>
      </c>
      <c r="D16" s="1">
        <v>2.3241360000000001E-7</v>
      </c>
      <c r="F16" s="12" t="s">
        <v>3120</v>
      </c>
      <c r="G16" s="1">
        <v>9.2572230000000002E-3</v>
      </c>
      <c r="H16" s="1">
        <v>1.2409390000000001E-7</v>
      </c>
      <c r="I16" s="1"/>
      <c r="J16" s="1">
        <v>17.558</v>
      </c>
      <c r="K16" s="1">
        <v>1.04685E-3</v>
      </c>
      <c r="L16" s="1">
        <v>2.703897E-7</v>
      </c>
      <c r="M16" s="1"/>
      <c r="N16" s="8">
        <v>17.356999999999999</v>
      </c>
      <c r="O16" s="1">
        <v>9.8123570000000007E-3</v>
      </c>
      <c r="P16" s="8">
        <v>2.4879549999999999E-7</v>
      </c>
      <c r="R16" s="8">
        <v>17.759</v>
      </c>
      <c r="S16" s="1">
        <v>4.0359699999999998E-3</v>
      </c>
      <c r="T16" s="1">
        <v>1.9369289999999999E-7</v>
      </c>
      <c r="U16" s="1"/>
      <c r="V16" s="1">
        <v>17.155999999999999</v>
      </c>
      <c r="W16" s="1">
        <v>5.315578E-2</v>
      </c>
      <c r="X16" s="1">
        <v>2.5773099999999999E-7</v>
      </c>
    </row>
    <row r="17" spans="2:24" x14ac:dyDescent="0.25">
      <c r="B17" s="6">
        <v>18.759</v>
      </c>
      <c r="C17" s="1">
        <v>1.3850099999999999E-4</v>
      </c>
      <c r="D17" s="1">
        <v>2.681558E-7</v>
      </c>
      <c r="F17" s="12" t="s">
        <v>3121</v>
      </c>
      <c r="G17" s="1">
        <v>9.4372669999999992E-3</v>
      </c>
      <c r="H17" s="1">
        <v>1.331784E-7</v>
      </c>
      <c r="I17" s="1"/>
      <c r="J17" s="1">
        <v>18.558</v>
      </c>
      <c r="K17" s="1">
        <v>1.3985919999999999E-3</v>
      </c>
      <c r="L17" s="1">
        <v>2.9943020000000001E-7</v>
      </c>
      <c r="M17" s="1"/>
      <c r="N17" s="8">
        <v>18.356999999999999</v>
      </c>
      <c r="O17" s="1">
        <v>1.00074E-2</v>
      </c>
      <c r="P17" s="8">
        <v>2.167764E-7</v>
      </c>
      <c r="R17" s="8">
        <v>18.759</v>
      </c>
      <c r="S17" s="1">
        <v>4.5460919999999998E-3</v>
      </c>
      <c r="T17" s="1">
        <v>1.7880029999999999E-7</v>
      </c>
      <c r="U17" s="1"/>
      <c r="V17" s="1">
        <v>18.155999999999999</v>
      </c>
      <c r="W17" s="1">
        <v>5.3753040000000002E-2</v>
      </c>
      <c r="X17" s="1">
        <v>2.3166900000000001E-7</v>
      </c>
    </row>
    <row r="18" spans="2:24" x14ac:dyDescent="0.25">
      <c r="B18" s="6">
        <v>19.759</v>
      </c>
      <c r="C18" s="1">
        <v>4.5928709999999999E-4</v>
      </c>
      <c r="D18" s="1">
        <v>2.9123930000000001E-7</v>
      </c>
      <c r="F18" s="12" t="s">
        <v>3122</v>
      </c>
      <c r="G18" s="1">
        <v>9.7223359999999998E-3</v>
      </c>
      <c r="H18" s="1">
        <v>1.616739E-7</v>
      </c>
      <c r="I18" s="1"/>
      <c r="J18" s="1">
        <v>19.558</v>
      </c>
      <c r="K18" s="1">
        <v>1.788857E-3</v>
      </c>
      <c r="L18" s="1">
        <v>3.1581210000000001E-7</v>
      </c>
      <c r="M18" s="1"/>
      <c r="N18" s="8">
        <v>19.356999999999999</v>
      </c>
      <c r="O18" s="1">
        <v>1.0142440000000001E-2</v>
      </c>
      <c r="P18" s="8">
        <v>1.8773589999999999E-7</v>
      </c>
      <c r="R18" s="8">
        <v>19.759</v>
      </c>
      <c r="S18" s="1">
        <v>4.9061779999999998E-3</v>
      </c>
      <c r="T18" s="1">
        <v>1.5869530000000001E-7</v>
      </c>
      <c r="U18" s="1"/>
      <c r="V18" s="1">
        <v>19.155999999999999</v>
      </c>
      <c r="W18" s="1">
        <v>5.4200980000000003E-2</v>
      </c>
      <c r="X18" s="1">
        <v>2.063516E-7</v>
      </c>
    </row>
    <row r="19" spans="2:24" x14ac:dyDescent="0.25">
      <c r="B19" s="6">
        <v>20.759</v>
      </c>
      <c r="C19" s="1">
        <v>8.9610359999999997E-4</v>
      </c>
      <c r="D19" s="1">
        <v>2.607095E-7</v>
      </c>
      <c r="F19" s="12" t="s">
        <v>3123</v>
      </c>
      <c r="G19" s="1">
        <v>9.9173820000000006E-3</v>
      </c>
      <c r="H19" s="1">
        <v>1.7209870000000001E-7</v>
      </c>
      <c r="I19" s="1"/>
      <c r="J19" s="1">
        <v>20.558</v>
      </c>
      <c r="K19" s="1">
        <v>2.1791229999999998E-3</v>
      </c>
      <c r="L19" s="1">
        <v>3.2847069999999997E-7</v>
      </c>
      <c r="M19" s="1"/>
      <c r="N19" s="8">
        <v>20.356999999999999</v>
      </c>
      <c r="O19" s="1">
        <v>1.0262469999999999E-2</v>
      </c>
      <c r="P19" s="8">
        <v>1.6688630000000001E-7</v>
      </c>
      <c r="R19" s="8">
        <v>20.759</v>
      </c>
      <c r="S19" s="1">
        <v>5.1762429999999996E-3</v>
      </c>
      <c r="T19" s="1">
        <v>1.45292E-7</v>
      </c>
      <c r="U19" s="1"/>
      <c r="V19" s="1">
        <v>20.155999999999999</v>
      </c>
      <c r="W19" s="1">
        <v>5.4648919999999997E-2</v>
      </c>
      <c r="X19" s="1">
        <v>1.8326809999999999E-7</v>
      </c>
    </row>
    <row r="20" spans="2:24" x14ac:dyDescent="0.25">
      <c r="B20" s="6">
        <v>21.759</v>
      </c>
      <c r="C20" s="1">
        <v>1.093749E-3</v>
      </c>
      <c r="D20" s="1">
        <v>2.3688140000000001E-7</v>
      </c>
      <c r="F20" s="12" t="s">
        <v>3124</v>
      </c>
      <c r="G20" s="1">
        <v>1.0142440000000001E-2</v>
      </c>
      <c r="H20" s="1">
        <v>1.7656639999999999E-7</v>
      </c>
      <c r="I20" s="1"/>
      <c r="J20" s="1">
        <v>21.558</v>
      </c>
      <c r="K20" s="1">
        <v>2.6229869999999998E-3</v>
      </c>
      <c r="L20" s="1">
        <v>3.5304349999999998E-7</v>
      </c>
      <c r="M20" s="1"/>
      <c r="N20" s="8">
        <v>21.356999999999999</v>
      </c>
      <c r="O20" s="1">
        <v>1.036749E-2</v>
      </c>
      <c r="P20" s="8">
        <v>1.505044E-7</v>
      </c>
      <c r="R20" s="8">
        <v>21.759</v>
      </c>
      <c r="S20" s="1">
        <v>5.4163010000000001E-3</v>
      </c>
      <c r="T20" s="1">
        <v>1.3412259999999999E-7</v>
      </c>
      <c r="U20" s="1"/>
      <c r="V20" s="1">
        <v>21.155999999999999</v>
      </c>
      <c r="W20" s="1">
        <v>5.4947549999999998E-2</v>
      </c>
      <c r="X20" s="1">
        <v>1.6465240000000001E-7</v>
      </c>
    </row>
    <row r="21" spans="2:24" x14ac:dyDescent="0.25">
      <c r="B21" s="6">
        <v>22.759</v>
      </c>
      <c r="C21" s="1">
        <v>1.291394E-3</v>
      </c>
      <c r="D21" s="1">
        <v>2.11564E-7</v>
      </c>
      <c r="F21" s="12" t="s">
        <v>3125</v>
      </c>
      <c r="G21" s="1">
        <v>1.0262469999999999E-2</v>
      </c>
      <c r="H21" s="1">
        <v>1.527383E-7</v>
      </c>
      <c r="I21" s="1"/>
      <c r="J21" s="1">
        <v>22.558</v>
      </c>
      <c r="K21" s="1">
        <v>3.1221249999999999E-3</v>
      </c>
      <c r="L21" s="1">
        <v>3.82084E-7</v>
      </c>
      <c r="M21" s="1"/>
      <c r="N21" s="8">
        <v>22.356999999999999</v>
      </c>
      <c r="O21" s="1">
        <v>1.045751E-2</v>
      </c>
      <c r="P21" s="8">
        <v>1.378457E-7</v>
      </c>
      <c r="R21" s="8">
        <v>22.759</v>
      </c>
      <c r="S21" s="1">
        <v>5.6263520000000003E-3</v>
      </c>
      <c r="T21" s="1">
        <v>1.2369779999999999E-7</v>
      </c>
      <c r="U21" s="1"/>
      <c r="V21" s="1">
        <v>22.155999999999999</v>
      </c>
      <c r="W21" s="1">
        <v>5.5096859999999998E-2</v>
      </c>
      <c r="X21" s="1">
        <v>1.490152E-7</v>
      </c>
    </row>
    <row r="22" spans="2:24" x14ac:dyDescent="0.25">
      <c r="B22" s="6">
        <v>23.759</v>
      </c>
      <c r="C22" s="1">
        <v>1.4622400000000001E-3</v>
      </c>
      <c r="D22" s="1">
        <v>1.8848049999999999E-7</v>
      </c>
      <c r="F22" s="12" t="s">
        <v>3126</v>
      </c>
      <c r="G22" s="1">
        <v>1.0352490000000001E-2</v>
      </c>
      <c r="H22" s="1">
        <v>1.348672E-7</v>
      </c>
      <c r="I22" s="1"/>
      <c r="J22" s="1">
        <v>23.558</v>
      </c>
      <c r="K22" s="1">
        <v>3.855926E-3</v>
      </c>
      <c r="L22" s="1">
        <v>4.3495270000000001E-7</v>
      </c>
      <c r="M22" s="1"/>
      <c r="N22" s="8">
        <v>23.356999999999999</v>
      </c>
      <c r="O22" s="1">
        <v>1.0517530000000001E-2</v>
      </c>
      <c r="P22" s="8">
        <v>1.2667629999999999E-7</v>
      </c>
      <c r="R22" s="8">
        <v>23.759</v>
      </c>
      <c r="S22" s="1">
        <v>5.8063949999999998E-3</v>
      </c>
      <c r="T22" s="1">
        <v>1.162515E-7</v>
      </c>
      <c r="U22" s="1"/>
      <c r="V22" s="1">
        <v>23.155999999999999</v>
      </c>
      <c r="W22" s="1">
        <v>5.5395489999999999E-2</v>
      </c>
      <c r="X22" s="1">
        <v>1.378457E-7</v>
      </c>
    </row>
    <row r="23" spans="2:24" x14ac:dyDescent="0.25">
      <c r="B23" s="6">
        <v>24.759</v>
      </c>
      <c r="C23" s="1">
        <v>1.5979119999999999E-3</v>
      </c>
      <c r="D23" s="1">
        <v>1.7135399999999999E-7</v>
      </c>
      <c r="F23" s="12" t="s">
        <v>3127</v>
      </c>
      <c r="G23" s="1">
        <v>1.04125E-2</v>
      </c>
      <c r="H23" s="1">
        <v>1.1997459999999999E-7</v>
      </c>
      <c r="I23" s="1"/>
      <c r="J23" s="1">
        <v>24.558</v>
      </c>
      <c r="K23" s="1">
        <v>4.3210380000000001E-3</v>
      </c>
      <c r="L23" s="1">
        <v>4.6324860000000003E-7</v>
      </c>
      <c r="M23" s="1"/>
      <c r="N23" s="8">
        <v>24.356999999999999</v>
      </c>
      <c r="O23" s="1">
        <v>1.056254E-2</v>
      </c>
      <c r="P23" s="8">
        <v>1.147622E-7</v>
      </c>
      <c r="R23" s="8">
        <v>24.759</v>
      </c>
      <c r="S23" s="1">
        <v>5.9564309999999999E-3</v>
      </c>
      <c r="T23" s="1">
        <v>1.095498E-7</v>
      </c>
      <c r="U23" s="1"/>
      <c r="V23" s="1">
        <v>24.155999999999999</v>
      </c>
      <c r="W23" s="1">
        <v>5.5544799999999998E-2</v>
      </c>
      <c r="X23" s="1">
        <v>1.2965479999999999E-7</v>
      </c>
    </row>
    <row r="24" spans="2:24" x14ac:dyDescent="0.25">
      <c r="B24" s="6">
        <v>25.759</v>
      </c>
      <c r="C24" s="1">
        <v>1.7000839999999999E-3</v>
      </c>
      <c r="D24" s="1">
        <v>1.564615E-7</v>
      </c>
      <c r="F24" s="12" t="s">
        <v>3128</v>
      </c>
      <c r="G24" s="1">
        <v>1.0472520000000001E-2</v>
      </c>
      <c r="H24" s="1">
        <v>1.065713E-7</v>
      </c>
      <c r="I24" s="1"/>
      <c r="J24" s="1">
        <v>25.558</v>
      </c>
      <c r="K24" s="1">
        <v>4.8011529999999998E-3</v>
      </c>
      <c r="L24" s="1">
        <v>4.4537750000000002E-7</v>
      </c>
      <c r="M24" s="1"/>
      <c r="N24" s="8">
        <v>25.356999999999999</v>
      </c>
      <c r="O24" s="1">
        <v>1.0517530000000001E-2</v>
      </c>
      <c r="P24" s="8">
        <v>9.3168000000000004E-8</v>
      </c>
      <c r="R24" s="8">
        <v>25.759</v>
      </c>
      <c r="S24" s="1">
        <v>6.0914630000000001E-3</v>
      </c>
      <c r="T24" s="1">
        <v>1.021035E-7</v>
      </c>
      <c r="U24" s="1"/>
      <c r="V24" s="1">
        <v>25.155999999999999</v>
      </c>
      <c r="W24" s="1">
        <v>5.569412E-2</v>
      </c>
      <c r="X24" s="1">
        <v>1.2146389999999999E-7</v>
      </c>
    </row>
    <row r="25" spans="2:24" x14ac:dyDescent="0.25">
      <c r="B25" s="6">
        <v>26.759</v>
      </c>
      <c r="C25" s="1">
        <v>1.768758E-3</v>
      </c>
      <c r="D25" s="1">
        <v>1.423135E-7</v>
      </c>
      <c r="F25" s="12" t="s">
        <v>3129</v>
      </c>
      <c r="G25" s="1">
        <v>1.048752E-2</v>
      </c>
      <c r="H25" s="1">
        <v>9.6891139999999996E-8</v>
      </c>
      <c r="I25" s="1"/>
      <c r="J25" s="1">
        <v>26.558</v>
      </c>
      <c r="K25" s="1">
        <v>5.1462369999999997E-3</v>
      </c>
      <c r="L25" s="1">
        <v>3.999551E-7</v>
      </c>
      <c r="M25" s="1"/>
      <c r="N25" s="8">
        <v>26.356999999999999</v>
      </c>
      <c r="O25" s="1">
        <v>1.044251E-2</v>
      </c>
      <c r="P25" s="8">
        <v>6.6012839999999999E-8</v>
      </c>
      <c r="R25" s="8">
        <v>26.759</v>
      </c>
      <c r="S25" s="1">
        <v>6.1664809999999997E-3</v>
      </c>
      <c r="T25" s="1">
        <v>9.3168000000000004E-8</v>
      </c>
      <c r="U25" s="1"/>
      <c r="V25" s="1">
        <v>26.155999999999999</v>
      </c>
      <c r="W25" s="1">
        <v>5.5843429999999999E-2</v>
      </c>
      <c r="X25" s="1">
        <v>1.035928E-7</v>
      </c>
    </row>
    <row r="26" spans="2:24" x14ac:dyDescent="0.25">
      <c r="B26" s="6">
        <v>27.759</v>
      </c>
      <c r="C26" s="1">
        <v>1.7955569999999999E-3</v>
      </c>
      <c r="D26" s="1">
        <v>1.2518699999999999E-7</v>
      </c>
      <c r="F26" s="12" t="s">
        <v>3130</v>
      </c>
      <c r="G26" s="1">
        <v>1.0517530000000001E-2</v>
      </c>
      <c r="H26" s="1">
        <v>8.9444850000000003E-8</v>
      </c>
      <c r="I26" s="1"/>
      <c r="J26" s="1">
        <v>27.558</v>
      </c>
      <c r="K26" s="1">
        <v>5.4012970000000002E-3</v>
      </c>
      <c r="L26" s="1">
        <v>3.5453269999999999E-7</v>
      </c>
      <c r="M26" s="1"/>
      <c r="N26" s="8">
        <v>27.356999999999999</v>
      </c>
      <c r="O26" s="1">
        <v>1.03975E-2</v>
      </c>
      <c r="P26" s="8">
        <v>4.9556539999999997E-8</v>
      </c>
      <c r="R26" s="8">
        <v>27.759</v>
      </c>
      <c r="S26" s="1">
        <v>6.1964890000000003E-3</v>
      </c>
      <c r="T26" s="1">
        <v>7.6065330000000006E-8</v>
      </c>
      <c r="U26" s="1"/>
      <c r="V26" s="1">
        <v>27.155999999999999</v>
      </c>
      <c r="W26" s="1">
        <v>5.5843429999999999E-2</v>
      </c>
      <c r="X26" s="1">
        <v>8.0756490000000003E-8</v>
      </c>
    </row>
    <row r="27" spans="2:24" x14ac:dyDescent="0.25">
      <c r="B27" s="6">
        <v>28.759</v>
      </c>
      <c r="C27" s="1">
        <v>1.7737829999999999E-3</v>
      </c>
      <c r="D27" s="1">
        <v>1.0061430000000001E-7</v>
      </c>
      <c r="F27" s="12" t="s">
        <v>3131</v>
      </c>
      <c r="G27" s="1">
        <v>1.056254E-2</v>
      </c>
      <c r="H27" s="1">
        <v>8.2245740000000004E-8</v>
      </c>
      <c r="I27" s="1"/>
      <c r="J27" s="1">
        <v>28.558</v>
      </c>
      <c r="K27" s="1">
        <v>5.6113480000000004E-3</v>
      </c>
      <c r="L27" s="1">
        <v>3.1208890000000002E-7</v>
      </c>
      <c r="M27" s="1"/>
      <c r="N27" s="8">
        <v>28.356999999999999</v>
      </c>
      <c r="O27" s="1">
        <v>1.0352490000000001E-2</v>
      </c>
      <c r="P27" s="8">
        <v>3.5334129999999999E-8</v>
      </c>
      <c r="R27" s="8">
        <v>28.759</v>
      </c>
      <c r="S27" s="1">
        <v>6.1514780000000002E-3</v>
      </c>
      <c r="T27" s="1">
        <v>6.236416E-8</v>
      </c>
      <c r="U27" s="1"/>
      <c r="V27" s="1">
        <v>28.155999999999999</v>
      </c>
      <c r="W27" s="1">
        <v>5.569412E-2</v>
      </c>
      <c r="X27" s="1">
        <v>6.6683009999999999E-8</v>
      </c>
    </row>
    <row r="28" spans="2:24" x14ac:dyDescent="0.25">
      <c r="B28" s="6">
        <v>29.759</v>
      </c>
      <c r="C28" s="1">
        <v>1.6615600000000001E-3</v>
      </c>
      <c r="D28" s="1">
        <v>6.3108790000000005E-8</v>
      </c>
      <c r="F28" s="12" t="s">
        <v>3132</v>
      </c>
      <c r="G28" s="1">
        <v>1.057754E-2</v>
      </c>
      <c r="H28" s="1">
        <v>7.554409E-8</v>
      </c>
      <c r="I28" s="1"/>
      <c r="J28" s="1">
        <v>29.558</v>
      </c>
      <c r="K28" s="1">
        <v>5.7763880000000004E-3</v>
      </c>
      <c r="L28" s="1">
        <v>2.7932520000000001E-7</v>
      </c>
      <c r="M28" s="1"/>
      <c r="N28" s="8">
        <v>29.356999999999999</v>
      </c>
      <c r="O28" s="1">
        <v>1.0382489999999999E-2</v>
      </c>
      <c r="P28" s="8">
        <v>4.5535539999999997E-8</v>
      </c>
      <c r="R28" s="8">
        <v>29.759</v>
      </c>
      <c r="S28" s="1">
        <v>6.0614559999999998E-3</v>
      </c>
      <c r="T28" s="1">
        <v>4.8216199999999997E-8</v>
      </c>
      <c r="U28" s="1"/>
      <c r="V28" s="1">
        <v>29.155999999999999</v>
      </c>
      <c r="W28" s="1">
        <v>5.569412E-2</v>
      </c>
      <c r="X28" s="1">
        <v>5.432216E-8</v>
      </c>
    </row>
    <row r="29" spans="2:24" x14ac:dyDescent="0.25">
      <c r="B29" s="6">
        <v>30.759</v>
      </c>
      <c r="C29" s="1">
        <v>1.5912120000000001E-3</v>
      </c>
      <c r="D29" s="1">
        <v>4.6354630000000002E-8</v>
      </c>
      <c r="F29" s="12" t="s">
        <v>3133</v>
      </c>
      <c r="G29" s="1">
        <v>1.0592549999999999E-2</v>
      </c>
      <c r="H29" s="1">
        <v>6.5863920000000001E-8</v>
      </c>
      <c r="I29" s="1"/>
      <c r="J29" s="1">
        <v>30.558</v>
      </c>
      <c r="K29" s="1">
        <v>5.9264239999999996E-3</v>
      </c>
      <c r="L29" s="1">
        <v>2.5251859999999999E-7</v>
      </c>
      <c r="M29" s="1"/>
      <c r="N29" s="8">
        <v>30.356999999999999</v>
      </c>
      <c r="O29" s="1">
        <v>1.050252E-2</v>
      </c>
      <c r="P29" s="8">
        <v>6.7874409999999995E-8</v>
      </c>
      <c r="R29" s="8">
        <v>30.759</v>
      </c>
      <c r="S29" s="1">
        <v>6.1814849999999996E-3</v>
      </c>
      <c r="T29" s="1">
        <v>6.14706E-8</v>
      </c>
      <c r="U29" s="1"/>
      <c r="V29" s="1">
        <v>30.155999999999999</v>
      </c>
      <c r="W29" s="1">
        <v>5.5544799999999998E-2</v>
      </c>
      <c r="X29" s="1">
        <v>4.4790920000000001E-8</v>
      </c>
    </row>
    <row r="30" spans="2:24" x14ac:dyDescent="0.25">
      <c r="B30" s="6">
        <v>31.759</v>
      </c>
      <c r="C30" s="1">
        <v>1.636436E-3</v>
      </c>
      <c r="D30" s="1">
        <v>5.878994E-8</v>
      </c>
      <c r="F30" s="12" t="s">
        <v>3134</v>
      </c>
      <c r="G30" s="1">
        <v>1.056254E-2</v>
      </c>
      <c r="H30" s="1">
        <v>5.5662490000000003E-8</v>
      </c>
      <c r="I30" s="1"/>
      <c r="J30" s="1">
        <v>31.558</v>
      </c>
      <c r="K30" s="1">
        <v>6.0314490000000004E-3</v>
      </c>
      <c r="L30" s="1">
        <v>2.2869050000000001E-7</v>
      </c>
      <c r="M30" s="1"/>
      <c r="N30" s="8">
        <v>31.356999999999999</v>
      </c>
      <c r="O30" s="1">
        <v>1.066756E-2</v>
      </c>
      <c r="P30" s="8">
        <v>8.9245249999999996E-8</v>
      </c>
      <c r="R30" s="8">
        <v>31.759</v>
      </c>
      <c r="S30" s="1">
        <v>6.3915350000000003E-3</v>
      </c>
      <c r="T30" s="1">
        <v>7.6586560000000002E-8</v>
      </c>
      <c r="U30" s="1"/>
      <c r="V30" s="1">
        <v>31.155999999999999</v>
      </c>
      <c r="W30" s="1">
        <v>5.569412E-2</v>
      </c>
      <c r="X30" s="1">
        <v>5.7598530000000001E-8</v>
      </c>
    </row>
    <row r="31" spans="2:24" x14ac:dyDescent="0.25">
      <c r="B31" s="6">
        <v>32.759</v>
      </c>
      <c r="C31" s="1">
        <v>1.777133E-3</v>
      </c>
      <c r="D31" s="1">
        <v>8.6266739999999997E-8</v>
      </c>
      <c r="F31" s="12" t="s">
        <v>3135</v>
      </c>
      <c r="G31" s="1">
        <v>1.044251E-2</v>
      </c>
      <c r="H31" s="1">
        <v>4.0993310000000001E-8</v>
      </c>
      <c r="I31" s="1"/>
      <c r="J31" s="1">
        <v>32.558</v>
      </c>
      <c r="K31" s="1">
        <v>6.0614559999999998E-3</v>
      </c>
      <c r="L31" s="1">
        <v>1.9816069999999999E-7</v>
      </c>
      <c r="M31" s="1"/>
      <c r="N31" s="8">
        <v>32.356999999999999</v>
      </c>
      <c r="O31" s="1">
        <v>1.089262E-2</v>
      </c>
      <c r="P31" s="8">
        <v>1.103183E-7</v>
      </c>
      <c r="R31" s="8">
        <v>32.759</v>
      </c>
      <c r="S31" s="1">
        <v>6.6465969999999997E-3</v>
      </c>
      <c r="T31" s="1">
        <v>8.8202769999999999E-8</v>
      </c>
      <c r="U31" s="1"/>
      <c r="V31" s="1">
        <v>32.155999999999999</v>
      </c>
      <c r="W31" s="1">
        <v>5.569412E-2</v>
      </c>
      <c r="X31" s="1">
        <v>7.4352679999999995E-8</v>
      </c>
    </row>
    <row r="32" spans="2:24" x14ac:dyDescent="0.25">
      <c r="B32" s="6">
        <v>33.759</v>
      </c>
      <c r="C32" s="1">
        <v>1.9613780000000002E-3</v>
      </c>
      <c r="D32" s="1">
        <v>1.101693E-7</v>
      </c>
      <c r="F32" s="12" t="s">
        <v>3136</v>
      </c>
      <c r="G32" s="1">
        <v>1.0382489999999999E-2</v>
      </c>
      <c r="H32" s="1">
        <v>2.967495E-8</v>
      </c>
      <c r="I32" s="1"/>
      <c r="J32" s="1">
        <v>33.558</v>
      </c>
      <c r="K32" s="1">
        <v>6.106467E-3</v>
      </c>
      <c r="L32" s="1">
        <v>1.6912009999999999E-7</v>
      </c>
      <c r="M32" s="1"/>
      <c r="N32" s="8">
        <v>33.356999999999999</v>
      </c>
      <c r="O32" s="1">
        <v>1.110267E-2</v>
      </c>
      <c r="P32" s="8">
        <v>1.233493E-7</v>
      </c>
      <c r="R32" s="8">
        <v>33.759</v>
      </c>
      <c r="S32" s="1">
        <v>6.9016579999999998E-3</v>
      </c>
      <c r="T32" s="1">
        <v>1.010104E-7</v>
      </c>
      <c r="U32" s="1"/>
      <c r="V32" s="1">
        <v>33.155999999999999</v>
      </c>
      <c r="W32" s="1">
        <v>5.5992750000000001E-2</v>
      </c>
      <c r="X32" s="1">
        <v>9.214931E-8</v>
      </c>
    </row>
    <row r="33" spans="2:24" x14ac:dyDescent="0.25">
      <c r="B33" s="6">
        <v>34.759</v>
      </c>
      <c r="C33" s="1">
        <v>2.1724230000000001E-3</v>
      </c>
      <c r="D33" s="1">
        <v>1.283383E-7</v>
      </c>
      <c r="F33" s="12" t="s">
        <v>3137</v>
      </c>
      <c r="G33" s="1">
        <v>1.04125E-2</v>
      </c>
      <c r="H33" s="1">
        <v>3.0866349999999999E-8</v>
      </c>
      <c r="I33" s="1"/>
      <c r="J33" s="1">
        <v>34.558</v>
      </c>
      <c r="K33" s="1">
        <v>6.1364740000000003E-3</v>
      </c>
      <c r="L33" s="1">
        <v>1.3859039999999999E-7</v>
      </c>
      <c r="M33" s="1"/>
      <c r="N33" s="8">
        <v>34.356999999999999</v>
      </c>
      <c r="O33" s="1">
        <v>1.128271E-2</v>
      </c>
      <c r="P33" s="8">
        <v>1.272213E-7</v>
      </c>
      <c r="R33" s="8">
        <v>34.759</v>
      </c>
      <c r="S33" s="1">
        <v>7.2167330000000003E-3</v>
      </c>
      <c r="T33" s="1">
        <v>1.06893E-7</v>
      </c>
      <c r="U33" s="1"/>
      <c r="V33" s="1">
        <v>34.155999999999999</v>
      </c>
      <c r="W33" s="1">
        <v>5.6291380000000002E-2</v>
      </c>
      <c r="X33" s="1">
        <v>1.079354E-7</v>
      </c>
    </row>
    <row r="34" spans="2:24" x14ac:dyDescent="0.25">
      <c r="B34" s="6">
        <v>35.759</v>
      </c>
      <c r="C34" s="1">
        <v>2.3650440000000002E-3</v>
      </c>
      <c r="D34" s="1">
        <v>1.362313E-7</v>
      </c>
      <c r="F34" s="12" t="s">
        <v>3138</v>
      </c>
      <c r="G34" s="1">
        <v>1.053253E-2</v>
      </c>
      <c r="H34" s="1">
        <v>4.352504E-8</v>
      </c>
      <c r="I34" s="1"/>
      <c r="J34" s="1">
        <v>35.558</v>
      </c>
      <c r="K34" s="1">
        <v>6.0464530000000002E-3</v>
      </c>
      <c r="L34" s="1">
        <v>9.3168000000000004E-8</v>
      </c>
      <c r="M34" s="1"/>
      <c r="N34" s="8">
        <v>35.356999999999999</v>
      </c>
      <c r="O34" s="1">
        <v>1.144775E-2</v>
      </c>
      <c r="P34" s="8">
        <v>1.306466E-7</v>
      </c>
      <c r="R34" s="8">
        <v>35.759</v>
      </c>
      <c r="S34" s="1">
        <v>7.4867980000000002E-3</v>
      </c>
      <c r="T34" s="1">
        <v>1.068185E-7</v>
      </c>
      <c r="U34" s="1"/>
      <c r="V34" s="1">
        <v>35.155999999999999</v>
      </c>
      <c r="W34" s="1">
        <v>5.6590000000000001E-2</v>
      </c>
      <c r="X34" s="1">
        <v>1.1731779999999999E-7</v>
      </c>
    </row>
    <row r="35" spans="2:24" x14ac:dyDescent="0.25">
      <c r="B35" s="6">
        <v>36.759</v>
      </c>
      <c r="C35" s="1">
        <v>2.6179620000000002E-3</v>
      </c>
      <c r="D35" s="1">
        <v>1.490152E-7</v>
      </c>
      <c r="F35" s="12" t="s">
        <v>3139</v>
      </c>
      <c r="G35" s="1">
        <v>1.065256E-2</v>
      </c>
      <c r="H35" s="1">
        <v>5.5141260000000001E-8</v>
      </c>
      <c r="I35" s="1"/>
      <c r="J35" s="1">
        <v>36.558</v>
      </c>
      <c r="K35" s="1">
        <v>5.8664090000000004E-3</v>
      </c>
      <c r="L35" s="1">
        <v>5.2162739999999998E-8</v>
      </c>
      <c r="M35" s="1"/>
      <c r="N35" s="8">
        <v>36.356999999999999</v>
      </c>
      <c r="O35" s="1">
        <v>1.171781E-2</v>
      </c>
      <c r="P35" s="8">
        <v>1.527383E-7</v>
      </c>
      <c r="R35" s="8">
        <v>36.759</v>
      </c>
      <c r="S35" s="1">
        <v>7.771867E-3</v>
      </c>
      <c r="T35" s="1">
        <v>1.112863E-7</v>
      </c>
      <c r="U35" s="1"/>
      <c r="V35" s="1">
        <v>36.155999999999999</v>
      </c>
      <c r="W35" s="1">
        <v>5.6888630000000003E-2</v>
      </c>
      <c r="X35" s="1">
        <v>1.2029630000000001E-7</v>
      </c>
    </row>
    <row r="36" spans="2:24" x14ac:dyDescent="0.25">
      <c r="B36" s="6">
        <v>37.759</v>
      </c>
      <c r="C36" s="1">
        <v>2.7955079999999999E-3</v>
      </c>
      <c r="D36" s="1">
        <v>1.564615E-7</v>
      </c>
      <c r="F36" s="12" t="s">
        <v>3140</v>
      </c>
      <c r="G36" s="1">
        <v>1.0757579999999999E-2</v>
      </c>
      <c r="H36" s="1">
        <v>6.7427640000000004E-8</v>
      </c>
      <c r="I36" s="1"/>
      <c r="J36" s="1">
        <v>37.558</v>
      </c>
      <c r="K36" s="1">
        <v>5.851406E-3</v>
      </c>
      <c r="L36" s="1">
        <v>5.253506E-8</v>
      </c>
      <c r="M36" s="1"/>
      <c r="N36" s="8">
        <v>37.356999999999999</v>
      </c>
      <c r="O36" s="1">
        <v>1.192787E-2</v>
      </c>
      <c r="P36" s="8">
        <v>1.6539700000000001E-7</v>
      </c>
      <c r="R36" s="8">
        <v>37.759</v>
      </c>
      <c r="S36" s="1">
        <v>8.101947E-3</v>
      </c>
      <c r="T36" s="1">
        <v>1.220089E-7</v>
      </c>
      <c r="U36" s="1"/>
      <c r="V36" s="1">
        <v>37.155999999999999</v>
      </c>
      <c r="W36" s="1">
        <v>5.7187259999999997E-2</v>
      </c>
      <c r="X36" s="1">
        <v>1.2439169999999999E-7</v>
      </c>
    </row>
    <row r="37" spans="2:24" x14ac:dyDescent="0.25">
      <c r="B37" s="6">
        <v>38.759</v>
      </c>
      <c r="C37" s="1">
        <v>3.0467519999999998E-3</v>
      </c>
      <c r="D37" s="1">
        <v>1.7209870000000001E-7</v>
      </c>
      <c r="F37" s="12" t="s">
        <v>3141</v>
      </c>
      <c r="G37" s="1">
        <v>1.0877609999999999E-2</v>
      </c>
      <c r="H37" s="1">
        <v>7.8299219999999996E-8</v>
      </c>
      <c r="I37" s="1"/>
      <c r="J37" s="1">
        <v>38.558</v>
      </c>
      <c r="K37" s="1">
        <v>6.0164449999999996E-3</v>
      </c>
      <c r="L37" s="1">
        <v>8.9543109999999999E-8</v>
      </c>
      <c r="M37" s="1"/>
      <c r="N37" s="8">
        <v>38.356999999999999</v>
      </c>
      <c r="O37" s="1">
        <v>1.2242940000000001E-2</v>
      </c>
      <c r="P37" s="8">
        <v>1.8996979999999999E-7</v>
      </c>
      <c r="R37" s="8">
        <v>38.759</v>
      </c>
      <c r="S37" s="1">
        <v>8.4920399999999993E-3</v>
      </c>
      <c r="T37" s="1">
        <v>1.350399E-7</v>
      </c>
      <c r="U37" s="1"/>
      <c r="V37" s="1">
        <v>38.155999999999999</v>
      </c>
      <c r="W37" s="1">
        <v>5.7485889999999998E-2</v>
      </c>
      <c r="X37" s="1">
        <v>1.351144E-7</v>
      </c>
    </row>
    <row r="38" spans="2:24" x14ac:dyDescent="0.25">
      <c r="B38" s="6">
        <v>39.759</v>
      </c>
      <c r="C38" s="1">
        <v>3.420822E-3</v>
      </c>
      <c r="D38" s="1">
        <v>1.9518219999999999E-7</v>
      </c>
      <c r="F38" s="12" t="s">
        <v>3142</v>
      </c>
      <c r="G38" s="1">
        <v>1.0997639999999999E-2</v>
      </c>
      <c r="H38" s="1">
        <v>8.5149789999999997E-8</v>
      </c>
      <c r="I38" s="1"/>
      <c r="J38" s="1">
        <v>39.558</v>
      </c>
      <c r="K38" s="1">
        <v>6.2114919999999999E-3</v>
      </c>
      <c r="L38" s="1">
        <v>1.278915E-7</v>
      </c>
      <c r="M38" s="1"/>
      <c r="N38" s="8">
        <v>39.356999999999999</v>
      </c>
      <c r="O38" s="1">
        <v>1.251301E-2</v>
      </c>
      <c r="P38" s="8">
        <v>1.9294829999999999E-7</v>
      </c>
      <c r="R38" s="8">
        <v>39.759</v>
      </c>
      <c r="S38" s="1">
        <v>9.0321689999999996E-3</v>
      </c>
      <c r="T38" s="1">
        <v>1.5348290000000001E-7</v>
      </c>
      <c r="U38" s="1"/>
      <c r="V38" s="1">
        <v>39.155999999999999</v>
      </c>
      <c r="W38" s="1">
        <v>5.8083139999999998E-2</v>
      </c>
      <c r="X38" s="1">
        <v>1.5348290000000001E-7</v>
      </c>
    </row>
    <row r="39" spans="2:24" x14ac:dyDescent="0.25">
      <c r="B39" s="6">
        <v>40.759</v>
      </c>
      <c r="C39" s="1">
        <v>3.6458760000000002E-3</v>
      </c>
      <c r="D39" s="1">
        <v>2.130533E-7</v>
      </c>
      <c r="F39" s="12" t="s">
        <v>3143</v>
      </c>
      <c r="G39" s="1">
        <v>1.1087659999999999E-2</v>
      </c>
      <c r="H39" s="1">
        <v>8.6862439999999995E-8</v>
      </c>
      <c r="I39" s="1"/>
      <c r="J39" s="1">
        <v>40.558</v>
      </c>
      <c r="K39" s="1">
        <v>6.4515500000000003E-3</v>
      </c>
      <c r="L39" s="1">
        <v>1.6614160000000001E-7</v>
      </c>
      <c r="M39" s="1"/>
      <c r="N39" s="8">
        <v>40.356999999999999</v>
      </c>
      <c r="O39" s="1">
        <v>1.267805E-2</v>
      </c>
      <c r="P39" s="8">
        <v>1.7284330000000001E-7</v>
      </c>
      <c r="R39" s="8">
        <v>40.759</v>
      </c>
      <c r="S39" s="1">
        <v>9.287231E-3</v>
      </c>
      <c r="T39" s="1">
        <v>1.400796E-7</v>
      </c>
      <c r="U39" s="1"/>
      <c r="V39" s="1">
        <v>40.155999999999999</v>
      </c>
      <c r="W39" s="1">
        <v>5.8381769999999999E-2</v>
      </c>
      <c r="X39" s="1">
        <v>1.6390770000000001E-7</v>
      </c>
    </row>
    <row r="40" spans="2:24" x14ac:dyDescent="0.25">
      <c r="B40" s="6">
        <v>41.759</v>
      </c>
      <c r="C40" s="1">
        <v>3.8709299999999999E-3</v>
      </c>
      <c r="D40" s="1">
        <v>1.944375E-7</v>
      </c>
      <c r="F40" s="12" t="s">
        <v>3144</v>
      </c>
      <c r="G40" s="1">
        <v>1.12227E-2</v>
      </c>
      <c r="H40" s="1">
        <v>9.2000380000000005E-8</v>
      </c>
      <c r="I40" s="1"/>
      <c r="J40" s="1">
        <v>41.558</v>
      </c>
      <c r="K40" s="1">
        <v>6.6465969999999997E-3</v>
      </c>
      <c r="L40" s="1">
        <v>1.8773589999999999E-7</v>
      </c>
      <c r="M40" s="1"/>
      <c r="N40" s="8">
        <v>41.356999999999999</v>
      </c>
      <c r="O40" s="1">
        <v>1.279807E-2</v>
      </c>
      <c r="P40" s="8">
        <v>1.505044E-7</v>
      </c>
      <c r="R40" s="8">
        <v>41.759</v>
      </c>
      <c r="S40" s="1">
        <v>9.5422920000000008E-3</v>
      </c>
      <c r="T40" s="1">
        <v>1.2742089999999999E-7</v>
      </c>
      <c r="U40" s="1"/>
      <c r="V40" s="1">
        <v>41.155999999999999</v>
      </c>
      <c r="W40" s="1">
        <v>5.882971E-2</v>
      </c>
      <c r="X40" s="1">
        <v>1.7880029999999999E-7</v>
      </c>
    </row>
    <row r="41" spans="2:24" x14ac:dyDescent="0.25">
      <c r="B41" s="6">
        <v>42.759</v>
      </c>
      <c r="C41" s="1">
        <v>4.0359699999999998E-3</v>
      </c>
      <c r="D41" s="1">
        <v>1.7433249999999999E-7</v>
      </c>
      <c r="F41" s="12" t="s">
        <v>3145</v>
      </c>
      <c r="G41" s="1">
        <v>1.135773E-2</v>
      </c>
      <c r="H41" s="1">
        <v>1.046591E-7</v>
      </c>
      <c r="I41" s="1"/>
      <c r="J41" s="1">
        <v>42.558</v>
      </c>
      <c r="K41" s="1">
        <v>6.9016579999999998E-3</v>
      </c>
      <c r="L41" s="1">
        <v>2.137979E-7</v>
      </c>
      <c r="M41" s="1"/>
      <c r="N41" s="8">
        <v>42.356999999999999</v>
      </c>
      <c r="O41" s="1">
        <v>1.28881E-2</v>
      </c>
      <c r="P41" s="8">
        <v>1.3337799999999999E-7</v>
      </c>
      <c r="R41" s="8">
        <v>42.759</v>
      </c>
      <c r="S41" s="1">
        <v>9.7523420000000006E-3</v>
      </c>
      <c r="T41" s="1">
        <v>1.169961E-7</v>
      </c>
      <c r="U41" s="1"/>
      <c r="V41" s="1">
        <v>42.155999999999999</v>
      </c>
      <c r="W41" s="1">
        <v>5.9277660000000003E-2</v>
      </c>
      <c r="X41" s="1">
        <v>1.6912009999999999E-7</v>
      </c>
    </row>
    <row r="42" spans="2:24" x14ac:dyDescent="0.25">
      <c r="B42" s="6">
        <v>43.759</v>
      </c>
      <c r="C42" s="1">
        <v>4.1559980000000002E-3</v>
      </c>
      <c r="D42" s="1">
        <v>1.564615E-7</v>
      </c>
      <c r="F42" s="12" t="s">
        <v>3146</v>
      </c>
      <c r="G42" s="1">
        <v>1.152277E-2</v>
      </c>
      <c r="H42" s="1">
        <v>1.191793E-7</v>
      </c>
      <c r="I42" s="1"/>
      <c r="J42" s="1">
        <v>43.558</v>
      </c>
      <c r="K42" s="1">
        <v>7.1867260000000001E-3</v>
      </c>
      <c r="L42" s="1">
        <v>2.2794580000000001E-7</v>
      </c>
      <c r="M42" s="1"/>
      <c r="N42" s="8">
        <v>43.356999999999999</v>
      </c>
      <c r="O42" s="1">
        <v>1.2978119999999999E-2</v>
      </c>
      <c r="P42" s="8">
        <v>1.2146389999999999E-7</v>
      </c>
      <c r="R42" s="8">
        <v>43.759</v>
      </c>
      <c r="S42" s="1">
        <v>9.9173820000000006E-3</v>
      </c>
      <c r="T42" s="1">
        <v>1.073159E-7</v>
      </c>
      <c r="U42" s="1"/>
      <c r="V42" s="1">
        <v>43.155999999999999</v>
      </c>
      <c r="W42" s="1">
        <v>5.9576280000000002E-2</v>
      </c>
      <c r="X42" s="1">
        <v>1.519937E-7</v>
      </c>
    </row>
    <row r="43" spans="2:24" x14ac:dyDescent="0.25">
      <c r="B43" s="6">
        <v>44.759</v>
      </c>
      <c r="C43" s="1">
        <v>4.2610240000000004E-3</v>
      </c>
      <c r="D43" s="1">
        <v>1.415689E-7</v>
      </c>
      <c r="F43" s="12" t="s">
        <v>3147</v>
      </c>
      <c r="G43" s="1">
        <v>1.171781E-2</v>
      </c>
      <c r="H43" s="1">
        <v>1.3377410000000001E-7</v>
      </c>
      <c r="I43" s="1"/>
      <c r="J43" s="1">
        <v>44.558</v>
      </c>
      <c r="K43" s="1">
        <v>7.4867980000000002E-3</v>
      </c>
      <c r="L43" s="1">
        <v>2.4209379999999999E-7</v>
      </c>
      <c r="M43" s="1"/>
      <c r="N43" s="8">
        <v>44.356999999999999</v>
      </c>
      <c r="O43" s="1">
        <v>1.3023130000000001E-2</v>
      </c>
      <c r="P43" s="8">
        <v>1.110391E-7</v>
      </c>
      <c r="R43" s="8">
        <v>44.759</v>
      </c>
      <c r="S43" s="1">
        <v>1.003741E-2</v>
      </c>
      <c r="T43" s="1">
        <v>9.9869660000000004E-8</v>
      </c>
      <c r="U43" s="1"/>
      <c r="V43" s="1">
        <v>44.155999999999999</v>
      </c>
      <c r="W43" s="1">
        <v>5.9874910000000003E-2</v>
      </c>
      <c r="X43" s="1">
        <v>1.371011E-7</v>
      </c>
    </row>
    <row r="44" spans="2:24" x14ac:dyDescent="0.25">
      <c r="B44" s="6">
        <v>45.759</v>
      </c>
      <c r="C44" s="1">
        <v>4.336042E-3</v>
      </c>
      <c r="D44" s="1">
        <v>1.3114409999999999E-7</v>
      </c>
      <c r="F44" s="12" t="s">
        <v>3148</v>
      </c>
      <c r="G44" s="1">
        <v>1.188285E-2</v>
      </c>
      <c r="H44" s="1">
        <v>1.3757170000000001E-7</v>
      </c>
      <c r="I44" s="1"/>
      <c r="J44" s="1">
        <v>45.558</v>
      </c>
      <c r="K44" s="1">
        <v>7.8318820000000001E-3</v>
      </c>
      <c r="L44" s="1">
        <v>2.711343E-7</v>
      </c>
      <c r="M44" s="1"/>
      <c r="N44" s="8">
        <v>45.356999999999999</v>
      </c>
      <c r="O44" s="1">
        <v>1.308314E-2</v>
      </c>
      <c r="P44" s="8">
        <v>1.021035E-7</v>
      </c>
      <c r="R44" s="8">
        <v>45.759</v>
      </c>
      <c r="S44" s="1">
        <v>1.015744E-2</v>
      </c>
      <c r="T44" s="1">
        <v>9.3912629999999996E-8</v>
      </c>
      <c r="U44" s="1"/>
      <c r="V44" s="1">
        <v>45.155999999999999</v>
      </c>
      <c r="W44" s="1">
        <v>6.0024220000000003E-2</v>
      </c>
      <c r="X44" s="1">
        <v>1.2444239999999999E-7</v>
      </c>
    </row>
    <row r="45" spans="2:24" x14ac:dyDescent="0.25">
      <c r="B45" s="6">
        <v>46.759</v>
      </c>
      <c r="C45" s="1">
        <v>4.3960559999999997E-3</v>
      </c>
      <c r="D45" s="1">
        <v>1.1997459999999999E-7</v>
      </c>
      <c r="F45" s="12" t="s">
        <v>3149</v>
      </c>
      <c r="G45" s="1">
        <v>1.197288E-2</v>
      </c>
      <c r="H45" s="1">
        <v>1.220089E-7</v>
      </c>
      <c r="I45" s="1"/>
      <c r="J45" s="1">
        <v>46.558</v>
      </c>
      <c r="K45" s="1">
        <v>8.2219760000000006E-3</v>
      </c>
      <c r="L45" s="1">
        <v>3.0315340000000001E-7</v>
      </c>
      <c r="M45" s="1"/>
      <c r="N45" s="8">
        <v>46.356999999999999</v>
      </c>
      <c r="O45" s="1">
        <v>1.3113150000000001E-2</v>
      </c>
      <c r="P45" s="8">
        <v>9.3912629999999996E-8</v>
      </c>
      <c r="R45" s="8">
        <v>46.759</v>
      </c>
      <c r="S45" s="1">
        <v>1.0262469999999999E-2</v>
      </c>
      <c r="T45" s="1">
        <v>8.8700229999999994E-8</v>
      </c>
      <c r="U45" s="1"/>
      <c r="V45" s="1">
        <v>46.155999999999999</v>
      </c>
      <c r="W45" s="1">
        <v>6.0173539999999998E-2</v>
      </c>
      <c r="X45" s="1">
        <v>1.13273E-7</v>
      </c>
    </row>
    <row r="46" spans="2:24" x14ac:dyDescent="0.25">
      <c r="B46" s="6">
        <v>47.759</v>
      </c>
      <c r="C46" s="1">
        <v>4.4410669999999999E-3</v>
      </c>
      <c r="D46" s="1">
        <v>1.088052E-7</v>
      </c>
      <c r="F46" s="12" t="s">
        <v>3150</v>
      </c>
      <c r="G46" s="1">
        <v>1.201789E-2</v>
      </c>
      <c r="H46" s="1">
        <v>1.084567E-7</v>
      </c>
      <c r="I46" s="1"/>
      <c r="J46" s="1">
        <v>47.558</v>
      </c>
      <c r="K46" s="1">
        <v>8.672084E-3</v>
      </c>
      <c r="L46" s="1">
        <v>3.3740629999999997E-7</v>
      </c>
      <c r="M46" s="1"/>
      <c r="N46" s="8">
        <v>47.356999999999999</v>
      </c>
      <c r="O46" s="1">
        <v>1.305314E-2</v>
      </c>
      <c r="P46" s="8">
        <v>7.3310199999999997E-8</v>
      </c>
      <c r="R46" s="8">
        <v>47.759</v>
      </c>
      <c r="S46" s="1">
        <v>1.033748E-2</v>
      </c>
      <c r="T46" s="1">
        <v>8.1426650000000006E-8</v>
      </c>
      <c r="U46" s="1"/>
      <c r="V46" s="1">
        <v>47.155999999999999</v>
      </c>
      <c r="W46" s="1">
        <v>6.0322849999999997E-2</v>
      </c>
      <c r="X46" s="1">
        <v>1.043374E-7</v>
      </c>
    </row>
    <row r="47" spans="2:24" x14ac:dyDescent="0.25">
      <c r="B47" s="6">
        <v>48.759</v>
      </c>
      <c r="C47" s="1">
        <v>4.4110599999999996E-3</v>
      </c>
      <c r="D47" s="1">
        <v>9.2423369999999999E-8</v>
      </c>
      <c r="F47" s="12" t="s">
        <v>3151</v>
      </c>
      <c r="G47" s="1">
        <v>1.20629E-2</v>
      </c>
      <c r="H47" s="1">
        <v>9.6319230000000004E-8</v>
      </c>
      <c r="I47" s="1"/>
      <c r="J47" s="1">
        <v>48.558</v>
      </c>
      <c r="K47" s="1">
        <v>9.0771810000000001E-3</v>
      </c>
      <c r="L47" s="1">
        <v>3.4485259999999998E-7</v>
      </c>
      <c r="M47" s="1"/>
      <c r="N47" s="8">
        <v>48.356999999999999</v>
      </c>
      <c r="O47" s="1">
        <v>1.299312E-2</v>
      </c>
      <c r="P47" s="8">
        <v>5.8268700000000001E-8</v>
      </c>
      <c r="R47" s="8">
        <v>48.759</v>
      </c>
      <c r="S47" s="1">
        <v>1.033748E-2</v>
      </c>
      <c r="T47" s="1">
        <v>7.4724990000000006E-8</v>
      </c>
      <c r="U47" s="1"/>
      <c r="V47" s="1">
        <v>48.155999999999999</v>
      </c>
      <c r="W47" s="1">
        <v>6.0322849999999997E-2</v>
      </c>
      <c r="X47" s="1">
        <v>9.7635770000000001E-8</v>
      </c>
    </row>
    <row r="48" spans="2:24" x14ac:dyDescent="0.25">
      <c r="B48" s="6">
        <v>49.759</v>
      </c>
      <c r="C48" s="1">
        <v>4.3210380000000001E-3</v>
      </c>
      <c r="D48" s="1">
        <v>6.5193750000000001E-8</v>
      </c>
      <c r="F48" s="12" t="s">
        <v>3152</v>
      </c>
      <c r="G48" s="1">
        <v>1.209291E-2</v>
      </c>
      <c r="H48" s="1">
        <v>8.6639060000000005E-8</v>
      </c>
      <c r="I48" s="1"/>
      <c r="J48" s="1">
        <v>49.558</v>
      </c>
      <c r="K48" s="1">
        <v>9.3622489999999996E-3</v>
      </c>
      <c r="L48" s="1">
        <v>3.1953520000000002E-7</v>
      </c>
      <c r="M48" s="1"/>
      <c r="N48" s="8">
        <v>49.356999999999999</v>
      </c>
      <c r="O48" s="1">
        <v>1.29181E-2</v>
      </c>
      <c r="P48" s="8">
        <v>4.106777E-8</v>
      </c>
      <c r="R48" s="8">
        <v>49.759</v>
      </c>
      <c r="S48" s="1">
        <v>1.033748E-2</v>
      </c>
      <c r="T48" s="1">
        <v>6.3108790000000005E-8</v>
      </c>
      <c r="U48" s="1"/>
      <c r="V48" s="1">
        <v>49.155999999999999</v>
      </c>
      <c r="W48" s="1">
        <v>6.0472169999999999E-2</v>
      </c>
      <c r="X48" s="1">
        <v>9.0934119999999997E-8</v>
      </c>
    </row>
    <row r="49" spans="2:24" x14ac:dyDescent="0.25">
      <c r="B49" s="6">
        <v>50.759</v>
      </c>
      <c r="C49" s="1">
        <v>4.2010090000000003E-3</v>
      </c>
      <c r="D49" s="1">
        <v>4.5982319999999997E-8</v>
      </c>
      <c r="F49" s="12" t="s">
        <v>3153</v>
      </c>
      <c r="G49" s="1">
        <v>1.210791E-2</v>
      </c>
      <c r="H49" s="1">
        <v>7.8969379999999999E-8</v>
      </c>
      <c r="I49" s="1"/>
      <c r="J49" s="1">
        <v>50.558</v>
      </c>
      <c r="K49" s="1">
        <v>9.5572959999999998E-3</v>
      </c>
      <c r="L49" s="1">
        <v>2.8379300000000001E-7</v>
      </c>
      <c r="M49" s="1"/>
      <c r="N49" s="8">
        <v>50.356999999999999</v>
      </c>
      <c r="O49" s="1">
        <v>1.284309E-2</v>
      </c>
      <c r="P49" s="8">
        <v>2.8706930000000001E-8</v>
      </c>
      <c r="R49" s="8">
        <v>50.759</v>
      </c>
      <c r="S49" s="1">
        <v>1.024746E-2</v>
      </c>
      <c r="T49" s="1">
        <v>4.8811909999999998E-8</v>
      </c>
      <c r="U49" s="1"/>
      <c r="V49" s="1">
        <v>50.155999999999999</v>
      </c>
      <c r="W49" s="1">
        <v>6.0472169999999999E-2</v>
      </c>
      <c r="X49" s="1">
        <v>7.7703500000000005E-8</v>
      </c>
    </row>
    <row r="50" spans="2:24" x14ac:dyDescent="0.25">
      <c r="B50" s="6">
        <v>51.759</v>
      </c>
      <c r="C50" s="1">
        <v>4.1109880000000003E-3</v>
      </c>
      <c r="D50" s="1">
        <v>3.4217179999999999E-8</v>
      </c>
      <c r="F50" s="12" t="s">
        <v>3154</v>
      </c>
      <c r="G50" s="1">
        <v>1.2122910000000001E-2</v>
      </c>
      <c r="H50" s="1">
        <v>7.2714490000000002E-8</v>
      </c>
      <c r="I50" s="1"/>
      <c r="J50" s="1">
        <v>51.558</v>
      </c>
      <c r="K50" s="1">
        <v>9.7073320000000008E-3</v>
      </c>
      <c r="L50" s="1">
        <v>2.4879549999999999E-7</v>
      </c>
      <c r="M50" s="1"/>
      <c r="N50" s="8">
        <v>51.356999999999999</v>
      </c>
      <c r="O50" s="1">
        <v>1.282808E-2</v>
      </c>
      <c r="P50" s="8">
        <v>3.2057759999999998E-8</v>
      </c>
      <c r="R50" s="8">
        <v>51.759</v>
      </c>
      <c r="S50" s="1">
        <v>1.015744E-2</v>
      </c>
      <c r="T50" s="1">
        <v>3.9652970000000001E-8</v>
      </c>
      <c r="U50" s="1"/>
      <c r="V50" s="1">
        <v>51.155999999999999</v>
      </c>
      <c r="W50" s="1">
        <v>6.0322849999999997E-2</v>
      </c>
      <c r="X50" s="1">
        <v>6.6757470000000004E-8</v>
      </c>
    </row>
    <row r="51" spans="2:24" x14ac:dyDescent="0.25">
      <c r="B51" s="6">
        <v>52.759</v>
      </c>
      <c r="C51" s="1">
        <v>4.2010090000000003E-3</v>
      </c>
      <c r="D51" s="1">
        <v>5.2386129999999998E-8</v>
      </c>
      <c r="F51" s="12" t="s">
        <v>3155</v>
      </c>
      <c r="G51" s="1">
        <v>1.213792E-2</v>
      </c>
      <c r="H51" s="1">
        <v>6.7799950000000002E-8</v>
      </c>
      <c r="I51" s="1"/>
      <c r="J51" s="1">
        <v>52.558</v>
      </c>
      <c r="K51" s="1">
        <v>9.8273609999999997E-3</v>
      </c>
      <c r="L51" s="1">
        <v>2.2273340000000001E-7</v>
      </c>
      <c r="M51" s="1"/>
      <c r="N51" s="8">
        <v>52.356999999999999</v>
      </c>
      <c r="O51" s="1">
        <v>1.2933109999999999E-2</v>
      </c>
      <c r="P51" s="8">
        <v>5.0673480000000001E-8</v>
      </c>
      <c r="R51" s="8">
        <v>52.759</v>
      </c>
      <c r="S51" s="1">
        <v>1.024746E-2</v>
      </c>
      <c r="T51" s="1">
        <v>5.1715959999999998E-8</v>
      </c>
      <c r="U51" s="1"/>
      <c r="V51" s="1">
        <v>52.155999999999999</v>
      </c>
      <c r="W51" s="1">
        <v>6.0322849999999997E-2</v>
      </c>
      <c r="X51" s="1">
        <v>5.1120260000000001E-8</v>
      </c>
    </row>
    <row r="52" spans="2:24" x14ac:dyDescent="0.25">
      <c r="B52" s="6">
        <v>53.759</v>
      </c>
      <c r="C52" s="1">
        <v>4.3510450000000004E-3</v>
      </c>
      <c r="D52" s="1">
        <v>7.4576059999999998E-8</v>
      </c>
      <c r="F52" s="12" t="s">
        <v>3156</v>
      </c>
      <c r="G52" s="1">
        <v>1.213792E-2</v>
      </c>
      <c r="H52" s="1">
        <v>6.0204730000000002E-8</v>
      </c>
      <c r="I52" s="1"/>
      <c r="J52" s="1">
        <v>53.558</v>
      </c>
      <c r="K52" s="1">
        <v>9.9323859999999996E-3</v>
      </c>
      <c r="L52" s="1">
        <v>2.011392E-7</v>
      </c>
      <c r="M52" s="1"/>
      <c r="N52" s="8">
        <v>53.356999999999999</v>
      </c>
      <c r="O52" s="1">
        <v>1.3068140000000001E-2</v>
      </c>
      <c r="P52" s="8">
        <v>6.861904E-8</v>
      </c>
      <c r="R52" s="8">
        <v>53.759</v>
      </c>
      <c r="S52" s="1">
        <v>1.044251E-2</v>
      </c>
      <c r="T52" s="1">
        <v>6.5789449999999999E-8</v>
      </c>
      <c r="U52" s="1"/>
      <c r="V52" s="1">
        <v>53.155999999999999</v>
      </c>
      <c r="W52" s="1">
        <v>6.0173539999999998E-2</v>
      </c>
      <c r="X52" s="1">
        <v>3.9578510000000003E-8</v>
      </c>
    </row>
    <row r="53" spans="2:24" x14ac:dyDescent="0.25">
      <c r="B53" s="6">
        <v>54.759</v>
      </c>
      <c r="C53" s="1">
        <v>4.531088E-3</v>
      </c>
      <c r="D53" s="1">
        <v>9.5425680000000001E-8</v>
      </c>
      <c r="F53" s="12" t="s">
        <v>3157</v>
      </c>
      <c r="G53" s="1">
        <v>1.2122910000000001E-2</v>
      </c>
      <c r="H53" s="1">
        <v>5.141811E-8</v>
      </c>
      <c r="I53" s="1"/>
      <c r="J53" s="1">
        <v>54.558</v>
      </c>
      <c r="K53" s="1">
        <v>1.00074E-2</v>
      </c>
      <c r="L53" s="1">
        <v>1.8326809999999999E-7</v>
      </c>
      <c r="M53" s="1"/>
      <c r="N53" s="8">
        <v>54.356999999999999</v>
      </c>
      <c r="O53" s="1">
        <v>1.3263189999999999E-2</v>
      </c>
      <c r="P53" s="8">
        <v>8.6043349999999997E-8</v>
      </c>
      <c r="R53" s="8">
        <v>54.759</v>
      </c>
      <c r="S53" s="1">
        <v>1.066756E-2</v>
      </c>
      <c r="T53" s="1">
        <v>7.5767470000000004E-8</v>
      </c>
      <c r="U53" s="1"/>
      <c r="V53" s="1">
        <v>54.155999999999999</v>
      </c>
      <c r="W53" s="1">
        <v>6.0024220000000003E-2</v>
      </c>
      <c r="X53" s="1">
        <v>3.3025779999999997E-8</v>
      </c>
    </row>
    <row r="54" spans="2:24" x14ac:dyDescent="0.25">
      <c r="B54" s="6">
        <v>55.759</v>
      </c>
      <c r="C54" s="1">
        <v>4.7261359999999997E-3</v>
      </c>
      <c r="D54" s="1">
        <v>1.101693E-7</v>
      </c>
      <c r="F54" s="12" t="s">
        <v>3158</v>
      </c>
      <c r="G54" s="1">
        <v>1.2077900000000001E-2</v>
      </c>
      <c r="H54" s="1">
        <v>4.2780419999999998E-8</v>
      </c>
      <c r="I54" s="1"/>
      <c r="J54" s="1">
        <v>55.558</v>
      </c>
      <c r="K54" s="1">
        <v>1.00074E-2</v>
      </c>
      <c r="L54" s="1">
        <v>1.616739E-7</v>
      </c>
      <c r="M54" s="1"/>
      <c r="N54" s="8">
        <v>55.356999999999999</v>
      </c>
      <c r="O54" s="1">
        <v>1.344323E-2</v>
      </c>
      <c r="P54" s="8">
        <v>1.004147E-7</v>
      </c>
      <c r="R54" s="8">
        <v>55.759</v>
      </c>
      <c r="S54" s="1">
        <v>1.093763E-2</v>
      </c>
      <c r="T54" s="1">
        <v>8.5522110000000005E-8</v>
      </c>
      <c r="U54" s="1"/>
      <c r="V54" s="1">
        <v>55.155999999999999</v>
      </c>
      <c r="W54" s="1">
        <v>6.0024220000000003E-2</v>
      </c>
      <c r="X54" s="1">
        <v>4.44186E-8</v>
      </c>
    </row>
    <row r="55" spans="2:24" x14ac:dyDescent="0.25">
      <c r="B55" s="6">
        <v>56.759</v>
      </c>
      <c r="C55" s="1">
        <v>4.8911750000000002E-3</v>
      </c>
      <c r="D55" s="1">
        <v>1.166476E-7</v>
      </c>
      <c r="F55" s="12" t="s">
        <v>3159</v>
      </c>
      <c r="G55" s="1">
        <v>1.194287E-2</v>
      </c>
      <c r="H55" s="1">
        <v>3.0047260000000001E-8</v>
      </c>
      <c r="I55" s="1"/>
      <c r="J55" s="1">
        <v>56.558</v>
      </c>
      <c r="K55" s="1">
        <v>1.00074E-2</v>
      </c>
      <c r="L55" s="1">
        <v>1.371011E-7</v>
      </c>
      <c r="M55" s="1"/>
      <c r="N55" s="8">
        <v>56.356999999999999</v>
      </c>
      <c r="O55" s="1">
        <v>1.3593269999999999E-2</v>
      </c>
      <c r="P55" s="8">
        <v>1.051803E-7</v>
      </c>
      <c r="R55" s="8">
        <v>56.759</v>
      </c>
      <c r="S55" s="1">
        <v>1.119269E-2</v>
      </c>
      <c r="T55" s="1">
        <v>9.0734509999999994E-8</v>
      </c>
      <c r="U55" s="1"/>
      <c r="V55" s="1">
        <v>56.155999999999999</v>
      </c>
      <c r="W55" s="1">
        <v>6.0173539999999998E-2</v>
      </c>
      <c r="X55" s="1">
        <v>5.8417619999999999E-8</v>
      </c>
    </row>
    <row r="56" spans="2:24" x14ac:dyDescent="0.25">
      <c r="B56" s="6">
        <v>57.759</v>
      </c>
      <c r="C56" s="1">
        <v>5.0712190000000001E-3</v>
      </c>
      <c r="D56" s="1">
        <v>1.2439169999999999E-7</v>
      </c>
      <c r="F56" s="12" t="s">
        <v>3160</v>
      </c>
      <c r="G56" s="1">
        <v>1.189786E-2</v>
      </c>
      <c r="H56" s="1">
        <v>2.342007E-8</v>
      </c>
      <c r="I56" s="1"/>
      <c r="J56" s="1">
        <v>57.558</v>
      </c>
      <c r="K56" s="1">
        <v>9.9924000000000002E-3</v>
      </c>
      <c r="L56" s="1">
        <v>1.140176E-7</v>
      </c>
      <c r="M56" s="1"/>
      <c r="N56" s="8">
        <v>57.356999999999999</v>
      </c>
      <c r="O56" s="1">
        <v>1.3728300000000001E-2</v>
      </c>
      <c r="P56" s="8">
        <v>1.087545E-7</v>
      </c>
      <c r="R56" s="8">
        <v>57.759</v>
      </c>
      <c r="S56" s="1">
        <v>1.1417739999999999E-2</v>
      </c>
      <c r="T56" s="1">
        <v>9.1628069999999994E-8</v>
      </c>
      <c r="U56" s="1"/>
      <c r="V56" s="1">
        <v>57.155999999999999</v>
      </c>
      <c r="W56" s="1">
        <v>6.0322849999999997E-2</v>
      </c>
      <c r="X56" s="1">
        <v>7.3608050000000002E-8</v>
      </c>
    </row>
    <row r="57" spans="2:24" x14ac:dyDescent="0.25">
      <c r="B57" s="6">
        <v>58.759</v>
      </c>
      <c r="C57" s="1">
        <v>5.266265E-3</v>
      </c>
      <c r="D57" s="1">
        <v>1.3630579999999999E-7</v>
      </c>
      <c r="F57" s="12" t="s">
        <v>3161</v>
      </c>
      <c r="G57" s="1">
        <v>1.192787E-2</v>
      </c>
      <c r="H57" s="1">
        <v>2.632412E-8</v>
      </c>
      <c r="I57" s="1"/>
      <c r="J57" s="1">
        <v>58.558</v>
      </c>
      <c r="K57" s="1">
        <v>9.8723720000000008E-3</v>
      </c>
      <c r="L57" s="1">
        <v>7.4278220000000002E-8</v>
      </c>
      <c r="M57" s="1"/>
      <c r="N57" s="8">
        <v>58.356999999999999</v>
      </c>
      <c r="O57" s="1">
        <v>1.390834E-2</v>
      </c>
      <c r="P57" s="8">
        <v>1.1947719999999999E-7</v>
      </c>
      <c r="R57" s="8">
        <v>58.759</v>
      </c>
      <c r="S57" s="1">
        <v>1.1657799999999999E-2</v>
      </c>
      <c r="T57" s="1">
        <v>9.5872450000000004E-8</v>
      </c>
      <c r="U57" s="1"/>
      <c r="V57" s="1">
        <v>58.155999999999999</v>
      </c>
      <c r="W57" s="1">
        <v>6.0621479999999998E-2</v>
      </c>
      <c r="X57" s="1">
        <v>8.6415670000000005E-8</v>
      </c>
    </row>
    <row r="58" spans="2:24" x14ac:dyDescent="0.25">
      <c r="B58" s="6">
        <v>59.759</v>
      </c>
      <c r="C58" s="1">
        <v>5.5363299999999999E-3</v>
      </c>
      <c r="D58" s="1">
        <v>1.564615E-7</v>
      </c>
      <c r="F58" s="12" t="s">
        <v>3162</v>
      </c>
      <c r="G58" s="1">
        <v>1.20629E-2</v>
      </c>
      <c r="H58" s="1">
        <v>3.8387099999999997E-8</v>
      </c>
      <c r="I58" s="1"/>
      <c r="J58" s="1">
        <v>59.558</v>
      </c>
      <c r="K58" s="1">
        <v>9.7373389999999994E-3</v>
      </c>
      <c r="L58" s="1">
        <v>4.9854390000000003E-8</v>
      </c>
      <c r="M58" s="1"/>
      <c r="N58" s="8">
        <v>59.356999999999999</v>
      </c>
      <c r="O58" s="1">
        <v>1.411839E-2</v>
      </c>
      <c r="P58" s="8">
        <v>1.346676E-7</v>
      </c>
      <c r="R58" s="8">
        <v>59.759</v>
      </c>
      <c r="S58" s="1">
        <v>1.192787E-2</v>
      </c>
      <c r="T58" s="1">
        <v>1.042123E-7</v>
      </c>
      <c r="U58" s="1"/>
      <c r="V58" s="1">
        <v>59.155999999999999</v>
      </c>
      <c r="W58" s="1">
        <v>6.0770789999999998E-2</v>
      </c>
      <c r="X58" s="1">
        <v>9.4904439999999995E-8</v>
      </c>
    </row>
    <row r="59" spans="2:24" x14ac:dyDescent="0.25">
      <c r="B59" s="6">
        <v>60.759</v>
      </c>
      <c r="C59" s="1">
        <v>5.7313770000000002E-3</v>
      </c>
      <c r="D59" s="1">
        <v>1.6763090000000001E-7</v>
      </c>
      <c r="F59" s="12" t="s">
        <v>3163</v>
      </c>
      <c r="G59" s="1">
        <v>1.216792E-2</v>
      </c>
      <c r="H59" s="1">
        <v>4.9035299999999998E-8</v>
      </c>
      <c r="I59" s="1"/>
      <c r="J59" s="1">
        <v>60.558</v>
      </c>
      <c r="K59" s="1">
        <v>9.6623209999999998E-3</v>
      </c>
      <c r="L59" s="1">
        <v>4.2333639999999998E-8</v>
      </c>
      <c r="M59" s="1"/>
      <c r="N59" s="8">
        <v>60.356999999999999</v>
      </c>
      <c r="O59" s="1">
        <v>1.443347E-2</v>
      </c>
      <c r="P59" s="8">
        <v>1.6316310000000001E-7</v>
      </c>
      <c r="R59" s="8">
        <v>60.759</v>
      </c>
      <c r="S59" s="1">
        <v>1.225794E-2</v>
      </c>
      <c r="T59" s="1">
        <v>1.156051E-7</v>
      </c>
      <c r="U59" s="1"/>
      <c r="V59" s="1">
        <v>60.155999999999999</v>
      </c>
      <c r="W59" s="1">
        <v>6.1069419999999999E-2</v>
      </c>
      <c r="X59" s="1">
        <v>9.7287249999999997E-8</v>
      </c>
    </row>
    <row r="60" spans="2:24" x14ac:dyDescent="0.25">
      <c r="B60" s="6">
        <v>61.759</v>
      </c>
      <c r="C60" s="1">
        <v>5.9864380000000002E-3</v>
      </c>
      <c r="D60" s="1">
        <v>1.7954500000000001E-7</v>
      </c>
      <c r="F60" s="12" t="s">
        <v>3164</v>
      </c>
      <c r="G60" s="1">
        <v>1.225794E-2</v>
      </c>
      <c r="H60" s="1">
        <v>5.9162249999999998E-8</v>
      </c>
      <c r="I60" s="1"/>
      <c r="J60" s="1">
        <v>61.558</v>
      </c>
      <c r="K60" s="1">
        <v>9.7673459999999997E-3</v>
      </c>
      <c r="L60" s="1">
        <v>6.7204239999999995E-8</v>
      </c>
      <c r="M60" s="1"/>
      <c r="N60" s="8">
        <v>61.356999999999999</v>
      </c>
      <c r="O60" s="1">
        <v>1.464352E-2</v>
      </c>
      <c r="P60" s="8">
        <v>1.7060940000000001E-7</v>
      </c>
      <c r="R60" s="8">
        <v>61.759</v>
      </c>
      <c r="S60" s="1">
        <v>1.263303E-2</v>
      </c>
      <c r="T60" s="1">
        <v>1.272213E-7</v>
      </c>
      <c r="U60" s="1"/>
      <c r="V60" s="1">
        <v>61.155999999999999</v>
      </c>
      <c r="W60" s="1">
        <v>6.1218740000000001E-2</v>
      </c>
      <c r="X60" s="1">
        <v>1.001913E-7</v>
      </c>
    </row>
    <row r="61" spans="2:24" x14ac:dyDescent="0.25">
      <c r="B61" s="6">
        <v>62.759</v>
      </c>
      <c r="C61" s="1">
        <v>6.1514780000000002E-3</v>
      </c>
      <c r="D61" s="1">
        <v>1.6539700000000001E-7</v>
      </c>
      <c r="F61" s="12" t="s">
        <v>3165</v>
      </c>
      <c r="G61" s="1">
        <v>1.2362969999999999E-2</v>
      </c>
      <c r="H61" s="1">
        <v>6.8023330000000006E-8</v>
      </c>
      <c r="I61" s="1"/>
      <c r="J61" s="1">
        <v>62.558</v>
      </c>
      <c r="K61" s="1">
        <v>9.9173820000000006E-3</v>
      </c>
      <c r="L61" s="1">
        <v>9.9893449999999998E-8</v>
      </c>
      <c r="M61" s="1"/>
      <c r="N61" s="8">
        <v>62.356999999999999</v>
      </c>
      <c r="O61" s="1">
        <v>1.4793550000000001E-2</v>
      </c>
      <c r="P61" s="8">
        <v>1.519937E-7</v>
      </c>
      <c r="R61" s="8">
        <v>62.759</v>
      </c>
      <c r="S61" s="1">
        <v>1.296311E-2</v>
      </c>
      <c r="T61" s="1">
        <v>1.1955159999999999E-7</v>
      </c>
      <c r="U61" s="1"/>
      <c r="V61" s="1">
        <v>62.155999999999999</v>
      </c>
      <c r="W61" s="1">
        <v>6.1517370000000002E-2</v>
      </c>
      <c r="X61" s="1">
        <v>1.094247E-7</v>
      </c>
    </row>
    <row r="62" spans="2:24" x14ac:dyDescent="0.25">
      <c r="B62" s="6">
        <v>63.759</v>
      </c>
      <c r="C62" s="1">
        <v>6.2865100000000004E-3</v>
      </c>
      <c r="D62" s="1">
        <v>1.467813E-7</v>
      </c>
      <c r="F62" s="12" t="s">
        <v>3166</v>
      </c>
      <c r="G62" s="1">
        <v>1.2452990000000001E-2</v>
      </c>
      <c r="H62" s="1">
        <v>7.3310199999999997E-8</v>
      </c>
      <c r="I62" s="1"/>
      <c r="J62" s="1">
        <v>63.558</v>
      </c>
      <c r="K62" s="1">
        <v>1.008242E-2</v>
      </c>
      <c r="L62" s="1">
        <v>1.2394499999999999E-7</v>
      </c>
      <c r="M62" s="1"/>
      <c r="N62" s="8">
        <v>63.356999999999999</v>
      </c>
      <c r="O62" s="1">
        <v>1.489858E-2</v>
      </c>
      <c r="P62" s="8">
        <v>1.3412259999999999E-7</v>
      </c>
      <c r="R62" s="8">
        <v>63.759</v>
      </c>
      <c r="S62" s="1">
        <v>1.317316E-2</v>
      </c>
      <c r="T62" s="1">
        <v>1.0927579999999999E-7</v>
      </c>
      <c r="U62" s="1"/>
      <c r="V62" s="1">
        <v>63.155999999999999</v>
      </c>
      <c r="W62" s="1">
        <v>6.1815990000000001E-2</v>
      </c>
      <c r="X62" s="1">
        <v>1.191793E-7</v>
      </c>
    </row>
    <row r="63" spans="2:24" x14ac:dyDescent="0.25">
      <c r="B63" s="6">
        <v>64.759</v>
      </c>
      <c r="C63" s="1">
        <v>6.3765319999999999E-3</v>
      </c>
      <c r="D63" s="1">
        <v>1.3188869999999999E-7</v>
      </c>
      <c r="F63" s="12" t="s">
        <v>3167</v>
      </c>
      <c r="G63" s="1">
        <v>1.255802E-2</v>
      </c>
      <c r="H63" s="1">
        <v>7.6065330000000006E-8</v>
      </c>
      <c r="I63" s="1"/>
      <c r="J63" s="1">
        <v>64.558000000000007</v>
      </c>
      <c r="K63" s="1">
        <v>1.033748E-2</v>
      </c>
      <c r="L63" s="1">
        <v>1.564615E-7</v>
      </c>
      <c r="M63" s="1"/>
      <c r="N63" s="8">
        <v>64.356999999999999</v>
      </c>
      <c r="O63" s="1">
        <v>1.4958590000000001E-2</v>
      </c>
      <c r="P63" s="8">
        <v>1.169961E-7</v>
      </c>
      <c r="R63" s="8">
        <v>64.759</v>
      </c>
      <c r="S63" s="1">
        <v>1.33232E-2</v>
      </c>
      <c r="T63" s="1">
        <v>1.004147E-7</v>
      </c>
      <c r="U63" s="1"/>
      <c r="V63" s="1">
        <v>64.156000000000006</v>
      </c>
      <c r="W63" s="1">
        <v>6.2114620000000002E-2</v>
      </c>
      <c r="X63" s="1">
        <v>1.320614E-7</v>
      </c>
    </row>
    <row r="64" spans="2:24" x14ac:dyDescent="0.25">
      <c r="B64" s="6">
        <v>65.759</v>
      </c>
      <c r="C64" s="1">
        <v>6.4665529999999999E-3</v>
      </c>
      <c r="D64" s="1">
        <v>1.2071929999999999E-7</v>
      </c>
      <c r="F64" s="12" t="s">
        <v>3168</v>
      </c>
      <c r="G64" s="1">
        <v>1.266304E-2</v>
      </c>
      <c r="H64" s="1">
        <v>8.3139300000000004E-8</v>
      </c>
      <c r="I64" s="1"/>
      <c r="J64" s="1">
        <v>65.558000000000007</v>
      </c>
      <c r="K64" s="1">
        <v>1.053253E-2</v>
      </c>
      <c r="L64" s="1">
        <v>1.7060940000000001E-7</v>
      </c>
      <c r="M64" s="1"/>
      <c r="N64" s="8">
        <v>65.356999999999999</v>
      </c>
      <c r="O64" s="1">
        <v>1.501861E-2</v>
      </c>
      <c r="P64" s="8">
        <v>1.058267E-7</v>
      </c>
      <c r="R64" s="8">
        <v>65.759</v>
      </c>
      <c r="S64" s="1">
        <v>1.344323E-2</v>
      </c>
      <c r="T64" s="1">
        <v>9.281948E-8</v>
      </c>
      <c r="U64" s="1"/>
      <c r="V64" s="1">
        <v>65.156000000000006</v>
      </c>
      <c r="W64" s="1">
        <v>6.2711879999999998E-2</v>
      </c>
      <c r="X64" s="1">
        <v>1.505044E-7</v>
      </c>
    </row>
    <row r="65" spans="2:24" x14ac:dyDescent="0.25">
      <c r="B65" s="6">
        <v>66.759</v>
      </c>
      <c r="C65" s="1">
        <v>6.5115640000000001E-3</v>
      </c>
      <c r="D65" s="1">
        <v>1.110391E-7</v>
      </c>
      <c r="F65" s="12" t="s">
        <v>3169</v>
      </c>
      <c r="G65" s="1">
        <v>1.279807E-2</v>
      </c>
      <c r="H65" s="1">
        <v>9.3713030000000003E-8</v>
      </c>
      <c r="I65" s="1"/>
      <c r="J65" s="1">
        <v>66.558000000000007</v>
      </c>
      <c r="K65" s="1">
        <v>1.078759E-2</v>
      </c>
      <c r="L65" s="1">
        <v>1.8252350000000001E-7</v>
      </c>
      <c r="M65" s="1"/>
      <c r="N65" s="8">
        <v>66.356999999999999</v>
      </c>
      <c r="O65" s="1">
        <v>1.506362E-2</v>
      </c>
      <c r="P65" s="8">
        <v>9.6891139999999996E-8</v>
      </c>
      <c r="R65" s="8">
        <v>66.759</v>
      </c>
      <c r="S65" s="1">
        <v>1.353325E-2</v>
      </c>
      <c r="T65" s="1">
        <v>8.6564590000000003E-8</v>
      </c>
      <c r="U65" s="1"/>
      <c r="V65" s="1">
        <v>66.156000000000006</v>
      </c>
      <c r="W65" s="1">
        <v>6.2861189999999997E-2</v>
      </c>
      <c r="X65" s="1">
        <v>1.400796E-7</v>
      </c>
    </row>
    <row r="66" spans="2:24" x14ac:dyDescent="0.25">
      <c r="B66" s="6">
        <v>67.759</v>
      </c>
      <c r="C66" s="1">
        <v>6.5565750000000003E-3</v>
      </c>
      <c r="D66" s="1">
        <v>1.013589E-7</v>
      </c>
      <c r="F66" s="12" t="s">
        <v>3170</v>
      </c>
      <c r="G66" s="1">
        <v>1.2978119999999999E-2</v>
      </c>
      <c r="H66" s="1">
        <v>1.053292E-7</v>
      </c>
      <c r="I66" s="1"/>
      <c r="J66" s="1">
        <v>67.558000000000007</v>
      </c>
      <c r="K66" s="1">
        <v>1.1012650000000001E-2</v>
      </c>
      <c r="L66" s="1">
        <v>1.944375E-7</v>
      </c>
      <c r="M66" s="1"/>
      <c r="N66" s="8">
        <v>67.356999999999999</v>
      </c>
      <c r="O66" s="1">
        <v>1.510863E-2</v>
      </c>
      <c r="P66" s="8">
        <v>8.8700229999999994E-8</v>
      </c>
      <c r="R66" s="8">
        <v>67.759</v>
      </c>
      <c r="S66" s="1">
        <v>1.362327E-2</v>
      </c>
      <c r="T66" s="1">
        <v>8.1650040000000006E-8</v>
      </c>
      <c r="U66" s="1"/>
      <c r="V66" s="1">
        <v>67.156000000000006</v>
      </c>
      <c r="W66" s="1">
        <v>6.3159820000000005E-2</v>
      </c>
      <c r="X66" s="1">
        <v>1.2667629999999999E-7</v>
      </c>
    </row>
    <row r="67" spans="2:24" x14ac:dyDescent="0.25">
      <c r="B67" s="6">
        <v>68.759</v>
      </c>
      <c r="C67" s="1">
        <v>6.5715790000000001E-3</v>
      </c>
      <c r="D67" s="1">
        <v>9.1678740000000006E-8</v>
      </c>
      <c r="F67" s="12" t="s">
        <v>3171</v>
      </c>
      <c r="G67" s="1">
        <v>1.3143159999999999E-2</v>
      </c>
      <c r="H67" s="1">
        <v>1.175412E-7</v>
      </c>
      <c r="I67" s="1"/>
      <c r="J67" s="1">
        <v>68.558000000000007</v>
      </c>
      <c r="K67" s="1">
        <v>1.1297710000000001E-2</v>
      </c>
      <c r="L67" s="1">
        <v>2.182657E-7</v>
      </c>
      <c r="M67" s="1"/>
      <c r="N67" s="8">
        <v>68.356999999999999</v>
      </c>
      <c r="O67" s="1">
        <v>1.5123630000000001E-2</v>
      </c>
      <c r="P67" s="8">
        <v>7.9937389999999995E-8</v>
      </c>
      <c r="R67" s="8">
        <v>68.759</v>
      </c>
      <c r="S67" s="1">
        <v>1.369829E-2</v>
      </c>
      <c r="T67" s="1">
        <v>7.7182269999999996E-8</v>
      </c>
      <c r="U67" s="1"/>
      <c r="V67" s="1">
        <v>68.156000000000006</v>
      </c>
      <c r="W67" s="1">
        <v>6.3309130000000005E-2</v>
      </c>
      <c r="X67" s="1">
        <v>1.140176E-7</v>
      </c>
    </row>
    <row r="68" spans="2:24" x14ac:dyDescent="0.25">
      <c r="B68" s="6">
        <v>69.759</v>
      </c>
      <c r="C68" s="1">
        <v>6.5115640000000001E-3</v>
      </c>
      <c r="D68" s="1">
        <v>7.1820939999999999E-8</v>
      </c>
      <c r="F68" s="12" t="s">
        <v>3172</v>
      </c>
      <c r="G68" s="1">
        <v>1.327819E-2</v>
      </c>
      <c r="H68" s="1">
        <v>1.159774E-7</v>
      </c>
      <c r="I68" s="1"/>
      <c r="J68" s="1">
        <v>69.558000000000007</v>
      </c>
      <c r="K68" s="1">
        <v>1.1627790000000001E-2</v>
      </c>
      <c r="L68" s="1">
        <v>2.4432769999999999E-7</v>
      </c>
      <c r="M68" s="1"/>
      <c r="N68" s="8">
        <v>69.356999999999999</v>
      </c>
      <c r="O68" s="1">
        <v>1.510863E-2</v>
      </c>
      <c r="P68" s="8">
        <v>6.9512590000000003E-8</v>
      </c>
      <c r="R68" s="8">
        <v>69.759</v>
      </c>
      <c r="S68" s="1">
        <v>1.3728300000000001E-2</v>
      </c>
      <c r="T68" s="1">
        <v>7.1820939999999999E-8</v>
      </c>
      <c r="U68" s="1"/>
      <c r="V68" s="1">
        <v>69.156000000000006</v>
      </c>
      <c r="W68" s="1">
        <v>6.345845E-2</v>
      </c>
      <c r="X68" s="1">
        <v>1.0284820000000001E-7</v>
      </c>
    </row>
    <row r="69" spans="2:24" x14ac:dyDescent="0.25">
      <c r="B69" s="6">
        <v>70.759</v>
      </c>
      <c r="C69" s="1">
        <v>6.4365459999999996E-3</v>
      </c>
      <c r="D69" s="1">
        <v>5.5290179999999999E-8</v>
      </c>
      <c r="F69" s="12" t="s">
        <v>3173</v>
      </c>
      <c r="G69" s="1">
        <v>1.33382E-2</v>
      </c>
      <c r="H69" s="1">
        <v>1.039889E-7</v>
      </c>
      <c r="I69" s="1"/>
      <c r="J69" s="1">
        <v>70.558000000000007</v>
      </c>
      <c r="K69" s="1">
        <v>1.200288E-2</v>
      </c>
      <c r="L69" s="1">
        <v>2.785806E-7</v>
      </c>
      <c r="M69" s="1"/>
      <c r="N69" s="8">
        <v>70.356999999999999</v>
      </c>
      <c r="O69" s="1">
        <v>1.501861E-2</v>
      </c>
      <c r="P69" s="8">
        <v>5.2609510000000002E-8</v>
      </c>
      <c r="R69" s="8">
        <v>70.759</v>
      </c>
      <c r="S69" s="1">
        <v>1.3728300000000001E-2</v>
      </c>
      <c r="T69" s="1">
        <v>6.4225729999999996E-8</v>
      </c>
      <c r="U69" s="1"/>
      <c r="V69" s="1">
        <v>70.156000000000006</v>
      </c>
      <c r="W69" s="1">
        <v>6.3607759999999999E-2</v>
      </c>
      <c r="X69" s="1">
        <v>9.4657260000000002E-8</v>
      </c>
    </row>
    <row r="70" spans="2:24" x14ac:dyDescent="0.25">
      <c r="B70" s="6">
        <v>71.759</v>
      </c>
      <c r="C70" s="1">
        <v>6.2865100000000004E-3</v>
      </c>
      <c r="D70" s="1">
        <v>3.4515040000000001E-8</v>
      </c>
      <c r="F70" s="12" t="s">
        <v>3174</v>
      </c>
      <c r="G70" s="1">
        <v>1.338321E-2</v>
      </c>
      <c r="H70" s="1">
        <v>9.2372690000000003E-8</v>
      </c>
      <c r="I70" s="1"/>
      <c r="J70" s="1">
        <v>71.558000000000007</v>
      </c>
      <c r="K70" s="1">
        <v>1.237797E-2</v>
      </c>
      <c r="L70" s="1">
        <v>2.9868560000000001E-7</v>
      </c>
      <c r="M70" s="1"/>
      <c r="N70" s="8">
        <v>71.356999999999999</v>
      </c>
      <c r="O70" s="1">
        <v>1.494359E-2</v>
      </c>
      <c r="P70" s="8">
        <v>3.8536029999999998E-8</v>
      </c>
      <c r="R70" s="8">
        <v>71.759</v>
      </c>
      <c r="S70" s="1">
        <v>1.371329E-2</v>
      </c>
      <c r="T70" s="1">
        <v>5.4173240000000002E-8</v>
      </c>
      <c r="U70" s="1"/>
      <c r="V70" s="1">
        <v>71.156000000000006</v>
      </c>
      <c r="W70" s="1">
        <v>6.3607759999999999E-2</v>
      </c>
      <c r="X70" s="1">
        <v>8.7210969999999996E-8</v>
      </c>
    </row>
    <row r="71" spans="2:24" x14ac:dyDescent="0.25">
      <c r="B71" s="6">
        <v>72.759</v>
      </c>
      <c r="C71" s="1">
        <v>6.2414990000000002E-3</v>
      </c>
      <c r="D71" s="1">
        <v>3.0419569999999999E-8</v>
      </c>
      <c r="F71" s="12" t="s">
        <v>3175</v>
      </c>
      <c r="G71" s="1">
        <v>1.3398220000000001E-2</v>
      </c>
      <c r="H71" s="1">
        <v>8.2320210000000006E-8</v>
      </c>
      <c r="I71" s="1"/>
      <c r="J71" s="1">
        <v>72.558000000000007</v>
      </c>
      <c r="K71" s="1">
        <v>1.2648039999999999E-2</v>
      </c>
      <c r="L71" s="1">
        <v>2.7709130000000001E-7</v>
      </c>
      <c r="M71" s="1"/>
      <c r="N71" s="8">
        <v>72.356999999999999</v>
      </c>
      <c r="O71" s="1">
        <v>1.488358E-2</v>
      </c>
      <c r="P71" s="8">
        <v>2.654751E-8</v>
      </c>
      <c r="R71" s="8">
        <v>72.759</v>
      </c>
      <c r="S71" s="1">
        <v>1.3593269999999999E-2</v>
      </c>
      <c r="T71" s="1">
        <v>4.0993310000000001E-8</v>
      </c>
      <c r="U71" s="1"/>
      <c r="V71" s="1">
        <v>72.156000000000006</v>
      </c>
      <c r="W71" s="1">
        <v>6.3757079999999994E-2</v>
      </c>
      <c r="X71" s="1">
        <v>8.0756490000000003E-8</v>
      </c>
    </row>
    <row r="72" spans="2:24" x14ac:dyDescent="0.25">
      <c r="B72" s="6">
        <v>73.759</v>
      </c>
      <c r="C72" s="1">
        <v>6.3465250000000004E-3</v>
      </c>
      <c r="D72" s="1">
        <v>5.1567040000000001E-8</v>
      </c>
      <c r="F72" s="12" t="s">
        <v>3176</v>
      </c>
      <c r="G72" s="1">
        <v>1.3428229999999999E-2</v>
      </c>
      <c r="H72" s="1">
        <v>7.4427149999999997E-8</v>
      </c>
      <c r="I72" s="1"/>
      <c r="J72" s="1">
        <v>73.558000000000007</v>
      </c>
      <c r="K72" s="1">
        <v>1.282808E-2</v>
      </c>
      <c r="L72" s="1">
        <v>2.4432769999999999E-7</v>
      </c>
      <c r="M72" s="1"/>
      <c r="N72" s="8">
        <v>73.356999999999999</v>
      </c>
      <c r="O72" s="1">
        <v>1.4868569999999999E-2</v>
      </c>
      <c r="P72" s="8">
        <v>2.587734E-8</v>
      </c>
      <c r="R72" s="8">
        <v>73.759</v>
      </c>
      <c r="S72" s="1">
        <v>1.3518250000000001E-2</v>
      </c>
      <c r="T72" s="1">
        <v>3.5259659999999997E-8</v>
      </c>
      <c r="U72" s="1"/>
      <c r="V72" s="1">
        <v>73.156000000000006</v>
      </c>
      <c r="W72" s="1">
        <v>6.3757079999999994E-2</v>
      </c>
      <c r="X72" s="1">
        <v>7.6735489999999996E-8</v>
      </c>
    </row>
    <row r="73" spans="2:24" x14ac:dyDescent="0.25">
      <c r="B73" s="6">
        <v>74.759</v>
      </c>
      <c r="C73" s="1">
        <v>6.5115640000000001E-3</v>
      </c>
      <c r="D73" s="1">
        <v>7.1820939999999999E-8</v>
      </c>
      <c r="F73" s="12" t="s">
        <v>3177</v>
      </c>
      <c r="G73" s="1">
        <v>1.3428229999999999E-2</v>
      </c>
      <c r="H73" s="1">
        <v>6.7799950000000002E-8</v>
      </c>
      <c r="I73" s="1"/>
      <c r="J73" s="1">
        <v>74.558000000000007</v>
      </c>
      <c r="K73" s="1">
        <v>1.296311E-2</v>
      </c>
      <c r="L73" s="1">
        <v>2.145425E-7</v>
      </c>
      <c r="M73" s="1"/>
      <c r="N73" s="8">
        <v>74.356999999999999</v>
      </c>
      <c r="O73" s="1">
        <v>1.492859E-2</v>
      </c>
      <c r="P73" s="8">
        <v>4.1737929999999997E-8</v>
      </c>
      <c r="R73" s="8">
        <v>74.759</v>
      </c>
      <c r="S73" s="1">
        <v>1.362327E-2</v>
      </c>
      <c r="T73" s="1">
        <v>4.7992820000000001E-8</v>
      </c>
      <c r="U73" s="1"/>
      <c r="V73" s="1">
        <v>74.156000000000006</v>
      </c>
      <c r="W73" s="1">
        <v>6.3757079999999994E-2</v>
      </c>
      <c r="X73" s="1">
        <v>6.839565E-8</v>
      </c>
    </row>
    <row r="74" spans="2:24" x14ac:dyDescent="0.25">
      <c r="B74" s="6">
        <v>75.759</v>
      </c>
      <c r="C74" s="1">
        <v>6.6616000000000002E-3</v>
      </c>
      <c r="D74" s="1">
        <v>8.9766490000000002E-8</v>
      </c>
      <c r="F74" s="12" t="s">
        <v>3178</v>
      </c>
      <c r="G74" s="1">
        <v>1.344323E-2</v>
      </c>
      <c r="H74" s="1">
        <v>6.3034320000000003E-8</v>
      </c>
      <c r="I74" s="1"/>
      <c r="J74" s="1">
        <v>75.558000000000007</v>
      </c>
      <c r="K74" s="1">
        <v>1.3068140000000001E-2</v>
      </c>
      <c r="L74" s="1">
        <v>1.8996979999999999E-7</v>
      </c>
      <c r="M74" s="1"/>
      <c r="N74" s="8">
        <v>75.356999999999999</v>
      </c>
      <c r="O74" s="1">
        <v>1.5033609999999999E-2</v>
      </c>
      <c r="P74" s="8">
        <v>5.7002830000000003E-8</v>
      </c>
      <c r="R74" s="8">
        <v>75.759</v>
      </c>
      <c r="S74" s="1">
        <v>1.378831E-2</v>
      </c>
      <c r="T74" s="1">
        <v>5.9981349999999999E-8</v>
      </c>
      <c r="U74" s="1"/>
      <c r="V74" s="1">
        <v>75.156000000000006</v>
      </c>
      <c r="W74" s="1">
        <v>6.3607759999999999E-2</v>
      </c>
      <c r="X74" s="1">
        <v>5.6630519999999999E-8</v>
      </c>
    </row>
    <row r="75" spans="2:24" x14ac:dyDescent="0.25">
      <c r="B75" s="6">
        <v>76.759</v>
      </c>
      <c r="C75" s="1">
        <v>6.781629E-3</v>
      </c>
      <c r="D75" s="1">
        <v>9.9818979999999996E-8</v>
      </c>
      <c r="F75" s="12" t="s">
        <v>3179</v>
      </c>
      <c r="G75" s="1">
        <v>1.344323E-2</v>
      </c>
      <c r="H75" s="1">
        <v>5.8268700000000001E-8</v>
      </c>
      <c r="I75" s="1"/>
      <c r="J75" s="1">
        <v>76.558000000000007</v>
      </c>
      <c r="K75" s="1">
        <v>1.315816E-2</v>
      </c>
      <c r="L75" s="1">
        <v>1.7358789999999999E-7</v>
      </c>
      <c r="M75" s="1"/>
      <c r="N75" s="8">
        <v>76.356999999999999</v>
      </c>
      <c r="O75" s="1">
        <v>1.5198649999999999E-2</v>
      </c>
      <c r="P75" s="8">
        <v>7.3012350000000005E-8</v>
      </c>
      <c r="R75" s="8">
        <v>76.759</v>
      </c>
      <c r="S75" s="1">
        <v>1.399836E-2</v>
      </c>
      <c r="T75" s="1">
        <v>6.9587060000000006E-8</v>
      </c>
      <c r="U75" s="1"/>
      <c r="V75" s="1">
        <v>76.156000000000006</v>
      </c>
      <c r="W75" s="1">
        <v>6.345845E-2</v>
      </c>
      <c r="X75" s="1">
        <v>4.4344140000000002E-8</v>
      </c>
    </row>
    <row r="76" spans="2:24" x14ac:dyDescent="0.25">
      <c r="B76" s="6">
        <v>77.759</v>
      </c>
      <c r="C76" s="1">
        <v>6.931665E-3</v>
      </c>
      <c r="D76" s="1">
        <v>1.0577599999999999E-7</v>
      </c>
      <c r="F76" s="12" t="s">
        <v>3180</v>
      </c>
      <c r="G76" s="1">
        <v>1.344323E-2</v>
      </c>
      <c r="H76" s="1">
        <v>5.1269190000000002E-8</v>
      </c>
      <c r="I76" s="1"/>
      <c r="J76" s="1">
        <v>77.558000000000007</v>
      </c>
      <c r="K76" s="1">
        <v>1.320317E-2</v>
      </c>
      <c r="L76" s="1">
        <v>1.5795070000000001E-7</v>
      </c>
      <c r="M76" s="1"/>
      <c r="N76" s="8">
        <v>77.356999999999999</v>
      </c>
      <c r="O76" s="1">
        <v>1.5363689999999999E-2</v>
      </c>
      <c r="P76" s="8">
        <v>8.6639060000000005E-8</v>
      </c>
      <c r="R76" s="8">
        <v>77.759</v>
      </c>
      <c r="S76" s="1">
        <v>1.423842E-2</v>
      </c>
      <c r="T76" s="1">
        <v>7.8075819999999999E-8</v>
      </c>
      <c r="U76" s="1"/>
      <c r="V76" s="1">
        <v>77.156000000000006</v>
      </c>
      <c r="W76" s="1">
        <v>6.3309130000000005E-2</v>
      </c>
      <c r="X76" s="1">
        <v>3.3472559999999997E-8</v>
      </c>
    </row>
    <row r="77" spans="2:24" x14ac:dyDescent="0.25">
      <c r="B77" s="6">
        <v>78.759</v>
      </c>
      <c r="C77" s="1">
        <v>7.1117079999999996E-3</v>
      </c>
      <c r="D77" s="1">
        <v>1.1381799999999999E-7</v>
      </c>
      <c r="F77" s="12" t="s">
        <v>3181</v>
      </c>
      <c r="G77" s="1">
        <v>1.341322E-2</v>
      </c>
      <c r="H77" s="1">
        <v>4.3599510000000003E-8</v>
      </c>
      <c r="I77" s="1"/>
      <c r="J77" s="1">
        <v>78.558000000000007</v>
      </c>
      <c r="K77" s="1">
        <v>1.321818E-2</v>
      </c>
      <c r="L77" s="1">
        <v>1.400796E-7</v>
      </c>
      <c r="M77" s="1"/>
      <c r="N77" s="8">
        <v>78.356999999999999</v>
      </c>
      <c r="O77" s="1">
        <v>1.551373E-2</v>
      </c>
      <c r="P77" s="8">
        <v>9.1553600000000005E-8</v>
      </c>
      <c r="R77" s="8">
        <v>78.759</v>
      </c>
      <c r="S77" s="1">
        <v>1.4463470000000001E-2</v>
      </c>
      <c r="T77" s="1">
        <v>8.1352180000000004E-8</v>
      </c>
      <c r="U77" s="1"/>
      <c r="V77" s="1">
        <v>78.156000000000006</v>
      </c>
      <c r="W77" s="1">
        <v>6.3159820000000005E-2</v>
      </c>
      <c r="X77" s="1">
        <v>2.8036760000000001E-8</v>
      </c>
    </row>
    <row r="78" spans="2:24" x14ac:dyDescent="0.25">
      <c r="B78" s="6">
        <v>79.759</v>
      </c>
      <c r="C78" s="1">
        <v>7.291751E-3</v>
      </c>
      <c r="D78" s="1">
        <v>1.2543419999999999E-7</v>
      </c>
      <c r="F78" s="12" t="s">
        <v>3182</v>
      </c>
      <c r="G78" s="1">
        <v>1.3353210000000001E-2</v>
      </c>
      <c r="H78" s="1">
        <v>3.481289E-8</v>
      </c>
      <c r="I78" s="1"/>
      <c r="J78" s="1">
        <v>79.558000000000007</v>
      </c>
      <c r="K78" s="1">
        <v>1.3188170000000001E-2</v>
      </c>
      <c r="L78" s="1">
        <v>1.1922999999999999E-7</v>
      </c>
      <c r="M78" s="1"/>
      <c r="N78" s="8">
        <v>79.356999999999999</v>
      </c>
      <c r="O78" s="1">
        <v>1.5633749999999998E-2</v>
      </c>
      <c r="P78" s="8">
        <v>9.5574599999999999E-8</v>
      </c>
      <c r="R78" s="8">
        <v>79.759</v>
      </c>
      <c r="S78" s="1">
        <v>1.465852E-2</v>
      </c>
      <c r="T78" s="1">
        <v>8.1873430000000006E-8</v>
      </c>
      <c r="U78" s="1"/>
      <c r="V78" s="1">
        <v>79.156000000000006</v>
      </c>
      <c r="W78" s="1">
        <v>6.3159820000000005E-2</v>
      </c>
      <c r="X78" s="1">
        <v>3.794033E-8</v>
      </c>
    </row>
    <row r="79" spans="2:24" x14ac:dyDescent="0.25">
      <c r="B79" s="6">
        <v>80.759</v>
      </c>
      <c r="C79" s="1">
        <v>7.5018020000000001E-3</v>
      </c>
      <c r="D79" s="1">
        <v>1.3906090000000001E-7</v>
      </c>
      <c r="F79" s="12" t="s">
        <v>3183</v>
      </c>
      <c r="G79" s="1">
        <v>1.321818E-2</v>
      </c>
      <c r="H79" s="1">
        <v>2.4015770000000001E-8</v>
      </c>
      <c r="I79" s="1"/>
      <c r="J79" s="1">
        <v>80.558000000000007</v>
      </c>
      <c r="K79" s="1">
        <v>1.315816E-2</v>
      </c>
      <c r="L79" s="1">
        <v>9.9869660000000004E-8</v>
      </c>
      <c r="M79" s="1"/>
      <c r="N79" s="8">
        <v>80.356999999999999</v>
      </c>
      <c r="O79" s="1">
        <v>1.5783789999999999E-2</v>
      </c>
      <c r="P79" s="8">
        <v>1.0354209999999999E-7</v>
      </c>
      <c r="R79" s="8">
        <v>80.759</v>
      </c>
      <c r="S79" s="1">
        <v>1.4868569999999999E-2</v>
      </c>
      <c r="T79" s="1">
        <v>8.6787980000000003E-8</v>
      </c>
      <c r="U79" s="1"/>
      <c r="V79" s="1">
        <v>80.156000000000006</v>
      </c>
      <c r="W79" s="1">
        <v>6.3309130000000005E-2</v>
      </c>
      <c r="X79" s="1">
        <v>5.0822410000000002E-8</v>
      </c>
    </row>
    <row r="80" spans="2:24" x14ac:dyDescent="0.25">
      <c r="B80" s="6">
        <v>81.759</v>
      </c>
      <c r="C80" s="1">
        <v>7.7868700000000004E-3</v>
      </c>
      <c r="D80" s="1">
        <v>1.6241850000000001E-7</v>
      </c>
      <c r="F80" s="12" t="s">
        <v>3184</v>
      </c>
      <c r="G80" s="1">
        <v>1.3188170000000001E-2</v>
      </c>
      <c r="H80" s="1">
        <v>1.9994770000000001E-8</v>
      </c>
      <c r="I80" s="1"/>
      <c r="J80" s="1">
        <v>81.558000000000007</v>
      </c>
      <c r="K80" s="1">
        <v>1.305314E-2</v>
      </c>
      <c r="L80" s="1">
        <v>6.9363670000000006E-8</v>
      </c>
      <c r="M80" s="1"/>
      <c r="N80" s="8">
        <v>81.356999999999999</v>
      </c>
      <c r="O80" s="1">
        <v>1.5948830000000001E-2</v>
      </c>
      <c r="P80" s="8">
        <v>1.169454E-7</v>
      </c>
      <c r="R80" s="8">
        <v>81.759</v>
      </c>
      <c r="S80" s="1">
        <v>1.5123630000000001E-2</v>
      </c>
      <c r="T80" s="1">
        <v>9.4457649999999999E-8</v>
      </c>
      <c r="U80" s="1"/>
      <c r="V80" s="1">
        <v>81.156000000000006</v>
      </c>
      <c r="W80" s="1">
        <v>6.3607759999999999E-2</v>
      </c>
      <c r="X80" s="1">
        <v>6.4374649999999993E-8</v>
      </c>
    </row>
    <row r="81" spans="2:24" x14ac:dyDescent="0.25">
      <c r="B81" s="6">
        <v>82.759</v>
      </c>
      <c r="C81" s="1">
        <v>7.9369060000000005E-3</v>
      </c>
      <c r="D81" s="1">
        <v>1.572061E-7</v>
      </c>
      <c r="F81" s="12" t="s">
        <v>3185</v>
      </c>
      <c r="G81" s="1">
        <v>1.3263189999999999E-2</v>
      </c>
      <c r="H81" s="1">
        <v>2.7068749999999999E-8</v>
      </c>
      <c r="I81" s="1"/>
      <c r="J81" s="1">
        <v>82.558000000000007</v>
      </c>
      <c r="K81" s="1">
        <v>1.29181E-2</v>
      </c>
      <c r="L81" s="1">
        <v>4.7471580000000002E-8</v>
      </c>
      <c r="M81" s="1"/>
      <c r="N81" s="8">
        <v>82.356999999999999</v>
      </c>
      <c r="O81" s="1">
        <v>1.6188890000000001E-2</v>
      </c>
      <c r="P81" s="8">
        <v>1.3496550000000001E-7</v>
      </c>
      <c r="R81" s="8">
        <v>82.759</v>
      </c>
      <c r="S81" s="1">
        <v>1.5408699999999999E-2</v>
      </c>
      <c r="T81" s="1">
        <v>1.046591E-7</v>
      </c>
      <c r="U81" s="1"/>
      <c r="V81" s="1">
        <v>82.156000000000006</v>
      </c>
      <c r="W81" s="1">
        <v>6.3757079999999994E-2</v>
      </c>
      <c r="X81" s="1">
        <v>7.5693009999999998E-8</v>
      </c>
    </row>
    <row r="82" spans="2:24" x14ac:dyDescent="0.25">
      <c r="B82" s="6">
        <v>83.759</v>
      </c>
      <c r="C82" s="1">
        <v>8.0869419999999997E-3</v>
      </c>
      <c r="D82" s="1">
        <v>1.430581E-7</v>
      </c>
      <c r="F82" s="12" t="s">
        <v>3186</v>
      </c>
      <c r="G82" s="1">
        <v>1.338321E-2</v>
      </c>
      <c r="H82" s="1">
        <v>3.771694E-8</v>
      </c>
      <c r="I82" s="1"/>
      <c r="J82" s="1">
        <v>83.558000000000007</v>
      </c>
      <c r="K82" s="1">
        <v>1.2783070000000001E-2</v>
      </c>
      <c r="L82" s="1">
        <v>3.8387099999999997E-8</v>
      </c>
      <c r="M82" s="1"/>
      <c r="N82" s="8">
        <v>83.356999999999999</v>
      </c>
      <c r="O82" s="1">
        <v>1.648896E-2</v>
      </c>
      <c r="P82" s="8">
        <v>1.5571680000000001E-7</v>
      </c>
      <c r="R82" s="8">
        <v>83.759</v>
      </c>
      <c r="S82" s="1">
        <v>1.572378E-2</v>
      </c>
      <c r="T82" s="1">
        <v>1.1515829999999999E-7</v>
      </c>
      <c r="U82" s="1"/>
      <c r="V82" s="1">
        <v>83.156000000000006</v>
      </c>
      <c r="W82" s="1">
        <v>6.3906389999999993E-2</v>
      </c>
      <c r="X82" s="1">
        <v>8.3735000000000002E-8</v>
      </c>
    </row>
    <row r="83" spans="2:24" x14ac:dyDescent="0.25">
      <c r="B83" s="6">
        <v>84.759</v>
      </c>
      <c r="C83" s="1">
        <v>8.1919669999999997E-3</v>
      </c>
      <c r="D83" s="1">
        <v>1.2816559999999999E-7</v>
      </c>
      <c r="F83" s="12" t="s">
        <v>3187</v>
      </c>
      <c r="G83" s="1">
        <v>1.3473239999999999E-2</v>
      </c>
      <c r="H83" s="1">
        <v>4.6875879999999997E-8</v>
      </c>
      <c r="I83" s="1"/>
      <c r="J83" s="1">
        <v>84.558000000000007</v>
      </c>
      <c r="K83" s="1">
        <v>1.2903100000000001E-2</v>
      </c>
      <c r="L83" s="1">
        <v>5.7821920000000001E-8</v>
      </c>
      <c r="M83" s="1"/>
      <c r="N83" s="8">
        <v>84.356999999999999</v>
      </c>
      <c r="O83" s="1">
        <v>1.6593989999999999E-2</v>
      </c>
      <c r="P83" s="8">
        <v>1.400796E-7</v>
      </c>
      <c r="R83" s="8">
        <v>84.759</v>
      </c>
      <c r="S83" s="1">
        <v>1.5978840000000001E-2</v>
      </c>
      <c r="T83" s="1">
        <v>1.060739E-7</v>
      </c>
      <c r="U83" s="1"/>
      <c r="V83" s="1">
        <v>84.156000000000006</v>
      </c>
      <c r="W83" s="1">
        <v>6.4055699999999993E-2</v>
      </c>
      <c r="X83" s="1">
        <v>8.5671039999999999E-8</v>
      </c>
    </row>
    <row r="84" spans="2:24" x14ac:dyDescent="0.25">
      <c r="B84" s="6">
        <v>85.759</v>
      </c>
      <c r="C84" s="1">
        <v>8.2669849999999993E-3</v>
      </c>
      <c r="D84" s="1">
        <v>1.155069E-7</v>
      </c>
      <c r="F84" s="12" t="s">
        <v>3188</v>
      </c>
      <c r="G84" s="1">
        <v>1.354825E-2</v>
      </c>
      <c r="H84" s="1">
        <v>5.5588029999999998E-8</v>
      </c>
      <c r="I84" s="1"/>
      <c r="J84" s="1">
        <v>85.558000000000007</v>
      </c>
      <c r="K84" s="1">
        <v>1.305314E-2</v>
      </c>
      <c r="L84" s="1">
        <v>8.7532609999999995E-8</v>
      </c>
      <c r="M84" s="1"/>
      <c r="N84" s="8">
        <v>85.356999999999999</v>
      </c>
      <c r="O84" s="1">
        <v>1.669901E-2</v>
      </c>
      <c r="P84" s="8">
        <v>1.2295319999999999E-7</v>
      </c>
      <c r="R84" s="8">
        <v>85.759</v>
      </c>
      <c r="S84" s="1">
        <v>1.6143879999999999E-2</v>
      </c>
      <c r="T84" s="1">
        <v>9.6468159999999999E-8</v>
      </c>
      <c r="U84" s="1"/>
      <c r="V84" s="1">
        <v>85.156000000000006</v>
      </c>
      <c r="W84" s="1">
        <v>6.4354330000000001E-2</v>
      </c>
      <c r="X84" s="1">
        <v>8.8202769999999999E-8</v>
      </c>
    </row>
    <row r="85" spans="2:24" x14ac:dyDescent="0.25">
      <c r="B85" s="6">
        <v>86.759</v>
      </c>
      <c r="C85" s="1">
        <v>8.3270010000000005E-3</v>
      </c>
      <c r="D85" s="1">
        <v>1.058267E-7</v>
      </c>
      <c r="F85" s="12" t="s">
        <v>3189</v>
      </c>
      <c r="G85" s="1">
        <v>1.3638279999999999E-2</v>
      </c>
      <c r="H85" s="1">
        <v>6.3630029999999998E-8</v>
      </c>
      <c r="I85" s="1"/>
      <c r="J85" s="1">
        <v>86.558000000000007</v>
      </c>
      <c r="K85" s="1">
        <v>1.320317E-2</v>
      </c>
      <c r="L85" s="1">
        <v>1.09797E-7</v>
      </c>
      <c r="M85" s="1"/>
      <c r="N85" s="8">
        <v>86.356999999999999</v>
      </c>
      <c r="O85" s="1">
        <v>1.6759019999999999E-2</v>
      </c>
      <c r="P85" s="8">
        <v>1.065713E-7</v>
      </c>
      <c r="R85" s="8">
        <v>86.759</v>
      </c>
      <c r="S85" s="1">
        <v>1.6278910000000001E-2</v>
      </c>
      <c r="T85" s="1">
        <v>8.8872939999999999E-8</v>
      </c>
      <c r="U85" s="1"/>
      <c r="V85" s="1">
        <v>86.156000000000006</v>
      </c>
      <c r="W85" s="1">
        <v>6.4503649999999996E-2</v>
      </c>
      <c r="X85" s="1">
        <v>9.6468159999999999E-8</v>
      </c>
    </row>
    <row r="86" spans="2:24" x14ac:dyDescent="0.25">
      <c r="B86" s="6">
        <v>87.759</v>
      </c>
      <c r="C86" s="1">
        <v>8.3870139999999999E-3</v>
      </c>
      <c r="D86" s="1">
        <v>9.6891139999999996E-8</v>
      </c>
      <c r="F86" s="12" t="s">
        <v>3190</v>
      </c>
      <c r="G86" s="1">
        <v>1.3728300000000001E-2</v>
      </c>
      <c r="H86" s="1">
        <v>6.7278709999999997E-8</v>
      </c>
      <c r="I86" s="1"/>
      <c r="J86" s="1">
        <v>87.558000000000007</v>
      </c>
      <c r="K86" s="1">
        <v>1.338321E-2</v>
      </c>
      <c r="L86" s="1">
        <v>1.301999E-7</v>
      </c>
      <c r="M86" s="1"/>
      <c r="N86" s="8">
        <v>87.356999999999999</v>
      </c>
      <c r="O86" s="1">
        <v>1.678903E-2</v>
      </c>
      <c r="P86" s="8">
        <v>9.6146510000000003E-8</v>
      </c>
      <c r="R86" s="8">
        <v>87.759</v>
      </c>
      <c r="S86" s="1">
        <v>1.6383930000000001E-2</v>
      </c>
      <c r="T86" s="1">
        <v>8.2915910000000004E-8</v>
      </c>
      <c r="U86" s="1"/>
      <c r="V86" s="1">
        <v>87.156000000000006</v>
      </c>
      <c r="W86" s="1">
        <v>6.4802269999999995E-2</v>
      </c>
      <c r="X86" s="1">
        <v>1.049569E-7</v>
      </c>
    </row>
    <row r="87" spans="2:24" x14ac:dyDescent="0.25">
      <c r="B87" s="6">
        <v>88.759</v>
      </c>
      <c r="C87" s="1">
        <v>8.4020190000000002E-3</v>
      </c>
      <c r="D87" s="1">
        <v>8.8700229999999994E-8</v>
      </c>
      <c r="F87" s="12" t="s">
        <v>3191</v>
      </c>
      <c r="G87" s="1">
        <v>1.381832E-2</v>
      </c>
      <c r="H87" s="1">
        <v>6.9810450000000006E-8</v>
      </c>
      <c r="I87" s="1"/>
      <c r="J87" s="1">
        <v>88.558000000000007</v>
      </c>
      <c r="K87" s="1">
        <v>1.365328E-2</v>
      </c>
      <c r="L87" s="1">
        <v>1.549722E-7</v>
      </c>
      <c r="M87" s="1"/>
      <c r="N87" s="8">
        <v>88.356999999999999</v>
      </c>
      <c r="O87" s="1">
        <v>1.6834040000000002E-2</v>
      </c>
      <c r="P87" s="8">
        <v>8.7955590000000005E-8</v>
      </c>
      <c r="R87" s="8">
        <v>88.759</v>
      </c>
      <c r="S87" s="1">
        <v>1.645895E-2</v>
      </c>
      <c r="T87" s="1">
        <v>7.7331189999999994E-8</v>
      </c>
      <c r="U87" s="1"/>
      <c r="V87" s="1">
        <v>88.156000000000006</v>
      </c>
      <c r="W87" s="1">
        <v>6.5100900000000003E-2</v>
      </c>
      <c r="X87" s="1">
        <v>1.1515829999999999E-7</v>
      </c>
    </row>
    <row r="88" spans="2:24" x14ac:dyDescent="0.25">
      <c r="B88" s="6">
        <v>89.759</v>
      </c>
      <c r="C88" s="1">
        <v>8.3870139999999999E-3</v>
      </c>
      <c r="D88" s="1">
        <v>7.4948380000000006E-8</v>
      </c>
      <c r="F88" s="12" t="s">
        <v>3192</v>
      </c>
      <c r="G88" s="1">
        <v>1.3923339999999999E-2</v>
      </c>
      <c r="H88" s="1">
        <v>7.7703500000000005E-8</v>
      </c>
      <c r="I88" s="1"/>
      <c r="J88" s="1">
        <v>89.558000000000007</v>
      </c>
      <c r="K88" s="1">
        <v>1.383332E-2</v>
      </c>
      <c r="L88" s="1">
        <v>1.6092920000000001E-7</v>
      </c>
      <c r="M88" s="1"/>
      <c r="N88" s="8">
        <v>89.356999999999999</v>
      </c>
      <c r="O88" s="1">
        <v>1.6864049999999998E-2</v>
      </c>
      <c r="P88" s="8">
        <v>7.9341689999999997E-8</v>
      </c>
      <c r="R88" s="8">
        <v>89.759</v>
      </c>
      <c r="S88" s="1">
        <v>1.6518970000000001E-2</v>
      </c>
      <c r="T88" s="1">
        <v>7.3086809999999997E-8</v>
      </c>
      <c r="U88" s="1"/>
      <c r="V88" s="1">
        <v>89.156000000000006</v>
      </c>
      <c r="W88" s="1">
        <v>6.5399540000000006E-2</v>
      </c>
      <c r="X88" s="1">
        <v>1.2856170000000001E-7</v>
      </c>
    </row>
    <row r="89" spans="2:24" x14ac:dyDescent="0.25">
      <c r="B89" s="6">
        <v>90.759</v>
      </c>
      <c r="C89" s="1">
        <v>8.3420030000000006E-3</v>
      </c>
      <c r="D89" s="1">
        <v>6.2289689999999998E-8</v>
      </c>
      <c r="F89" s="12" t="s">
        <v>3193</v>
      </c>
      <c r="G89" s="1">
        <v>1.4058380000000001E-2</v>
      </c>
      <c r="H89" s="1">
        <v>8.7904920000000006E-8</v>
      </c>
      <c r="I89" s="1"/>
      <c r="J89" s="1">
        <v>90.558000000000007</v>
      </c>
      <c r="K89" s="1">
        <v>1.402837E-2</v>
      </c>
      <c r="L89" s="1">
        <v>1.7135399999999999E-7</v>
      </c>
      <c r="M89" s="1"/>
      <c r="N89" s="8">
        <v>90.356999999999999</v>
      </c>
      <c r="O89" s="1">
        <v>1.6894059999999999E-2</v>
      </c>
      <c r="P89" s="8">
        <v>7.4278220000000002E-8</v>
      </c>
      <c r="R89" s="8">
        <v>90.759</v>
      </c>
      <c r="S89" s="1">
        <v>1.6563979999999999E-2</v>
      </c>
      <c r="T89" s="1">
        <v>6.8991349999999998E-8</v>
      </c>
      <c r="U89" s="1"/>
      <c r="V89" s="1">
        <v>90.156000000000006</v>
      </c>
      <c r="W89" s="1">
        <v>6.5698160000000005E-2</v>
      </c>
      <c r="X89" s="1">
        <v>1.2446620000000001E-7</v>
      </c>
    </row>
    <row r="90" spans="2:24" x14ac:dyDescent="0.25">
      <c r="B90" s="6">
        <v>91.759</v>
      </c>
      <c r="C90" s="1">
        <v>8.2069719999999999E-3</v>
      </c>
      <c r="D90" s="1">
        <v>4.2482569999999999E-8</v>
      </c>
      <c r="F90" s="12" t="s">
        <v>3194</v>
      </c>
      <c r="G90" s="1">
        <v>1.419341E-2</v>
      </c>
      <c r="H90" s="1">
        <v>9.885097E-8</v>
      </c>
      <c r="I90" s="1"/>
      <c r="J90" s="1">
        <v>91.558000000000007</v>
      </c>
      <c r="K90" s="1">
        <v>1.426843E-2</v>
      </c>
      <c r="L90" s="1">
        <v>1.8996979999999999E-7</v>
      </c>
      <c r="M90" s="1"/>
      <c r="N90" s="8">
        <v>91.356999999999999</v>
      </c>
      <c r="O90" s="1">
        <v>1.6879060000000001E-2</v>
      </c>
      <c r="P90" s="8">
        <v>6.4076809999999998E-8</v>
      </c>
      <c r="R90" s="8">
        <v>91.759</v>
      </c>
      <c r="S90" s="1">
        <v>1.657898E-2</v>
      </c>
      <c r="T90" s="1">
        <v>6.3481100000000003E-8</v>
      </c>
      <c r="U90" s="1"/>
      <c r="V90" s="1">
        <v>91.156000000000006</v>
      </c>
      <c r="W90" s="1">
        <v>6.599679E-2</v>
      </c>
      <c r="X90" s="1">
        <v>1.129245E-7</v>
      </c>
    </row>
    <row r="91" spans="2:24" x14ac:dyDescent="0.25">
      <c r="B91" s="6">
        <v>92.759</v>
      </c>
      <c r="C91" s="1">
        <v>8.0869419999999997E-3</v>
      </c>
      <c r="D91" s="1">
        <v>2.7143210000000001E-8</v>
      </c>
      <c r="F91" s="12" t="s">
        <v>3195</v>
      </c>
      <c r="G91" s="1">
        <v>1.435845E-2</v>
      </c>
      <c r="H91" s="1">
        <v>1.10914E-7</v>
      </c>
      <c r="I91" s="1"/>
      <c r="J91" s="1">
        <v>92.558000000000007</v>
      </c>
      <c r="K91" s="1">
        <v>1.45685E-2</v>
      </c>
      <c r="L91" s="1">
        <v>2.145425E-7</v>
      </c>
      <c r="M91" s="1"/>
      <c r="N91" s="8">
        <v>92.356999999999999</v>
      </c>
      <c r="O91" s="1">
        <v>1.678903E-2</v>
      </c>
      <c r="P91" s="8">
        <v>4.8886369999999997E-8</v>
      </c>
      <c r="R91" s="8">
        <v>92.759</v>
      </c>
      <c r="S91" s="1">
        <v>1.6563979999999999E-2</v>
      </c>
      <c r="T91" s="1">
        <v>5.6109270000000003E-8</v>
      </c>
      <c r="U91" s="1"/>
      <c r="V91" s="1">
        <v>92.156000000000006</v>
      </c>
      <c r="W91" s="1">
        <v>6.599679E-2</v>
      </c>
      <c r="X91" s="1">
        <v>1.016806E-7</v>
      </c>
    </row>
    <row r="92" spans="2:24" x14ac:dyDescent="0.25">
      <c r="B92" s="6">
        <v>93.759</v>
      </c>
      <c r="C92" s="1">
        <v>8.101947E-3</v>
      </c>
      <c r="D92" s="1">
        <v>3.3770410000000002E-8</v>
      </c>
      <c r="F92" s="12" t="s">
        <v>3196</v>
      </c>
      <c r="G92" s="1">
        <v>1.444847E-2</v>
      </c>
      <c r="H92" s="1">
        <v>1.032443E-7</v>
      </c>
      <c r="I92" s="1"/>
      <c r="J92" s="1">
        <v>93.558000000000007</v>
      </c>
      <c r="K92" s="1">
        <v>1.4913579999999999E-2</v>
      </c>
      <c r="L92" s="1">
        <v>2.4507229999999999E-7</v>
      </c>
      <c r="M92" s="1"/>
      <c r="N92" s="8">
        <v>93.356999999999999</v>
      </c>
      <c r="O92" s="1">
        <v>1.6729020000000001E-2</v>
      </c>
      <c r="P92" s="8">
        <v>3.6153219999999997E-8</v>
      </c>
      <c r="R92" s="8">
        <v>93.759</v>
      </c>
      <c r="S92" s="1">
        <v>1.6518970000000001E-2</v>
      </c>
      <c r="T92" s="1">
        <v>4.6578020000000002E-8</v>
      </c>
      <c r="U92" s="1"/>
      <c r="V92" s="1">
        <v>93.156000000000006</v>
      </c>
      <c r="W92" s="1">
        <v>6.599679E-2</v>
      </c>
      <c r="X92" s="1">
        <v>9.1553600000000005E-8</v>
      </c>
    </row>
    <row r="93" spans="2:24" x14ac:dyDescent="0.25">
      <c r="B93" s="6">
        <v>94.759</v>
      </c>
      <c r="C93" s="1">
        <v>8.2369780000000007E-3</v>
      </c>
      <c r="D93" s="1">
        <v>5.4471090000000001E-8</v>
      </c>
      <c r="F93" s="12" t="s">
        <v>3197</v>
      </c>
      <c r="G93" s="1">
        <v>1.4508480000000001E-2</v>
      </c>
      <c r="H93" s="1">
        <v>9.1106830000000002E-8</v>
      </c>
      <c r="I93" s="1"/>
      <c r="J93" s="1">
        <v>94.558000000000007</v>
      </c>
      <c r="K93" s="1">
        <v>1.527367E-2</v>
      </c>
      <c r="L93" s="1">
        <v>2.696451E-7</v>
      </c>
      <c r="M93" s="1"/>
      <c r="N93" s="8">
        <v>94.356999999999999</v>
      </c>
      <c r="O93" s="1">
        <v>1.6653999999999999E-2</v>
      </c>
      <c r="P93" s="8">
        <v>2.453701E-8</v>
      </c>
      <c r="R93" s="8">
        <v>94.759</v>
      </c>
      <c r="S93" s="1">
        <v>1.6383930000000001E-2</v>
      </c>
      <c r="T93" s="1">
        <v>3.4738419999999998E-8</v>
      </c>
      <c r="U93" s="1"/>
      <c r="V93" s="1">
        <v>94.156000000000006</v>
      </c>
      <c r="W93" s="1">
        <v>6.6146109999999994E-2</v>
      </c>
      <c r="X93" s="1">
        <v>8.410731E-8</v>
      </c>
    </row>
    <row r="94" spans="2:24" x14ac:dyDescent="0.25">
      <c r="B94" s="6">
        <v>95.759</v>
      </c>
      <c r="C94" s="1">
        <v>8.3870139999999999E-3</v>
      </c>
      <c r="D94" s="1">
        <v>7.3012350000000005E-8</v>
      </c>
      <c r="F94" s="12" t="s">
        <v>3198</v>
      </c>
      <c r="G94" s="1">
        <v>1.4538489999999999E-2</v>
      </c>
      <c r="H94" s="1">
        <v>8.1054339999999995E-8</v>
      </c>
      <c r="I94" s="1"/>
      <c r="J94" s="1">
        <v>95.558000000000007</v>
      </c>
      <c r="K94" s="1">
        <v>1.551373E-2</v>
      </c>
      <c r="L94" s="1">
        <v>2.4954009999999999E-7</v>
      </c>
      <c r="M94" s="1"/>
      <c r="N94" s="8">
        <v>95.356999999999999</v>
      </c>
      <c r="O94" s="1">
        <v>1.6639000000000001E-2</v>
      </c>
      <c r="P94" s="8">
        <v>2.3122210000000001E-8</v>
      </c>
      <c r="R94" s="8">
        <v>95.759</v>
      </c>
      <c r="S94" s="1">
        <v>1.6338930000000002E-2</v>
      </c>
      <c r="T94" s="1">
        <v>3.3621480000000001E-8</v>
      </c>
      <c r="U94" s="1"/>
      <c r="V94" s="1">
        <v>95.156000000000006</v>
      </c>
      <c r="W94" s="1">
        <v>6.6146109999999994E-2</v>
      </c>
      <c r="X94" s="1">
        <v>7.7926900000000001E-8</v>
      </c>
    </row>
    <row r="95" spans="2:24" x14ac:dyDescent="0.25">
      <c r="B95" s="6">
        <v>96.759</v>
      </c>
      <c r="C95" s="1">
        <v>8.5670580000000007E-3</v>
      </c>
      <c r="D95" s="1">
        <v>8.7681530000000006E-8</v>
      </c>
      <c r="F95" s="12" t="s">
        <v>3199</v>
      </c>
      <c r="G95" s="1">
        <v>1.4538489999999999E-2</v>
      </c>
      <c r="H95" s="1">
        <v>7.2491109999999999E-8</v>
      </c>
      <c r="I95" s="1"/>
      <c r="J95" s="1">
        <v>96.558000000000007</v>
      </c>
      <c r="K95" s="1">
        <v>1.5663759999999999E-2</v>
      </c>
      <c r="L95" s="1">
        <v>2.1975490000000001E-7</v>
      </c>
      <c r="M95" s="1"/>
      <c r="N95" s="8">
        <v>96.356999999999999</v>
      </c>
      <c r="O95" s="1">
        <v>1.6684009999999999E-2</v>
      </c>
      <c r="P95" s="8">
        <v>3.727016E-8</v>
      </c>
      <c r="R95" s="8">
        <v>96.759</v>
      </c>
      <c r="S95" s="1">
        <v>1.645895E-2</v>
      </c>
      <c r="T95" s="1">
        <v>4.6875879999999997E-8</v>
      </c>
      <c r="U95" s="1"/>
      <c r="V95" s="1">
        <v>96.156000000000006</v>
      </c>
      <c r="W95" s="1">
        <v>6.6295419999999994E-2</v>
      </c>
      <c r="X95" s="1">
        <v>7.3235740000000005E-8</v>
      </c>
    </row>
    <row r="96" spans="2:24" x14ac:dyDescent="0.25">
      <c r="B96" s="6">
        <v>97.759</v>
      </c>
      <c r="C96" s="1">
        <v>8.7170939999999999E-3</v>
      </c>
      <c r="D96" s="1">
        <v>9.4159810000000003E-8</v>
      </c>
      <c r="F96" s="12" t="s">
        <v>3200</v>
      </c>
      <c r="G96" s="1">
        <v>1.45535E-2</v>
      </c>
      <c r="H96" s="1">
        <v>6.6087300000000004E-8</v>
      </c>
      <c r="I96" s="1"/>
      <c r="J96" s="1">
        <v>97.558000000000007</v>
      </c>
      <c r="K96" s="1">
        <v>1.5768790000000001E-2</v>
      </c>
      <c r="L96" s="1">
        <v>1.9145899999999999E-7</v>
      </c>
      <c r="M96" s="1"/>
      <c r="N96" s="8">
        <v>97.356999999999999</v>
      </c>
      <c r="O96" s="1">
        <v>1.6774029999999999E-2</v>
      </c>
      <c r="P96" s="8">
        <v>5.1492569999999999E-8</v>
      </c>
      <c r="R96" s="8">
        <v>97.759</v>
      </c>
      <c r="S96" s="1">
        <v>1.6639000000000001E-2</v>
      </c>
      <c r="T96" s="1">
        <v>5.7375149999999997E-8</v>
      </c>
      <c r="U96" s="1"/>
      <c r="V96" s="1">
        <v>97.156000000000006</v>
      </c>
      <c r="W96" s="1">
        <v>6.6146109999999994E-2</v>
      </c>
      <c r="X96" s="1">
        <v>6.861904E-8</v>
      </c>
    </row>
    <row r="97" spans="2:24" x14ac:dyDescent="0.25">
      <c r="B97" s="6">
        <v>98.759</v>
      </c>
      <c r="C97" s="1">
        <v>8.8671300000000008E-3</v>
      </c>
      <c r="D97" s="1">
        <v>1.001913E-7</v>
      </c>
      <c r="F97" s="12" t="s">
        <v>3201</v>
      </c>
      <c r="G97" s="1">
        <v>1.45535E-2</v>
      </c>
      <c r="H97" s="1">
        <v>6.0353659999999996E-8</v>
      </c>
      <c r="I97" s="1"/>
      <c r="J97" s="1">
        <v>98.558000000000007</v>
      </c>
      <c r="K97" s="1">
        <v>1.584381E-2</v>
      </c>
      <c r="L97" s="1">
        <v>1.7060940000000001E-7</v>
      </c>
      <c r="M97" s="1"/>
      <c r="N97" s="8">
        <v>98.356999999999999</v>
      </c>
      <c r="O97" s="1">
        <v>1.6939070000000001E-2</v>
      </c>
      <c r="P97" s="8">
        <v>6.6087300000000004E-8</v>
      </c>
      <c r="R97" s="8">
        <v>98.759</v>
      </c>
      <c r="S97" s="1">
        <v>1.681904E-2</v>
      </c>
      <c r="T97" s="1">
        <v>6.5938380000000007E-8</v>
      </c>
      <c r="U97" s="1"/>
      <c r="V97" s="1">
        <v>98.156000000000006</v>
      </c>
      <c r="W97" s="1">
        <v>6.6295419999999994E-2</v>
      </c>
      <c r="X97" s="1">
        <v>6.1023829999999996E-8</v>
      </c>
    </row>
    <row r="98" spans="2:24" x14ac:dyDescent="0.25">
      <c r="B98" s="6">
        <v>99.759</v>
      </c>
      <c r="C98" s="1">
        <v>9.0321689999999996E-3</v>
      </c>
      <c r="D98" s="1">
        <v>1.092013E-7</v>
      </c>
      <c r="F98" s="12" t="s">
        <v>3202</v>
      </c>
      <c r="G98" s="1">
        <v>1.45685E-2</v>
      </c>
      <c r="H98" s="1">
        <v>5.6183739999999999E-8</v>
      </c>
      <c r="I98" s="1"/>
      <c r="J98" s="1">
        <v>99.558000000000007</v>
      </c>
      <c r="K98" s="1">
        <v>1.593383E-2</v>
      </c>
      <c r="L98" s="1">
        <v>1.5571680000000001E-7</v>
      </c>
      <c r="M98" s="1"/>
      <c r="N98" s="8">
        <v>99.356999999999999</v>
      </c>
      <c r="O98" s="1">
        <v>1.7104109999999999E-2</v>
      </c>
      <c r="P98" s="8">
        <v>7.9192769999999999E-8</v>
      </c>
      <c r="R98" s="8">
        <v>99.759</v>
      </c>
      <c r="S98" s="1">
        <v>1.70441E-2</v>
      </c>
      <c r="T98" s="1">
        <v>7.3905899999999995E-8</v>
      </c>
      <c r="U98" s="1"/>
      <c r="V98" s="1">
        <v>99.156000000000006</v>
      </c>
      <c r="W98" s="1">
        <v>6.599679E-2</v>
      </c>
      <c r="X98" s="1">
        <v>5.0896870000000001E-8</v>
      </c>
    </row>
    <row r="99" spans="2:24" x14ac:dyDescent="0.25">
      <c r="B99" s="6">
        <v>100.759</v>
      </c>
      <c r="C99" s="1">
        <v>9.1972100000000008E-3</v>
      </c>
      <c r="D99" s="1">
        <v>1.200729E-7</v>
      </c>
      <c r="F99" s="12" t="s">
        <v>3203</v>
      </c>
      <c r="G99" s="1">
        <v>1.45685E-2</v>
      </c>
      <c r="H99" s="1">
        <v>5.141811E-8</v>
      </c>
      <c r="I99" s="1"/>
      <c r="J99" s="1">
        <v>100.55800000000001</v>
      </c>
      <c r="K99" s="1">
        <v>1.5978840000000001E-2</v>
      </c>
      <c r="L99" s="1">
        <v>1.423135E-7</v>
      </c>
      <c r="M99" s="1"/>
      <c r="N99" s="8">
        <v>100.357</v>
      </c>
      <c r="O99" s="1">
        <v>1.723914E-2</v>
      </c>
      <c r="P99" s="8">
        <v>8.3660539999999996E-8</v>
      </c>
      <c r="R99" s="8">
        <v>100.759</v>
      </c>
      <c r="S99" s="1">
        <v>1.723914E-2</v>
      </c>
      <c r="T99" s="1">
        <v>7.5469619999999998E-8</v>
      </c>
      <c r="U99" s="1"/>
      <c r="V99" s="1">
        <v>100.15600000000001</v>
      </c>
      <c r="W99" s="1">
        <v>6.6146109999999994E-2</v>
      </c>
      <c r="X99" s="1">
        <v>3.9578510000000003E-8</v>
      </c>
    </row>
    <row r="100" spans="2:24" x14ac:dyDescent="0.25">
      <c r="B100" s="6">
        <v>101.759</v>
      </c>
      <c r="C100" s="1">
        <v>9.3922559999999999E-3</v>
      </c>
      <c r="D100" s="1">
        <v>1.3436979999999999E-7</v>
      </c>
      <c r="F100" s="12" t="s">
        <v>3204</v>
      </c>
      <c r="G100" s="1">
        <v>1.45535E-2</v>
      </c>
      <c r="H100" s="1">
        <v>4.4567519999999998E-8</v>
      </c>
      <c r="I100" s="1"/>
      <c r="J100" s="1">
        <v>101.55800000000001</v>
      </c>
      <c r="K100" s="1">
        <v>1.5993839999999999E-2</v>
      </c>
      <c r="L100" s="1">
        <v>1.2742089999999999E-7</v>
      </c>
      <c r="M100" s="1"/>
      <c r="N100" s="8">
        <v>101.357</v>
      </c>
      <c r="O100" s="1">
        <v>1.735917E-2</v>
      </c>
      <c r="P100" s="8">
        <v>8.7532609999999995E-8</v>
      </c>
      <c r="R100" s="8">
        <v>101.759</v>
      </c>
      <c r="S100" s="1">
        <v>1.7419190000000001E-2</v>
      </c>
      <c r="T100" s="1">
        <v>7.599087E-8</v>
      </c>
      <c r="U100" s="1"/>
      <c r="V100" s="1">
        <v>101.15600000000001</v>
      </c>
      <c r="W100" s="1">
        <v>6.599679E-2</v>
      </c>
      <c r="X100" s="1">
        <v>2.9600490000000001E-8</v>
      </c>
    </row>
    <row r="101" spans="2:24" x14ac:dyDescent="0.25">
      <c r="B101" s="6">
        <v>102.759</v>
      </c>
      <c r="C101" s="1">
        <v>9.6773239999999993E-3</v>
      </c>
      <c r="D101" s="1">
        <v>1.5795070000000001E-7</v>
      </c>
      <c r="F101" s="12" t="s">
        <v>3205</v>
      </c>
      <c r="G101" s="1">
        <v>1.452349E-2</v>
      </c>
      <c r="H101" s="1">
        <v>3.7419090000000001E-8</v>
      </c>
      <c r="I101" s="1"/>
      <c r="J101" s="1">
        <v>102.55800000000001</v>
      </c>
      <c r="K101" s="1">
        <v>1.5948830000000001E-2</v>
      </c>
      <c r="L101" s="1">
        <v>1.080606E-7</v>
      </c>
      <c r="M101" s="1"/>
      <c r="N101" s="8">
        <v>102.357</v>
      </c>
      <c r="O101" s="1">
        <v>1.7494200000000001E-2</v>
      </c>
      <c r="P101" s="8">
        <v>9.4829970000000006E-8</v>
      </c>
      <c r="R101" s="8">
        <v>102.759</v>
      </c>
      <c r="S101" s="1">
        <v>1.7614230000000002E-2</v>
      </c>
      <c r="T101" s="1">
        <v>8.1501109999999998E-8</v>
      </c>
      <c r="U101" s="1"/>
      <c r="V101" s="1">
        <v>102.15600000000001</v>
      </c>
      <c r="W101" s="1">
        <v>6.5847470000000005E-2</v>
      </c>
      <c r="X101" s="1">
        <v>2.5058249999999999E-8</v>
      </c>
    </row>
    <row r="102" spans="2:24" x14ac:dyDescent="0.25">
      <c r="B102" s="6">
        <v>103.759</v>
      </c>
      <c r="C102" s="1">
        <v>9.8123570000000007E-3</v>
      </c>
      <c r="D102" s="1">
        <v>1.438028E-7</v>
      </c>
      <c r="F102" s="12" t="s">
        <v>3206</v>
      </c>
      <c r="G102" s="1">
        <v>1.4418459999999999E-2</v>
      </c>
      <c r="H102" s="1">
        <v>2.7962299999999999E-8</v>
      </c>
      <c r="I102" s="1"/>
      <c r="J102" s="1">
        <v>103.55800000000001</v>
      </c>
      <c r="K102" s="1">
        <v>1.591882E-2</v>
      </c>
      <c r="L102" s="1">
        <v>9.1678740000000006E-8</v>
      </c>
      <c r="M102" s="1"/>
      <c r="N102" s="8">
        <v>103.357</v>
      </c>
      <c r="O102" s="1">
        <v>1.765924E-2</v>
      </c>
      <c r="P102" s="8">
        <v>1.0674400000000001E-7</v>
      </c>
      <c r="R102" s="8">
        <v>103.759</v>
      </c>
      <c r="S102" s="1">
        <v>1.7854289999999998E-2</v>
      </c>
      <c r="T102" s="1">
        <v>8.9468650000000006E-8</v>
      </c>
      <c r="U102" s="1"/>
      <c r="V102" s="1">
        <v>103.15600000000001</v>
      </c>
      <c r="W102" s="1">
        <v>6.5847470000000005E-2</v>
      </c>
      <c r="X102" s="1">
        <v>3.414272E-8</v>
      </c>
    </row>
    <row r="103" spans="2:24" x14ac:dyDescent="0.25">
      <c r="B103" s="6">
        <v>104.759</v>
      </c>
      <c r="C103" s="1">
        <v>9.9173820000000006E-3</v>
      </c>
      <c r="D103" s="1">
        <v>1.2667629999999999E-7</v>
      </c>
      <c r="F103" s="12" t="s">
        <v>3207</v>
      </c>
      <c r="G103" s="1">
        <v>1.432844E-2</v>
      </c>
      <c r="H103" s="1">
        <v>1.9696919999999999E-8</v>
      </c>
      <c r="I103" s="1"/>
      <c r="J103" s="1">
        <v>104.55800000000001</v>
      </c>
      <c r="K103" s="1">
        <v>1.5813799999999999E-2</v>
      </c>
      <c r="L103" s="1">
        <v>6.4746970000000001E-8</v>
      </c>
      <c r="M103" s="1"/>
      <c r="N103" s="8">
        <v>104.357</v>
      </c>
      <c r="O103" s="1">
        <v>1.7869289999999999E-2</v>
      </c>
      <c r="P103" s="8">
        <v>1.2401939999999999E-7</v>
      </c>
      <c r="R103" s="8">
        <v>104.759</v>
      </c>
      <c r="S103" s="1">
        <v>1.8124350000000001E-2</v>
      </c>
      <c r="T103" s="1">
        <v>9.81808E-8</v>
      </c>
      <c r="U103" s="1"/>
      <c r="V103" s="1">
        <v>104.15600000000001</v>
      </c>
      <c r="W103" s="1">
        <v>6.599679E-2</v>
      </c>
      <c r="X103" s="1">
        <v>4.6503560000000003E-8</v>
      </c>
    </row>
    <row r="104" spans="2:24" x14ac:dyDescent="0.25">
      <c r="B104" s="6">
        <v>105.759</v>
      </c>
      <c r="C104" s="1">
        <v>1.00074E-2</v>
      </c>
      <c r="D104" s="1">
        <v>1.13273E-7</v>
      </c>
      <c r="F104" s="12" t="s">
        <v>3208</v>
      </c>
      <c r="G104" s="1">
        <v>1.431344E-2</v>
      </c>
      <c r="H104" s="1">
        <v>1.9250139999999999E-8</v>
      </c>
      <c r="I104" s="1"/>
      <c r="J104" s="1">
        <v>105.55800000000001</v>
      </c>
      <c r="K104" s="1">
        <v>1.5693769999999999E-2</v>
      </c>
      <c r="L104" s="1">
        <v>4.5014299999999998E-8</v>
      </c>
      <c r="M104" s="1"/>
      <c r="N104" s="8">
        <v>105.357</v>
      </c>
      <c r="O104" s="1">
        <v>1.810935E-2</v>
      </c>
      <c r="P104" s="8">
        <v>1.4352870000000001E-7</v>
      </c>
      <c r="R104" s="8">
        <v>105.759</v>
      </c>
      <c r="S104" s="1">
        <v>1.8424429999999999E-2</v>
      </c>
      <c r="T104" s="1">
        <v>1.061483E-7</v>
      </c>
      <c r="U104" s="1"/>
      <c r="V104" s="1">
        <v>105.15600000000001</v>
      </c>
      <c r="W104" s="1">
        <v>6.6146109999999994E-2</v>
      </c>
      <c r="X104" s="1">
        <v>5.923672E-8</v>
      </c>
    </row>
    <row r="105" spans="2:24" x14ac:dyDescent="0.25">
      <c r="B105" s="6">
        <v>106.759</v>
      </c>
      <c r="C105" s="1">
        <v>1.008242E-2</v>
      </c>
      <c r="D105" s="1">
        <v>1.035928E-7</v>
      </c>
      <c r="F105" s="12" t="s">
        <v>3209</v>
      </c>
      <c r="G105" s="1">
        <v>1.443347E-2</v>
      </c>
      <c r="H105" s="1">
        <v>2.967495E-8</v>
      </c>
      <c r="I105" s="1"/>
      <c r="J105" s="1">
        <v>106.55800000000001</v>
      </c>
      <c r="K105" s="1">
        <v>1.558874E-2</v>
      </c>
      <c r="L105" s="1">
        <v>3.6227680000000002E-8</v>
      </c>
      <c r="M105" s="1"/>
      <c r="N105" s="8">
        <v>106.357</v>
      </c>
      <c r="O105" s="1">
        <v>1.8244380000000001E-2</v>
      </c>
      <c r="P105" s="8">
        <v>1.2990199999999999E-7</v>
      </c>
      <c r="R105" s="8">
        <v>106.759</v>
      </c>
      <c r="S105" s="1">
        <v>1.8634479999999998E-2</v>
      </c>
      <c r="T105" s="1">
        <v>9.6021379999999999E-8</v>
      </c>
      <c r="U105" s="1"/>
      <c r="V105" s="1">
        <v>106.15600000000001</v>
      </c>
      <c r="W105" s="1">
        <v>6.599679E-2</v>
      </c>
      <c r="X105" s="1">
        <v>6.928921E-8</v>
      </c>
    </row>
    <row r="106" spans="2:24" x14ac:dyDescent="0.25">
      <c r="B106" s="6">
        <v>107.759</v>
      </c>
      <c r="C106" s="1">
        <v>1.012743E-2</v>
      </c>
      <c r="D106" s="1">
        <v>9.5401879999999998E-8</v>
      </c>
      <c r="F106" s="12" t="s">
        <v>3210</v>
      </c>
      <c r="G106" s="1">
        <v>1.4538489999999999E-2</v>
      </c>
      <c r="H106" s="1">
        <v>3.8536029999999998E-8</v>
      </c>
      <c r="I106" s="1"/>
      <c r="J106" s="1">
        <v>107.55800000000001</v>
      </c>
      <c r="K106" s="1">
        <v>1.5678770000000002E-2</v>
      </c>
      <c r="L106" s="1">
        <v>5.4247700000000001E-8</v>
      </c>
      <c r="M106" s="1"/>
      <c r="N106" s="8">
        <v>107.357</v>
      </c>
      <c r="O106" s="1">
        <v>1.834941E-2</v>
      </c>
      <c r="P106" s="8">
        <v>1.136691E-7</v>
      </c>
      <c r="R106" s="8">
        <v>107.759</v>
      </c>
      <c r="S106" s="1">
        <v>1.876951E-2</v>
      </c>
      <c r="T106" s="1">
        <v>8.7309219999999995E-8</v>
      </c>
      <c r="U106" s="1"/>
      <c r="V106" s="1">
        <v>107.15600000000001</v>
      </c>
      <c r="W106" s="1">
        <v>6.6295419999999994E-2</v>
      </c>
      <c r="X106" s="1">
        <v>7.621426E-8</v>
      </c>
    </row>
    <row r="107" spans="2:24" x14ac:dyDescent="0.25">
      <c r="B107" s="6">
        <v>108.759</v>
      </c>
      <c r="C107" s="1">
        <v>1.015744E-2</v>
      </c>
      <c r="D107" s="1">
        <v>8.7210969999999996E-8</v>
      </c>
      <c r="F107" s="12" t="s">
        <v>3211</v>
      </c>
      <c r="G107" s="1">
        <v>1.461351E-2</v>
      </c>
      <c r="H107" s="1">
        <v>4.7397120000000003E-8</v>
      </c>
      <c r="I107" s="1"/>
      <c r="J107" s="1">
        <v>108.55800000000001</v>
      </c>
      <c r="K107" s="1">
        <v>1.5813799999999999E-2</v>
      </c>
      <c r="L107" s="1">
        <v>8.0830949999999995E-8</v>
      </c>
      <c r="M107" s="1"/>
      <c r="N107" s="8">
        <v>108.357</v>
      </c>
      <c r="O107" s="1">
        <v>1.8409419999999999E-2</v>
      </c>
      <c r="P107" s="8">
        <v>9.8999889999999998E-8</v>
      </c>
      <c r="R107" s="8">
        <v>108.759</v>
      </c>
      <c r="S107" s="1">
        <v>1.8859529999999999E-2</v>
      </c>
      <c r="T107" s="1">
        <v>8.0309700000000006E-8</v>
      </c>
      <c r="U107" s="1"/>
      <c r="V107" s="1">
        <v>108.15600000000001</v>
      </c>
      <c r="W107" s="1">
        <v>6.6444729999999994E-2</v>
      </c>
      <c r="X107" s="1">
        <v>7.8150290000000001E-8</v>
      </c>
    </row>
    <row r="108" spans="2:24" x14ac:dyDescent="0.25">
      <c r="B108" s="6">
        <v>109.759</v>
      </c>
      <c r="C108" s="1">
        <v>1.017244E-2</v>
      </c>
      <c r="D108" s="1">
        <v>7.7480120000000001E-8</v>
      </c>
      <c r="F108" s="12" t="s">
        <v>3212</v>
      </c>
      <c r="G108" s="1">
        <v>1.4703529999999999E-2</v>
      </c>
      <c r="H108" s="1">
        <v>5.5066800000000002E-8</v>
      </c>
      <c r="I108" s="1"/>
      <c r="J108" s="1">
        <v>109.55800000000001</v>
      </c>
      <c r="K108" s="1">
        <v>1.5948830000000001E-2</v>
      </c>
      <c r="L108" s="1">
        <v>1.005636E-7</v>
      </c>
      <c r="M108" s="1"/>
      <c r="N108" s="8">
        <v>109.357</v>
      </c>
      <c r="O108" s="1">
        <v>1.8454430000000001E-2</v>
      </c>
      <c r="P108" s="8">
        <v>8.8202769999999999E-8</v>
      </c>
      <c r="R108" s="8">
        <v>109.759</v>
      </c>
      <c r="S108" s="1">
        <v>1.8949549999999999E-2</v>
      </c>
      <c r="T108" s="1">
        <v>7.4948380000000006E-8</v>
      </c>
      <c r="U108" s="1"/>
      <c r="V108" s="1">
        <v>109.15600000000001</v>
      </c>
      <c r="W108" s="1">
        <v>6.6444729999999994E-2</v>
      </c>
      <c r="X108" s="1">
        <v>8.0384169999999995E-8</v>
      </c>
    </row>
    <row r="109" spans="2:24" x14ac:dyDescent="0.25">
      <c r="B109" s="6">
        <v>110.759</v>
      </c>
      <c r="C109" s="1">
        <v>1.0142440000000001E-2</v>
      </c>
      <c r="D109" s="1">
        <v>6.6757470000000004E-8</v>
      </c>
      <c r="F109" s="12" t="s">
        <v>3213</v>
      </c>
      <c r="G109" s="1">
        <v>1.4793550000000001E-2</v>
      </c>
      <c r="H109" s="1">
        <v>6.1023829999999996E-8</v>
      </c>
      <c r="I109" s="1"/>
      <c r="J109" s="1">
        <v>110.55800000000001</v>
      </c>
      <c r="K109" s="1">
        <v>1.6113869999999999E-2</v>
      </c>
      <c r="L109" s="1">
        <v>1.194027E-7</v>
      </c>
      <c r="M109" s="1"/>
      <c r="N109" s="8">
        <v>110.357</v>
      </c>
      <c r="O109" s="1">
        <v>1.8484440000000001E-2</v>
      </c>
      <c r="P109" s="8">
        <v>8.0979870000000006E-8</v>
      </c>
      <c r="R109" s="8">
        <v>110.759</v>
      </c>
      <c r="S109" s="1">
        <v>1.9024570000000001E-2</v>
      </c>
      <c r="T109" s="1">
        <v>7.0108290000000001E-8</v>
      </c>
      <c r="U109" s="1"/>
      <c r="V109" s="1">
        <v>110.15600000000001</v>
      </c>
      <c r="W109" s="1">
        <v>6.6594039999999993E-2</v>
      </c>
      <c r="X109" s="1">
        <v>8.7755989999999999E-8</v>
      </c>
    </row>
    <row r="110" spans="2:24" x14ac:dyDescent="0.25">
      <c r="B110" s="6">
        <v>111.759</v>
      </c>
      <c r="C110" s="1">
        <v>1.0052409999999999E-2</v>
      </c>
      <c r="D110" s="1">
        <v>5.1045800000000002E-8</v>
      </c>
      <c r="F110" s="12" t="s">
        <v>3214</v>
      </c>
      <c r="G110" s="1">
        <v>1.4868569999999999E-2</v>
      </c>
      <c r="H110" s="1">
        <v>6.2885400000000005E-8</v>
      </c>
      <c r="I110" s="1"/>
      <c r="J110" s="1">
        <v>111.55800000000001</v>
      </c>
      <c r="K110" s="1">
        <v>1.6353929999999999E-2</v>
      </c>
      <c r="L110" s="1">
        <v>1.36976E-7</v>
      </c>
      <c r="M110" s="1"/>
      <c r="N110" s="8">
        <v>111.357</v>
      </c>
      <c r="O110" s="1">
        <v>1.8529449999999999E-2</v>
      </c>
      <c r="P110" s="8">
        <v>7.4278220000000002E-8</v>
      </c>
      <c r="R110" s="8">
        <v>111.759</v>
      </c>
      <c r="S110" s="1">
        <v>1.908458E-2</v>
      </c>
      <c r="T110" s="1">
        <v>6.6608539999999997E-8</v>
      </c>
      <c r="U110" s="1"/>
      <c r="V110" s="1">
        <v>111.15600000000001</v>
      </c>
      <c r="W110" s="1">
        <v>6.6743360000000002E-2</v>
      </c>
      <c r="X110" s="1">
        <v>9.5872450000000004E-8</v>
      </c>
    </row>
    <row r="111" spans="2:24" x14ac:dyDescent="0.25">
      <c r="B111" s="6">
        <v>112.759</v>
      </c>
      <c r="C111" s="1">
        <v>9.9023789999999993E-3</v>
      </c>
      <c r="D111" s="1">
        <v>3.2057759999999998E-8</v>
      </c>
      <c r="F111" s="12" t="s">
        <v>3215</v>
      </c>
      <c r="G111" s="1">
        <v>1.4958590000000001E-2</v>
      </c>
      <c r="H111" s="1">
        <v>6.6310690000000004E-8</v>
      </c>
      <c r="I111" s="1"/>
      <c r="J111" s="1">
        <v>112.55800000000001</v>
      </c>
      <c r="K111" s="1">
        <v>1.6593989999999999E-2</v>
      </c>
      <c r="L111" s="1">
        <v>1.527383E-7</v>
      </c>
      <c r="M111" s="1"/>
      <c r="N111" s="8">
        <v>112.357</v>
      </c>
      <c r="O111" s="1">
        <v>1.8544459999999999E-2</v>
      </c>
      <c r="P111" s="8">
        <v>6.8246720000000006E-8</v>
      </c>
      <c r="R111" s="8">
        <v>112.759</v>
      </c>
      <c r="S111" s="1">
        <v>1.9129589999999998E-2</v>
      </c>
      <c r="T111" s="1">
        <v>6.3481100000000003E-8</v>
      </c>
      <c r="U111" s="1"/>
      <c r="V111" s="1">
        <v>112.15600000000001</v>
      </c>
      <c r="W111" s="1">
        <v>6.7041989999999996E-2</v>
      </c>
      <c r="X111" s="1">
        <v>1.059249E-7</v>
      </c>
    </row>
    <row r="112" spans="2:24" x14ac:dyDescent="0.25">
      <c r="B112" s="6">
        <v>113.759</v>
      </c>
      <c r="C112" s="1">
        <v>9.8273609999999997E-3</v>
      </c>
      <c r="D112" s="1">
        <v>2.4611469999999999E-8</v>
      </c>
      <c r="F112" s="12" t="s">
        <v>3216</v>
      </c>
      <c r="G112" s="1">
        <v>1.5078619999999999E-2</v>
      </c>
      <c r="H112" s="1">
        <v>7.5246239999999995E-8</v>
      </c>
      <c r="I112" s="1"/>
      <c r="J112" s="1">
        <v>113.55800000000001</v>
      </c>
      <c r="K112" s="1">
        <v>1.6744019999999998E-2</v>
      </c>
      <c r="L112" s="1">
        <v>1.564615E-7</v>
      </c>
      <c r="M112" s="1"/>
      <c r="N112" s="8">
        <v>113.357</v>
      </c>
      <c r="O112" s="1">
        <v>1.8529449999999999E-2</v>
      </c>
      <c r="P112" s="8">
        <v>5.8194229999999999E-8</v>
      </c>
      <c r="R112" s="8">
        <v>113.759</v>
      </c>
      <c r="S112" s="1">
        <v>1.9129589999999998E-2</v>
      </c>
      <c r="T112" s="1">
        <v>5.74496E-8</v>
      </c>
      <c r="U112" s="1"/>
      <c r="V112" s="1">
        <v>113.15600000000001</v>
      </c>
      <c r="W112" s="1">
        <v>6.7191299999999995E-2</v>
      </c>
      <c r="X112" s="1">
        <v>1.177645E-7</v>
      </c>
    </row>
    <row r="113" spans="2:24" x14ac:dyDescent="0.25">
      <c r="B113" s="6">
        <v>114.759</v>
      </c>
      <c r="C113" s="1">
        <v>9.9023789999999993E-3</v>
      </c>
      <c r="D113" s="1">
        <v>4.062099E-8</v>
      </c>
      <c r="F113" s="12" t="s">
        <v>3217</v>
      </c>
      <c r="G113" s="1">
        <v>1.5198649999999999E-2</v>
      </c>
      <c r="H113" s="1">
        <v>8.4703019999999994E-8</v>
      </c>
      <c r="I113" s="1"/>
      <c r="J113" s="1">
        <v>114.55800000000001</v>
      </c>
      <c r="K113" s="1">
        <v>1.6954070000000002E-2</v>
      </c>
      <c r="L113" s="1">
        <v>1.7284330000000001E-7</v>
      </c>
      <c r="M113" s="1"/>
      <c r="N113" s="8">
        <v>114.357</v>
      </c>
      <c r="O113" s="1">
        <v>1.8424429999999999E-2</v>
      </c>
      <c r="P113" s="8">
        <v>4.4344140000000002E-8</v>
      </c>
      <c r="R113" s="8">
        <v>114.759</v>
      </c>
      <c r="S113" s="1">
        <v>1.909959E-2</v>
      </c>
      <c r="T113" s="1">
        <v>5.0301170000000003E-8</v>
      </c>
      <c r="U113" s="1"/>
      <c r="V113" s="1">
        <v>114.15600000000001</v>
      </c>
      <c r="W113" s="1">
        <v>6.7489930000000004E-2</v>
      </c>
      <c r="X113" s="1">
        <v>1.138925E-7</v>
      </c>
    </row>
    <row r="114" spans="2:24" x14ac:dyDescent="0.25">
      <c r="B114" s="6">
        <v>115.759</v>
      </c>
      <c r="C114" s="1">
        <v>1.0052409999999999E-2</v>
      </c>
      <c r="D114" s="1">
        <v>5.8864399999999999E-8</v>
      </c>
      <c r="F114" s="12" t="s">
        <v>3218</v>
      </c>
      <c r="G114" s="1">
        <v>1.5333680000000001E-2</v>
      </c>
      <c r="H114" s="1">
        <v>9.5872450000000004E-8</v>
      </c>
      <c r="I114" s="1"/>
      <c r="J114" s="1">
        <v>115.55800000000001</v>
      </c>
      <c r="K114" s="1">
        <v>1.7224139999999999E-2</v>
      </c>
      <c r="L114" s="1">
        <v>1.9369289999999999E-7</v>
      </c>
      <c r="M114" s="1"/>
      <c r="N114" s="8">
        <v>115.357</v>
      </c>
      <c r="O114" s="1">
        <v>1.8364410000000001E-2</v>
      </c>
      <c r="P114" s="8">
        <v>3.2727929999999998E-8</v>
      </c>
      <c r="R114" s="8">
        <v>115.759</v>
      </c>
      <c r="S114" s="1">
        <v>1.8994560000000001E-2</v>
      </c>
      <c r="T114" s="1">
        <v>4.062099E-8</v>
      </c>
      <c r="U114" s="1"/>
      <c r="V114" s="1">
        <v>115.15600000000001</v>
      </c>
      <c r="W114" s="1">
        <v>6.7639240000000003E-2</v>
      </c>
      <c r="X114" s="1">
        <v>1.029464E-7</v>
      </c>
    </row>
    <row r="115" spans="2:24" x14ac:dyDescent="0.25">
      <c r="B115" s="6">
        <v>116.759</v>
      </c>
      <c r="C115" s="1">
        <v>1.0217459999999999E-2</v>
      </c>
      <c r="D115" s="1">
        <v>7.5022849999999995E-8</v>
      </c>
      <c r="F115" s="12" t="s">
        <v>3219</v>
      </c>
      <c r="G115" s="1">
        <v>1.546872E-2</v>
      </c>
      <c r="H115" s="1">
        <v>1.0316980000000001E-7</v>
      </c>
      <c r="I115" s="1"/>
      <c r="J115" s="1">
        <v>116.55800000000001</v>
      </c>
      <c r="K115" s="1">
        <v>1.7554219999999999E-2</v>
      </c>
      <c r="L115" s="1">
        <v>2.2422270000000001E-7</v>
      </c>
      <c r="M115" s="1"/>
      <c r="N115" s="8">
        <v>116.357</v>
      </c>
      <c r="O115" s="1">
        <v>1.8289389999999999E-2</v>
      </c>
      <c r="P115" s="8">
        <v>2.2452050000000001E-8</v>
      </c>
      <c r="R115" s="8">
        <v>116.759</v>
      </c>
      <c r="S115" s="1">
        <v>1.887453E-2</v>
      </c>
      <c r="T115" s="1">
        <v>3.079189E-8</v>
      </c>
      <c r="U115" s="1"/>
      <c r="V115" s="1">
        <v>116.15600000000001</v>
      </c>
      <c r="W115" s="1">
        <v>6.7788559999999998E-2</v>
      </c>
      <c r="X115" s="1">
        <v>9.2000380000000005E-8</v>
      </c>
    </row>
    <row r="116" spans="2:24" x14ac:dyDescent="0.25">
      <c r="B116" s="6">
        <v>117.759</v>
      </c>
      <c r="C116" s="1">
        <v>1.0382489999999999E-2</v>
      </c>
      <c r="D116" s="1">
        <v>8.5894420000000003E-8</v>
      </c>
      <c r="F116" s="12" t="s">
        <v>3220</v>
      </c>
      <c r="G116" s="1">
        <v>1.5528729999999999E-2</v>
      </c>
      <c r="H116" s="1">
        <v>9.0957899999999994E-8</v>
      </c>
      <c r="I116" s="1"/>
      <c r="J116" s="1">
        <v>117.55800000000001</v>
      </c>
      <c r="K116" s="1">
        <v>1.78993E-2</v>
      </c>
      <c r="L116" s="1">
        <v>2.4730619999999999E-7</v>
      </c>
      <c r="M116" s="1"/>
      <c r="N116" s="8">
        <v>117.357</v>
      </c>
      <c r="O116" s="1">
        <v>1.825939E-2</v>
      </c>
      <c r="P116" s="8">
        <v>2.252651E-8</v>
      </c>
      <c r="R116" s="8">
        <v>117.759</v>
      </c>
      <c r="S116" s="1">
        <v>1.8859529999999999E-2</v>
      </c>
      <c r="T116" s="1">
        <v>3.4515040000000001E-8</v>
      </c>
      <c r="U116" s="1"/>
      <c r="V116" s="1">
        <v>117.15600000000001</v>
      </c>
      <c r="W116" s="1">
        <v>6.7788559999999998E-2</v>
      </c>
      <c r="X116" s="1">
        <v>8.3735000000000002E-8</v>
      </c>
    </row>
    <row r="117" spans="2:24" x14ac:dyDescent="0.25">
      <c r="B117" s="6">
        <v>118.759</v>
      </c>
      <c r="C117" s="1">
        <v>1.0517530000000001E-2</v>
      </c>
      <c r="D117" s="1">
        <v>9.0734509999999994E-8</v>
      </c>
      <c r="F117" s="12" t="s">
        <v>3221</v>
      </c>
      <c r="G117" s="1">
        <v>1.555874E-2</v>
      </c>
      <c r="H117" s="1">
        <v>8.0011859999999997E-8</v>
      </c>
      <c r="I117" s="1"/>
      <c r="J117" s="1">
        <v>118.55800000000001</v>
      </c>
      <c r="K117" s="1">
        <v>1.813936E-2</v>
      </c>
      <c r="L117" s="1">
        <v>2.3017970000000001E-7</v>
      </c>
      <c r="M117" s="1"/>
      <c r="N117" s="8">
        <v>118.357</v>
      </c>
      <c r="O117" s="1">
        <v>1.8334400000000001E-2</v>
      </c>
      <c r="P117" s="8">
        <v>3.6078759999999998E-8</v>
      </c>
      <c r="R117" s="8">
        <v>118.759</v>
      </c>
      <c r="S117" s="1">
        <v>1.8994560000000001E-2</v>
      </c>
      <c r="T117" s="1">
        <v>4.7099260000000001E-8</v>
      </c>
      <c r="U117" s="1"/>
      <c r="V117" s="1">
        <v>118.15600000000001</v>
      </c>
      <c r="W117" s="1">
        <v>6.7788559999999998E-2</v>
      </c>
      <c r="X117" s="1">
        <v>7.7033340000000001E-8</v>
      </c>
    </row>
    <row r="118" spans="2:24" x14ac:dyDescent="0.25">
      <c r="B118" s="6">
        <v>119.759</v>
      </c>
      <c r="C118" s="1">
        <v>1.066756E-2</v>
      </c>
      <c r="D118" s="1">
        <v>9.7510639999999997E-8</v>
      </c>
      <c r="F118" s="12" t="s">
        <v>3222</v>
      </c>
      <c r="G118" s="1">
        <v>1.558874E-2</v>
      </c>
      <c r="H118" s="1">
        <v>7.0927379999999999E-8</v>
      </c>
      <c r="I118" s="1"/>
      <c r="J118" s="1">
        <v>119.55800000000001</v>
      </c>
      <c r="K118" s="1">
        <v>1.8289389999999999E-2</v>
      </c>
      <c r="L118" s="1">
        <v>2.0039459999999999E-7</v>
      </c>
      <c r="M118" s="1"/>
      <c r="N118" s="8">
        <v>119.357</v>
      </c>
      <c r="O118" s="1">
        <v>1.8424429999999999E-2</v>
      </c>
      <c r="P118" s="8">
        <v>4.8886369999999997E-8</v>
      </c>
      <c r="R118" s="8">
        <v>119.759</v>
      </c>
      <c r="S118" s="1">
        <v>1.9189609999999999E-2</v>
      </c>
      <c r="T118" s="1">
        <v>5.543911E-8</v>
      </c>
      <c r="U118" s="1"/>
      <c r="V118" s="1">
        <v>119.15600000000001</v>
      </c>
      <c r="W118" s="1">
        <v>6.7937869999999997E-2</v>
      </c>
      <c r="X118" s="1">
        <v>7.1374169999999996E-8</v>
      </c>
    </row>
    <row r="119" spans="2:24" x14ac:dyDescent="0.25">
      <c r="B119" s="6">
        <v>120.759</v>
      </c>
      <c r="C119" s="1">
        <v>1.08326E-2</v>
      </c>
      <c r="D119" s="1">
        <v>1.068185E-7</v>
      </c>
      <c r="F119" s="12" t="s">
        <v>3223</v>
      </c>
      <c r="G119" s="1">
        <v>1.558874E-2</v>
      </c>
      <c r="H119" s="1">
        <v>6.4002339999999996E-8</v>
      </c>
      <c r="I119" s="1"/>
      <c r="J119" s="1">
        <v>120.55800000000001</v>
      </c>
      <c r="K119" s="1">
        <v>1.837942E-2</v>
      </c>
      <c r="L119" s="1">
        <v>1.7507720000000001E-7</v>
      </c>
      <c r="M119" s="1"/>
      <c r="N119" s="8">
        <v>120.357</v>
      </c>
      <c r="O119" s="1">
        <v>1.8589459999999999E-2</v>
      </c>
      <c r="P119" s="8">
        <v>6.258755E-8</v>
      </c>
      <c r="R119" s="8">
        <v>120.759</v>
      </c>
      <c r="S119" s="1">
        <v>1.9384660000000001E-2</v>
      </c>
      <c r="T119" s="1">
        <v>6.3778949999999996E-8</v>
      </c>
      <c r="U119" s="1"/>
      <c r="V119" s="1">
        <v>120.15600000000001</v>
      </c>
      <c r="W119" s="1">
        <v>6.7937869999999997E-2</v>
      </c>
      <c r="X119" s="1">
        <v>6.7055319999999997E-8</v>
      </c>
    </row>
    <row r="120" spans="2:24" x14ac:dyDescent="0.25">
      <c r="B120" s="6">
        <v>121.759</v>
      </c>
      <c r="C120" s="1">
        <v>1.0997639999999999E-2</v>
      </c>
      <c r="D120" s="1">
        <v>1.1798790000000001E-7</v>
      </c>
      <c r="F120" s="12" t="s">
        <v>3224</v>
      </c>
      <c r="G120" s="1">
        <v>1.558874E-2</v>
      </c>
      <c r="H120" s="1">
        <v>5.834316E-8</v>
      </c>
      <c r="I120" s="1"/>
      <c r="J120" s="1">
        <v>121.55800000000001</v>
      </c>
      <c r="K120" s="1">
        <v>1.8454430000000001E-2</v>
      </c>
      <c r="L120" s="1">
        <v>1.5571680000000001E-7</v>
      </c>
      <c r="M120" s="1"/>
      <c r="N120" s="8">
        <v>121.357</v>
      </c>
      <c r="O120" s="1">
        <v>1.8739499999999999E-2</v>
      </c>
      <c r="P120" s="8">
        <v>7.3831440000000002E-8</v>
      </c>
      <c r="R120" s="8">
        <v>121.759</v>
      </c>
      <c r="S120" s="1">
        <v>1.9579699999999998E-2</v>
      </c>
      <c r="T120" s="1">
        <v>6.9884900000000001E-8</v>
      </c>
      <c r="U120" s="1"/>
      <c r="V120" s="1">
        <v>121.15600000000001</v>
      </c>
      <c r="W120" s="1">
        <v>6.7937869999999997E-2</v>
      </c>
      <c r="X120" s="1">
        <v>6.2810930000000003E-8</v>
      </c>
    </row>
    <row r="121" spans="2:24" x14ac:dyDescent="0.25">
      <c r="B121" s="6">
        <v>122.759</v>
      </c>
      <c r="C121" s="1">
        <v>1.1207689999999999E-2</v>
      </c>
      <c r="D121" s="1">
        <v>1.3258269999999999E-7</v>
      </c>
      <c r="F121" s="12" t="s">
        <v>3225</v>
      </c>
      <c r="G121" s="1">
        <v>1.558874E-2</v>
      </c>
      <c r="H121" s="1">
        <v>5.4024319999999997E-8</v>
      </c>
      <c r="I121" s="1"/>
      <c r="J121" s="1">
        <v>122.55800000000001</v>
      </c>
      <c r="K121" s="1">
        <v>1.8544459999999999E-2</v>
      </c>
      <c r="L121" s="1">
        <v>1.423135E-7</v>
      </c>
      <c r="M121" s="1"/>
      <c r="N121" s="8">
        <v>122.357</v>
      </c>
      <c r="O121" s="1">
        <v>1.887453E-2</v>
      </c>
      <c r="P121" s="8">
        <v>7.8150290000000001E-8</v>
      </c>
      <c r="R121" s="8">
        <v>122.759</v>
      </c>
      <c r="S121" s="1">
        <v>1.975975E-2</v>
      </c>
      <c r="T121" s="1">
        <v>7.0406150000000003E-8</v>
      </c>
      <c r="U121" s="1"/>
      <c r="V121" s="1">
        <v>122.15600000000001</v>
      </c>
      <c r="W121" s="1">
        <v>6.7937869999999997E-2</v>
      </c>
      <c r="X121" s="1">
        <v>5.5662490000000003E-8</v>
      </c>
    </row>
    <row r="122" spans="2:24" x14ac:dyDescent="0.25">
      <c r="B122" s="6">
        <v>123.759</v>
      </c>
      <c r="C122" s="1">
        <v>1.1417739999999999E-2</v>
      </c>
      <c r="D122" s="1">
        <v>1.4151819999999999E-7</v>
      </c>
      <c r="F122" s="12" t="s">
        <v>3226</v>
      </c>
      <c r="G122" s="1">
        <v>1.560375E-2</v>
      </c>
      <c r="H122" s="1">
        <v>5.0599020000000002E-8</v>
      </c>
      <c r="I122" s="1"/>
      <c r="J122" s="1">
        <v>123.55800000000001</v>
      </c>
      <c r="K122" s="1">
        <v>1.8589459999999999E-2</v>
      </c>
      <c r="L122" s="1">
        <v>1.303994E-7</v>
      </c>
      <c r="M122" s="1"/>
      <c r="N122" s="8">
        <v>123.357</v>
      </c>
      <c r="O122" s="1">
        <v>1.8979559999999999E-2</v>
      </c>
      <c r="P122" s="8">
        <v>8.1277729999999995E-8</v>
      </c>
      <c r="R122" s="8">
        <v>123.759</v>
      </c>
      <c r="S122" s="1">
        <v>1.9924790000000001E-2</v>
      </c>
      <c r="T122" s="1">
        <v>7.1299699999999994E-8</v>
      </c>
      <c r="U122" s="1"/>
      <c r="V122" s="1">
        <v>123.15600000000001</v>
      </c>
      <c r="W122" s="1">
        <v>6.7788559999999998E-2</v>
      </c>
      <c r="X122" s="1">
        <v>4.6726950000000003E-8</v>
      </c>
    </row>
    <row r="123" spans="2:24" x14ac:dyDescent="0.25">
      <c r="B123" s="6">
        <v>124.759</v>
      </c>
      <c r="C123" s="1">
        <v>1.155278E-2</v>
      </c>
      <c r="D123" s="1">
        <v>1.2900840000000001E-7</v>
      </c>
      <c r="F123" s="12" t="s">
        <v>3227</v>
      </c>
      <c r="G123" s="1">
        <v>1.558874E-2</v>
      </c>
      <c r="H123" s="1">
        <v>4.5014299999999998E-8</v>
      </c>
      <c r="I123" s="1"/>
      <c r="J123" s="1">
        <v>124.55800000000001</v>
      </c>
      <c r="K123" s="1">
        <v>1.8589459999999999E-2</v>
      </c>
      <c r="L123" s="1">
        <v>1.169961E-7</v>
      </c>
      <c r="M123" s="1"/>
      <c r="N123" s="8">
        <v>124.357</v>
      </c>
      <c r="O123" s="1">
        <v>1.9144600000000001E-2</v>
      </c>
      <c r="P123" s="8">
        <v>8.9840960000000004E-8</v>
      </c>
      <c r="R123" s="8">
        <v>124.759</v>
      </c>
      <c r="S123" s="1">
        <v>2.0119829999999998E-2</v>
      </c>
      <c r="T123" s="1">
        <v>7.7405659999999996E-8</v>
      </c>
      <c r="U123" s="1"/>
      <c r="V123" s="1">
        <v>124.15600000000001</v>
      </c>
      <c r="W123" s="1">
        <v>6.7788559999999998E-2</v>
      </c>
      <c r="X123" s="1">
        <v>3.5855369999999998E-8</v>
      </c>
    </row>
    <row r="124" spans="2:24" x14ac:dyDescent="0.25">
      <c r="B124" s="6">
        <v>125.759</v>
      </c>
      <c r="C124" s="1">
        <v>1.1657799999999999E-2</v>
      </c>
      <c r="D124" s="1">
        <v>1.141159E-7</v>
      </c>
      <c r="F124" s="12" t="s">
        <v>3228</v>
      </c>
      <c r="G124" s="1">
        <v>1.5573740000000001E-2</v>
      </c>
      <c r="H124" s="1">
        <v>3.8387099999999997E-8</v>
      </c>
      <c r="I124" s="1"/>
      <c r="J124" s="1">
        <v>125.55800000000001</v>
      </c>
      <c r="K124" s="1">
        <v>1.8529449999999999E-2</v>
      </c>
      <c r="L124" s="1">
        <v>9.9125020000000002E-8</v>
      </c>
      <c r="M124" s="1"/>
      <c r="N124" s="8">
        <v>125.357</v>
      </c>
      <c r="O124" s="1">
        <v>1.9309639999999999E-2</v>
      </c>
      <c r="P124" s="8">
        <v>1.010849E-7</v>
      </c>
      <c r="R124" s="8">
        <v>125.759</v>
      </c>
      <c r="S124" s="1">
        <v>2.0359889999999999E-2</v>
      </c>
      <c r="T124" s="1">
        <v>8.522426E-8</v>
      </c>
      <c r="U124" s="1"/>
      <c r="V124" s="1">
        <v>125.15600000000001</v>
      </c>
      <c r="W124" s="1">
        <v>6.7489930000000004E-2</v>
      </c>
      <c r="X124" s="1">
        <v>2.6696430000000001E-8</v>
      </c>
    </row>
    <row r="125" spans="2:24" x14ac:dyDescent="0.25">
      <c r="B125" s="6">
        <v>126.759</v>
      </c>
      <c r="C125" s="1">
        <v>1.171781E-2</v>
      </c>
      <c r="D125" s="1">
        <v>1.027975E-7</v>
      </c>
      <c r="F125" s="12" t="s">
        <v>3229</v>
      </c>
      <c r="G125" s="1">
        <v>1.551373E-2</v>
      </c>
      <c r="H125" s="1">
        <v>3.168545E-8</v>
      </c>
      <c r="I125" s="1"/>
      <c r="J125" s="1">
        <v>126.55800000000001</v>
      </c>
      <c r="K125" s="1">
        <v>1.8499439999999999E-2</v>
      </c>
      <c r="L125" s="1">
        <v>8.1277729999999995E-8</v>
      </c>
      <c r="M125" s="1"/>
      <c r="N125" s="8">
        <v>126.357</v>
      </c>
      <c r="O125" s="1">
        <v>1.9519689999999999E-2</v>
      </c>
      <c r="P125" s="8">
        <v>1.176156E-7</v>
      </c>
      <c r="R125" s="8">
        <v>126.759</v>
      </c>
      <c r="S125" s="1">
        <v>2.061495E-2</v>
      </c>
      <c r="T125" s="1">
        <v>9.3787489999999995E-8</v>
      </c>
      <c r="U125" s="1"/>
      <c r="V125" s="1">
        <v>126.15600000000001</v>
      </c>
      <c r="W125" s="1">
        <v>6.7340609999999995E-2</v>
      </c>
      <c r="X125" s="1">
        <v>2.319668E-8</v>
      </c>
    </row>
    <row r="126" spans="2:24" x14ac:dyDescent="0.25">
      <c r="B126" s="6">
        <v>127.759</v>
      </c>
      <c r="C126" s="1">
        <v>1.177783E-2</v>
      </c>
      <c r="D126" s="1">
        <v>9.4308730000000001E-8</v>
      </c>
      <c r="F126" s="12" t="s">
        <v>3230</v>
      </c>
      <c r="G126" s="1">
        <v>1.53937E-2</v>
      </c>
      <c r="H126" s="1">
        <v>2.1335100000000001E-8</v>
      </c>
      <c r="I126" s="1"/>
      <c r="J126" s="1">
        <v>127.55800000000001</v>
      </c>
      <c r="K126" s="1">
        <v>1.8424429999999999E-2</v>
      </c>
      <c r="L126" s="1">
        <v>6.4970360000000001E-8</v>
      </c>
      <c r="M126" s="1"/>
      <c r="N126" s="8">
        <v>127.357</v>
      </c>
      <c r="O126" s="1">
        <v>1.9729739999999999E-2</v>
      </c>
      <c r="P126" s="8">
        <v>1.3526329999999999E-7</v>
      </c>
      <c r="R126" s="8">
        <v>127.759</v>
      </c>
      <c r="S126" s="1">
        <v>2.0870010000000001E-2</v>
      </c>
      <c r="T126" s="1">
        <v>9.5425680000000001E-8</v>
      </c>
      <c r="U126" s="1"/>
      <c r="V126" s="1">
        <v>127.15600000000001</v>
      </c>
      <c r="W126" s="1">
        <v>6.7489930000000004E-2</v>
      </c>
      <c r="X126" s="1">
        <v>3.2578999999999997E-8</v>
      </c>
    </row>
    <row r="127" spans="2:24" x14ac:dyDescent="0.25">
      <c r="B127" s="6">
        <v>128.75899999999999</v>
      </c>
      <c r="C127" s="1">
        <v>1.1822839999999999E-2</v>
      </c>
      <c r="D127" s="1">
        <v>8.7011370000000003E-8</v>
      </c>
      <c r="F127" s="12" t="s">
        <v>3231</v>
      </c>
      <c r="G127" s="1">
        <v>1.534869E-2</v>
      </c>
      <c r="H127" s="1">
        <v>1.716518E-8</v>
      </c>
      <c r="I127" s="1"/>
      <c r="J127" s="1">
        <v>128.55799999999999</v>
      </c>
      <c r="K127" s="1">
        <v>1.8274390000000001E-2</v>
      </c>
      <c r="L127" s="1">
        <v>4.2408099999999997E-8</v>
      </c>
      <c r="M127" s="1"/>
      <c r="N127" s="8">
        <v>128.357</v>
      </c>
      <c r="O127" s="1">
        <v>1.987978E-2</v>
      </c>
      <c r="P127" s="8">
        <v>1.211154E-7</v>
      </c>
      <c r="R127" s="8">
        <v>128.75899999999999</v>
      </c>
      <c r="S127" s="1">
        <v>2.103505E-2</v>
      </c>
      <c r="T127" s="1">
        <v>8.7309219999999995E-8</v>
      </c>
      <c r="U127" s="1"/>
      <c r="V127" s="1">
        <v>128.15600000000001</v>
      </c>
      <c r="W127" s="1">
        <v>6.7489930000000004E-2</v>
      </c>
      <c r="X127" s="1">
        <v>4.4269680000000003E-8</v>
      </c>
    </row>
    <row r="128" spans="2:24" x14ac:dyDescent="0.25">
      <c r="B128" s="6">
        <v>129.75899999999999</v>
      </c>
      <c r="C128" s="1">
        <v>1.185285E-2</v>
      </c>
      <c r="D128" s="1">
        <v>7.9714010000000005E-8</v>
      </c>
      <c r="F128" s="12" t="s">
        <v>3232</v>
      </c>
      <c r="G128" s="1">
        <v>1.5408699999999999E-2</v>
      </c>
      <c r="H128" s="1">
        <v>2.185634E-8</v>
      </c>
      <c r="I128" s="1"/>
      <c r="J128" s="1">
        <v>129.55799999999999</v>
      </c>
      <c r="K128" s="1">
        <v>1.8154360000000001E-2</v>
      </c>
      <c r="L128" s="1">
        <v>3.5185199999999998E-8</v>
      </c>
      <c r="M128" s="1"/>
      <c r="N128" s="8">
        <v>129.357</v>
      </c>
      <c r="O128" s="1">
        <v>1.995479E-2</v>
      </c>
      <c r="P128" s="8">
        <v>1.050314E-7</v>
      </c>
      <c r="R128" s="8">
        <v>129.75899999999999</v>
      </c>
      <c r="S128" s="1">
        <v>2.115508E-2</v>
      </c>
      <c r="T128" s="1">
        <v>7.9862930000000003E-8</v>
      </c>
      <c r="U128" s="1"/>
      <c r="V128" s="1">
        <v>129.15600000000001</v>
      </c>
      <c r="W128" s="1">
        <v>6.7639240000000003E-2</v>
      </c>
      <c r="X128" s="1">
        <v>5.5662490000000003E-8</v>
      </c>
    </row>
    <row r="129" spans="2:24" x14ac:dyDescent="0.25">
      <c r="B129" s="6">
        <v>130.75899999999999</v>
      </c>
      <c r="C129" s="1">
        <v>1.1837840000000001E-2</v>
      </c>
      <c r="D129" s="1">
        <v>7.0703999999999996E-8</v>
      </c>
      <c r="F129" s="12" t="s">
        <v>3233</v>
      </c>
      <c r="G129" s="1">
        <v>1.551373E-2</v>
      </c>
      <c r="H129" s="1">
        <v>3.1610979999999998E-8</v>
      </c>
      <c r="I129" s="1"/>
      <c r="J129" s="1">
        <v>130.55799999999999</v>
      </c>
      <c r="K129" s="1">
        <v>1.8274390000000001E-2</v>
      </c>
      <c r="L129" s="1">
        <v>5.4396630000000002E-8</v>
      </c>
      <c r="M129" s="1"/>
      <c r="N129" s="8">
        <v>130.357</v>
      </c>
      <c r="O129" s="1">
        <v>1.9999800000000002E-2</v>
      </c>
      <c r="P129" s="8">
        <v>9.0883440000000002E-8</v>
      </c>
      <c r="R129" s="8">
        <v>130.75899999999999</v>
      </c>
      <c r="S129" s="1">
        <v>2.1230099999999998E-2</v>
      </c>
      <c r="T129" s="1">
        <v>7.3756979999999997E-8</v>
      </c>
      <c r="U129" s="1"/>
      <c r="V129" s="1">
        <v>130.15600000000001</v>
      </c>
      <c r="W129" s="1">
        <v>6.7788559999999998E-2</v>
      </c>
      <c r="X129" s="1">
        <v>6.5566059999999999E-8</v>
      </c>
    </row>
    <row r="130" spans="2:24" x14ac:dyDescent="0.25">
      <c r="B130" s="6">
        <v>131.75899999999999</v>
      </c>
      <c r="C130" s="1">
        <v>1.1792830000000001E-2</v>
      </c>
      <c r="D130" s="1">
        <v>5.74496E-8</v>
      </c>
      <c r="F130" s="12" t="s">
        <v>3234</v>
      </c>
      <c r="G130" s="1">
        <v>1.560375E-2</v>
      </c>
      <c r="H130" s="1">
        <v>3.9429589999999998E-8</v>
      </c>
      <c r="I130" s="1"/>
      <c r="J130" s="1">
        <v>131.55799999999999</v>
      </c>
      <c r="K130" s="1">
        <v>1.8409419999999999E-2</v>
      </c>
      <c r="L130" s="1">
        <v>7.9490609999999995E-8</v>
      </c>
      <c r="M130" s="1"/>
      <c r="N130" s="8">
        <v>131.357</v>
      </c>
      <c r="O130" s="1">
        <v>2.0044820000000001E-2</v>
      </c>
      <c r="P130" s="8">
        <v>8.1650040000000006E-8</v>
      </c>
      <c r="R130" s="8">
        <v>131.75899999999999</v>
      </c>
      <c r="S130" s="1">
        <v>2.130512E-2</v>
      </c>
      <c r="T130" s="1">
        <v>6.9065810000000003E-8</v>
      </c>
      <c r="U130" s="1"/>
      <c r="V130" s="1">
        <v>131.15600000000001</v>
      </c>
      <c r="W130" s="1">
        <v>6.7937869999999997E-2</v>
      </c>
      <c r="X130" s="1">
        <v>7.1523100000000003E-8</v>
      </c>
    </row>
    <row r="131" spans="2:24" x14ac:dyDescent="0.25">
      <c r="B131" s="6">
        <v>132.75899999999999</v>
      </c>
      <c r="C131" s="1">
        <v>1.168781E-2</v>
      </c>
      <c r="D131" s="1">
        <v>4.0695449999999999E-8</v>
      </c>
      <c r="F131" s="12" t="s">
        <v>3235</v>
      </c>
      <c r="G131" s="1">
        <v>1.5678770000000002E-2</v>
      </c>
      <c r="H131" s="1">
        <v>4.8290669999999999E-8</v>
      </c>
      <c r="I131" s="1"/>
      <c r="J131" s="1">
        <v>132.55799999999999</v>
      </c>
      <c r="K131" s="1">
        <v>1.8544459999999999E-2</v>
      </c>
      <c r="L131" s="1">
        <v>9.5946920000000006E-8</v>
      </c>
      <c r="M131" s="1"/>
      <c r="N131" s="8">
        <v>132.357</v>
      </c>
      <c r="O131" s="1">
        <v>2.007482E-2</v>
      </c>
      <c r="P131" s="8">
        <v>7.487392E-8</v>
      </c>
      <c r="R131" s="8">
        <v>132.75899999999999</v>
      </c>
      <c r="S131" s="1">
        <v>2.1350129999999998E-2</v>
      </c>
      <c r="T131" s="1">
        <v>6.4746970000000001E-8</v>
      </c>
      <c r="U131" s="1"/>
      <c r="V131" s="1">
        <v>132.15600000000001</v>
      </c>
      <c r="W131" s="1">
        <v>6.8236489999999997E-2</v>
      </c>
      <c r="X131" s="1">
        <v>7.3086809999999997E-8</v>
      </c>
    </row>
    <row r="132" spans="2:24" x14ac:dyDescent="0.25">
      <c r="B132" s="6">
        <v>133.75899999999999</v>
      </c>
      <c r="C132" s="1">
        <v>1.1537769999999999E-2</v>
      </c>
      <c r="D132" s="1">
        <v>2.4388079999999999E-8</v>
      </c>
      <c r="F132" s="12" t="s">
        <v>3236</v>
      </c>
      <c r="G132" s="1">
        <v>1.575379E-2</v>
      </c>
      <c r="H132" s="1">
        <v>5.4620020000000002E-8</v>
      </c>
      <c r="I132" s="1"/>
      <c r="J132" s="1">
        <v>133.55799999999999</v>
      </c>
      <c r="K132" s="1">
        <v>1.8724500000000002E-2</v>
      </c>
      <c r="L132" s="1">
        <v>1.136691E-7</v>
      </c>
      <c r="M132" s="1"/>
      <c r="N132" s="8">
        <v>133.357</v>
      </c>
      <c r="O132" s="1">
        <v>2.0104830000000001E-2</v>
      </c>
      <c r="P132" s="8">
        <v>6.9140280000000006E-8</v>
      </c>
      <c r="R132" s="8">
        <v>133.75899999999999</v>
      </c>
      <c r="S132" s="1">
        <v>2.1380139999999999E-2</v>
      </c>
      <c r="T132" s="1">
        <v>6.1321680000000002E-8</v>
      </c>
      <c r="U132" s="1"/>
      <c r="V132" s="1">
        <v>133.15600000000001</v>
      </c>
      <c r="W132" s="1">
        <v>6.8385810000000005E-2</v>
      </c>
      <c r="X132" s="1">
        <v>7.5693009999999998E-8</v>
      </c>
    </row>
    <row r="133" spans="2:24" x14ac:dyDescent="0.25">
      <c r="B133" s="6">
        <v>134.75899999999999</v>
      </c>
      <c r="C133" s="1">
        <v>1.1492759999999999E-2</v>
      </c>
      <c r="D133" s="1">
        <v>2.2675440000000001E-8</v>
      </c>
      <c r="F133" s="12" t="s">
        <v>3237</v>
      </c>
      <c r="G133" s="1">
        <v>1.5828800000000001E-2</v>
      </c>
      <c r="H133" s="1">
        <v>5.7375149999999997E-8</v>
      </c>
      <c r="I133" s="1"/>
      <c r="J133" s="1">
        <v>134.55799999999999</v>
      </c>
      <c r="K133" s="1">
        <v>1.8949549999999999E-2</v>
      </c>
      <c r="L133" s="1">
        <v>1.3005090000000001E-7</v>
      </c>
      <c r="M133" s="1"/>
      <c r="N133" s="8">
        <v>134.357</v>
      </c>
      <c r="O133" s="1">
        <v>2.0119829999999998E-2</v>
      </c>
      <c r="P133" s="8">
        <v>6.3481100000000003E-8</v>
      </c>
      <c r="R133" s="8">
        <v>134.75899999999999</v>
      </c>
      <c r="S133" s="1">
        <v>2.1410140000000001E-2</v>
      </c>
      <c r="T133" s="1">
        <v>5.789638E-8</v>
      </c>
      <c r="U133" s="1"/>
      <c r="V133" s="1">
        <v>134.15600000000001</v>
      </c>
      <c r="W133" s="1">
        <v>6.8535120000000005E-2</v>
      </c>
      <c r="X133" s="1">
        <v>8.2394669999999998E-8</v>
      </c>
    </row>
    <row r="134" spans="2:24" x14ac:dyDescent="0.25">
      <c r="B134" s="6">
        <v>135.75899999999999</v>
      </c>
      <c r="C134" s="1">
        <v>1.1462750000000001E-2</v>
      </c>
      <c r="D134" s="1">
        <v>2.207973E-8</v>
      </c>
      <c r="F134" s="12" t="s">
        <v>3238</v>
      </c>
      <c r="G134" s="1">
        <v>1.5903819999999999E-2</v>
      </c>
      <c r="H134" s="1">
        <v>5.9757950000000002E-8</v>
      </c>
      <c r="I134" s="1"/>
      <c r="J134" s="1">
        <v>135.55799999999999</v>
      </c>
      <c r="K134" s="1">
        <v>1.9159599999999999E-2</v>
      </c>
      <c r="L134" s="1">
        <v>1.383908E-7</v>
      </c>
      <c r="M134" s="1"/>
      <c r="N134" s="8">
        <v>135.357</v>
      </c>
      <c r="O134" s="1">
        <v>2.0089829999999999E-2</v>
      </c>
      <c r="P134" s="8">
        <v>5.3577539999999997E-8</v>
      </c>
      <c r="R134" s="8">
        <v>135.75899999999999</v>
      </c>
      <c r="S134" s="1">
        <v>2.139514E-2</v>
      </c>
      <c r="T134" s="1">
        <v>5.2162739999999998E-8</v>
      </c>
      <c r="U134" s="1"/>
      <c r="V134" s="1">
        <v>135.15600000000001</v>
      </c>
      <c r="W134" s="1">
        <v>6.8833749999999999E-2</v>
      </c>
      <c r="X134" s="1">
        <v>8.9617559999999994E-8</v>
      </c>
    </row>
    <row r="135" spans="2:24" x14ac:dyDescent="0.25">
      <c r="B135" s="6">
        <v>136.75899999999999</v>
      </c>
      <c r="C135" s="1">
        <v>1.143275E-2</v>
      </c>
      <c r="D135" s="1">
        <v>2.185634E-8</v>
      </c>
      <c r="F135" s="12" t="s">
        <v>3239</v>
      </c>
      <c r="G135" s="1">
        <v>1.600884E-2</v>
      </c>
      <c r="H135" s="1">
        <v>6.6236229999999999E-8</v>
      </c>
      <c r="I135" s="1"/>
      <c r="J135" s="1">
        <v>136.55799999999999</v>
      </c>
      <c r="K135" s="1">
        <v>1.9399659999999999E-2</v>
      </c>
      <c r="L135" s="1">
        <v>1.527383E-7</v>
      </c>
      <c r="M135" s="1"/>
      <c r="N135" s="8">
        <v>136.357</v>
      </c>
      <c r="O135" s="1">
        <v>1.9999800000000002E-2</v>
      </c>
      <c r="P135" s="8">
        <v>4.0174219999999997E-8</v>
      </c>
      <c r="R135" s="8">
        <v>136.75899999999999</v>
      </c>
      <c r="S135" s="1">
        <v>2.1350129999999998E-2</v>
      </c>
      <c r="T135" s="1">
        <v>4.5237689999999998E-8</v>
      </c>
      <c r="U135" s="1"/>
      <c r="V135" s="1">
        <v>136.15600000000001</v>
      </c>
      <c r="W135" s="1">
        <v>6.8983059999999999E-2</v>
      </c>
      <c r="X135" s="1">
        <v>9.8999889999999998E-8</v>
      </c>
    </row>
    <row r="136" spans="2:24" x14ac:dyDescent="0.25">
      <c r="B136" s="6">
        <v>137.75899999999999</v>
      </c>
      <c r="C136" s="1">
        <v>1.1417739999999999E-2</v>
      </c>
      <c r="D136" s="1">
        <v>2.1558490000000001E-8</v>
      </c>
      <c r="F136" s="12" t="s">
        <v>3240</v>
      </c>
      <c r="G136" s="1">
        <v>1.6113869999999999E-2</v>
      </c>
      <c r="H136" s="1">
        <v>7.3831440000000002E-8</v>
      </c>
      <c r="I136" s="1"/>
      <c r="J136" s="1">
        <v>137.55799999999999</v>
      </c>
      <c r="K136" s="1">
        <v>1.9564700000000001E-2</v>
      </c>
      <c r="L136" s="1">
        <v>1.6390770000000001E-7</v>
      </c>
      <c r="M136" s="1"/>
      <c r="N136" s="8">
        <v>137.357</v>
      </c>
      <c r="O136" s="1">
        <v>1.9924790000000001E-2</v>
      </c>
      <c r="P136" s="8">
        <v>2.9526019999999999E-8</v>
      </c>
      <c r="R136" s="8">
        <v>137.75899999999999</v>
      </c>
      <c r="S136" s="1">
        <v>2.1260109999999999E-2</v>
      </c>
      <c r="T136" s="1">
        <v>3.5185199999999998E-8</v>
      </c>
      <c r="U136" s="1"/>
      <c r="V136" s="1">
        <v>137.15600000000001</v>
      </c>
      <c r="W136" s="1">
        <v>6.9431010000000001E-2</v>
      </c>
      <c r="X136" s="1">
        <v>1.104672E-7</v>
      </c>
    </row>
    <row r="137" spans="2:24" x14ac:dyDescent="0.25">
      <c r="B137" s="6">
        <v>138.75899999999999</v>
      </c>
      <c r="C137" s="1">
        <v>1.1417739999999999E-2</v>
      </c>
      <c r="D137" s="1">
        <v>2.1335100000000001E-8</v>
      </c>
      <c r="F137" s="12" t="s">
        <v>3241</v>
      </c>
      <c r="G137" s="1">
        <v>1.62489E-2</v>
      </c>
      <c r="H137" s="1">
        <v>8.3735000000000002E-8</v>
      </c>
      <c r="I137" s="1"/>
      <c r="J137" s="1">
        <v>138.55799999999999</v>
      </c>
      <c r="K137" s="1">
        <v>1.983476E-2</v>
      </c>
      <c r="L137" s="1">
        <v>1.8401269999999999E-7</v>
      </c>
      <c r="M137" s="1"/>
      <c r="N137" s="8">
        <v>138.357</v>
      </c>
      <c r="O137" s="1">
        <v>1.986477E-2</v>
      </c>
      <c r="P137" s="8">
        <v>2.0813859999999999E-8</v>
      </c>
      <c r="R137" s="8">
        <v>138.75899999999999</v>
      </c>
      <c r="S137" s="1">
        <v>2.1140079999999999E-2</v>
      </c>
      <c r="T137" s="1">
        <v>2.8185689999999999E-8</v>
      </c>
      <c r="U137" s="1"/>
      <c r="V137" s="1">
        <v>138.15600000000001</v>
      </c>
      <c r="W137" s="1">
        <v>6.9580320000000001E-2</v>
      </c>
      <c r="X137" s="1">
        <v>1.052548E-7</v>
      </c>
    </row>
    <row r="138" spans="2:24" x14ac:dyDescent="0.25">
      <c r="B138" s="6">
        <v>139.75899999999999</v>
      </c>
      <c r="C138" s="1">
        <v>1.138774E-2</v>
      </c>
      <c r="D138" s="1">
        <v>2.1111720000000001E-8</v>
      </c>
      <c r="F138" s="12" t="s">
        <v>3242</v>
      </c>
      <c r="G138" s="1">
        <v>1.6383930000000001E-2</v>
      </c>
      <c r="H138" s="1">
        <v>9.5053370000000003E-8</v>
      </c>
      <c r="I138" s="1"/>
      <c r="J138" s="1">
        <v>139.55799999999999</v>
      </c>
      <c r="K138" s="1">
        <v>2.016484E-2</v>
      </c>
      <c r="L138" s="1">
        <v>2.130533E-7</v>
      </c>
      <c r="M138" s="1"/>
      <c r="N138" s="8">
        <v>139.357</v>
      </c>
      <c r="O138" s="1">
        <v>1.983476E-2</v>
      </c>
      <c r="P138" s="8">
        <v>1.895229E-8</v>
      </c>
      <c r="R138" s="8">
        <v>139.75899999999999</v>
      </c>
      <c r="S138" s="1">
        <v>2.109507E-2</v>
      </c>
      <c r="T138" s="1">
        <v>2.6919820000000001E-8</v>
      </c>
      <c r="U138" s="1"/>
      <c r="V138" s="1">
        <v>139.15600000000001</v>
      </c>
      <c r="W138" s="1">
        <v>6.9729630000000001E-2</v>
      </c>
      <c r="X138" s="1">
        <v>9.4755510000000001E-8</v>
      </c>
    </row>
    <row r="139" spans="2:24" x14ac:dyDescent="0.25">
      <c r="B139" s="6">
        <v>140.75899999999999</v>
      </c>
      <c r="C139" s="1">
        <v>1.138774E-2</v>
      </c>
      <c r="D139" s="1">
        <v>2.0888330000000001E-8</v>
      </c>
      <c r="F139" s="12" t="s">
        <v>3243</v>
      </c>
      <c r="G139" s="1">
        <v>1.6473959999999999E-2</v>
      </c>
      <c r="H139" s="1">
        <v>9.0511119999999994E-8</v>
      </c>
      <c r="I139" s="1"/>
      <c r="J139" s="1">
        <v>140.55799999999999</v>
      </c>
      <c r="K139" s="1">
        <v>2.0479919999999999E-2</v>
      </c>
      <c r="L139" s="1">
        <v>2.3092440000000001E-7</v>
      </c>
      <c r="M139" s="1"/>
      <c r="N139" s="8">
        <v>140.357</v>
      </c>
      <c r="O139" s="1">
        <v>1.9819759999999999E-2</v>
      </c>
      <c r="P139" s="8">
        <v>1.850551E-8</v>
      </c>
      <c r="R139" s="8">
        <v>140.75899999999999</v>
      </c>
      <c r="S139" s="1">
        <v>2.106506E-2</v>
      </c>
      <c r="T139" s="1">
        <v>2.610073E-8</v>
      </c>
      <c r="U139" s="1"/>
      <c r="V139" s="1">
        <v>140.15600000000001</v>
      </c>
      <c r="W139" s="1">
        <v>6.9878949999999995E-2</v>
      </c>
      <c r="X139" s="1">
        <v>8.544765E-8</v>
      </c>
    </row>
    <row r="140" spans="2:24" x14ac:dyDescent="0.25">
      <c r="B140" s="6">
        <v>141.75899999999999</v>
      </c>
      <c r="C140" s="1">
        <v>1.1372729999999999E-2</v>
      </c>
      <c r="D140" s="1">
        <v>2.0664940000000001E-8</v>
      </c>
      <c r="F140" s="12" t="s">
        <v>3244</v>
      </c>
      <c r="G140" s="1">
        <v>1.6533969999999999E-2</v>
      </c>
      <c r="H140" s="1">
        <v>8.1650040000000006E-8</v>
      </c>
      <c r="I140" s="1"/>
      <c r="J140" s="1">
        <v>141.55799999999999</v>
      </c>
      <c r="K140" s="1">
        <v>2.070497E-2</v>
      </c>
      <c r="L140" s="1">
        <v>2.145425E-7</v>
      </c>
      <c r="M140" s="1"/>
      <c r="N140" s="8">
        <v>141.357</v>
      </c>
      <c r="O140" s="1">
        <v>1.9804760000000001E-2</v>
      </c>
      <c r="P140" s="8">
        <v>1.8133199999999999E-8</v>
      </c>
      <c r="R140" s="8">
        <v>141.75899999999999</v>
      </c>
      <c r="S140" s="1">
        <v>2.103505E-2</v>
      </c>
      <c r="T140" s="1">
        <v>2.5505029999999999E-8</v>
      </c>
      <c r="U140" s="1"/>
      <c r="V140" s="1">
        <v>141.15600000000001</v>
      </c>
      <c r="W140" s="1">
        <v>6.9878949999999995E-2</v>
      </c>
      <c r="X140" s="1">
        <v>7.7480120000000001E-8</v>
      </c>
    </row>
    <row r="141" spans="2:24" x14ac:dyDescent="0.25">
      <c r="B141" s="2"/>
      <c r="C141" s="1"/>
      <c r="D141" s="1"/>
      <c r="F141" s="12" t="s">
        <v>3245</v>
      </c>
      <c r="G141" s="1">
        <v>1.654897E-2</v>
      </c>
      <c r="H141" s="1">
        <v>7.1820939999999999E-8</v>
      </c>
      <c r="I141" s="1"/>
      <c r="J141" s="1">
        <v>142.55799999999999</v>
      </c>
      <c r="K141" s="1">
        <v>2.085501E-2</v>
      </c>
      <c r="L141" s="1">
        <v>1.8550199999999999E-7</v>
      </c>
      <c r="M141" s="1"/>
      <c r="N141" s="8">
        <v>142.357</v>
      </c>
      <c r="O141" s="1">
        <v>1.9804760000000001E-2</v>
      </c>
      <c r="P141" s="8">
        <v>1.7909809999999999E-8</v>
      </c>
      <c r="R141" s="8">
        <v>142.75899999999999</v>
      </c>
      <c r="S141" s="1">
        <v>2.1005050000000001E-2</v>
      </c>
      <c r="T141" s="1">
        <v>2.498379E-8</v>
      </c>
      <c r="U141" s="1"/>
      <c r="V141" s="1">
        <v>142.15600000000001</v>
      </c>
      <c r="W141" s="1">
        <v>6.9878949999999995E-2</v>
      </c>
      <c r="X141" s="1">
        <v>7.1448630000000001E-8</v>
      </c>
    </row>
    <row r="142" spans="2:24" x14ac:dyDescent="0.25">
      <c r="B142" s="2"/>
      <c r="C142" s="1"/>
      <c r="D142" s="1"/>
      <c r="F142" s="12" t="s">
        <v>3246</v>
      </c>
      <c r="G142" s="1">
        <v>1.6563979999999999E-2</v>
      </c>
      <c r="H142" s="1">
        <v>6.325772E-8</v>
      </c>
      <c r="I142" s="1"/>
      <c r="J142" s="1">
        <v>143.55799999999999</v>
      </c>
      <c r="K142" s="1">
        <v>2.0930029999999999E-2</v>
      </c>
      <c r="L142" s="1">
        <v>1.616739E-7</v>
      </c>
      <c r="M142" s="1"/>
      <c r="N142" s="8">
        <v>143.357</v>
      </c>
      <c r="O142" s="1">
        <v>1.9789749999999998E-2</v>
      </c>
      <c r="P142" s="8">
        <v>1.7686419999999999E-8</v>
      </c>
      <c r="R142" s="8">
        <v>143.75899999999999</v>
      </c>
      <c r="S142" s="1">
        <v>2.0990040000000001E-2</v>
      </c>
      <c r="T142" s="1">
        <v>2.4611469999999999E-8</v>
      </c>
      <c r="U142" s="1"/>
      <c r="V142" s="1">
        <v>143.15600000000001</v>
      </c>
      <c r="W142" s="1">
        <v>7.0028259999999995E-2</v>
      </c>
      <c r="X142" s="1">
        <v>6.6310690000000004E-8</v>
      </c>
    </row>
    <row r="143" spans="2:24" x14ac:dyDescent="0.25">
      <c r="B143" s="2"/>
      <c r="C143" s="1"/>
      <c r="D143" s="1"/>
      <c r="F143" s="12" t="s">
        <v>3247</v>
      </c>
      <c r="G143" s="1">
        <v>1.6563979999999999E-2</v>
      </c>
      <c r="H143" s="1">
        <v>5.7226220000000003E-8</v>
      </c>
      <c r="I143" s="1"/>
      <c r="J143" s="1">
        <v>144.55799999999999</v>
      </c>
      <c r="K143" s="1">
        <v>2.1020049999999998E-2</v>
      </c>
      <c r="L143" s="1">
        <v>1.445474E-7</v>
      </c>
      <c r="M143" s="1"/>
      <c r="N143" s="8">
        <v>144.357</v>
      </c>
      <c r="O143" s="1">
        <v>1.9774750000000001E-2</v>
      </c>
      <c r="P143" s="8">
        <v>1.7537500000000001E-8</v>
      </c>
      <c r="R143" s="8">
        <v>144.75899999999999</v>
      </c>
      <c r="S143" s="1">
        <v>2.0960039999999999E-2</v>
      </c>
      <c r="T143" s="1">
        <v>2.431362E-8</v>
      </c>
      <c r="U143" s="1"/>
      <c r="V143" s="1">
        <v>144.15600000000001</v>
      </c>
      <c r="W143" s="1">
        <v>7.0028259999999995E-2</v>
      </c>
      <c r="X143" s="1">
        <v>6.2289689999999998E-8</v>
      </c>
    </row>
    <row r="144" spans="2:24" x14ac:dyDescent="0.25">
      <c r="B144" s="2"/>
      <c r="C144" s="1"/>
      <c r="D144" s="1"/>
      <c r="F144" s="12" t="s">
        <v>3248</v>
      </c>
      <c r="G144" s="1">
        <v>1.6563979999999999E-2</v>
      </c>
      <c r="H144" s="1">
        <v>5.253506E-8</v>
      </c>
      <c r="I144" s="1"/>
      <c r="J144" s="1">
        <v>145.55799999999999</v>
      </c>
      <c r="K144" s="1">
        <v>2.106506E-2</v>
      </c>
      <c r="L144" s="1">
        <v>1.3337799999999999E-7</v>
      </c>
      <c r="M144" s="1"/>
      <c r="N144" s="8">
        <v>145.357</v>
      </c>
      <c r="O144" s="1">
        <v>1.9774750000000001E-2</v>
      </c>
      <c r="P144" s="8">
        <v>1.738857E-8</v>
      </c>
      <c r="R144" s="8">
        <v>145.75899999999999</v>
      </c>
      <c r="S144" s="1">
        <v>2.094503E-2</v>
      </c>
      <c r="T144" s="1">
        <v>2.3941309999999999E-8</v>
      </c>
      <c r="U144" s="1"/>
      <c r="V144" s="1">
        <v>145.15600000000001</v>
      </c>
      <c r="W144" s="1">
        <v>7.0028259999999995E-2</v>
      </c>
      <c r="X144" s="1">
        <v>5.7970839999999999E-8</v>
      </c>
    </row>
    <row r="145" spans="2:24" x14ac:dyDescent="0.25">
      <c r="B145" s="2"/>
      <c r="C145" s="1"/>
      <c r="D145" s="1"/>
      <c r="F145" s="12" t="s">
        <v>3249</v>
      </c>
      <c r="G145" s="1">
        <v>1.6563979999999999E-2</v>
      </c>
      <c r="H145" s="1">
        <v>4.8960839999999999E-8</v>
      </c>
      <c r="I145" s="1"/>
      <c r="J145" s="1">
        <v>146.55799999999999</v>
      </c>
      <c r="K145" s="1">
        <v>2.1110070000000002E-2</v>
      </c>
      <c r="L145" s="1">
        <v>1.2220849999999999E-7</v>
      </c>
      <c r="M145" s="1"/>
      <c r="N145" s="8">
        <v>146.357</v>
      </c>
      <c r="O145" s="1">
        <v>1.975975E-2</v>
      </c>
      <c r="P145" s="8">
        <v>1.716518E-8</v>
      </c>
      <c r="R145" s="8">
        <v>146.75899999999999</v>
      </c>
      <c r="S145" s="1">
        <v>2.0930029999999999E-2</v>
      </c>
      <c r="T145" s="1">
        <v>2.3717919999999999E-8</v>
      </c>
      <c r="U145" s="1"/>
      <c r="V145" s="1">
        <v>146.15600000000001</v>
      </c>
      <c r="W145" s="1">
        <v>6.9878949999999995E-2</v>
      </c>
      <c r="X145" s="1">
        <v>5.1715959999999998E-8</v>
      </c>
    </row>
    <row r="146" spans="2:24" x14ac:dyDescent="0.25">
      <c r="B146" s="2"/>
      <c r="C146" s="1"/>
      <c r="D146" s="1"/>
      <c r="F146" s="12" t="s">
        <v>3250</v>
      </c>
      <c r="G146" s="1">
        <v>1.6563979999999999E-2</v>
      </c>
      <c r="H146" s="1">
        <v>4.486538E-8</v>
      </c>
      <c r="I146" s="1"/>
      <c r="J146" s="1">
        <v>147.55799999999999</v>
      </c>
      <c r="K146" s="1">
        <v>2.1110070000000002E-2</v>
      </c>
      <c r="L146" s="1">
        <v>1.088052E-7</v>
      </c>
      <c r="R146" s="8">
        <v>147.75899999999999</v>
      </c>
      <c r="S146" s="1">
        <v>2.0930029999999999E-2</v>
      </c>
      <c r="T146" s="1">
        <v>2.342007E-8</v>
      </c>
      <c r="U146" s="1"/>
      <c r="V146" s="1">
        <v>147.15600000000001</v>
      </c>
      <c r="W146" s="1">
        <v>6.9878949999999995E-2</v>
      </c>
      <c r="X146" s="1">
        <v>4.2854879999999997E-8</v>
      </c>
    </row>
    <row r="147" spans="2:24" x14ac:dyDescent="0.25">
      <c r="B147" s="2"/>
      <c r="C147" s="1"/>
      <c r="D147" s="1"/>
      <c r="F147" s="12" t="s">
        <v>3251</v>
      </c>
      <c r="G147" s="1">
        <v>1.654897E-2</v>
      </c>
      <c r="H147" s="1">
        <v>3.9280659999999997E-8</v>
      </c>
      <c r="I147" s="1"/>
      <c r="J147" s="1">
        <v>148.55799999999999</v>
      </c>
      <c r="K147" s="1">
        <v>2.106506E-2</v>
      </c>
      <c r="L147" s="1">
        <v>9.2423369999999999E-8</v>
      </c>
      <c r="S147" s="1"/>
      <c r="T147" s="1"/>
      <c r="U147" s="1"/>
      <c r="V147" s="1">
        <v>148.15600000000001</v>
      </c>
      <c r="W147" s="1">
        <v>6.9729630000000001E-2</v>
      </c>
      <c r="X147" s="1">
        <v>3.2802389999999997E-8</v>
      </c>
    </row>
    <row r="148" spans="2:24" x14ac:dyDescent="0.25">
      <c r="B148" s="2"/>
      <c r="C148" s="1"/>
      <c r="D148" s="1"/>
      <c r="F148" s="12" t="s">
        <v>3252</v>
      </c>
      <c r="G148" s="1">
        <v>1.6518970000000001E-2</v>
      </c>
      <c r="H148" s="1">
        <v>3.3398090000000001E-8</v>
      </c>
      <c r="I148" s="1"/>
      <c r="J148" s="1">
        <v>149.55799999999999</v>
      </c>
      <c r="K148" s="1">
        <v>2.1020049999999998E-2</v>
      </c>
      <c r="L148" s="1">
        <v>7.6288709999999996E-8</v>
      </c>
      <c r="S148" s="1"/>
      <c r="T148" s="1"/>
      <c r="U148" s="1"/>
      <c r="V148" s="1">
        <v>149.15600000000001</v>
      </c>
      <c r="W148" s="1">
        <v>6.9580320000000001E-2</v>
      </c>
      <c r="X148" s="1">
        <v>2.431362E-8</v>
      </c>
    </row>
    <row r="149" spans="2:24" x14ac:dyDescent="0.25">
      <c r="B149" s="2"/>
      <c r="C149" s="1"/>
      <c r="D149" s="1"/>
      <c r="F149" s="12" t="s">
        <v>3253</v>
      </c>
      <c r="G149" s="1">
        <v>1.6443949999999999E-2</v>
      </c>
      <c r="H149" s="1">
        <v>2.543056E-8</v>
      </c>
      <c r="I149" s="1"/>
      <c r="J149" s="1">
        <v>150.55799999999999</v>
      </c>
      <c r="K149" s="1">
        <v>2.094503E-2</v>
      </c>
      <c r="L149" s="1">
        <v>6.0502590000000004E-8</v>
      </c>
      <c r="S149" s="1"/>
      <c r="T149" s="1"/>
      <c r="U149" s="1"/>
      <c r="V149" s="1">
        <v>150.15600000000001</v>
      </c>
      <c r="W149" s="1">
        <v>6.9431010000000001E-2</v>
      </c>
      <c r="X149" s="1">
        <v>2.118618E-8</v>
      </c>
    </row>
    <row r="150" spans="2:24" x14ac:dyDescent="0.25">
      <c r="B150" s="2"/>
      <c r="C150" s="1"/>
      <c r="D150" s="1"/>
      <c r="F150" s="12" t="s">
        <v>3254</v>
      </c>
      <c r="G150" s="1">
        <v>1.6323919999999999E-2</v>
      </c>
      <c r="H150" s="1">
        <v>1.7463029999999999E-8</v>
      </c>
      <c r="I150" s="1"/>
      <c r="J150" s="1">
        <v>151.55799999999999</v>
      </c>
      <c r="K150" s="1">
        <v>2.0795000000000001E-2</v>
      </c>
      <c r="L150" s="1">
        <v>3.8833879999999997E-8</v>
      </c>
      <c r="S150" s="1"/>
      <c r="T150" s="1"/>
      <c r="U150" s="1"/>
      <c r="V150" s="1">
        <v>151.15600000000001</v>
      </c>
      <c r="W150" s="1">
        <v>6.9281690000000007E-2</v>
      </c>
      <c r="X150" s="1">
        <v>2.0143699999999999E-8</v>
      </c>
    </row>
    <row r="151" spans="2:24" x14ac:dyDescent="0.25">
      <c r="B151" s="2"/>
      <c r="C151" s="1"/>
      <c r="D151" s="1"/>
      <c r="F151" s="12" t="s">
        <v>3255</v>
      </c>
      <c r="G151" s="1">
        <v>1.6293910000000002E-2</v>
      </c>
      <c r="H151" s="1">
        <v>1.5750390000000001E-8</v>
      </c>
      <c r="I151" s="1"/>
      <c r="J151" s="1">
        <v>152.55799999999999</v>
      </c>
      <c r="K151" s="1">
        <v>2.070497E-2</v>
      </c>
      <c r="L151" s="1">
        <v>3.3547020000000002E-8</v>
      </c>
      <c r="S151" s="1"/>
      <c r="T151" s="1"/>
      <c r="U151" s="1"/>
      <c r="V151" s="1">
        <v>152.15600000000001</v>
      </c>
      <c r="W151" s="1">
        <v>6.9281690000000007E-2</v>
      </c>
      <c r="X151" s="1">
        <v>1.9473529999999999E-8</v>
      </c>
    </row>
    <row r="152" spans="2:24" x14ac:dyDescent="0.25">
      <c r="B152" s="2"/>
      <c r="C152" s="1"/>
      <c r="D152" s="1"/>
      <c r="F152" s="12" t="s">
        <v>3256</v>
      </c>
      <c r="G152" s="1">
        <v>1.6293910000000002E-2</v>
      </c>
      <c r="H152" s="1">
        <v>1.5229149999999998E-8</v>
      </c>
      <c r="I152" s="1"/>
      <c r="J152" s="1">
        <v>153.55799999999999</v>
      </c>
      <c r="K152" s="1">
        <v>2.0659960000000002E-2</v>
      </c>
      <c r="L152" s="1">
        <v>3.2951319999999998E-8</v>
      </c>
      <c r="S152" s="1"/>
      <c r="T152" s="1"/>
      <c r="U152" s="1"/>
      <c r="V152" s="1">
        <v>153.15600000000001</v>
      </c>
      <c r="W152" s="1">
        <v>6.9132379999999993E-2</v>
      </c>
      <c r="X152" s="1">
        <v>1.9101220000000001E-8</v>
      </c>
    </row>
    <row r="153" spans="2:24" x14ac:dyDescent="0.25">
      <c r="B153" s="2"/>
      <c r="C153" s="1"/>
      <c r="D153" s="1"/>
      <c r="F153" s="12" t="s">
        <v>3257</v>
      </c>
      <c r="G153" s="1">
        <v>1.6293910000000002E-2</v>
      </c>
      <c r="H153" s="1">
        <v>1.4856830000000001E-8</v>
      </c>
      <c r="I153" s="1"/>
      <c r="J153" s="1">
        <v>154.55799999999999</v>
      </c>
      <c r="K153" s="1">
        <v>2.0629959999999999E-2</v>
      </c>
      <c r="L153" s="1">
        <v>3.2727929999999998E-8</v>
      </c>
      <c r="S153" s="1"/>
      <c r="T153" s="1"/>
      <c r="U153" s="1"/>
      <c r="V153" s="1">
        <v>154.15600000000001</v>
      </c>
      <c r="W153" s="1">
        <v>6.8983059999999999E-2</v>
      </c>
      <c r="X153" s="1">
        <v>1.8654440000000001E-8</v>
      </c>
    </row>
    <row r="154" spans="2:24" x14ac:dyDescent="0.25">
      <c r="B154" s="2"/>
      <c r="C154" s="1"/>
      <c r="D154" s="1"/>
      <c r="F154" s="12" t="s">
        <v>3258</v>
      </c>
      <c r="G154" s="1">
        <v>1.6278910000000001E-2</v>
      </c>
      <c r="H154" s="1">
        <v>1.4633440000000001E-8</v>
      </c>
      <c r="I154" s="1"/>
      <c r="J154" s="1">
        <v>155.55799999999999</v>
      </c>
      <c r="K154" s="1">
        <v>2.0599949999999999E-2</v>
      </c>
      <c r="L154" s="1">
        <v>3.2355609999999997E-8</v>
      </c>
      <c r="S154" s="1"/>
      <c r="T154" s="1"/>
      <c r="U154" s="1"/>
      <c r="V154" s="1">
        <v>155.15600000000001</v>
      </c>
      <c r="W154" s="1">
        <v>6.8983059999999999E-2</v>
      </c>
      <c r="X154" s="1">
        <v>1.8431050000000001E-8</v>
      </c>
    </row>
    <row r="155" spans="2:24" x14ac:dyDescent="0.25">
      <c r="B155" s="2"/>
      <c r="C155" s="1"/>
      <c r="D155" s="1"/>
      <c r="F155" s="12" t="s">
        <v>3259</v>
      </c>
      <c r="G155" s="1">
        <v>1.6278910000000001E-2</v>
      </c>
      <c r="H155" s="1">
        <v>1.448452E-8</v>
      </c>
      <c r="I155" s="1"/>
      <c r="J155" s="1">
        <v>156.55799999999999</v>
      </c>
      <c r="K155" s="1">
        <v>2.0569939999999998E-2</v>
      </c>
      <c r="L155" s="1">
        <v>3.2132219999999997E-8</v>
      </c>
      <c r="S155" s="1"/>
      <c r="T155" s="1"/>
      <c r="U155" s="1"/>
      <c r="V155" s="1">
        <v>156.15600000000001</v>
      </c>
      <c r="W155" s="1">
        <v>6.8833749999999999E-2</v>
      </c>
      <c r="X155" s="1">
        <v>1.8133199999999999E-8</v>
      </c>
    </row>
    <row r="156" spans="2:24" x14ac:dyDescent="0.25">
      <c r="B156" s="2"/>
      <c r="C156" s="1"/>
      <c r="D156" s="1"/>
      <c r="F156" s="12" t="s">
        <v>3260</v>
      </c>
      <c r="G156" s="1">
        <v>1.6263909999999999E-2</v>
      </c>
      <c r="H156" s="1">
        <v>1.4186670000000001E-8</v>
      </c>
      <c r="I156" s="1"/>
      <c r="J156" s="1">
        <v>157.55799999999999</v>
      </c>
      <c r="K156" s="1">
        <v>2.0539930000000001E-2</v>
      </c>
      <c r="L156" s="1">
        <v>3.2057759999999998E-8</v>
      </c>
      <c r="S156" s="1"/>
      <c r="T156" s="1"/>
      <c r="U156" s="1"/>
      <c r="V156" s="1">
        <v>157.15600000000001</v>
      </c>
      <c r="W156" s="1">
        <v>6.8833749999999999E-2</v>
      </c>
      <c r="X156" s="1">
        <v>1.7909809999999999E-8</v>
      </c>
    </row>
    <row r="157" spans="2:24" x14ac:dyDescent="0.25">
      <c r="B157" s="2"/>
      <c r="C157" s="1"/>
      <c r="D157" s="1"/>
      <c r="F157" s="12" t="s">
        <v>3261</v>
      </c>
      <c r="G157" s="1">
        <v>1.6263909999999999E-2</v>
      </c>
      <c r="H157" s="1">
        <v>1.41122E-8</v>
      </c>
      <c r="I157" s="1"/>
      <c r="J157" s="1">
        <v>158.55799999999999</v>
      </c>
      <c r="K157" s="1">
        <v>2.052493E-2</v>
      </c>
      <c r="L157" s="1">
        <v>3.1759909999999999E-8</v>
      </c>
      <c r="S157" s="1"/>
      <c r="T157" s="1"/>
      <c r="U157" s="1"/>
      <c r="V157" s="1">
        <v>158.15600000000001</v>
      </c>
      <c r="W157" s="1">
        <v>6.8684439999999999E-2</v>
      </c>
      <c r="X157" s="1">
        <v>1.7686419999999999E-8</v>
      </c>
    </row>
    <row r="158" spans="2:24" x14ac:dyDescent="0.25">
      <c r="B158" s="2"/>
      <c r="C158" s="1"/>
      <c r="D158" s="1"/>
      <c r="F158" s="12" t="s">
        <v>3262</v>
      </c>
      <c r="G158" s="1">
        <v>1.6263909999999999E-2</v>
      </c>
      <c r="H158" s="1">
        <v>1.3963280000000001E-8</v>
      </c>
      <c r="I158" s="1"/>
      <c r="J158" s="1">
        <v>159.55799999999999</v>
      </c>
      <c r="K158" s="1">
        <v>2.049492E-2</v>
      </c>
      <c r="L158" s="1">
        <v>3.1610979999999998E-8</v>
      </c>
      <c r="S158" s="1"/>
      <c r="T158" s="1"/>
      <c r="U158" s="1"/>
      <c r="V158" s="1">
        <v>159.15600000000001</v>
      </c>
      <c r="W158" s="1">
        <v>6.8684439999999999E-2</v>
      </c>
      <c r="X158" s="1">
        <v>1.761196E-8</v>
      </c>
    </row>
    <row r="159" spans="2:24" x14ac:dyDescent="0.25">
      <c r="B159" s="2"/>
      <c r="C159" s="1"/>
      <c r="D159" s="1"/>
      <c r="G159" s="1"/>
      <c r="H159" s="1"/>
      <c r="I159" s="1"/>
      <c r="J159" s="1">
        <v>160.55799999999999</v>
      </c>
      <c r="K159" s="1">
        <v>2.049492E-2</v>
      </c>
      <c r="L159" s="1">
        <v>3.1536519999999999E-8</v>
      </c>
      <c r="S159" s="1"/>
      <c r="T159" s="1"/>
      <c r="U159" s="1"/>
      <c r="V159" s="1">
        <v>160.15600000000001</v>
      </c>
      <c r="W159" s="1">
        <v>6.8684439999999999E-2</v>
      </c>
      <c r="X159" s="1">
        <v>1.738857E-8</v>
      </c>
    </row>
    <row r="160" spans="2:24" x14ac:dyDescent="0.25">
      <c r="J160" s="1">
        <v>161.55799999999999</v>
      </c>
      <c r="K160" s="1">
        <v>2.0479919999999999E-2</v>
      </c>
      <c r="L160" s="1">
        <v>3.1536519999999999E-8</v>
      </c>
      <c r="S160" s="1"/>
      <c r="T160" s="1"/>
      <c r="U160" s="1"/>
      <c r="V160" s="1">
        <v>161.15600000000001</v>
      </c>
      <c r="W160" s="1">
        <v>6.8684439999999999E-2</v>
      </c>
      <c r="X160" s="1">
        <v>1.7239639999999999E-8</v>
      </c>
    </row>
    <row r="161" spans="10:24" x14ac:dyDescent="0.25">
      <c r="J161" s="1">
        <v>162.55799999999999</v>
      </c>
      <c r="K161" s="1">
        <v>2.0464920000000001E-2</v>
      </c>
      <c r="L161" s="1">
        <v>3.146206E-8</v>
      </c>
      <c r="S161" s="1"/>
      <c r="T161" s="1"/>
      <c r="U161" s="1"/>
      <c r="V161" s="1">
        <v>162.15600000000001</v>
      </c>
      <c r="W161" s="1">
        <v>6.8535120000000005E-2</v>
      </c>
      <c r="X161" s="1">
        <v>1.7090720000000001E-8</v>
      </c>
    </row>
    <row r="162" spans="10:24" x14ac:dyDescent="0.25">
      <c r="J162" s="1">
        <v>163.55799999999999</v>
      </c>
      <c r="K162" s="1">
        <v>2.0449910000000002E-2</v>
      </c>
      <c r="L162" s="1">
        <v>3.1387589999999998E-8</v>
      </c>
      <c r="S162" s="1"/>
      <c r="T162" s="1"/>
      <c r="U162" s="1"/>
      <c r="V162" s="1">
        <v>163.15600000000001</v>
      </c>
      <c r="W162" s="1">
        <v>6.8535120000000005E-2</v>
      </c>
      <c r="X162" s="1">
        <v>1.6867330000000001E-8</v>
      </c>
    </row>
    <row r="163" spans="10:24" x14ac:dyDescent="0.25">
      <c r="J163" s="1">
        <v>164.55799999999999</v>
      </c>
      <c r="K163" s="1">
        <v>2.0434910000000001E-2</v>
      </c>
      <c r="L163" s="1">
        <v>3.1313129999999999E-8</v>
      </c>
      <c r="S163" s="1"/>
      <c r="T163" s="1"/>
      <c r="U163" s="1"/>
      <c r="V163" s="1">
        <v>164.15600000000001</v>
      </c>
      <c r="W163" s="1">
        <v>6.8535120000000005E-2</v>
      </c>
      <c r="X163" s="1">
        <v>1.6792869999999998E-8</v>
      </c>
    </row>
    <row r="164" spans="10:24" x14ac:dyDescent="0.25">
      <c r="S164" s="1"/>
      <c r="T164" s="1"/>
      <c r="U164" s="1"/>
      <c r="V164" s="1">
        <v>165.15600000000001</v>
      </c>
      <c r="W164" s="1">
        <v>6.8535120000000005E-2</v>
      </c>
      <c r="X164" s="1">
        <v>1.6643940000000001E-8</v>
      </c>
    </row>
    <row r="165" spans="10:24" x14ac:dyDescent="0.25">
      <c r="S165" s="1"/>
      <c r="T165" s="1"/>
      <c r="U165" s="1"/>
      <c r="V165" s="1">
        <v>166.15600000000001</v>
      </c>
      <c r="W165" s="1">
        <v>6.8385810000000005E-2</v>
      </c>
      <c r="X165" s="1">
        <v>1.649502E-8</v>
      </c>
    </row>
    <row r="166" spans="10:24" x14ac:dyDescent="0.25">
      <c r="S166" s="1"/>
      <c r="T166" s="1"/>
      <c r="U166" s="1"/>
      <c r="V166" s="1">
        <v>167.15600000000001</v>
      </c>
      <c r="W166" s="1">
        <v>6.8385810000000005E-2</v>
      </c>
      <c r="X166" s="1">
        <v>1.6346089999999999E-8</v>
      </c>
    </row>
    <row r="167" spans="10:24" x14ac:dyDescent="0.25">
      <c r="S167" s="1"/>
      <c r="T167" s="1"/>
      <c r="U167" s="1"/>
      <c r="V167" s="1">
        <v>168.15600000000001</v>
      </c>
      <c r="W167" s="1">
        <v>6.8385810000000005E-2</v>
      </c>
      <c r="X167" s="1">
        <v>1.627163E-8</v>
      </c>
    </row>
    <row r="168" spans="10:24" x14ac:dyDescent="0.25">
      <c r="S168" s="1"/>
      <c r="T168" s="1"/>
      <c r="U168" s="1"/>
      <c r="V168" s="1">
        <v>169.15600000000001</v>
      </c>
      <c r="W168" s="1">
        <v>6.8236489999999997E-2</v>
      </c>
      <c r="X168" s="1">
        <v>1.6122699999999999E-8</v>
      </c>
    </row>
    <row r="169" spans="10:24" x14ac:dyDescent="0.25">
      <c r="S169" s="1"/>
      <c r="T169" s="1"/>
      <c r="U169" s="1"/>
      <c r="V169" s="1">
        <v>170.15600000000001</v>
      </c>
      <c r="W169" s="1">
        <v>6.8236489999999997E-2</v>
      </c>
      <c r="X169" s="1">
        <v>1.604824E-8</v>
      </c>
    </row>
    <row r="170" spans="10:24" x14ac:dyDescent="0.25">
      <c r="S170" s="1"/>
      <c r="T170" s="1"/>
      <c r="U170" s="1"/>
      <c r="V170" s="1">
        <v>171.15600000000001</v>
      </c>
      <c r="W170" s="1">
        <v>6.8236489999999997E-2</v>
      </c>
      <c r="X170" s="1">
        <v>1.5899309999999999E-8</v>
      </c>
    </row>
    <row r="171" spans="10:24" x14ac:dyDescent="0.25">
      <c r="S171" s="1"/>
      <c r="T171" s="1"/>
      <c r="U171" s="1"/>
      <c r="V171" s="1">
        <v>172.15600000000001</v>
      </c>
      <c r="W171" s="1">
        <v>6.8236489999999997E-2</v>
      </c>
      <c r="X171" s="1">
        <v>1.582485E-8</v>
      </c>
    </row>
    <row r="172" spans="10:24" x14ac:dyDescent="0.25">
      <c r="S172" s="1"/>
      <c r="T172" s="1"/>
      <c r="U172" s="1"/>
      <c r="V172" s="1">
        <v>173.15600000000001</v>
      </c>
      <c r="W172" s="1">
        <v>6.8236489999999997E-2</v>
      </c>
      <c r="X172" s="1">
        <v>1.5750390000000001E-8</v>
      </c>
    </row>
    <row r="173" spans="10:24" x14ac:dyDescent="0.25">
      <c r="S173" s="1"/>
      <c r="T173" s="1"/>
      <c r="U173" s="1"/>
      <c r="V173" s="1">
        <v>174.15600000000001</v>
      </c>
      <c r="W173" s="1">
        <v>6.8236489999999997E-2</v>
      </c>
      <c r="X173" s="1">
        <v>1.560146E-8</v>
      </c>
    </row>
    <row r="174" spans="10:24" x14ac:dyDescent="0.25">
      <c r="S174" s="1"/>
      <c r="T174" s="1"/>
      <c r="U174" s="1"/>
      <c r="V174" s="1">
        <v>175.15600000000001</v>
      </c>
      <c r="W174" s="1">
        <v>6.8236489999999997E-2</v>
      </c>
      <c r="X174" s="1">
        <v>1.5452529999999999E-8</v>
      </c>
    </row>
    <row r="175" spans="10:24" x14ac:dyDescent="0.25">
      <c r="S175" s="1"/>
      <c r="T175" s="1"/>
      <c r="U175" s="1"/>
    </row>
    <row r="176" spans="10:24" x14ac:dyDescent="0.25">
      <c r="S176" s="1"/>
      <c r="T176" s="1"/>
      <c r="U176" s="1"/>
    </row>
    <row r="177" spans="19:21" x14ac:dyDescent="0.25">
      <c r="S177" s="1"/>
      <c r="T177" s="1"/>
      <c r="U177" s="1"/>
    </row>
    <row r="178" spans="19:21" x14ac:dyDescent="0.25">
      <c r="S178" s="1"/>
      <c r="T178" s="1"/>
      <c r="U178" s="1"/>
    </row>
    <row r="179" spans="19:21" x14ac:dyDescent="0.25">
      <c r="S179" s="1"/>
      <c r="T179" s="1"/>
      <c r="U179" s="1"/>
    </row>
    <row r="180" spans="19:21" x14ac:dyDescent="0.25">
      <c r="S180" s="1"/>
      <c r="T180" s="1"/>
      <c r="U180" s="1"/>
    </row>
    <row r="181" spans="19:21" x14ac:dyDescent="0.25">
      <c r="S181" s="1"/>
      <c r="T181" s="1"/>
      <c r="U181" s="1"/>
    </row>
    <row r="182" spans="19:21" x14ac:dyDescent="0.25">
      <c r="S182" s="1"/>
      <c r="T182" s="1"/>
      <c r="U182" s="1"/>
    </row>
    <row r="183" spans="19:21" x14ac:dyDescent="0.25">
      <c r="S183" s="1"/>
      <c r="T183" s="1"/>
      <c r="U183" s="1"/>
    </row>
    <row r="184" spans="19:21" x14ac:dyDescent="0.25">
      <c r="S184" s="1"/>
      <c r="T184" s="1"/>
      <c r="U184" s="1"/>
    </row>
    <row r="185" spans="19:21" x14ac:dyDescent="0.25">
      <c r="S185" s="1"/>
      <c r="T185" s="1"/>
      <c r="U185" s="1"/>
    </row>
    <row r="186" spans="19:21" x14ac:dyDescent="0.25">
      <c r="S186" s="1"/>
      <c r="T186" s="1"/>
      <c r="U186" s="1"/>
    </row>
    <row r="187" spans="19:21" x14ac:dyDescent="0.25">
      <c r="S187" s="1"/>
      <c r="T187" s="1"/>
      <c r="U187" s="1"/>
    </row>
    <row r="188" spans="19:21" x14ac:dyDescent="0.25">
      <c r="S188" s="1"/>
      <c r="T188" s="1"/>
      <c r="U188" s="1"/>
    </row>
    <row r="189" spans="19:21" x14ac:dyDescent="0.25">
      <c r="S189" s="1"/>
      <c r="T189" s="1"/>
      <c r="U189" s="1"/>
    </row>
    <row r="190" spans="19:21" x14ac:dyDescent="0.25">
      <c r="S190" s="1"/>
      <c r="T190" s="1"/>
      <c r="U190" s="1"/>
    </row>
    <row r="191" spans="19:21" x14ac:dyDescent="0.25">
      <c r="S191" s="1"/>
      <c r="T191" s="1"/>
      <c r="U19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84F8-00DB-408F-A6A4-B1AA51B5ECFB}">
  <dimension ref="A1:AJ3905"/>
  <sheetViews>
    <sheetView topLeftCell="F1" workbookViewId="0">
      <selection activeCell="AD1" sqref="AD1:AD1048576"/>
    </sheetView>
  </sheetViews>
  <sheetFormatPr baseColWidth="10" defaultRowHeight="15" x14ac:dyDescent="0.25"/>
  <cols>
    <col min="1" max="1" width="4.140625" bestFit="1" customWidth="1"/>
    <col min="2" max="2" width="4" bestFit="1" customWidth="1"/>
    <col min="3" max="3" width="20.42578125" bestFit="1" customWidth="1"/>
    <col min="4" max="4" width="4.140625" bestFit="1" customWidth="1"/>
    <col min="5" max="5" width="4" bestFit="1" customWidth="1"/>
    <col min="6" max="6" width="20.42578125" bestFit="1" customWidth="1"/>
    <col min="7" max="7" width="4.140625" bestFit="1" customWidth="1"/>
    <col min="8" max="8" width="4" bestFit="1" customWidth="1"/>
    <col min="9" max="9" width="20.42578125" bestFit="1" customWidth="1"/>
    <col min="10" max="10" width="4.140625" bestFit="1" customWidth="1"/>
    <col min="11" max="11" width="4" bestFit="1" customWidth="1"/>
    <col min="12" max="12" width="12.42578125" style="7" customWidth="1"/>
    <col min="13" max="13" width="4.140625" bestFit="1" customWidth="1"/>
    <col min="14" max="14" width="4" bestFit="1" customWidth="1"/>
    <col min="15" max="15" width="12.7109375" bestFit="1" customWidth="1"/>
    <col min="16" max="16" width="4.140625" bestFit="1" customWidth="1"/>
    <col min="17" max="17" width="4" bestFit="1" customWidth="1"/>
    <col min="19" max="19" width="4.140625" bestFit="1" customWidth="1"/>
    <col min="20" max="20" width="4" bestFit="1" customWidth="1"/>
    <col min="22" max="22" width="4.140625" bestFit="1" customWidth="1"/>
    <col min="23" max="23" width="4" bestFit="1" customWidth="1"/>
    <col min="25" max="25" width="4.140625" bestFit="1" customWidth="1"/>
    <col min="26" max="26" width="4" bestFit="1" customWidth="1"/>
    <col min="28" max="28" width="4.140625" bestFit="1" customWidth="1"/>
    <col min="29" max="29" width="4" bestFit="1" customWidth="1"/>
    <col min="31" max="31" width="4.140625" bestFit="1" customWidth="1"/>
    <col min="32" max="32" width="4" bestFit="1" customWidth="1"/>
    <col min="34" max="34" width="4.140625" bestFit="1" customWidth="1"/>
    <col min="35" max="35" width="4" bestFit="1" customWidth="1"/>
  </cols>
  <sheetData>
    <row r="1" spans="1:36" x14ac:dyDescent="0.25">
      <c r="A1" s="5" t="s">
        <v>317</v>
      </c>
      <c r="B1">
        <v>0</v>
      </c>
      <c r="C1" t="s">
        <v>0</v>
      </c>
      <c r="D1" s="5" t="s">
        <v>465</v>
      </c>
      <c r="E1">
        <v>0</v>
      </c>
      <c r="F1" t="s">
        <v>468</v>
      </c>
      <c r="G1" s="5" t="s">
        <v>466</v>
      </c>
      <c r="H1">
        <v>0</v>
      </c>
      <c r="I1" t="s">
        <v>468</v>
      </c>
      <c r="J1" s="5" t="s">
        <v>467</v>
      </c>
      <c r="K1">
        <v>0</v>
      </c>
      <c r="L1">
        <v>-8.1666859131758821E-3</v>
      </c>
      <c r="M1" s="5" t="s">
        <v>1359</v>
      </c>
      <c r="N1">
        <v>0</v>
      </c>
      <c r="O1" t="s">
        <v>2903</v>
      </c>
      <c r="P1" s="5" t="s">
        <v>1366</v>
      </c>
      <c r="Q1">
        <v>0</v>
      </c>
      <c r="R1" t="s">
        <v>1373</v>
      </c>
      <c r="S1" s="5" t="s">
        <v>1525</v>
      </c>
      <c r="T1">
        <v>0</v>
      </c>
      <c r="U1" t="s">
        <v>1531</v>
      </c>
      <c r="V1" s="5" t="s">
        <v>1526</v>
      </c>
      <c r="W1">
        <v>0</v>
      </c>
      <c r="X1" t="s">
        <v>1840</v>
      </c>
      <c r="Y1" s="5" t="s">
        <v>1527</v>
      </c>
      <c r="Z1">
        <v>0</v>
      </c>
      <c r="AA1">
        <v>-8.0935778228366975E-3</v>
      </c>
      <c r="AB1" s="5" t="s">
        <v>1528</v>
      </c>
      <c r="AC1">
        <v>0</v>
      </c>
      <c r="AD1" t="s">
        <v>1693</v>
      </c>
      <c r="AE1" s="5" t="s">
        <v>1529</v>
      </c>
      <c r="AF1">
        <v>0</v>
      </c>
      <c r="AG1" t="s">
        <v>2009</v>
      </c>
      <c r="AH1" s="5" t="s">
        <v>1530</v>
      </c>
      <c r="AI1">
        <v>0</v>
      </c>
      <c r="AJ1" t="s">
        <v>2155</v>
      </c>
    </row>
    <row r="2" spans="1:36" x14ac:dyDescent="0.25">
      <c r="B2">
        <v>1</v>
      </c>
      <c r="C2" t="s">
        <v>1</v>
      </c>
      <c r="E2">
        <v>1</v>
      </c>
      <c r="F2" t="s">
        <v>469</v>
      </c>
      <c r="H2">
        <v>1</v>
      </c>
      <c r="I2" t="s">
        <v>469</v>
      </c>
      <c r="K2">
        <v>1</v>
      </c>
      <c r="L2">
        <v>2.4367811257640206E-3</v>
      </c>
      <c r="N2">
        <v>1</v>
      </c>
      <c r="O2" t="s">
        <v>2904</v>
      </c>
      <c r="Q2">
        <v>1</v>
      </c>
      <c r="R2" t="s">
        <v>1374</v>
      </c>
      <c r="T2">
        <v>1</v>
      </c>
      <c r="U2" t="s">
        <v>1532</v>
      </c>
      <c r="W2">
        <v>1</v>
      </c>
      <c r="X2" t="s">
        <v>1841</v>
      </c>
      <c r="Z2">
        <v>1</v>
      </c>
      <c r="AA2">
        <v>-3.3415519507897212E-3</v>
      </c>
      <c r="AC2">
        <v>1</v>
      </c>
      <c r="AD2" t="s">
        <v>1694</v>
      </c>
      <c r="AF2">
        <v>1</v>
      </c>
      <c r="AG2" t="s">
        <v>2010</v>
      </c>
      <c r="AI2">
        <v>1</v>
      </c>
      <c r="AJ2" t="s">
        <v>2156</v>
      </c>
    </row>
    <row r="3" spans="1:36" x14ac:dyDescent="0.25">
      <c r="B3">
        <v>2</v>
      </c>
      <c r="C3" t="s">
        <v>2</v>
      </c>
      <c r="E3">
        <v>2</v>
      </c>
      <c r="F3" t="s">
        <v>470</v>
      </c>
      <c r="H3">
        <v>2</v>
      </c>
      <c r="I3" t="s">
        <v>470</v>
      </c>
      <c r="K3">
        <v>2</v>
      </c>
      <c r="L3">
        <v>1.8899139837618678E-2</v>
      </c>
      <c r="N3">
        <v>2</v>
      </c>
      <c r="O3" t="s">
        <v>2905</v>
      </c>
      <c r="Q3">
        <v>2</v>
      </c>
      <c r="R3" t="s">
        <v>1375</v>
      </c>
      <c r="T3">
        <v>2</v>
      </c>
      <c r="U3" t="s">
        <v>1533</v>
      </c>
      <c r="W3">
        <v>2</v>
      </c>
      <c r="X3" t="s">
        <v>1842</v>
      </c>
      <c r="Z3">
        <v>2</v>
      </c>
      <c r="AA3">
        <v>1.3476568423607208E-2</v>
      </c>
      <c r="AC3">
        <v>2</v>
      </c>
      <c r="AD3" t="s">
        <v>1695</v>
      </c>
      <c r="AF3">
        <v>2</v>
      </c>
      <c r="AG3" t="s">
        <v>2011</v>
      </c>
      <c r="AI3">
        <v>2</v>
      </c>
      <c r="AJ3" t="s">
        <v>2157</v>
      </c>
    </row>
    <row r="4" spans="1:36" x14ac:dyDescent="0.25">
      <c r="B4">
        <v>3</v>
      </c>
      <c r="C4" t="s">
        <v>3</v>
      </c>
      <c r="E4">
        <v>3</v>
      </c>
      <c r="F4" t="s">
        <v>471</v>
      </c>
      <c r="H4">
        <v>3</v>
      </c>
      <c r="I4" t="s">
        <v>471</v>
      </c>
      <c r="K4">
        <v>3</v>
      </c>
      <c r="L4">
        <v>3.5554746049414492E-2</v>
      </c>
      <c r="N4">
        <v>3</v>
      </c>
      <c r="O4" t="s">
        <v>2906</v>
      </c>
      <c r="Q4">
        <v>3</v>
      </c>
      <c r="R4" t="s">
        <v>1376</v>
      </c>
      <c r="T4">
        <v>3</v>
      </c>
      <c r="U4" t="s">
        <v>1534</v>
      </c>
      <c r="W4">
        <v>3</v>
      </c>
      <c r="X4" t="s">
        <v>1843</v>
      </c>
      <c r="Z4">
        <v>3</v>
      </c>
      <c r="AA4">
        <v>3.0495852460593484E-2</v>
      </c>
      <c r="AC4">
        <v>3</v>
      </c>
      <c r="AD4" t="s">
        <v>1696</v>
      </c>
      <c r="AF4">
        <v>3</v>
      </c>
      <c r="AG4" t="s">
        <v>2012</v>
      </c>
      <c r="AI4">
        <v>3</v>
      </c>
      <c r="AJ4" t="s">
        <v>2158</v>
      </c>
    </row>
    <row r="5" spans="1:36" x14ac:dyDescent="0.25">
      <c r="B5">
        <v>4</v>
      </c>
      <c r="C5" t="s">
        <v>4</v>
      </c>
      <c r="E5">
        <v>4</v>
      </c>
      <c r="F5" t="s">
        <v>472</v>
      </c>
      <c r="H5">
        <v>4</v>
      </c>
      <c r="I5" t="s">
        <v>472</v>
      </c>
      <c r="K5">
        <v>4</v>
      </c>
      <c r="L5">
        <v>5.2283460351549488E-2</v>
      </c>
      <c r="N5">
        <v>4</v>
      </c>
      <c r="O5" t="s">
        <v>2907</v>
      </c>
      <c r="Q5">
        <v>4</v>
      </c>
      <c r="R5" t="s">
        <v>1377</v>
      </c>
      <c r="T5">
        <v>4</v>
      </c>
      <c r="U5" t="s">
        <v>1535</v>
      </c>
      <c r="W5">
        <v>4</v>
      </c>
      <c r="X5" t="s">
        <v>1844</v>
      </c>
      <c r="Z5">
        <v>4</v>
      </c>
      <c r="AA5">
        <v>4.6956348545942682E-2</v>
      </c>
      <c r="AC5">
        <v>4</v>
      </c>
      <c r="AD5" t="s">
        <v>1697</v>
      </c>
      <c r="AF5">
        <v>4</v>
      </c>
      <c r="AG5" t="s">
        <v>2013</v>
      </c>
      <c r="AI5">
        <v>4</v>
      </c>
      <c r="AJ5" t="s">
        <v>2159</v>
      </c>
    </row>
    <row r="6" spans="1:36" x14ac:dyDescent="0.25">
      <c r="B6">
        <v>5</v>
      </c>
      <c r="C6" t="s">
        <v>5</v>
      </c>
      <c r="E6">
        <v>5</v>
      </c>
      <c r="F6" t="s">
        <v>473</v>
      </c>
      <c r="H6">
        <v>5</v>
      </c>
      <c r="I6" t="s">
        <v>473</v>
      </c>
      <c r="K6">
        <v>5</v>
      </c>
      <c r="L6">
        <v>6.893580696696075E-2</v>
      </c>
      <c r="N6">
        <v>5</v>
      </c>
      <c r="O6" t="s">
        <v>2908</v>
      </c>
      <c r="Q6">
        <v>5</v>
      </c>
      <c r="R6" t="s">
        <v>1378</v>
      </c>
      <c r="T6">
        <v>5</v>
      </c>
      <c r="U6" t="s">
        <v>1536</v>
      </c>
      <c r="W6">
        <v>5</v>
      </c>
      <c r="X6" t="s">
        <v>1845</v>
      </c>
      <c r="Z6">
        <v>5</v>
      </c>
      <c r="AA6">
        <v>6.3490418378257432E-2</v>
      </c>
      <c r="AC6">
        <v>5</v>
      </c>
      <c r="AD6" t="s">
        <v>1698</v>
      </c>
      <c r="AF6">
        <v>5</v>
      </c>
      <c r="AG6" t="s">
        <v>2014</v>
      </c>
      <c r="AI6">
        <v>5</v>
      </c>
      <c r="AJ6" t="s">
        <v>2160</v>
      </c>
    </row>
    <row r="7" spans="1:36" x14ac:dyDescent="0.25">
      <c r="B7">
        <v>6</v>
      </c>
      <c r="C7" t="s">
        <v>6</v>
      </c>
      <c r="E7">
        <v>6</v>
      </c>
      <c r="F7" t="s">
        <v>474</v>
      </c>
      <c r="H7">
        <v>6</v>
      </c>
      <c r="I7" t="s">
        <v>474</v>
      </c>
      <c r="K7">
        <v>6</v>
      </c>
      <c r="L7">
        <v>8.5538328323351037E-2</v>
      </c>
      <c r="N7">
        <v>6</v>
      </c>
      <c r="O7" t="s">
        <v>2909</v>
      </c>
      <c r="Q7">
        <v>6</v>
      </c>
      <c r="R7" t="s">
        <v>1379</v>
      </c>
      <c r="T7">
        <v>6</v>
      </c>
      <c r="U7" t="s">
        <v>1537</v>
      </c>
      <c r="W7">
        <v>6</v>
      </c>
      <c r="X7" t="s">
        <v>1846</v>
      </c>
      <c r="Z7">
        <v>6</v>
      </c>
      <c r="AA7">
        <v>8.0426815535750873E-2</v>
      </c>
      <c r="AC7">
        <v>6</v>
      </c>
      <c r="AD7" t="s">
        <v>1699</v>
      </c>
      <c r="AF7">
        <v>6</v>
      </c>
      <c r="AG7" t="s">
        <v>2015</v>
      </c>
      <c r="AI7">
        <v>6</v>
      </c>
      <c r="AJ7" t="s">
        <v>2161</v>
      </c>
    </row>
    <row r="8" spans="1:36" x14ac:dyDescent="0.25">
      <c r="B8">
        <v>7</v>
      </c>
      <c r="C8" t="s">
        <v>7</v>
      </c>
      <c r="E8">
        <v>7</v>
      </c>
      <c r="F8" t="s">
        <v>475</v>
      </c>
      <c r="H8">
        <v>7</v>
      </c>
      <c r="I8" t="s">
        <v>475</v>
      </c>
      <c r="K8">
        <v>7</v>
      </c>
      <c r="L8">
        <v>0.10215668200503771</v>
      </c>
      <c r="N8">
        <v>7</v>
      </c>
      <c r="O8" t="s">
        <v>2910</v>
      </c>
      <c r="Q8">
        <v>7</v>
      </c>
      <c r="R8" t="s">
        <v>1380</v>
      </c>
      <c r="T8">
        <v>7</v>
      </c>
      <c r="U8" t="s">
        <v>1538</v>
      </c>
      <c r="W8">
        <v>7</v>
      </c>
      <c r="X8" t="s">
        <v>1847</v>
      </c>
      <c r="Z8">
        <v>7</v>
      </c>
      <c r="AA8">
        <v>9.6918976271692839E-2</v>
      </c>
      <c r="AC8">
        <v>7</v>
      </c>
      <c r="AD8" t="s">
        <v>1700</v>
      </c>
      <c r="AF8">
        <v>7</v>
      </c>
      <c r="AG8" t="s">
        <v>2016</v>
      </c>
      <c r="AI8">
        <v>7</v>
      </c>
      <c r="AJ8" t="s">
        <v>2162</v>
      </c>
    </row>
    <row r="9" spans="1:36" x14ac:dyDescent="0.25">
      <c r="B9">
        <v>8</v>
      </c>
      <c r="C9" t="s">
        <v>8</v>
      </c>
      <c r="E9">
        <v>8</v>
      </c>
      <c r="F9" t="s">
        <v>476</v>
      </c>
      <c r="H9">
        <v>8</v>
      </c>
      <c r="I9" t="s">
        <v>476</v>
      </c>
      <c r="K9">
        <v>8</v>
      </c>
      <c r="L9">
        <v>0.11890867913849092</v>
      </c>
      <c r="N9">
        <v>8</v>
      </c>
      <c r="O9" t="s">
        <v>2911</v>
      </c>
      <c r="Q9">
        <v>8</v>
      </c>
      <c r="R9" t="s">
        <v>1381</v>
      </c>
      <c r="T9">
        <v>8</v>
      </c>
      <c r="U9" t="s">
        <v>1539</v>
      </c>
      <c r="W9">
        <v>8</v>
      </c>
      <c r="X9" t="s">
        <v>1848</v>
      </c>
      <c r="Z9">
        <v>8</v>
      </c>
      <c r="AA9">
        <v>0.11347167236906217</v>
      </c>
      <c r="AC9">
        <v>8</v>
      </c>
      <c r="AD9" t="s">
        <v>1701</v>
      </c>
      <c r="AF9">
        <v>8</v>
      </c>
      <c r="AG9" t="s">
        <v>2017</v>
      </c>
      <c r="AI9">
        <v>8</v>
      </c>
      <c r="AJ9" t="s">
        <v>2163</v>
      </c>
    </row>
    <row r="10" spans="1:36" x14ac:dyDescent="0.25">
      <c r="B10">
        <v>9</v>
      </c>
      <c r="C10" t="s">
        <v>9</v>
      </c>
      <c r="E10">
        <v>9</v>
      </c>
      <c r="F10" t="s">
        <v>477</v>
      </c>
      <c r="H10">
        <v>9</v>
      </c>
      <c r="I10" t="s">
        <v>477</v>
      </c>
      <c r="K10">
        <v>9</v>
      </c>
      <c r="L10">
        <v>0.13553913989246305</v>
      </c>
      <c r="N10">
        <v>9</v>
      </c>
      <c r="O10" t="s">
        <v>2912</v>
      </c>
      <c r="Q10">
        <v>9</v>
      </c>
      <c r="R10" t="s">
        <v>1382</v>
      </c>
      <c r="T10">
        <v>9</v>
      </c>
      <c r="U10" t="s">
        <v>1540</v>
      </c>
      <c r="W10">
        <v>9</v>
      </c>
      <c r="X10" t="s">
        <v>1849</v>
      </c>
      <c r="Z10">
        <v>9</v>
      </c>
      <c r="AA10">
        <v>0.13034660285187552</v>
      </c>
      <c r="AC10">
        <v>9</v>
      </c>
      <c r="AD10" t="s">
        <v>1702</v>
      </c>
      <c r="AF10">
        <v>9</v>
      </c>
      <c r="AG10" t="s">
        <v>2018</v>
      </c>
      <c r="AI10">
        <v>9</v>
      </c>
      <c r="AJ10" t="s">
        <v>2164</v>
      </c>
    </row>
    <row r="11" spans="1:36" x14ac:dyDescent="0.25">
      <c r="B11">
        <v>10</v>
      </c>
      <c r="C11" t="s">
        <v>10</v>
      </c>
      <c r="E11">
        <v>10</v>
      </c>
      <c r="F11" t="s">
        <v>478</v>
      </c>
      <c r="H11">
        <v>10</v>
      </c>
      <c r="I11" t="s">
        <v>478</v>
      </c>
      <c r="K11">
        <v>10</v>
      </c>
      <c r="L11">
        <v>0.15214585215849064</v>
      </c>
      <c r="N11">
        <v>10</v>
      </c>
      <c r="O11" t="s">
        <v>2913</v>
      </c>
      <c r="Q11">
        <v>10</v>
      </c>
      <c r="R11" t="s">
        <v>1383</v>
      </c>
      <c r="T11">
        <v>10</v>
      </c>
      <c r="U11" t="s">
        <v>1541</v>
      </c>
      <c r="W11">
        <v>10</v>
      </c>
      <c r="X11" t="s">
        <v>1850</v>
      </c>
      <c r="Z11">
        <v>10</v>
      </c>
      <c r="AA11">
        <v>0.14697520097934222</v>
      </c>
      <c r="AC11">
        <v>10</v>
      </c>
      <c r="AD11" t="s">
        <v>1703</v>
      </c>
      <c r="AF11">
        <v>10</v>
      </c>
      <c r="AG11" t="s">
        <v>2019</v>
      </c>
      <c r="AI11">
        <v>10</v>
      </c>
      <c r="AJ11" t="s">
        <v>2165</v>
      </c>
    </row>
    <row r="12" spans="1:36" x14ac:dyDescent="0.25">
      <c r="B12">
        <v>11</v>
      </c>
      <c r="C12" t="s">
        <v>11</v>
      </c>
      <c r="E12">
        <v>11</v>
      </c>
      <c r="F12" t="s">
        <v>479</v>
      </c>
      <c r="H12">
        <v>11</v>
      </c>
      <c r="I12" t="s">
        <v>479</v>
      </c>
      <c r="K12">
        <v>11</v>
      </c>
      <c r="L12">
        <v>0.16886152807508742</v>
      </c>
      <c r="N12">
        <v>11</v>
      </c>
      <c r="O12" t="s">
        <v>2914</v>
      </c>
      <c r="Q12">
        <v>11</v>
      </c>
      <c r="R12" t="s">
        <v>1384</v>
      </c>
      <c r="T12">
        <v>11</v>
      </c>
      <c r="U12" t="s">
        <v>1542</v>
      </c>
      <c r="W12">
        <v>11</v>
      </c>
      <c r="X12" t="s">
        <v>1851</v>
      </c>
      <c r="Z12">
        <v>11</v>
      </c>
      <c r="AA12">
        <v>0.16349390414298695</v>
      </c>
      <c r="AC12">
        <v>11</v>
      </c>
      <c r="AD12" t="s">
        <v>1704</v>
      </c>
      <c r="AF12">
        <v>11</v>
      </c>
      <c r="AG12" t="s">
        <v>2020</v>
      </c>
      <c r="AI12">
        <v>11</v>
      </c>
      <c r="AJ12" t="s">
        <v>2166</v>
      </c>
    </row>
    <row r="13" spans="1:36" x14ac:dyDescent="0.25">
      <c r="B13">
        <v>12</v>
      </c>
      <c r="C13" t="s">
        <v>12</v>
      </c>
      <c r="E13">
        <v>12</v>
      </c>
      <c r="F13" t="s">
        <v>480</v>
      </c>
      <c r="H13">
        <v>12</v>
      </c>
      <c r="I13" t="s">
        <v>480</v>
      </c>
      <c r="K13">
        <v>12</v>
      </c>
      <c r="L13">
        <v>0.18556835651578329</v>
      </c>
      <c r="N13">
        <v>12</v>
      </c>
      <c r="O13" t="s">
        <v>2915</v>
      </c>
      <c r="Q13">
        <v>12</v>
      </c>
      <c r="R13" t="s">
        <v>1385</v>
      </c>
      <c r="T13">
        <v>12</v>
      </c>
      <c r="U13" t="s">
        <v>1543</v>
      </c>
      <c r="W13">
        <v>12</v>
      </c>
      <c r="X13" t="s">
        <v>1852</v>
      </c>
      <c r="Z13">
        <v>12</v>
      </c>
      <c r="AA13">
        <v>0.18025707703547289</v>
      </c>
      <c r="AC13">
        <v>12</v>
      </c>
      <c r="AD13" t="s">
        <v>1705</v>
      </c>
      <c r="AF13">
        <v>12</v>
      </c>
      <c r="AG13" t="s">
        <v>2021</v>
      </c>
      <c r="AI13">
        <v>12</v>
      </c>
      <c r="AJ13" t="s">
        <v>2167</v>
      </c>
    </row>
    <row r="14" spans="1:36" x14ac:dyDescent="0.25">
      <c r="B14">
        <v>13</v>
      </c>
      <c r="C14" t="s">
        <v>13</v>
      </c>
      <c r="E14">
        <v>13</v>
      </c>
      <c r="F14" t="s">
        <v>481</v>
      </c>
      <c r="H14">
        <v>13</v>
      </c>
      <c r="I14" t="s">
        <v>481</v>
      </c>
      <c r="K14">
        <v>13</v>
      </c>
      <c r="L14">
        <v>0.20220207686614</v>
      </c>
      <c r="N14">
        <v>13</v>
      </c>
      <c r="O14" t="s">
        <v>2916</v>
      </c>
      <c r="Q14">
        <v>13</v>
      </c>
      <c r="R14" t="s">
        <v>1386</v>
      </c>
      <c r="T14">
        <v>13</v>
      </c>
      <c r="U14" t="s">
        <v>1544</v>
      </c>
      <c r="W14">
        <v>13</v>
      </c>
      <c r="X14" t="s">
        <v>1853</v>
      </c>
      <c r="Z14">
        <v>13</v>
      </c>
      <c r="AA14">
        <v>0.1970011580062779</v>
      </c>
      <c r="AC14">
        <v>13</v>
      </c>
      <c r="AD14" t="s">
        <v>1706</v>
      </c>
      <c r="AF14">
        <v>13</v>
      </c>
      <c r="AG14" t="s">
        <v>2022</v>
      </c>
      <c r="AI14">
        <v>13</v>
      </c>
      <c r="AJ14" t="s">
        <v>2168</v>
      </c>
    </row>
    <row r="15" spans="1:36" x14ac:dyDescent="0.25">
      <c r="B15">
        <v>14</v>
      </c>
      <c r="C15" t="s">
        <v>14</v>
      </c>
      <c r="E15">
        <v>14</v>
      </c>
      <c r="F15" t="s">
        <v>482</v>
      </c>
      <c r="H15">
        <v>14</v>
      </c>
      <c r="I15" t="s">
        <v>482</v>
      </c>
      <c r="K15">
        <v>14</v>
      </c>
      <c r="L15">
        <v>0.21883812549962853</v>
      </c>
      <c r="N15">
        <v>14</v>
      </c>
      <c r="O15" t="s">
        <v>2917</v>
      </c>
      <c r="Q15">
        <v>14</v>
      </c>
      <c r="R15" t="s">
        <v>1387</v>
      </c>
      <c r="T15">
        <v>14</v>
      </c>
      <c r="U15" t="s">
        <v>1545</v>
      </c>
      <c r="W15">
        <v>14</v>
      </c>
      <c r="X15" t="s">
        <v>1854</v>
      </c>
      <c r="Z15">
        <v>14</v>
      </c>
      <c r="AA15">
        <v>0.21353941874822993</v>
      </c>
      <c r="AC15">
        <v>14</v>
      </c>
      <c r="AD15" t="s">
        <v>1707</v>
      </c>
      <c r="AF15">
        <v>14</v>
      </c>
      <c r="AG15" t="s">
        <v>2023</v>
      </c>
      <c r="AI15">
        <v>14</v>
      </c>
      <c r="AJ15" t="s">
        <v>2169</v>
      </c>
    </row>
    <row r="16" spans="1:36" x14ac:dyDescent="0.25">
      <c r="B16">
        <v>15</v>
      </c>
      <c r="C16" t="s">
        <v>15</v>
      </c>
      <c r="E16">
        <v>15</v>
      </c>
      <c r="F16" t="s">
        <v>483</v>
      </c>
      <c r="H16">
        <v>15</v>
      </c>
      <c r="I16" t="s">
        <v>483</v>
      </c>
      <c r="K16">
        <v>15</v>
      </c>
      <c r="L16">
        <v>0.23377359613363485</v>
      </c>
      <c r="N16">
        <v>15</v>
      </c>
      <c r="O16" t="s">
        <v>2918</v>
      </c>
      <c r="Q16">
        <v>15</v>
      </c>
      <c r="R16" t="s">
        <v>1388</v>
      </c>
      <c r="T16">
        <v>15</v>
      </c>
      <c r="U16" t="s">
        <v>1546</v>
      </c>
      <c r="W16">
        <v>15</v>
      </c>
      <c r="X16" t="s">
        <v>1855</v>
      </c>
      <c r="Z16">
        <v>15</v>
      </c>
      <c r="AA16">
        <v>0.23029141588168314</v>
      </c>
      <c r="AC16">
        <v>15</v>
      </c>
      <c r="AD16" t="s">
        <v>1708</v>
      </c>
      <c r="AF16">
        <v>15</v>
      </c>
      <c r="AG16" t="s">
        <v>2024</v>
      </c>
      <c r="AI16">
        <v>15</v>
      </c>
      <c r="AJ16" t="s">
        <v>2170</v>
      </c>
    </row>
    <row r="17" spans="2:36" x14ac:dyDescent="0.25">
      <c r="B17">
        <v>16</v>
      </c>
      <c r="C17" t="s">
        <v>16</v>
      </c>
      <c r="E17">
        <v>16</v>
      </c>
      <c r="F17" t="s">
        <v>484</v>
      </c>
      <c r="H17">
        <v>16</v>
      </c>
      <c r="I17" t="s">
        <v>484</v>
      </c>
      <c r="K17">
        <v>16</v>
      </c>
      <c r="L17">
        <v>0.21676967876531861</v>
      </c>
      <c r="N17">
        <v>16</v>
      </c>
      <c r="O17" t="s">
        <v>2919</v>
      </c>
      <c r="Q17">
        <v>16</v>
      </c>
      <c r="R17" t="s">
        <v>1389</v>
      </c>
      <c r="T17">
        <v>16</v>
      </c>
      <c r="U17" t="s">
        <v>1547</v>
      </c>
      <c r="W17">
        <v>16</v>
      </c>
      <c r="X17" t="s">
        <v>1856</v>
      </c>
      <c r="Z17">
        <v>16</v>
      </c>
      <c r="AA17">
        <v>0.2470126796777963</v>
      </c>
      <c r="AC17">
        <v>16</v>
      </c>
      <c r="AD17" t="s">
        <v>1709</v>
      </c>
      <c r="AF17">
        <v>16</v>
      </c>
      <c r="AG17" t="s">
        <v>2025</v>
      </c>
      <c r="AI17">
        <v>16</v>
      </c>
      <c r="AJ17" t="s">
        <v>2171</v>
      </c>
    </row>
    <row r="18" spans="2:36" x14ac:dyDescent="0.25">
      <c r="B18">
        <v>17</v>
      </c>
      <c r="C18" t="s">
        <v>17</v>
      </c>
      <c r="E18">
        <v>17</v>
      </c>
      <c r="F18" t="s">
        <v>485</v>
      </c>
      <c r="H18">
        <v>17</v>
      </c>
      <c r="I18" t="s">
        <v>485</v>
      </c>
      <c r="K18">
        <v>17</v>
      </c>
      <c r="L18">
        <v>0.19972571492713501</v>
      </c>
      <c r="N18">
        <v>17</v>
      </c>
      <c r="O18" t="s">
        <v>2920</v>
      </c>
      <c r="Q18">
        <v>17</v>
      </c>
      <c r="R18" t="s">
        <v>1390</v>
      </c>
      <c r="T18">
        <v>17</v>
      </c>
      <c r="U18" t="s">
        <v>1548</v>
      </c>
      <c r="W18">
        <v>17</v>
      </c>
      <c r="X18" t="s">
        <v>1857</v>
      </c>
      <c r="Z18">
        <v>17</v>
      </c>
      <c r="AA18">
        <v>0.26354488688360561</v>
      </c>
      <c r="AC18">
        <v>17</v>
      </c>
      <c r="AD18" t="s">
        <v>1710</v>
      </c>
      <c r="AF18">
        <v>17</v>
      </c>
      <c r="AG18" t="s">
        <v>2026</v>
      </c>
      <c r="AI18">
        <v>17</v>
      </c>
      <c r="AJ18" t="s">
        <v>2172</v>
      </c>
    </row>
    <row r="19" spans="2:36" x14ac:dyDescent="0.25">
      <c r="B19">
        <v>18</v>
      </c>
      <c r="C19" t="s">
        <v>18</v>
      </c>
      <c r="E19">
        <v>18</v>
      </c>
      <c r="F19" t="s">
        <v>486</v>
      </c>
      <c r="H19">
        <v>18</v>
      </c>
      <c r="I19" t="s">
        <v>486</v>
      </c>
      <c r="K19">
        <v>18</v>
      </c>
      <c r="L19">
        <v>0.18316696529362297</v>
      </c>
      <c r="N19">
        <v>18</v>
      </c>
      <c r="O19" t="s">
        <v>2921</v>
      </c>
      <c r="Q19">
        <v>18</v>
      </c>
      <c r="R19" t="s">
        <v>1391</v>
      </c>
      <c r="T19">
        <v>18</v>
      </c>
      <c r="U19" t="s">
        <v>1549</v>
      </c>
      <c r="W19">
        <v>18</v>
      </c>
      <c r="X19" t="s">
        <v>1858</v>
      </c>
      <c r="Z19">
        <v>18</v>
      </c>
      <c r="AA19">
        <v>0.28031876987849791</v>
      </c>
      <c r="AC19">
        <v>18</v>
      </c>
      <c r="AD19" t="s">
        <v>1711</v>
      </c>
      <c r="AF19">
        <v>18</v>
      </c>
      <c r="AG19" t="s">
        <v>2027</v>
      </c>
      <c r="AI19">
        <v>18</v>
      </c>
      <c r="AJ19" t="s">
        <v>2173</v>
      </c>
    </row>
    <row r="20" spans="2:36" x14ac:dyDescent="0.25">
      <c r="B20">
        <v>19</v>
      </c>
      <c r="C20" t="s">
        <v>19</v>
      </c>
      <c r="E20">
        <v>19</v>
      </c>
      <c r="F20" t="s">
        <v>487</v>
      </c>
      <c r="H20">
        <v>19</v>
      </c>
      <c r="I20" t="s">
        <v>487</v>
      </c>
      <c r="K20">
        <v>19</v>
      </c>
      <c r="L20">
        <v>0.16654116110591446</v>
      </c>
      <c r="N20">
        <v>19</v>
      </c>
      <c r="O20" t="s">
        <v>2922</v>
      </c>
      <c r="Q20">
        <v>19</v>
      </c>
      <c r="R20" t="s">
        <v>1392</v>
      </c>
      <c r="T20">
        <v>19</v>
      </c>
      <c r="U20" t="s">
        <v>1550</v>
      </c>
      <c r="W20">
        <v>19</v>
      </c>
      <c r="X20" t="s">
        <v>1859</v>
      </c>
      <c r="Z20">
        <v>19</v>
      </c>
      <c r="AA20">
        <v>0.29703304882521564</v>
      </c>
      <c r="AC20">
        <v>19</v>
      </c>
      <c r="AD20" t="s">
        <v>1712</v>
      </c>
      <c r="AF20">
        <v>19</v>
      </c>
      <c r="AG20" t="s">
        <v>2028</v>
      </c>
      <c r="AI20">
        <v>19</v>
      </c>
      <c r="AJ20" t="s">
        <v>2174</v>
      </c>
    </row>
    <row r="21" spans="2:36" x14ac:dyDescent="0.25">
      <c r="B21">
        <v>20</v>
      </c>
      <c r="C21" t="s">
        <v>20</v>
      </c>
      <c r="E21">
        <v>20</v>
      </c>
      <c r="F21" t="s">
        <v>488</v>
      </c>
      <c r="H21">
        <v>20</v>
      </c>
      <c r="I21" t="s">
        <v>488</v>
      </c>
      <c r="K21">
        <v>20</v>
      </c>
      <c r="L21">
        <v>0.14962292455684922</v>
      </c>
      <c r="N21">
        <v>20</v>
      </c>
      <c r="O21" t="s">
        <v>2923</v>
      </c>
      <c r="Q21">
        <v>20</v>
      </c>
      <c r="R21" t="s">
        <v>1393</v>
      </c>
      <c r="T21">
        <v>20</v>
      </c>
      <c r="U21" t="s">
        <v>1551</v>
      </c>
      <c r="W21">
        <v>20</v>
      </c>
      <c r="X21" t="s">
        <v>1860</v>
      </c>
      <c r="Z21">
        <v>20</v>
      </c>
      <c r="AA21">
        <v>0.31352055299489395</v>
      </c>
      <c r="AC21">
        <v>20</v>
      </c>
      <c r="AD21" t="s">
        <v>1713</v>
      </c>
      <c r="AF21">
        <v>20</v>
      </c>
      <c r="AG21" t="s">
        <v>2029</v>
      </c>
      <c r="AI21">
        <v>20</v>
      </c>
      <c r="AJ21" t="s">
        <v>2175</v>
      </c>
    </row>
    <row r="22" spans="2:36" x14ac:dyDescent="0.25">
      <c r="B22">
        <v>21</v>
      </c>
      <c r="C22" t="s">
        <v>21</v>
      </c>
      <c r="E22">
        <v>21</v>
      </c>
      <c r="F22" t="s">
        <v>489</v>
      </c>
      <c r="H22">
        <v>21</v>
      </c>
      <c r="I22" t="s">
        <v>489</v>
      </c>
      <c r="K22">
        <v>21</v>
      </c>
      <c r="L22">
        <v>0.13311120624259995</v>
      </c>
      <c r="N22">
        <v>21</v>
      </c>
      <c r="O22" t="s">
        <v>2924</v>
      </c>
      <c r="Q22">
        <v>21</v>
      </c>
      <c r="R22" t="s">
        <v>1394</v>
      </c>
      <c r="T22">
        <v>21</v>
      </c>
      <c r="U22" t="s">
        <v>1552</v>
      </c>
      <c r="W22">
        <v>21</v>
      </c>
      <c r="X22" t="s">
        <v>1861</v>
      </c>
      <c r="Z22">
        <v>21</v>
      </c>
      <c r="AA22">
        <v>0.330435995604201</v>
      </c>
      <c r="AC22">
        <v>21</v>
      </c>
      <c r="AD22" t="s">
        <v>1714</v>
      </c>
      <c r="AF22">
        <v>21</v>
      </c>
      <c r="AG22" t="s">
        <v>2030</v>
      </c>
      <c r="AI22">
        <v>21</v>
      </c>
      <c r="AJ22" t="s">
        <v>2176</v>
      </c>
    </row>
    <row r="23" spans="2:36" x14ac:dyDescent="0.25">
      <c r="B23">
        <v>22</v>
      </c>
      <c r="C23" t="s">
        <v>22</v>
      </c>
      <c r="E23">
        <v>22</v>
      </c>
      <c r="F23" t="s">
        <v>490</v>
      </c>
      <c r="H23">
        <v>22</v>
      </c>
      <c r="I23" t="s">
        <v>490</v>
      </c>
      <c r="K23">
        <v>22</v>
      </c>
      <c r="L23">
        <v>0.11648167680188055</v>
      </c>
      <c r="N23">
        <v>22</v>
      </c>
      <c r="O23" t="s">
        <v>2925</v>
      </c>
      <c r="Q23">
        <v>22</v>
      </c>
      <c r="R23" t="s">
        <v>1395</v>
      </c>
      <c r="T23">
        <v>22</v>
      </c>
      <c r="U23" t="s">
        <v>1553</v>
      </c>
      <c r="W23">
        <v>22</v>
      </c>
      <c r="X23" t="s">
        <v>1862</v>
      </c>
      <c r="Z23">
        <v>22</v>
      </c>
      <c r="AA23">
        <v>0.34700592099674582</v>
      </c>
      <c r="AC23">
        <v>22</v>
      </c>
      <c r="AD23" t="s">
        <v>1715</v>
      </c>
      <c r="AF23">
        <v>22</v>
      </c>
      <c r="AG23" t="s">
        <v>2031</v>
      </c>
      <c r="AI23">
        <v>22</v>
      </c>
      <c r="AJ23" t="s">
        <v>2177</v>
      </c>
    </row>
    <row r="24" spans="2:36" x14ac:dyDescent="0.25">
      <c r="B24">
        <v>23</v>
      </c>
      <c r="C24" t="s">
        <v>23</v>
      </c>
      <c r="E24">
        <v>23</v>
      </c>
      <c r="F24" t="s">
        <v>491</v>
      </c>
      <c r="H24">
        <v>23</v>
      </c>
      <c r="I24" t="s">
        <v>491</v>
      </c>
      <c r="K24">
        <v>23</v>
      </c>
      <c r="L24">
        <v>9.9569028132331677E-2</v>
      </c>
      <c r="N24">
        <v>23</v>
      </c>
      <c r="O24" t="s">
        <v>2926</v>
      </c>
      <c r="Q24">
        <v>23</v>
      </c>
      <c r="R24" t="s">
        <v>1396</v>
      </c>
      <c r="T24">
        <v>23</v>
      </c>
      <c r="U24" t="s">
        <v>1554</v>
      </c>
      <c r="W24">
        <v>23</v>
      </c>
      <c r="X24" t="s">
        <v>1863</v>
      </c>
      <c r="Z24">
        <v>23</v>
      </c>
      <c r="AA24">
        <v>0.36351437971461054</v>
      </c>
      <c r="AC24">
        <v>23</v>
      </c>
      <c r="AD24" t="s">
        <v>1716</v>
      </c>
      <c r="AF24">
        <v>23</v>
      </c>
      <c r="AG24" t="s">
        <v>2032</v>
      </c>
      <c r="AI24">
        <v>23</v>
      </c>
      <c r="AJ24" t="s">
        <v>2178</v>
      </c>
    </row>
    <row r="25" spans="2:36" x14ac:dyDescent="0.25">
      <c r="B25">
        <v>24</v>
      </c>
      <c r="C25" t="s">
        <v>24</v>
      </c>
      <c r="E25">
        <v>24</v>
      </c>
      <c r="F25" t="s">
        <v>492</v>
      </c>
      <c r="H25">
        <v>24</v>
      </c>
      <c r="I25" t="s">
        <v>492</v>
      </c>
      <c r="K25">
        <v>24</v>
      </c>
      <c r="L25">
        <v>8.3086180528917003E-2</v>
      </c>
      <c r="N25">
        <v>24</v>
      </c>
      <c r="O25" t="s">
        <v>2927</v>
      </c>
      <c r="Q25">
        <v>24</v>
      </c>
      <c r="R25" t="s">
        <v>1397</v>
      </c>
      <c r="T25">
        <v>24</v>
      </c>
      <c r="U25" t="s">
        <v>1555</v>
      </c>
      <c r="W25">
        <v>24</v>
      </c>
      <c r="X25" t="s">
        <v>1864</v>
      </c>
      <c r="Z25">
        <v>24</v>
      </c>
      <c r="AA25">
        <v>0.38050479304076223</v>
      </c>
      <c r="AC25">
        <v>24</v>
      </c>
      <c r="AD25" t="s">
        <v>1717</v>
      </c>
      <c r="AF25">
        <v>24</v>
      </c>
      <c r="AG25" t="s">
        <v>2033</v>
      </c>
      <c r="AI25">
        <v>24</v>
      </c>
      <c r="AJ25" t="s">
        <v>2179</v>
      </c>
    </row>
    <row r="26" spans="2:36" x14ac:dyDescent="0.25">
      <c r="B26">
        <v>25</v>
      </c>
      <c r="C26" t="s">
        <v>25</v>
      </c>
      <c r="E26">
        <v>25</v>
      </c>
      <c r="F26" t="s">
        <v>493</v>
      </c>
      <c r="H26">
        <v>25</v>
      </c>
      <c r="I26" t="s">
        <v>493</v>
      </c>
      <c r="K26">
        <v>25</v>
      </c>
      <c r="L26">
        <v>6.6490178365295804E-2</v>
      </c>
      <c r="N26">
        <v>25</v>
      </c>
      <c r="O26" t="s">
        <v>2928</v>
      </c>
      <c r="Q26">
        <v>25</v>
      </c>
      <c r="R26" t="s">
        <v>1398</v>
      </c>
      <c r="T26">
        <v>25</v>
      </c>
      <c r="U26" t="s">
        <v>1556</v>
      </c>
      <c r="W26">
        <v>25</v>
      </c>
      <c r="X26" t="s">
        <v>1865</v>
      </c>
      <c r="Z26">
        <v>25</v>
      </c>
      <c r="AA26">
        <v>0.396944334577925</v>
      </c>
      <c r="AC26">
        <v>25</v>
      </c>
      <c r="AD26" t="s">
        <v>1718</v>
      </c>
      <c r="AF26">
        <v>25</v>
      </c>
      <c r="AG26" t="s">
        <v>2034</v>
      </c>
      <c r="AI26">
        <v>25</v>
      </c>
      <c r="AJ26" t="s">
        <v>2180</v>
      </c>
    </row>
    <row r="27" spans="2:36" x14ac:dyDescent="0.25">
      <c r="B27">
        <v>26</v>
      </c>
      <c r="C27" t="s">
        <v>26</v>
      </c>
      <c r="E27">
        <v>26</v>
      </c>
      <c r="F27" t="s">
        <v>494</v>
      </c>
      <c r="H27">
        <v>26</v>
      </c>
      <c r="I27" t="s">
        <v>494</v>
      </c>
      <c r="K27">
        <v>26</v>
      </c>
      <c r="L27">
        <v>4.9854595388433655E-2</v>
      </c>
      <c r="M27" s="2"/>
      <c r="N27">
        <v>26</v>
      </c>
      <c r="O27" t="s">
        <v>2929</v>
      </c>
      <c r="Q27">
        <v>26</v>
      </c>
      <c r="R27" t="s">
        <v>1399</v>
      </c>
      <c r="T27">
        <v>26</v>
      </c>
      <c r="U27" t="s">
        <v>1557</v>
      </c>
      <c r="W27">
        <v>26</v>
      </c>
      <c r="X27" t="s">
        <v>1866</v>
      </c>
      <c r="Z27">
        <v>26</v>
      </c>
      <c r="AA27">
        <v>0.39306168962730004</v>
      </c>
      <c r="AC27">
        <v>26</v>
      </c>
      <c r="AD27" t="s">
        <v>1719</v>
      </c>
      <c r="AF27">
        <v>26</v>
      </c>
      <c r="AG27" t="s">
        <v>2035</v>
      </c>
      <c r="AI27">
        <v>26</v>
      </c>
      <c r="AJ27" t="s">
        <v>2181</v>
      </c>
    </row>
    <row r="28" spans="2:36" x14ac:dyDescent="0.25">
      <c r="B28">
        <v>27</v>
      </c>
      <c r="C28" t="s">
        <v>27</v>
      </c>
      <c r="E28">
        <v>27</v>
      </c>
      <c r="F28" t="s">
        <v>495</v>
      </c>
      <c r="H28">
        <v>27</v>
      </c>
      <c r="I28" t="s">
        <v>495</v>
      </c>
      <c r="K28">
        <v>27</v>
      </c>
      <c r="L28">
        <v>5.3702316092081294E-2</v>
      </c>
      <c r="M28" s="2"/>
      <c r="N28">
        <v>27</v>
      </c>
      <c r="O28" t="s">
        <v>2930</v>
      </c>
      <c r="Q28">
        <v>27</v>
      </c>
      <c r="R28" t="s">
        <v>1400</v>
      </c>
      <c r="T28">
        <v>27</v>
      </c>
      <c r="U28" t="s">
        <v>1558</v>
      </c>
      <c r="W28">
        <v>27</v>
      </c>
      <c r="X28" t="s">
        <v>1867</v>
      </c>
      <c r="Z28">
        <v>27</v>
      </c>
      <c r="AA28">
        <v>0.37625986723482591</v>
      </c>
      <c r="AC28">
        <v>27</v>
      </c>
      <c r="AD28" t="s">
        <v>1720</v>
      </c>
      <c r="AF28">
        <v>27</v>
      </c>
      <c r="AG28" t="s">
        <v>2036</v>
      </c>
      <c r="AI28">
        <v>27</v>
      </c>
      <c r="AJ28" t="s">
        <v>2182</v>
      </c>
    </row>
    <row r="29" spans="2:36" x14ac:dyDescent="0.25">
      <c r="B29">
        <v>28</v>
      </c>
      <c r="C29" t="s">
        <v>28</v>
      </c>
      <c r="E29">
        <v>28</v>
      </c>
      <c r="F29" t="s">
        <v>496</v>
      </c>
      <c r="H29">
        <v>28</v>
      </c>
      <c r="I29" t="s">
        <v>496</v>
      </c>
      <c r="K29">
        <v>28</v>
      </c>
      <c r="L29">
        <v>7.0438480900238118E-2</v>
      </c>
      <c r="M29" s="2"/>
      <c r="N29">
        <v>28</v>
      </c>
      <c r="O29" t="s">
        <v>2931</v>
      </c>
      <c r="Q29">
        <v>28</v>
      </c>
      <c r="R29" t="s">
        <v>1401</v>
      </c>
      <c r="T29">
        <v>28</v>
      </c>
      <c r="U29" t="s">
        <v>1559</v>
      </c>
      <c r="W29">
        <v>28</v>
      </c>
      <c r="X29" t="s">
        <v>1868</v>
      </c>
      <c r="Z29">
        <v>28</v>
      </c>
      <c r="AA29">
        <v>0.3596913388121602</v>
      </c>
      <c r="AC29">
        <v>28</v>
      </c>
      <c r="AD29" t="s">
        <v>1721</v>
      </c>
      <c r="AF29">
        <v>28</v>
      </c>
      <c r="AG29" t="s">
        <v>2037</v>
      </c>
      <c r="AI29">
        <v>28</v>
      </c>
      <c r="AJ29" t="s">
        <v>2183</v>
      </c>
    </row>
    <row r="30" spans="2:36" x14ac:dyDescent="0.25">
      <c r="B30">
        <v>29</v>
      </c>
      <c r="C30" t="s">
        <v>29</v>
      </c>
      <c r="E30">
        <v>29</v>
      </c>
      <c r="F30" t="s">
        <v>497</v>
      </c>
      <c r="H30">
        <v>29</v>
      </c>
      <c r="I30" t="s">
        <v>497</v>
      </c>
      <c r="K30">
        <v>29</v>
      </c>
      <c r="L30">
        <v>8.7274761883063254E-2</v>
      </c>
      <c r="M30" s="2"/>
      <c r="N30">
        <v>29</v>
      </c>
      <c r="O30" t="s">
        <v>2932</v>
      </c>
      <c r="Q30">
        <v>29</v>
      </c>
      <c r="R30" t="s">
        <v>1402</v>
      </c>
      <c r="T30">
        <v>29</v>
      </c>
      <c r="U30" t="s">
        <v>1560</v>
      </c>
      <c r="W30">
        <v>29</v>
      </c>
      <c r="X30" t="s">
        <v>1869</v>
      </c>
      <c r="Z30">
        <v>29</v>
      </c>
      <c r="AA30">
        <v>0.34297752552206884</v>
      </c>
      <c r="AC30">
        <v>29</v>
      </c>
      <c r="AD30" t="s">
        <v>1722</v>
      </c>
      <c r="AF30">
        <v>29</v>
      </c>
      <c r="AG30" t="s">
        <v>2038</v>
      </c>
      <c r="AI30">
        <v>29</v>
      </c>
      <c r="AJ30" t="s">
        <v>2184</v>
      </c>
    </row>
    <row r="31" spans="2:36" x14ac:dyDescent="0.25">
      <c r="B31">
        <v>30</v>
      </c>
      <c r="C31" t="s">
        <v>30</v>
      </c>
      <c r="E31">
        <v>30</v>
      </c>
      <c r="F31" t="s">
        <v>498</v>
      </c>
      <c r="H31">
        <v>30</v>
      </c>
      <c r="I31" t="s">
        <v>498</v>
      </c>
      <c r="K31">
        <v>30</v>
      </c>
      <c r="L31">
        <v>0.10372641049251154</v>
      </c>
      <c r="M31" s="2"/>
      <c r="N31">
        <v>30</v>
      </c>
      <c r="O31" t="s">
        <v>2933</v>
      </c>
      <c r="Q31">
        <v>30</v>
      </c>
      <c r="R31" t="s">
        <v>1403</v>
      </c>
      <c r="T31">
        <v>30</v>
      </c>
      <c r="U31" t="s">
        <v>1561</v>
      </c>
      <c r="W31">
        <v>30</v>
      </c>
      <c r="X31" t="s">
        <v>1870</v>
      </c>
      <c r="Z31">
        <v>30</v>
      </c>
      <c r="AA31">
        <v>0.3262469485934284</v>
      </c>
      <c r="AC31">
        <v>30</v>
      </c>
      <c r="AD31" t="s">
        <v>1723</v>
      </c>
      <c r="AF31">
        <v>30</v>
      </c>
      <c r="AG31" t="s">
        <v>2039</v>
      </c>
      <c r="AI31">
        <v>30</v>
      </c>
      <c r="AJ31" t="s">
        <v>2185</v>
      </c>
    </row>
    <row r="32" spans="2:36" x14ac:dyDescent="0.25">
      <c r="B32">
        <v>31</v>
      </c>
      <c r="C32" t="s">
        <v>31</v>
      </c>
      <c r="E32">
        <v>31</v>
      </c>
      <c r="F32" t="s">
        <v>499</v>
      </c>
      <c r="H32">
        <v>31</v>
      </c>
      <c r="I32" t="s">
        <v>499</v>
      </c>
      <c r="K32">
        <v>31</v>
      </c>
      <c r="L32">
        <v>0.12049098035487657</v>
      </c>
      <c r="M32" s="2"/>
      <c r="N32">
        <v>31</v>
      </c>
      <c r="O32" t="s">
        <v>2934</v>
      </c>
      <c r="Q32">
        <v>31</v>
      </c>
      <c r="R32" t="s">
        <v>1404</v>
      </c>
      <c r="T32">
        <v>31</v>
      </c>
      <c r="U32" t="s">
        <v>1562</v>
      </c>
      <c r="W32">
        <v>31</v>
      </c>
      <c r="X32" t="s">
        <v>1871</v>
      </c>
      <c r="Z32">
        <v>31</v>
      </c>
      <c r="AA32">
        <v>0.30959180803825892</v>
      </c>
      <c r="AC32">
        <v>31</v>
      </c>
      <c r="AD32" t="s">
        <v>1724</v>
      </c>
      <c r="AF32">
        <v>31</v>
      </c>
      <c r="AG32" t="s">
        <v>2040</v>
      </c>
      <c r="AI32">
        <v>31</v>
      </c>
      <c r="AJ32" t="s">
        <v>2186</v>
      </c>
    </row>
    <row r="33" spans="2:36" x14ac:dyDescent="0.25">
      <c r="B33">
        <v>32</v>
      </c>
      <c r="C33" t="s">
        <v>32</v>
      </c>
      <c r="E33">
        <v>32</v>
      </c>
      <c r="F33" t="s">
        <v>500</v>
      </c>
      <c r="H33">
        <v>32</v>
      </c>
      <c r="I33" t="s">
        <v>500</v>
      </c>
      <c r="K33">
        <v>32</v>
      </c>
      <c r="L33">
        <v>0.13742830882562274</v>
      </c>
      <c r="M33" s="2"/>
      <c r="N33">
        <v>32</v>
      </c>
      <c r="O33" t="s">
        <v>2935</v>
      </c>
      <c r="Q33">
        <v>32</v>
      </c>
      <c r="R33" t="s">
        <v>1405</v>
      </c>
      <c r="T33">
        <v>32</v>
      </c>
      <c r="U33" t="s">
        <v>1563</v>
      </c>
      <c r="W33">
        <v>32</v>
      </c>
      <c r="X33" t="s">
        <v>1872</v>
      </c>
      <c r="Z33">
        <v>32</v>
      </c>
      <c r="AA33">
        <v>0.29289475838671669</v>
      </c>
      <c r="AC33">
        <v>32</v>
      </c>
      <c r="AD33" t="s">
        <v>1725</v>
      </c>
      <c r="AF33">
        <v>32</v>
      </c>
      <c r="AG33" t="s">
        <v>2041</v>
      </c>
      <c r="AI33">
        <v>32</v>
      </c>
      <c r="AJ33" t="s">
        <v>2187</v>
      </c>
    </row>
    <row r="34" spans="2:36" x14ac:dyDescent="0.25">
      <c r="B34">
        <v>33</v>
      </c>
      <c r="C34" t="s">
        <v>33</v>
      </c>
      <c r="E34">
        <v>33</v>
      </c>
      <c r="F34" t="s">
        <v>501</v>
      </c>
      <c r="H34">
        <v>33</v>
      </c>
      <c r="I34" t="s">
        <v>501</v>
      </c>
      <c r="K34">
        <v>33</v>
      </c>
      <c r="L34">
        <v>0.15384782712785189</v>
      </c>
      <c r="M34" s="2"/>
      <c r="N34">
        <v>33</v>
      </c>
      <c r="O34" t="s">
        <v>2936</v>
      </c>
      <c r="Q34">
        <v>33</v>
      </c>
      <c r="R34" t="s">
        <v>1406</v>
      </c>
      <c r="T34">
        <v>33</v>
      </c>
      <c r="U34" t="s">
        <v>1564</v>
      </c>
      <c r="W34">
        <v>33</v>
      </c>
      <c r="X34" t="s">
        <v>1873</v>
      </c>
      <c r="Z34">
        <v>33</v>
      </c>
      <c r="AA34">
        <v>0.27609572993400072</v>
      </c>
      <c r="AC34">
        <v>33</v>
      </c>
      <c r="AD34" t="s">
        <v>1726</v>
      </c>
      <c r="AF34">
        <v>33</v>
      </c>
      <c r="AG34" t="s">
        <v>2042</v>
      </c>
      <c r="AI34">
        <v>33</v>
      </c>
      <c r="AJ34" t="s">
        <v>2188</v>
      </c>
    </row>
    <row r="35" spans="2:36" x14ac:dyDescent="0.25">
      <c r="B35">
        <v>34</v>
      </c>
      <c r="C35" t="s">
        <v>34</v>
      </c>
      <c r="E35">
        <v>34</v>
      </c>
      <c r="F35" t="s">
        <v>502</v>
      </c>
      <c r="H35">
        <v>34</v>
      </c>
      <c r="I35" t="s">
        <v>502</v>
      </c>
      <c r="K35">
        <v>34</v>
      </c>
      <c r="L35">
        <v>0.17052252526132863</v>
      </c>
      <c r="M35" s="2"/>
      <c r="N35">
        <v>34</v>
      </c>
      <c r="O35" t="s">
        <v>2937</v>
      </c>
      <c r="Q35">
        <v>34</v>
      </c>
      <c r="R35" t="s">
        <v>1407</v>
      </c>
      <c r="T35">
        <v>34</v>
      </c>
      <c r="U35" t="s">
        <v>1565</v>
      </c>
      <c r="W35">
        <v>34</v>
      </c>
      <c r="X35" t="s">
        <v>1874</v>
      </c>
      <c r="Z35">
        <v>34</v>
      </c>
      <c r="AA35">
        <v>0.25952487322820317</v>
      </c>
      <c r="AC35">
        <v>34</v>
      </c>
      <c r="AD35" t="s">
        <v>1727</v>
      </c>
      <c r="AF35">
        <v>34</v>
      </c>
      <c r="AG35" t="s">
        <v>2043</v>
      </c>
      <c r="AI35">
        <v>34</v>
      </c>
      <c r="AJ35" t="s">
        <v>2189</v>
      </c>
    </row>
    <row r="36" spans="2:36" x14ac:dyDescent="0.25">
      <c r="B36">
        <v>35</v>
      </c>
      <c r="C36" t="s">
        <v>35</v>
      </c>
      <c r="E36">
        <v>35</v>
      </c>
      <c r="F36" t="s">
        <v>503</v>
      </c>
      <c r="H36">
        <v>35</v>
      </c>
      <c r="I36" t="s">
        <v>503</v>
      </c>
      <c r="K36">
        <v>35</v>
      </c>
      <c r="L36">
        <v>0.18748732747303029</v>
      </c>
      <c r="M36" s="2"/>
      <c r="N36">
        <v>35</v>
      </c>
      <c r="O36" t="s">
        <v>2938</v>
      </c>
      <c r="Q36">
        <v>35</v>
      </c>
      <c r="R36" t="s">
        <v>1408</v>
      </c>
      <c r="T36">
        <v>35</v>
      </c>
      <c r="U36" t="s">
        <v>1566</v>
      </c>
      <c r="W36">
        <v>35</v>
      </c>
      <c r="X36" t="s">
        <v>1875</v>
      </c>
      <c r="Z36">
        <v>35</v>
      </c>
      <c r="AA36">
        <v>0.24290186298025288</v>
      </c>
      <c r="AC36">
        <v>35</v>
      </c>
      <c r="AD36" t="s">
        <v>1728</v>
      </c>
      <c r="AF36">
        <v>35</v>
      </c>
      <c r="AG36" t="s">
        <v>2044</v>
      </c>
      <c r="AI36">
        <v>35</v>
      </c>
      <c r="AJ36" t="s">
        <v>2190</v>
      </c>
    </row>
    <row r="37" spans="2:36" x14ac:dyDescent="0.25">
      <c r="B37">
        <v>36</v>
      </c>
      <c r="C37" t="s">
        <v>36</v>
      </c>
      <c r="E37">
        <v>36</v>
      </c>
      <c r="F37" t="s">
        <v>504</v>
      </c>
      <c r="H37">
        <v>36</v>
      </c>
      <c r="I37" t="s">
        <v>504</v>
      </c>
      <c r="K37">
        <v>36</v>
      </c>
      <c r="L37">
        <v>0.20388030334755669</v>
      </c>
      <c r="M37" s="2"/>
      <c r="N37">
        <v>36</v>
      </c>
      <c r="O37" t="s">
        <v>2939</v>
      </c>
      <c r="Q37">
        <v>36</v>
      </c>
      <c r="R37" t="s">
        <v>1409</v>
      </c>
      <c r="T37">
        <v>36</v>
      </c>
      <c r="U37" t="s">
        <v>1567</v>
      </c>
      <c r="W37">
        <v>36</v>
      </c>
      <c r="X37" t="s">
        <v>1876</v>
      </c>
      <c r="Z37">
        <v>36</v>
      </c>
      <c r="AA37">
        <v>0.2264269315394864</v>
      </c>
      <c r="AC37">
        <v>36</v>
      </c>
      <c r="AD37" t="s">
        <v>1729</v>
      </c>
      <c r="AF37">
        <v>36</v>
      </c>
      <c r="AG37" t="s">
        <v>2045</v>
      </c>
      <c r="AI37">
        <v>36</v>
      </c>
      <c r="AJ37" t="s">
        <v>2191</v>
      </c>
    </row>
    <row r="38" spans="2:36" x14ac:dyDescent="0.25">
      <c r="B38">
        <v>37</v>
      </c>
      <c r="C38" t="s">
        <v>37</v>
      </c>
      <c r="E38">
        <v>37</v>
      </c>
      <c r="F38" t="s">
        <v>505</v>
      </c>
      <c r="H38">
        <v>37</v>
      </c>
      <c r="I38" t="s">
        <v>505</v>
      </c>
      <c r="K38">
        <v>37</v>
      </c>
      <c r="L38">
        <v>0.22050331359550701</v>
      </c>
      <c r="M38" s="2"/>
      <c r="N38">
        <v>37</v>
      </c>
      <c r="O38" t="s">
        <v>2940</v>
      </c>
      <c r="Q38">
        <v>37</v>
      </c>
      <c r="R38" t="s">
        <v>1410</v>
      </c>
      <c r="T38">
        <v>37</v>
      </c>
      <c r="U38" t="s">
        <v>1568</v>
      </c>
      <c r="W38">
        <v>37</v>
      </c>
      <c r="X38" t="s">
        <v>1877</v>
      </c>
      <c r="Z38">
        <v>37</v>
      </c>
      <c r="AA38">
        <v>0.20991474756861075</v>
      </c>
      <c r="AC38">
        <v>37</v>
      </c>
      <c r="AD38" t="s">
        <v>1730</v>
      </c>
      <c r="AF38">
        <v>37</v>
      </c>
      <c r="AG38" t="s">
        <v>2046</v>
      </c>
      <c r="AI38">
        <v>37</v>
      </c>
      <c r="AJ38" t="s">
        <v>2192</v>
      </c>
    </row>
    <row r="39" spans="2:36" x14ac:dyDescent="0.25">
      <c r="B39">
        <v>38</v>
      </c>
      <c r="C39" t="s">
        <v>38</v>
      </c>
      <c r="E39">
        <v>38</v>
      </c>
      <c r="F39" t="s">
        <v>506</v>
      </c>
      <c r="H39">
        <v>38</v>
      </c>
      <c r="I39" t="s">
        <v>506</v>
      </c>
      <c r="K39">
        <v>38</v>
      </c>
      <c r="L39">
        <v>0.23396125575405965</v>
      </c>
      <c r="M39" s="2"/>
      <c r="N39">
        <v>38</v>
      </c>
      <c r="O39" t="s">
        <v>2941</v>
      </c>
      <c r="Q39">
        <v>38</v>
      </c>
      <c r="R39" t="s">
        <v>1411</v>
      </c>
      <c r="T39">
        <v>38</v>
      </c>
      <c r="U39" t="s">
        <v>1569</v>
      </c>
      <c r="W39">
        <v>38</v>
      </c>
      <c r="X39" t="s">
        <v>1878</v>
      </c>
      <c r="Z39">
        <v>38</v>
      </c>
      <c r="AA39">
        <v>0.22636593052143267</v>
      </c>
      <c r="AC39">
        <v>38</v>
      </c>
      <c r="AD39" t="s">
        <v>1731</v>
      </c>
      <c r="AF39">
        <v>38</v>
      </c>
      <c r="AG39" t="s">
        <v>2047</v>
      </c>
      <c r="AI39">
        <v>38</v>
      </c>
      <c r="AJ39" t="s">
        <v>2193</v>
      </c>
    </row>
    <row r="40" spans="2:36" x14ac:dyDescent="0.25">
      <c r="B40">
        <v>39</v>
      </c>
      <c r="C40" t="s">
        <v>39</v>
      </c>
      <c r="E40">
        <v>39</v>
      </c>
      <c r="F40" t="s">
        <v>507</v>
      </c>
      <c r="H40">
        <v>39</v>
      </c>
      <c r="I40" t="s">
        <v>507</v>
      </c>
      <c r="K40">
        <v>39</v>
      </c>
      <c r="L40">
        <v>0.21661880601837658</v>
      </c>
      <c r="M40" s="2"/>
      <c r="N40">
        <v>39</v>
      </c>
      <c r="O40" t="s">
        <v>2942</v>
      </c>
      <c r="Q40">
        <v>39</v>
      </c>
      <c r="R40" t="s">
        <v>1412</v>
      </c>
      <c r="T40">
        <v>39</v>
      </c>
      <c r="U40" t="s">
        <v>1570</v>
      </c>
      <c r="W40">
        <v>39</v>
      </c>
      <c r="X40" t="s">
        <v>1879</v>
      </c>
      <c r="Z40">
        <v>39</v>
      </c>
      <c r="AA40">
        <v>0.2432385327211142</v>
      </c>
      <c r="AC40">
        <v>39</v>
      </c>
      <c r="AD40" t="s">
        <v>1732</v>
      </c>
      <c r="AF40">
        <v>39</v>
      </c>
      <c r="AG40" t="s">
        <v>2048</v>
      </c>
      <c r="AI40">
        <v>39</v>
      </c>
      <c r="AJ40" t="s">
        <v>2194</v>
      </c>
    </row>
    <row r="41" spans="2:36" x14ac:dyDescent="0.25">
      <c r="B41">
        <v>40</v>
      </c>
      <c r="C41" t="s">
        <v>40</v>
      </c>
      <c r="E41">
        <v>40</v>
      </c>
      <c r="F41" t="s">
        <v>508</v>
      </c>
      <c r="H41">
        <v>40</v>
      </c>
      <c r="I41" t="s">
        <v>508</v>
      </c>
      <c r="K41">
        <v>40</v>
      </c>
      <c r="L41">
        <v>0.19985656443914337</v>
      </c>
      <c r="M41" s="2"/>
      <c r="N41">
        <v>40</v>
      </c>
      <c r="O41" t="s">
        <v>2943</v>
      </c>
      <c r="Q41">
        <v>40</v>
      </c>
      <c r="R41" t="s">
        <v>1413</v>
      </c>
      <c r="T41">
        <v>40</v>
      </c>
      <c r="U41" t="s">
        <v>1571</v>
      </c>
      <c r="W41">
        <v>40</v>
      </c>
      <c r="X41" t="s">
        <v>1880</v>
      </c>
      <c r="Z41">
        <v>40</v>
      </c>
      <c r="AA41">
        <v>0.25999984298709472</v>
      </c>
      <c r="AC41">
        <v>40</v>
      </c>
      <c r="AD41" t="s">
        <v>1733</v>
      </c>
      <c r="AF41">
        <v>40</v>
      </c>
      <c r="AG41" t="s">
        <v>2049</v>
      </c>
      <c r="AI41">
        <v>40</v>
      </c>
      <c r="AJ41" t="s">
        <v>2195</v>
      </c>
    </row>
    <row r="42" spans="2:36" x14ac:dyDescent="0.25">
      <c r="B42">
        <v>41</v>
      </c>
      <c r="C42" t="s">
        <v>41</v>
      </c>
      <c r="E42">
        <v>41</v>
      </c>
      <c r="F42" t="s">
        <v>509</v>
      </c>
      <c r="H42">
        <v>41</v>
      </c>
      <c r="I42" t="s">
        <v>509</v>
      </c>
      <c r="K42">
        <v>41</v>
      </c>
      <c r="L42">
        <v>0.18300584810090095</v>
      </c>
      <c r="M42" s="2"/>
      <c r="N42">
        <v>41</v>
      </c>
      <c r="O42" t="s">
        <v>2944</v>
      </c>
      <c r="Q42">
        <v>41</v>
      </c>
      <c r="R42" t="s">
        <v>1414</v>
      </c>
      <c r="T42">
        <v>41</v>
      </c>
      <c r="U42" t="s">
        <v>1572</v>
      </c>
      <c r="W42">
        <v>41</v>
      </c>
      <c r="X42" t="s">
        <v>1881</v>
      </c>
      <c r="Z42">
        <v>41</v>
      </c>
      <c r="AA42">
        <v>0.27658886030132046</v>
      </c>
      <c r="AC42">
        <v>41</v>
      </c>
      <c r="AD42" t="s">
        <v>1734</v>
      </c>
      <c r="AF42">
        <v>41</v>
      </c>
      <c r="AG42" t="s">
        <v>2050</v>
      </c>
      <c r="AI42">
        <v>41</v>
      </c>
      <c r="AJ42" t="s">
        <v>2196</v>
      </c>
    </row>
    <row r="43" spans="2:36" x14ac:dyDescent="0.25">
      <c r="B43">
        <v>42</v>
      </c>
      <c r="C43" t="s">
        <v>42</v>
      </c>
      <c r="E43">
        <v>42</v>
      </c>
      <c r="F43" t="s">
        <v>510</v>
      </c>
      <c r="H43">
        <v>42</v>
      </c>
      <c r="I43" t="s">
        <v>510</v>
      </c>
      <c r="K43">
        <v>42</v>
      </c>
      <c r="L43">
        <v>0.16639447926860973</v>
      </c>
      <c r="M43" s="2"/>
      <c r="N43">
        <v>42</v>
      </c>
      <c r="O43" t="s">
        <v>2945</v>
      </c>
      <c r="Q43">
        <v>42</v>
      </c>
      <c r="R43" t="s">
        <v>1415</v>
      </c>
      <c r="T43">
        <v>42</v>
      </c>
      <c r="U43" t="s">
        <v>1573</v>
      </c>
      <c r="W43">
        <v>42</v>
      </c>
      <c r="X43" t="s">
        <v>1882</v>
      </c>
      <c r="Z43">
        <v>42</v>
      </c>
      <c r="AA43">
        <v>0.29319929782035892</v>
      </c>
      <c r="AC43">
        <v>42</v>
      </c>
      <c r="AD43" t="s">
        <v>1735</v>
      </c>
      <c r="AF43">
        <v>42</v>
      </c>
      <c r="AG43" t="s">
        <v>2051</v>
      </c>
      <c r="AI43">
        <v>42</v>
      </c>
      <c r="AJ43" t="s">
        <v>2197</v>
      </c>
    </row>
    <row r="44" spans="2:36" x14ac:dyDescent="0.25">
      <c r="B44">
        <v>43</v>
      </c>
      <c r="C44" t="s">
        <v>43</v>
      </c>
      <c r="E44">
        <v>43</v>
      </c>
      <c r="F44" t="s">
        <v>511</v>
      </c>
      <c r="H44">
        <v>43</v>
      </c>
      <c r="I44" t="s">
        <v>511</v>
      </c>
      <c r="K44">
        <v>43</v>
      </c>
      <c r="L44">
        <v>0.14990371550254686</v>
      </c>
      <c r="M44" s="2"/>
      <c r="N44">
        <v>43</v>
      </c>
      <c r="O44" t="s">
        <v>2946</v>
      </c>
      <c r="Q44">
        <v>43</v>
      </c>
      <c r="R44" t="s">
        <v>1416</v>
      </c>
      <c r="T44">
        <v>43</v>
      </c>
      <c r="U44" t="s">
        <v>1574</v>
      </c>
      <c r="W44">
        <v>43</v>
      </c>
      <c r="X44" t="s">
        <v>1883</v>
      </c>
      <c r="Z44">
        <v>43</v>
      </c>
      <c r="AA44">
        <v>0.30994989798393302</v>
      </c>
      <c r="AC44">
        <v>43</v>
      </c>
      <c r="AD44" t="s">
        <v>1736</v>
      </c>
      <c r="AF44">
        <v>43</v>
      </c>
      <c r="AG44" t="s">
        <v>2052</v>
      </c>
      <c r="AI44">
        <v>43</v>
      </c>
      <c r="AJ44" t="s">
        <v>2198</v>
      </c>
    </row>
    <row r="45" spans="2:36" x14ac:dyDescent="0.25">
      <c r="B45">
        <v>44</v>
      </c>
      <c r="C45" t="s">
        <v>44</v>
      </c>
      <c r="E45">
        <v>44</v>
      </c>
      <c r="F45" t="s">
        <v>512</v>
      </c>
      <c r="H45">
        <v>44</v>
      </c>
      <c r="I45" t="s">
        <v>512</v>
      </c>
      <c r="K45">
        <v>44</v>
      </c>
      <c r="L45">
        <v>0.13297663147758071</v>
      </c>
      <c r="M45" s="2"/>
      <c r="N45">
        <v>44</v>
      </c>
      <c r="O45" t="s">
        <v>2947</v>
      </c>
      <c r="Q45">
        <v>44</v>
      </c>
      <c r="R45" t="s">
        <v>1417</v>
      </c>
      <c r="T45">
        <v>44</v>
      </c>
      <c r="U45" t="s">
        <v>1575</v>
      </c>
      <c r="W45">
        <v>44</v>
      </c>
      <c r="X45" t="s">
        <v>1884</v>
      </c>
      <c r="Z45">
        <v>44</v>
      </c>
      <c r="AA45">
        <v>0.32658874055717974</v>
      </c>
      <c r="AC45">
        <v>44</v>
      </c>
      <c r="AD45" t="s">
        <v>1737</v>
      </c>
      <c r="AF45">
        <v>44</v>
      </c>
      <c r="AG45" t="s">
        <v>2053</v>
      </c>
      <c r="AI45">
        <v>44</v>
      </c>
      <c r="AJ45" t="s">
        <v>2199</v>
      </c>
    </row>
    <row r="46" spans="2:36" x14ac:dyDescent="0.25">
      <c r="B46">
        <v>45</v>
      </c>
      <c r="C46" t="s">
        <v>45</v>
      </c>
      <c r="E46">
        <v>45</v>
      </c>
      <c r="F46" t="s">
        <v>513</v>
      </c>
      <c r="H46">
        <v>45</v>
      </c>
      <c r="I46" t="s">
        <v>513</v>
      </c>
      <c r="K46">
        <v>45</v>
      </c>
      <c r="L46">
        <v>0.11640437780190409</v>
      </c>
      <c r="M46" s="2"/>
      <c r="N46">
        <v>45</v>
      </c>
      <c r="O46" t="s">
        <v>2948</v>
      </c>
      <c r="Q46">
        <v>45</v>
      </c>
      <c r="R46" t="s">
        <v>1418</v>
      </c>
      <c r="T46">
        <v>45</v>
      </c>
      <c r="U46" t="s">
        <v>1576</v>
      </c>
      <c r="W46">
        <v>45</v>
      </c>
      <c r="X46" t="s">
        <v>1885</v>
      </c>
      <c r="Z46">
        <v>45</v>
      </c>
      <c r="AA46">
        <v>0.34322246090753644</v>
      </c>
      <c r="AC46">
        <v>45</v>
      </c>
      <c r="AD46" t="s">
        <v>1738</v>
      </c>
      <c r="AF46">
        <v>45</v>
      </c>
      <c r="AG46" t="s">
        <v>2054</v>
      </c>
      <c r="AI46">
        <v>45</v>
      </c>
      <c r="AJ46" t="s">
        <v>2200</v>
      </c>
    </row>
    <row r="47" spans="2:36" x14ac:dyDescent="0.25">
      <c r="B47">
        <v>46</v>
      </c>
      <c r="C47" t="s">
        <v>46</v>
      </c>
      <c r="E47">
        <v>46</v>
      </c>
      <c r="F47" t="s">
        <v>514</v>
      </c>
      <c r="H47">
        <v>46</v>
      </c>
      <c r="I47" t="s">
        <v>514</v>
      </c>
      <c r="K47">
        <v>46</v>
      </c>
      <c r="L47">
        <v>9.99215301984894E-2</v>
      </c>
      <c r="M47" s="2"/>
      <c r="N47">
        <v>46</v>
      </c>
      <c r="O47" t="s">
        <v>2949</v>
      </c>
      <c r="Q47">
        <v>46</v>
      </c>
      <c r="R47" t="s">
        <v>1419</v>
      </c>
      <c r="T47">
        <v>46</v>
      </c>
      <c r="U47" t="s">
        <v>1577</v>
      </c>
      <c r="W47">
        <v>46</v>
      </c>
      <c r="X47" t="s">
        <v>1886</v>
      </c>
      <c r="Z47">
        <v>46</v>
      </c>
      <c r="AA47">
        <v>0.35997678632412144</v>
      </c>
      <c r="AC47">
        <v>46</v>
      </c>
      <c r="AD47" t="s">
        <v>1739</v>
      </c>
      <c r="AF47">
        <v>46</v>
      </c>
      <c r="AG47" t="s">
        <v>2055</v>
      </c>
      <c r="AI47">
        <v>46</v>
      </c>
      <c r="AJ47" t="s">
        <v>2201</v>
      </c>
    </row>
    <row r="48" spans="2:36" x14ac:dyDescent="0.25">
      <c r="B48">
        <v>47</v>
      </c>
      <c r="C48" t="s">
        <v>47</v>
      </c>
      <c r="E48">
        <v>47</v>
      </c>
      <c r="F48" t="s">
        <v>515</v>
      </c>
      <c r="H48">
        <v>47</v>
      </c>
      <c r="I48" t="s">
        <v>515</v>
      </c>
      <c r="K48">
        <v>47</v>
      </c>
      <c r="L48">
        <v>8.2962315866304107E-2</v>
      </c>
      <c r="M48" s="2"/>
      <c r="N48">
        <v>47</v>
      </c>
      <c r="O48" t="s">
        <v>2950</v>
      </c>
      <c r="Q48">
        <v>47</v>
      </c>
      <c r="R48" t="s">
        <v>1420</v>
      </c>
      <c r="T48">
        <v>47</v>
      </c>
      <c r="U48" t="s">
        <v>1578</v>
      </c>
      <c r="W48">
        <v>47</v>
      </c>
      <c r="X48" t="s">
        <v>1887</v>
      </c>
      <c r="Z48">
        <v>47</v>
      </c>
      <c r="AA48">
        <v>0.37656254404196265</v>
      </c>
      <c r="AC48">
        <v>47</v>
      </c>
      <c r="AD48" t="s">
        <v>1740</v>
      </c>
      <c r="AF48">
        <v>47</v>
      </c>
      <c r="AG48" t="s">
        <v>2056</v>
      </c>
      <c r="AI48">
        <v>47</v>
      </c>
      <c r="AJ48" t="s">
        <v>2202</v>
      </c>
    </row>
    <row r="49" spans="2:36" x14ac:dyDescent="0.25">
      <c r="B49">
        <v>48</v>
      </c>
      <c r="C49" t="s">
        <v>48</v>
      </c>
      <c r="E49">
        <v>48</v>
      </c>
      <c r="F49" t="s">
        <v>516</v>
      </c>
      <c r="H49">
        <v>48</v>
      </c>
      <c r="I49" t="s">
        <v>516</v>
      </c>
      <c r="K49">
        <v>48</v>
      </c>
      <c r="L49">
        <v>6.6459910684582138E-2</v>
      </c>
      <c r="M49" s="2"/>
      <c r="N49">
        <v>48</v>
      </c>
      <c r="O49" t="s">
        <v>2951</v>
      </c>
      <c r="Q49">
        <v>48</v>
      </c>
      <c r="R49" t="s">
        <v>1421</v>
      </c>
      <c r="T49">
        <v>48</v>
      </c>
      <c r="U49" t="s">
        <v>1579</v>
      </c>
      <c r="W49">
        <v>48</v>
      </c>
      <c r="X49" t="s">
        <v>1888</v>
      </c>
      <c r="Z49">
        <v>48</v>
      </c>
      <c r="AA49">
        <v>0.3932810138983176</v>
      </c>
      <c r="AC49">
        <v>48</v>
      </c>
      <c r="AD49" t="s">
        <v>1741</v>
      </c>
      <c r="AF49">
        <v>48</v>
      </c>
      <c r="AG49" t="s">
        <v>2057</v>
      </c>
      <c r="AI49">
        <v>48</v>
      </c>
      <c r="AJ49" t="s">
        <v>2203</v>
      </c>
    </row>
    <row r="50" spans="2:36" x14ac:dyDescent="0.25">
      <c r="B50">
        <v>49</v>
      </c>
      <c r="C50" t="s">
        <v>49</v>
      </c>
      <c r="E50">
        <v>49</v>
      </c>
      <c r="F50" t="s">
        <v>517</v>
      </c>
      <c r="H50">
        <v>49</v>
      </c>
      <c r="I50" t="s">
        <v>517</v>
      </c>
      <c r="K50">
        <v>49</v>
      </c>
      <c r="L50">
        <v>4.9722814563172582E-2</v>
      </c>
      <c r="M50" s="2"/>
      <c r="N50">
        <v>49</v>
      </c>
      <c r="O50" t="s">
        <v>2952</v>
      </c>
      <c r="Q50">
        <v>49</v>
      </c>
      <c r="R50" t="s">
        <v>1422</v>
      </c>
      <c r="T50">
        <v>49</v>
      </c>
      <c r="U50" t="s">
        <v>1580</v>
      </c>
      <c r="W50">
        <v>49</v>
      </c>
      <c r="X50" t="s">
        <v>1889</v>
      </c>
      <c r="Z50">
        <v>49</v>
      </c>
      <c r="AA50">
        <v>0.39793664884870722</v>
      </c>
      <c r="AC50">
        <v>49</v>
      </c>
      <c r="AD50" t="s">
        <v>1742</v>
      </c>
      <c r="AF50">
        <v>49</v>
      </c>
      <c r="AG50" t="s">
        <v>2058</v>
      </c>
      <c r="AI50">
        <v>49</v>
      </c>
      <c r="AJ50" t="s">
        <v>2204</v>
      </c>
    </row>
    <row r="51" spans="2:36" x14ac:dyDescent="0.25">
      <c r="B51">
        <v>50</v>
      </c>
      <c r="C51" t="s">
        <v>50</v>
      </c>
      <c r="E51">
        <v>50</v>
      </c>
      <c r="F51" t="s">
        <v>518</v>
      </c>
      <c r="H51">
        <v>50</v>
      </c>
      <c r="I51" t="s">
        <v>518</v>
      </c>
      <c r="K51">
        <v>50</v>
      </c>
      <c r="L51">
        <v>5.5523964814418167E-2</v>
      </c>
      <c r="N51">
        <v>50</v>
      </c>
      <c r="O51" t="s">
        <v>2953</v>
      </c>
      <c r="Q51">
        <v>50</v>
      </c>
      <c r="R51" t="s">
        <v>1423</v>
      </c>
      <c r="T51">
        <v>50</v>
      </c>
      <c r="U51" t="s">
        <v>1581</v>
      </c>
      <c r="W51">
        <v>50</v>
      </c>
      <c r="X51" t="s">
        <v>1890</v>
      </c>
      <c r="Z51">
        <v>50</v>
      </c>
      <c r="AA51">
        <v>0.38086102035993086</v>
      </c>
      <c r="AC51">
        <v>50</v>
      </c>
      <c r="AD51" t="s">
        <v>1743</v>
      </c>
      <c r="AF51">
        <v>50</v>
      </c>
      <c r="AG51" t="s">
        <v>2059</v>
      </c>
      <c r="AI51">
        <v>50</v>
      </c>
      <c r="AJ51" t="s">
        <v>2205</v>
      </c>
    </row>
    <row r="52" spans="2:36" x14ac:dyDescent="0.25">
      <c r="B52">
        <v>51</v>
      </c>
      <c r="C52" t="s">
        <v>51</v>
      </c>
      <c r="E52">
        <v>51</v>
      </c>
      <c r="F52" t="s">
        <v>519</v>
      </c>
      <c r="H52">
        <v>51</v>
      </c>
      <c r="I52" t="s">
        <v>519</v>
      </c>
      <c r="K52">
        <v>51</v>
      </c>
      <c r="L52">
        <v>7.2426369038187027E-2</v>
      </c>
      <c r="M52" s="2"/>
      <c r="N52">
        <v>51</v>
      </c>
      <c r="O52" t="s">
        <v>2954</v>
      </c>
      <c r="Q52">
        <v>51</v>
      </c>
      <c r="R52" t="s">
        <v>1424</v>
      </c>
      <c r="T52">
        <v>51</v>
      </c>
      <c r="U52" t="s">
        <v>1582</v>
      </c>
      <c r="W52">
        <v>51</v>
      </c>
      <c r="X52" t="s">
        <v>1891</v>
      </c>
      <c r="Z52">
        <v>51</v>
      </c>
      <c r="AA52">
        <v>0.36426594950956237</v>
      </c>
      <c r="AC52">
        <v>51</v>
      </c>
      <c r="AD52" t="s">
        <v>1744</v>
      </c>
      <c r="AF52">
        <v>51</v>
      </c>
      <c r="AG52" t="s">
        <v>2060</v>
      </c>
      <c r="AI52">
        <v>51</v>
      </c>
      <c r="AJ52" t="s">
        <v>2206</v>
      </c>
    </row>
    <row r="53" spans="2:36" x14ac:dyDescent="0.25">
      <c r="B53">
        <v>52</v>
      </c>
      <c r="C53" t="s">
        <v>52</v>
      </c>
      <c r="E53">
        <v>52</v>
      </c>
      <c r="F53" t="s">
        <v>520</v>
      </c>
      <c r="H53">
        <v>52</v>
      </c>
      <c r="I53" t="s">
        <v>520</v>
      </c>
      <c r="K53">
        <v>52</v>
      </c>
      <c r="L53">
        <v>8.9333895484845882E-2</v>
      </c>
      <c r="M53" s="2"/>
      <c r="N53">
        <v>52</v>
      </c>
      <c r="O53" t="s">
        <v>2955</v>
      </c>
      <c r="Q53">
        <v>52</v>
      </c>
      <c r="R53" t="s">
        <v>1425</v>
      </c>
      <c r="T53">
        <v>52</v>
      </c>
      <c r="U53" t="s">
        <v>1583</v>
      </c>
      <c r="W53">
        <v>52</v>
      </c>
      <c r="X53" t="s">
        <v>1892</v>
      </c>
      <c r="Z53">
        <v>52</v>
      </c>
      <c r="AA53">
        <v>0.34750324227370277</v>
      </c>
      <c r="AC53">
        <v>52</v>
      </c>
      <c r="AD53" t="s">
        <v>1745</v>
      </c>
      <c r="AF53">
        <v>52</v>
      </c>
      <c r="AG53" t="s">
        <v>2061</v>
      </c>
      <c r="AI53">
        <v>52</v>
      </c>
      <c r="AJ53" t="s">
        <v>2207</v>
      </c>
    </row>
    <row r="54" spans="2:36" x14ac:dyDescent="0.25">
      <c r="B54">
        <v>53</v>
      </c>
      <c r="C54" t="s">
        <v>53</v>
      </c>
      <c r="E54">
        <v>53</v>
      </c>
      <c r="F54" t="s">
        <v>521</v>
      </c>
      <c r="H54">
        <v>53</v>
      </c>
      <c r="I54" t="s">
        <v>521</v>
      </c>
      <c r="K54">
        <v>53</v>
      </c>
      <c r="L54">
        <v>0.10585632390150153</v>
      </c>
      <c r="M54" s="2"/>
      <c r="N54">
        <v>53</v>
      </c>
      <c r="O54" t="s">
        <v>2956</v>
      </c>
      <c r="Q54">
        <v>53</v>
      </c>
      <c r="R54" t="s">
        <v>1426</v>
      </c>
      <c r="T54">
        <v>53</v>
      </c>
      <c r="U54" t="s">
        <v>1584</v>
      </c>
      <c r="W54">
        <v>53</v>
      </c>
      <c r="X54" t="s">
        <v>1893</v>
      </c>
      <c r="Z54">
        <v>53</v>
      </c>
      <c r="AA54">
        <v>0.33081410878480877</v>
      </c>
      <c r="AC54">
        <v>53</v>
      </c>
      <c r="AD54" t="s">
        <v>1746</v>
      </c>
      <c r="AF54">
        <v>53</v>
      </c>
      <c r="AG54" t="s">
        <v>2062</v>
      </c>
      <c r="AI54">
        <v>53</v>
      </c>
      <c r="AJ54" t="s">
        <v>2208</v>
      </c>
    </row>
    <row r="55" spans="2:36" x14ac:dyDescent="0.25">
      <c r="B55">
        <v>54</v>
      </c>
      <c r="C55" t="s">
        <v>54</v>
      </c>
      <c r="E55">
        <v>54</v>
      </c>
      <c r="F55" t="s">
        <v>522</v>
      </c>
      <c r="H55">
        <v>54</v>
      </c>
      <c r="I55" t="s">
        <v>522</v>
      </c>
      <c r="K55">
        <v>54</v>
      </c>
      <c r="L55">
        <v>0.12236990484225625</v>
      </c>
      <c r="M55" s="2"/>
      <c r="N55">
        <v>54</v>
      </c>
      <c r="O55" t="s">
        <v>2957</v>
      </c>
      <c r="Q55">
        <v>54</v>
      </c>
      <c r="R55" t="s">
        <v>1427</v>
      </c>
      <c r="T55">
        <v>54</v>
      </c>
      <c r="U55" t="s">
        <v>1585</v>
      </c>
      <c r="W55">
        <v>54</v>
      </c>
      <c r="X55" t="s">
        <v>1894</v>
      </c>
      <c r="Z55">
        <v>54</v>
      </c>
      <c r="AA55">
        <v>0.31422043490431939</v>
      </c>
      <c r="AC55">
        <v>54</v>
      </c>
      <c r="AD55" t="s">
        <v>1747</v>
      </c>
      <c r="AF55">
        <v>54</v>
      </c>
      <c r="AG55" t="s">
        <v>2063</v>
      </c>
      <c r="AI55">
        <v>54</v>
      </c>
      <c r="AJ55" t="s">
        <v>2209</v>
      </c>
    </row>
    <row r="56" spans="2:36" x14ac:dyDescent="0.25">
      <c r="B56">
        <v>55</v>
      </c>
      <c r="C56" t="s">
        <v>55</v>
      </c>
      <c r="E56">
        <v>55</v>
      </c>
      <c r="F56" t="s">
        <v>523</v>
      </c>
      <c r="H56">
        <v>55</v>
      </c>
      <c r="I56" t="s">
        <v>523</v>
      </c>
      <c r="K56">
        <v>55</v>
      </c>
      <c r="L56">
        <v>0.13910001611427034</v>
      </c>
      <c r="M56" s="2"/>
      <c r="N56">
        <v>55</v>
      </c>
      <c r="O56" t="s">
        <v>2958</v>
      </c>
      <c r="Q56">
        <v>55</v>
      </c>
      <c r="R56" t="s">
        <v>1428</v>
      </c>
      <c r="T56">
        <v>55</v>
      </c>
      <c r="U56" t="s">
        <v>1586</v>
      </c>
      <c r="W56">
        <v>55</v>
      </c>
      <c r="X56" t="s">
        <v>1895</v>
      </c>
      <c r="Z56">
        <v>55</v>
      </c>
      <c r="AA56">
        <v>0.29746238423472343</v>
      </c>
      <c r="AC56">
        <v>55</v>
      </c>
      <c r="AD56" t="s">
        <v>1748</v>
      </c>
      <c r="AF56">
        <v>55</v>
      </c>
      <c r="AG56" t="s">
        <v>2064</v>
      </c>
      <c r="AI56">
        <v>55</v>
      </c>
      <c r="AJ56" t="s">
        <v>2210</v>
      </c>
    </row>
    <row r="57" spans="2:36" x14ac:dyDescent="0.25">
      <c r="B57">
        <v>56</v>
      </c>
      <c r="C57" t="s">
        <v>56</v>
      </c>
      <c r="E57">
        <v>56</v>
      </c>
      <c r="F57" t="s">
        <v>524</v>
      </c>
      <c r="H57">
        <v>56</v>
      </c>
      <c r="I57" t="s">
        <v>524</v>
      </c>
      <c r="K57">
        <v>56</v>
      </c>
      <c r="L57">
        <v>0.15584502839832809</v>
      </c>
      <c r="M57" s="2"/>
      <c r="N57">
        <v>56</v>
      </c>
      <c r="O57" t="s">
        <v>2959</v>
      </c>
      <c r="Q57">
        <v>56</v>
      </c>
      <c r="R57" t="s">
        <v>1429</v>
      </c>
      <c r="T57">
        <v>56</v>
      </c>
      <c r="U57" t="s">
        <v>1587</v>
      </c>
      <c r="W57">
        <v>56</v>
      </c>
      <c r="X57" t="s">
        <v>1896</v>
      </c>
      <c r="Z57">
        <v>56</v>
      </c>
      <c r="AA57">
        <v>0.28089432146868409</v>
      </c>
      <c r="AC57">
        <v>56</v>
      </c>
      <c r="AD57" t="s">
        <v>1749</v>
      </c>
      <c r="AF57">
        <v>56</v>
      </c>
      <c r="AG57" t="s">
        <v>2065</v>
      </c>
      <c r="AI57">
        <v>56</v>
      </c>
      <c r="AJ57" t="s">
        <v>2211</v>
      </c>
    </row>
    <row r="58" spans="2:36" x14ac:dyDescent="0.25">
      <c r="B58">
        <v>57</v>
      </c>
      <c r="C58" t="s">
        <v>57</v>
      </c>
      <c r="E58">
        <v>57</v>
      </c>
      <c r="F58" t="s">
        <v>525</v>
      </c>
      <c r="H58">
        <v>57</v>
      </c>
      <c r="I58" t="s">
        <v>525</v>
      </c>
      <c r="K58">
        <v>57</v>
      </c>
      <c r="L58">
        <v>0.17236466287522553</v>
      </c>
      <c r="M58" s="2"/>
      <c r="N58">
        <v>57</v>
      </c>
      <c r="O58" t="s">
        <v>2960</v>
      </c>
      <c r="Q58">
        <v>57</v>
      </c>
      <c r="R58" t="s">
        <v>1430</v>
      </c>
      <c r="T58">
        <v>57</v>
      </c>
      <c r="U58" t="s">
        <v>1588</v>
      </c>
      <c r="W58">
        <v>57</v>
      </c>
      <c r="X58" t="s">
        <v>1897</v>
      </c>
      <c r="Z58">
        <v>57</v>
      </c>
      <c r="AA58">
        <v>0.26427410516049199</v>
      </c>
      <c r="AC58">
        <v>57</v>
      </c>
      <c r="AD58" t="s">
        <v>1750</v>
      </c>
      <c r="AF58">
        <v>57</v>
      </c>
      <c r="AG58" t="s">
        <v>2066</v>
      </c>
      <c r="AI58">
        <v>57</v>
      </c>
      <c r="AJ58" t="s">
        <v>2212</v>
      </c>
    </row>
    <row r="59" spans="2:36" x14ac:dyDescent="0.25">
      <c r="B59">
        <v>58</v>
      </c>
      <c r="C59" t="s">
        <v>58</v>
      </c>
      <c r="E59">
        <v>58</v>
      </c>
      <c r="F59" t="s">
        <v>526</v>
      </c>
      <c r="H59">
        <v>58</v>
      </c>
      <c r="I59" t="s">
        <v>526</v>
      </c>
      <c r="K59">
        <v>58</v>
      </c>
      <c r="L59">
        <v>0.18909803374362419</v>
      </c>
      <c r="M59" s="2"/>
      <c r="N59">
        <v>58</v>
      </c>
      <c r="O59" t="s">
        <v>2961</v>
      </c>
      <c r="Q59">
        <v>58</v>
      </c>
      <c r="R59" t="s">
        <v>1431</v>
      </c>
      <c r="T59">
        <v>58</v>
      </c>
      <c r="U59" t="s">
        <v>1589</v>
      </c>
      <c r="W59">
        <v>58</v>
      </c>
      <c r="X59" t="s">
        <v>1898</v>
      </c>
      <c r="Z59">
        <v>58</v>
      </c>
      <c r="AA59">
        <v>0.24749137468969873</v>
      </c>
      <c r="AC59">
        <v>58</v>
      </c>
      <c r="AD59" t="s">
        <v>1751</v>
      </c>
      <c r="AF59">
        <v>58</v>
      </c>
      <c r="AG59" t="s">
        <v>2067</v>
      </c>
      <c r="AI59">
        <v>58</v>
      </c>
      <c r="AJ59" t="s">
        <v>2213</v>
      </c>
    </row>
    <row r="60" spans="2:36" x14ac:dyDescent="0.25">
      <c r="B60">
        <v>59</v>
      </c>
      <c r="C60" t="s">
        <v>59</v>
      </c>
      <c r="E60">
        <v>59</v>
      </c>
      <c r="F60" t="s">
        <v>527</v>
      </c>
      <c r="H60">
        <v>59</v>
      </c>
      <c r="I60" t="s">
        <v>527</v>
      </c>
      <c r="K60">
        <v>59</v>
      </c>
      <c r="L60">
        <v>0.20579927430480369</v>
      </c>
      <c r="M60" s="2"/>
      <c r="N60">
        <v>59</v>
      </c>
      <c r="O60" t="s">
        <v>2962</v>
      </c>
      <c r="Q60">
        <v>59</v>
      </c>
      <c r="R60" t="s">
        <v>1432</v>
      </c>
      <c r="T60">
        <v>59</v>
      </c>
      <c r="U60" t="s">
        <v>1590</v>
      </c>
      <c r="W60">
        <v>59</v>
      </c>
      <c r="X60" t="s">
        <v>1899</v>
      </c>
      <c r="Z60">
        <v>59</v>
      </c>
      <c r="AA60">
        <v>0.23100759577303132</v>
      </c>
      <c r="AC60">
        <v>59</v>
      </c>
      <c r="AD60" t="s">
        <v>1752</v>
      </c>
      <c r="AF60">
        <v>59</v>
      </c>
      <c r="AG60" t="s">
        <v>2068</v>
      </c>
      <c r="AI60">
        <v>59</v>
      </c>
      <c r="AJ60" t="s">
        <v>2214</v>
      </c>
    </row>
    <row r="61" spans="2:36" x14ac:dyDescent="0.25">
      <c r="B61">
        <v>60</v>
      </c>
      <c r="C61" t="s">
        <v>60</v>
      </c>
      <c r="E61">
        <v>60</v>
      </c>
      <c r="F61" t="s">
        <v>528</v>
      </c>
      <c r="H61">
        <v>60</v>
      </c>
      <c r="I61" t="s">
        <v>528</v>
      </c>
      <c r="K61">
        <v>60</v>
      </c>
      <c r="L61">
        <v>0.2223077330226684</v>
      </c>
      <c r="M61" s="2"/>
      <c r="N61">
        <v>60</v>
      </c>
      <c r="O61" t="s">
        <v>2963</v>
      </c>
      <c r="Q61">
        <v>60</v>
      </c>
      <c r="R61" t="s">
        <v>1433</v>
      </c>
      <c r="T61">
        <v>60</v>
      </c>
      <c r="U61" t="s">
        <v>1591</v>
      </c>
      <c r="W61">
        <v>60</v>
      </c>
      <c r="X61" t="s">
        <v>1900</v>
      </c>
      <c r="Z61">
        <v>60</v>
      </c>
      <c r="AA61">
        <v>0.21419320065164532</v>
      </c>
      <c r="AC61">
        <v>60</v>
      </c>
      <c r="AD61" t="s">
        <v>1753</v>
      </c>
      <c r="AF61">
        <v>60</v>
      </c>
      <c r="AG61" t="s">
        <v>2069</v>
      </c>
      <c r="AI61">
        <v>60</v>
      </c>
      <c r="AJ61" t="s">
        <v>2215</v>
      </c>
    </row>
    <row r="62" spans="2:36" x14ac:dyDescent="0.25">
      <c r="B62">
        <v>61</v>
      </c>
      <c r="C62" t="s">
        <v>61</v>
      </c>
      <c r="E62">
        <v>61</v>
      </c>
      <c r="F62" t="s">
        <v>529</v>
      </c>
      <c r="H62">
        <v>61</v>
      </c>
      <c r="I62" t="s">
        <v>529</v>
      </c>
      <c r="K62">
        <v>61</v>
      </c>
      <c r="L62">
        <v>0.23299781219411206</v>
      </c>
      <c r="M62" s="2"/>
      <c r="N62">
        <v>61</v>
      </c>
      <c r="O62" t="s">
        <v>2964</v>
      </c>
      <c r="Q62">
        <v>61</v>
      </c>
      <c r="R62" t="s">
        <v>1434</v>
      </c>
      <c r="T62">
        <v>61</v>
      </c>
      <c r="U62" t="s">
        <v>1592</v>
      </c>
      <c r="W62">
        <v>61</v>
      </c>
      <c r="X62" t="s">
        <v>1901</v>
      </c>
      <c r="Z62">
        <v>61</v>
      </c>
      <c r="AA62">
        <v>0.22399946354624964</v>
      </c>
      <c r="AC62">
        <v>61</v>
      </c>
      <c r="AD62" t="s">
        <v>1754</v>
      </c>
      <c r="AF62">
        <v>61</v>
      </c>
      <c r="AG62" t="s">
        <v>2070</v>
      </c>
      <c r="AI62">
        <v>61</v>
      </c>
      <c r="AJ62" t="s">
        <v>2216</v>
      </c>
    </row>
    <row r="63" spans="2:36" x14ac:dyDescent="0.25">
      <c r="B63">
        <v>62</v>
      </c>
      <c r="C63" t="s">
        <v>62</v>
      </c>
      <c r="E63">
        <v>62</v>
      </c>
      <c r="F63" t="s">
        <v>530</v>
      </c>
      <c r="H63">
        <v>62</v>
      </c>
      <c r="I63" t="s">
        <v>530</v>
      </c>
      <c r="K63">
        <v>62</v>
      </c>
      <c r="L63">
        <v>0.21549936748859697</v>
      </c>
      <c r="M63" s="2"/>
      <c r="N63">
        <v>62</v>
      </c>
      <c r="O63" t="s">
        <v>2965</v>
      </c>
      <c r="Q63">
        <v>62</v>
      </c>
      <c r="R63" t="s">
        <v>1435</v>
      </c>
      <c r="T63">
        <v>62</v>
      </c>
      <c r="U63" t="s">
        <v>1593</v>
      </c>
      <c r="W63">
        <v>62</v>
      </c>
      <c r="X63" t="s">
        <v>1902</v>
      </c>
      <c r="Z63">
        <v>62</v>
      </c>
      <c r="AA63">
        <v>0.24122456781208892</v>
      </c>
      <c r="AC63">
        <v>62</v>
      </c>
      <c r="AD63" t="s">
        <v>1755</v>
      </c>
      <c r="AF63">
        <v>62</v>
      </c>
      <c r="AG63" t="s">
        <v>2071</v>
      </c>
      <c r="AI63">
        <v>62</v>
      </c>
      <c r="AJ63" t="s">
        <v>2217</v>
      </c>
    </row>
    <row r="64" spans="2:36" x14ac:dyDescent="0.25">
      <c r="B64">
        <v>63</v>
      </c>
      <c r="C64" t="s">
        <v>63</v>
      </c>
      <c r="E64">
        <v>63</v>
      </c>
      <c r="F64" t="s">
        <v>531</v>
      </c>
      <c r="H64">
        <v>63</v>
      </c>
      <c r="I64" t="s">
        <v>531</v>
      </c>
      <c r="K64">
        <v>63</v>
      </c>
      <c r="L64">
        <v>0.19869568246961733</v>
      </c>
      <c r="M64" s="2"/>
      <c r="N64">
        <v>63</v>
      </c>
      <c r="O64" t="s">
        <v>2966</v>
      </c>
      <c r="Q64">
        <v>63</v>
      </c>
      <c r="R64" t="s">
        <v>1436</v>
      </c>
      <c r="T64">
        <v>63</v>
      </c>
      <c r="U64" t="s">
        <v>1594</v>
      </c>
      <c r="W64">
        <v>63</v>
      </c>
      <c r="X64" t="s">
        <v>1903</v>
      </c>
      <c r="Z64">
        <v>63</v>
      </c>
      <c r="AA64">
        <v>0.25774979016850275</v>
      </c>
      <c r="AC64">
        <v>63</v>
      </c>
      <c r="AD64" t="s">
        <v>1756</v>
      </c>
      <c r="AF64">
        <v>63</v>
      </c>
      <c r="AG64" t="s">
        <v>2072</v>
      </c>
      <c r="AI64">
        <v>63</v>
      </c>
      <c r="AJ64" t="s">
        <v>2218</v>
      </c>
    </row>
    <row r="65" spans="2:36" x14ac:dyDescent="0.25">
      <c r="B65">
        <v>64</v>
      </c>
      <c r="C65" t="s">
        <v>64</v>
      </c>
      <c r="E65">
        <v>64</v>
      </c>
      <c r="F65" t="s">
        <v>532</v>
      </c>
      <c r="H65">
        <v>64</v>
      </c>
      <c r="I65" t="s">
        <v>532</v>
      </c>
      <c r="K65">
        <v>64</v>
      </c>
      <c r="L65">
        <v>0.18219607122765355</v>
      </c>
      <c r="M65" s="2"/>
      <c r="N65">
        <v>64</v>
      </c>
      <c r="O65" t="s">
        <v>2967</v>
      </c>
      <c r="Q65">
        <v>64</v>
      </c>
      <c r="R65" t="s">
        <v>1437</v>
      </c>
      <c r="T65">
        <v>64</v>
      </c>
      <c r="U65" t="s">
        <v>1595</v>
      </c>
      <c r="W65">
        <v>64</v>
      </c>
      <c r="X65" t="s">
        <v>1904</v>
      </c>
      <c r="Z65">
        <v>64</v>
      </c>
      <c r="AA65">
        <v>0.27425079838034561</v>
      </c>
      <c r="AC65">
        <v>64</v>
      </c>
      <c r="AD65" t="s">
        <v>1757</v>
      </c>
      <c r="AF65">
        <v>64</v>
      </c>
      <c r="AG65" t="s">
        <v>2073</v>
      </c>
      <c r="AI65">
        <v>64</v>
      </c>
      <c r="AJ65" t="s">
        <v>2219</v>
      </c>
    </row>
    <row r="66" spans="2:36" x14ac:dyDescent="0.25">
      <c r="B66">
        <v>65</v>
      </c>
      <c r="C66" t="s">
        <v>65</v>
      </c>
      <c r="E66">
        <v>65</v>
      </c>
      <c r="F66" t="s">
        <v>533</v>
      </c>
      <c r="H66">
        <v>65</v>
      </c>
      <c r="I66" t="s">
        <v>533</v>
      </c>
      <c r="K66">
        <v>65</v>
      </c>
      <c r="L66">
        <v>0.16534861448579566</v>
      </c>
      <c r="M66" s="2"/>
      <c r="N66">
        <v>65</v>
      </c>
      <c r="O66" t="s">
        <v>2968</v>
      </c>
      <c r="Q66">
        <v>65</v>
      </c>
      <c r="R66" t="s">
        <v>1438</v>
      </c>
      <c r="T66">
        <v>65</v>
      </c>
      <c r="U66" t="s">
        <v>1596</v>
      </c>
      <c r="W66">
        <v>65</v>
      </c>
      <c r="X66" t="s">
        <v>1905</v>
      </c>
      <c r="Z66">
        <v>65</v>
      </c>
      <c r="AA66">
        <v>0.29103352885113887</v>
      </c>
      <c r="AC66">
        <v>65</v>
      </c>
      <c r="AD66" t="s">
        <v>1758</v>
      </c>
      <c r="AF66">
        <v>65</v>
      </c>
      <c r="AG66" t="s">
        <v>2074</v>
      </c>
      <c r="AI66">
        <v>65</v>
      </c>
      <c r="AJ66" t="s">
        <v>2220</v>
      </c>
    </row>
    <row r="67" spans="2:36" x14ac:dyDescent="0.25">
      <c r="B67">
        <v>66</v>
      </c>
      <c r="C67" t="s">
        <v>66</v>
      </c>
      <c r="E67">
        <v>66</v>
      </c>
      <c r="F67" t="s">
        <v>534</v>
      </c>
      <c r="H67">
        <v>66</v>
      </c>
      <c r="I67" t="s">
        <v>534</v>
      </c>
      <c r="K67">
        <v>66</v>
      </c>
      <c r="L67">
        <v>0.14870604665953804</v>
      </c>
      <c r="M67" s="2"/>
      <c r="N67">
        <v>66</v>
      </c>
      <c r="O67" t="s">
        <v>2969</v>
      </c>
      <c r="Q67">
        <v>66</v>
      </c>
      <c r="R67" t="s">
        <v>1439</v>
      </c>
      <c r="T67">
        <v>66</v>
      </c>
      <c r="U67" t="s">
        <v>1597</v>
      </c>
      <c r="W67">
        <v>66</v>
      </c>
      <c r="X67" t="s">
        <v>1906</v>
      </c>
      <c r="Z67">
        <v>66</v>
      </c>
      <c r="AA67">
        <v>0.30776038052676841</v>
      </c>
      <c r="AC67">
        <v>66</v>
      </c>
      <c r="AD67" t="s">
        <v>1759</v>
      </c>
      <c r="AF67">
        <v>66</v>
      </c>
      <c r="AG67" t="s">
        <v>2075</v>
      </c>
      <c r="AI67">
        <v>66</v>
      </c>
      <c r="AJ67" t="s">
        <v>2221</v>
      </c>
    </row>
    <row r="68" spans="2:36" x14ac:dyDescent="0.25">
      <c r="B68">
        <v>67</v>
      </c>
      <c r="C68" t="s">
        <v>67</v>
      </c>
      <c r="E68">
        <v>67</v>
      </c>
      <c r="F68" t="s">
        <v>535</v>
      </c>
      <c r="H68">
        <v>67</v>
      </c>
      <c r="I68" t="s">
        <v>535</v>
      </c>
      <c r="K68">
        <v>67</v>
      </c>
      <c r="L68">
        <v>0.13224555057418885</v>
      </c>
      <c r="M68" s="2"/>
      <c r="N68">
        <v>67</v>
      </c>
      <c r="O68" t="s">
        <v>2970</v>
      </c>
      <c r="Q68">
        <v>67</v>
      </c>
      <c r="R68" t="s">
        <v>1440</v>
      </c>
      <c r="T68">
        <v>67</v>
      </c>
      <c r="U68" t="s">
        <v>1598</v>
      </c>
      <c r="W68">
        <v>67</v>
      </c>
      <c r="X68" t="s">
        <v>1907</v>
      </c>
      <c r="Z68">
        <v>67</v>
      </c>
      <c r="AA68">
        <v>0.32428374025667678</v>
      </c>
      <c r="AC68">
        <v>67</v>
      </c>
      <c r="AD68" t="s">
        <v>1760</v>
      </c>
      <c r="AF68">
        <v>67</v>
      </c>
      <c r="AG68" t="s">
        <v>2076</v>
      </c>
      <c r="AI68">
        <v>67</v>
      </c>
      <c r="AJ68" t="s">
        <v>2222</v>
      </c>
    </row>
    <row r="69" spans="2:36" x14ac:dyDescent="0.25">
      <c r="B69">
        <v>68</v>
      </c>
      <c r="C69" t="s">
        <v>68</v>
      </c>
      <c r="E69">
        <v>68</v>
      </c>
      <c r="F69" t="s">
        <v>536</v>
      </c>
      <c r="H69">
        <v>68</v>
      </c>
      <c r="I69" t="s">
        <v>536</v>
      </c>
      <c r="K69">
        <v>68</v>
      </c>
      <c r="L69">
        <v>0.11532964230825545</v>
      </c>
      <c r="M69" s="2"/>
      <c r="N69">
        <v>68</v>
      </c>
      <c r="O69" t="s">
        <v>2971</v>
      </c>
      <c r="Q69">
        <v>68</v>
      </c>
      <c r="R69" t="s">
        <v>1441</v>
      </c>
      <c r="T69">
        <v>68</v>
      </c>
      <c r="U69" t="s">
        <v>1401</v>
      </c>
      <c r="W69">
        <v>68</v>
      </c>
      <c r="X69" t="s">
        <v>1908</v>
      </c>
      <c r="Z69">
        <v>68</v>
      </c>
      <c r="AA69">
        <v>0.34106321113108551</v>
      </c>
      <c r="AC69">
        <v>68</v>
      </c>
      <c r="AD69" t="s">
        <v>1761</v>
      </c>
      <c r="AF69">
        <v>68</v>
      </c>
      <c r="AG69" t="s">
        <v>2077</v>
      </c>
      <c r="AI69">
        <v>68</v>
      </c>
      <c r="AJ69" t="s">
        <v>2223</v>
      </c>
    </row>
    <row r="70" spans="2:36" x14ac:dyDescent="0.25">
      <c r="B70">
        <v>69</v>
      </c>
      <c r="C70" t="s">
        <v>69</v>
      </c>
      <c r="E70">
        <v>69</v>
      </c>
      <c r="F70" t="s">
        <v>537</v>
      </c>
      <c r="H70">
        <v>69</v>
      </c>
      <c r="I70" t="s">
        <v>537</v>
      </c>
      <c r="K70">
        <v>69</v>
      </c>
      <c r="L70">
        <v>9.8729449234996977E-2</v>
      </c>
      <c r="M70" s="2"/>
      <c r="N70">
        <v>69</v>
      </c>
      <c r="O70" t="s">
        <v>2972</v>
      </c>
      <c r="Q70">
        <v>69</v>
      </c>
      <c r="R70" t="s">
        <v>1442</v>
      </c>
      <c r="T70">
        <v>69</v>
      </c>
      <c r="U70" t="s">
        <v>1599</v>
      </c>
      <c r="W70">
        <v>69</v>
      </c>
      <c r="X70" t="s">
        <v>1909</v>
      </c>
      <c r="Z70">
        <v>69</v>
      </c>
      <c r="AA70">
        <v>0.35774303148745223</v>
      </c>
      <c r="AC70">
        <v>69</v>
      </c>
      <c r="AD70" t="s">
        <v>1762</v>
      </c>
      <c r="AF70">
        <v>69</v>
      </c>
      <c r="AG70" t="s">
        <v>2078</v>
      </c>
      <c r="AI70">
        <v>69</v>
      </c>
      <c r="AJ70" t="s">
        <v>2224</v>
      </c>
    </row>
    <row r="71" spans="2:36" x14ac:dyDescent="0.25">
      <c r="B71">
        <v>70</v>
      </c>
      <c r="C71" t="s">
        <v>70</v>
      </c>
      <c r="E71">
        <v>70</v>
      </c>
      <c r="F71" t="s">
        <v>538</v>
      </c>
      <c r="H71">
        <v>70</v>
      </c>
      <c r="I71" t="s">
        <v>538</v>
      </c>
      <c r="K71">
        <v>70</v>
      </c>
      <c r="L71">
        <v>8.2336473360470591E-2</v>
      </c>
      <c r="M71" s="2"/>
      <c r="N71">
        <v>70</v>
      </c>
      <c r="O71" t="s">
        <v>2973</v>
      </c>
      <c r="Q71">
        <v>70</v>
      </c>
      <c r="R71" t="s">
        <v>1443</v>
      </c>
      <c r="T71">
        <v>70</v>
      </c>
      <c r="U71" t="s">
        <v>1600</v>
      </c>
      <c r="W71">
        <v>70</v>
      </c>
      <c r="X71" t="s">
        <v>1910</v>
      </c>
      <c r="Z71">
        <v>70</v>
      </c>
      <c r="AA71">
        <v>0.37423007000050418</v>
      </c>
      <c r="AC71">
        <v>70</v>
      </c>
      <c r="AD71" t="s">
        <v>1763</v>
      </c>
      <c r="AF71">
        <v>70</v>
      </c>
      <c r="AG71" t="s">
        <v>2079</v>
      </c>
      <c r="AI71">
        <v>70</v>
      </c>
      <c r="AJ71" t="s">
        <v>2225</v>
      </c>
    </row>
    <row r="72" spans="2:36" x14ac:dyDescent="0.25">
      <c r="B72">
        <v>71</v>
      </c>
      <c r="C72" t="s">
        <v>71</v>
      </c>
      <c r="E72">
        <v>71</v>
      </c>
      <c r="F72" t="s">
        <v>539</v>
      </c>
      <c r="H72">
        <v>71</v>
      </c>
      <c r="I72" t="s">
        <v>539</v>
      </c>
      <c r="K72">
        <v>71</v>
      </c>
      <c r="L72">
        <v>6.5306013564451565E-2</v>
      </c>
      <c r="M72" s="2"/>
      <c r="N72">
        <v>71</v>
      </c>
      <c r="O72" t="s">
        <v>2974</v>
      </c>
      <c r="Q72">
        <v>71</v>
      </c>
      <c r="R72" t="s">
        <v>1444</v>
      </c>
      <c r="T72">
        <v>71</v>
      </c>
      <c r="U72" t="s">
        <v>1601</v>
      </c>
      <c r="W72">
        <v>71</v>
      </c>
      <c r="X72" t="s">
        <v>1911</v>
      </c>
      <c r="Z72">
        <v>71</v>
      </c>
      <c r="AA72">
        <v>0.3911827651399204</v>
      </c>
      <c r="AC72">
        <v>71</v>
      </c>
      <c r="AD72" t="s">
        <v>1764</v>
      </c>
      <c r="AF72">
        <v>71</v>
      </c>
      <c r="AG72" t="s">
        <v>2080</v>
      </c>
      <c r="AI72">
        <v>71</v>
      </c>
      <c r="AJ72" t="s">
        <v>2226</v>
      </c>
    </row>
    <row r="73" spans="2:36" x14ac:dyDescent="0.25">
      <c r="B73">
        <v>72</v>
      </c>
      <c r="C73" t="s">
        <v>72</v>
      </c>
      <c r="E73">
        <v>72</v>
      </c>
      <c r="F73" t="s">
        <v>540</v>
      </c>
      <c r="H73">
        <v>72</v>
      </c>
      <c r="I73" t="s">
        <v>540</v>
      </c>
      <c r="K73">
        <v>72</v>
      </c>
      <c r="L73">
        <v>4.8711874027335837E-2</v>
      </c>
      <c r="M73" s="2"/>
      <c r="N73">
        <v>72</v>
      </c>
      <c r="O73" t="s">
        <v>2975</v>
      </c>
      <c r="Q73">
        <v>72</v>
      </c>
      <c r="R73" t="s">
        <v>1445</v>
      </c>
      <c r="T73">
        <v>72</v>
      </c>
      <c r="U73" t="s">
        <v>1602</v>
      </c>
      <c r="W73">
        <v>72</v>
      </c>
      <c r="X73" t="s">
        <v>1912</v>
      </c>
      <c r="Z73">
        <v>72</v>
      </c>
      <c r="AA73">
        <v>0.40021417540825466</v>
      </c>
      <c r="AC73">
        <v>72</v>
      </c>
      <c r="AD73" t="s">
        <v>1765</v>
      </c>
      <c r="AF73">
        <v>72</v>
      </c>
      <c r="AG73" t="s">
        <v>2081</v>
      </c>
      <c r="AI73">
        <v>72</v>
      </c>
      <c r="AJ73" t="s">
        <v>2227</v>
      </c>
    </row>
    <row r="74" spans="2:36" x14ac:dyDescent="0.25">
      <c r="B74">
        <v>73</v>
      </c>
      <c r="C74" t="s">
        <v>73</v>
      </c>
      <c r="E74">
        <v>73</v>
      </c>
      <c r="F74" t="s">
        <v>541</v>
      </c>
      <c r="H74">
        <v>73</v>
      </c>
      <c r="I74" t="s">
        <v>541</v>
      </c>
      <c r="K74">
        <v>73</v>
      </c>
      <c r="L74">
        <v>5.7612900440288106E-2</v>
      </c>
      <c r="M74" s="2"/>
      <c r="N74">
        <v>73</v>
      </c>
      <c r="O74" t="s">
        <v>2976</v>
      </c>
      <c r="Q74">
        <v>73</v>
      </c>
      <c r="R74" t="s">
        <v>1446</v>
      </c>
      <c r="T74">
        <v>73</v>
      </c>
      <c r="U74" t="s">
        <v>1603</v>
      </c>
      <c r="W74">
        <v>73</v>
      </c>
      <c r="X74" t="s">
        <v>1913</v>
      </c>
      <c r="Z74">
        <v>73</v>
      </c>
      <c r="AA74">
        <v>0.38308592772069916</v>
      </c>
      <c r="AC74">
        <v>73</v>
      </c>
      <c r="AD74" t="s">
        <v>1766</v>
      </c>
      <c r="AF74">
        <v>73</v>
      </c>
      <c r="AG74" t="s">
        <v>2082</v>
      </c>
      <c r="AI74">
        <v>73</v>
      </c>
      <c r="AJ74" t="s">
        <v>2228</v>
      </c>
    </row>
    <row r="75" spans="2:36" x14ac:dyDescent="0.25">
      <c r="B75">
        <v>74</v>
      </c>
      <c r="C75" t="s">
        <v>74</v>
      </c>
      <c r="E75">
        <v>74</v>
      </c>
      <c r="F75" t="s">
        <v>542</v>
      </c>
      <c r="H75">
        <v>74</v>
      </c>
      <c r="I75" t="s">
        <v>542</v>
      </c>
      <c r="K75">
        <v>74</v>
      </c>
      <c r="L75">
        <v>7.4218215736436582E-2</v>
      </c>
      <c r="M75" s="2"/>
      <c r="N75">
        <v>74</v>
      </c>
      <c r="O75" t="s">
        <v>2977</v>
      </c>
      <c r="Q75">
        <v>74</v>
      </c>
      <c r="R75" t="s">
        <v>1447</v>
      </c>
      <c r="T75">
        <v>74</v>
      </c>
      <c r="U75" t="s">
        <v>1604</v>
      </c>
      <c r="W75">
        <v>74</v>
      </c>
      <c r="X75" t="s">
        <v>1914</v>
      </c>
      <c r="Z75">
        <v>74</v>
      </c>
      <c r="AA75">
        <v>0.36611972853911839</v>
      </c>
      <c r="AC75">
        <v>74</v>
      </c>
      <c r="AD75" t="s">
        <v>1767</v>
      </c>
      <c r="AF75">
        <v>74</v>
      </c>
      <c r="AG75" t="s">
        <v>2083</v>
      </c>
      <c r="AI75">
        <v>74</v>
      </c>
      <c r="AJ75" t="s">
        <v>2229</v>
      </c>
    </row>
    <row r="76" spans="2:36" x14ac:dyDescent="0.25">
      <c r="B76">
        <v>75</v>
      </c>
      <c r="C76" t="s">
        <v>75</v>
      </c>
      <c r="E76">
        <v>75</v>
      </c>
      <c r="F76" t="s">
        <v>543</v>
      </c>
      <c r="H76">
        <v>75</v>
      </c>
      <c r="I76" t="s">
        <v>543</v>
      </c>
      <c r="K76">
        <v>75</v>
      </c>
      <c r="L76">
        <v>9.0941807815681577E-2</v>
      </c>
      <c r="N76">
        <v>75</v>
      </c>
      <c r="O76" t="s">
        <v>2978</v>
      </c>
      <c r="Q76">
        <v>75</v>
      </c>
      <c r="R76" t="s">
        <v>1448</v>
      </c>
      <c r="T76">
        <v>75</v>
      </c>
      <c r="U76" t="s">
        <v>1605</v>
      </c>
      <c r="W76">
        <v>75</v>
      </c>
      <c r="X76" t="s">
        <v>1915</v>
      </c>
      <c r="Z76">
        <v>75</v>
      </c>
      <c r="AA76">
        <v>0.3495195354658599</v>
      </c>
      <c r="AC76">
        <v>75</v>
      </c>
      <c r="AD76" t="s">
        <v>1768</v>
      </c>
      <c r="AF76">
        <v>75</v>
      </c>
      <c r="AG76" t="s">
        <v>2084</v>
      </c>
      <c r="AI76">
        <v>75</v>
      </c>
      <c r="AJ76" t="s">
        <v>2230</v>
      </c>
    </row>
    <row r="77" spans="2:36" x14ac:dyDescent="0.25">
      <c r="B77">
        <v>76</v>
      </c>
      <c r="C77" t="s">
        <v>76</v>
      </c>
      <c r="E77">
        <v>76</v>
      </c>
      <c r="F77" t="s">
        <v>544</v>
      </c>
      <c r="H77">
        <v>76</v>
      </c>
      <c r="I77" t="s">
        <v>544</v>
      </c>
      <c r="K77">
        <v>76</v>
      </c>
      <c r="L77">
        <v>0.10766027767203655</v>
      </c>
      <c r="M77" s="2"/>
      <c r="N77">
        <v>76</v>
      </c>
      <c r="O77" t="s">
        <v>2979</v>
      </c>
      <c r="Q77">
        <v>76</v>
      </c>
      <c r="R77" t="s">
        <v>1449</v>
      </c>
      <c r="T77">
        <v>76</v>
      </c>
      <c r="U77" t="s">
        <v>1606</v>
      </c>
      <c r="W77">
        <v>76</v>
      </c>
      <c r="X77" t="s">
        <v>1916</v>
      </c>
      <c r="Z77">
        <v>76</v>
      </c>
      <c r="AA77">
        <v>0.3330460009949725</v>
      </c>
      <c r="AC77">
        <v>76</v>
      </c>
      <c r="AD77" t="s">
        <v>1769</v>
      </c>
      <c r="AF77">
        <v>76</v>
      </c>
      <c r="AG77" t="s">
        <v>2085</v>
      </c>
      <c r="AI77">
        <v>76</v>
      </c>
      <c r="AJ77" t="s">
        <v>2231</v>
      </c>
    </row>
    <row r="78" spans="2:36" x14ac:dyDescent="0.25">
      <c r="B78">
        <v>77</v>
      </c>
      <c r="C78" t="s">
        <v>77</v>
      </c>
      <c r="E78">
        <v>77</v>
      </c>
      <c r="F78" t="s">
        <v>545</v>
      </c>
      <c r="H78">
        <v>77</v>
      </c>
      <c r="I78" t="s">
        <v>545</v>
      </c>
      <c r="K78">
        <v>77</v>
      </c>
      <c r="L78">
        <v>0.12433264752238148</v>
      </c>
      <c r="M78" s="2"/>
      <c r="N78">
        <v>77</v>
      </c>
      <c r="O78" t="s">
        <v>2980</v>
      </c>
      <c r="Q78">
        <v>77</v>
      </c>
      <c r="R78" t="s">
        <v>1450</v>
      </c>
      <c r="T78">
        <v>77</v>
      </c>
      <c r="U78" t="s">
        <v>1607</v>
      </c>
      <c r="W78">
        <v>77</v>
      </c>
      <c r="X78" t="s">
        <v>1917</v>
      </c>
      <c r="Z78">
        <v>77</v>
      </c>
      <c r="AA78">
        <v>0.31611472606036911</v>
      </c>
      <c r="AC78">
        <v>77</v>
      </c>
      <c r="AD78" t="s">
        <v>1770</v>
      </c>
      <c r="AF78">
        <v>77</v>
      </c>
      <c r="AG78" t="s">
        <v>2086</v>
      </c>
      <c r="AI78">
        <v>77</v>
      </c>
      <c r="AJ78" t="s">
        <v>2232</v>
      </c>
    </row>
    <row r="79" spans="2:36" x14ac:dyDescent="0.25">
      <c r="B79">
        <v>78</v>
      </c>
      <c r="C79" t="s">
        <v>78</v>
      </c>
      <c r="E79">
        <v>78</v>
      </c>
      <c r="F79" t="s">
        <v>546</v>
      </c>
      <c r="H79">
        <v>78</v>
      </c>
      <c r="I79" t="s">
        <v>546</v>
      </c>
      <c r="K79">
        <v>78</v>
      </c>
      <c r="L79">
        <v>0.14083831230048802</v>
      </c>
      <c r="M79" s="2"/>
      <c r="N79">
        <v>78</v>
      </c>
      <c r="O79" t="s">
        <v>2981</v>
      </c>
      <c r="Q79">
        <v>78</v>
      </c>
      <c r="R79" t="s">
        <v>1451</v>
      </c>
      <c r="T79">
        <v>78</v>
      </c>
      <c r="U79" t="s">
        <v>1608</v>
      </c>
      <c r="W79">
        <v>78</v>
      </c>
      <c r="X79" t="s">
        <v>1918</v>
      </c>
      <c r="Z79">
        <v>78</v>
      </c>
      <c r="AA79">
        <v>0.29954154107143977</v>
      </c>
      <c r="AC79">
        <v>78</v>
      </c>
      <c r="AD79" t="s">
        <v>1771</v>
      </c>
      <c r="AF79">
        <v>78</v>
      </c>
      <c r="AG79" t="s">
        <v>2087</v>
      </c>
      <c r="AI79">
        <v>78</v>
      </c>
      <c r="AJ79" t="s">
        <v>2233</v>
      </c>
    </row>
    <row r="80" spans="2:36" x14ac:dyDescent="0.25">
      <c r="B80">
        <v>79</v>
      </c>
      <c r="C80" t="s">
        <v>79</v>
      </c>
      <c r="E80">
        <v>79</v>
      </c>
      <c r="F80" t="s">
        <v>547</v>
      </c>
      <c r="H80">
        <v>79</v>
      </c>
      <c r="I80" t="s">
        <v>547</v>
      </c>
      <c r="K80">
        <v>79</v>
      </c>
      <c r="L80">
        <v>0.15760614175923759</v>
      </c>
      <c r="M80" s="2"/>
      <c r="N80">
        <v>79</v>
      </c>
      <c r="O80" t="s">
        <v>2982</v>
      </c>
      <c r="Q80">
        <v>79</v>
      </c>
      <c r="R80" t="s">
        <v>1452</v>
      </c>
      <c r="T80">
        <v>79</v>
      </c>
      <c r="U80" t="s">
        <v>1609</v>
      </c>
      <c r="W80">
        <v>79</v>
      </c>
      <c r="X80" t="s">
        <v>1919</v>
      </c>
      <c r="Z80">
        <v>79</v>
      </c>
      <c r="AA80">
        <v>0.28313180155836426</v>
      </c>
      <c r="AC80">
        <v>79</v>
      </c>
      <c r="AD80" t="s">
        <v>1772</v>
      </c>
      <c r="AF80">
        <v>79</v>
      </c>
      <c r="AG80" t="s">
        <v>2088</v>
      </c>
      <c r="AI80">
        <v>79</v>
      </c>
      <c r="AJ80" t="s">
        <v>2234</v>
      </c>
    </row>
    <row r="81" spans="2:36" x14ac:dyDescent="0.25">
      <c r="B81">
        <v>80</v>
      </c>
      <c r="C81" t="s">
        <v>80</v>
      </c>
      <c r="E81">
        <v>80</v>
      </c>
      <c r="F81" t="s">
        <v>548</v>
      </c>
      <c r="H81">
        <v>80</v>
      </c>
      <c r="I81" t="s">
        <v>548</v>
      </c>
      <c r="K81">
        <v>80</v>
      </c>
      <c r="L81">
        <v>0.17445965203723821</v>
      </c>
      <c r="M81" s="2"/>
      <c r="N81">
        <v>80</v>
      </c>
      <c r="O81" t="s">
        <v>2983</v>
      </c>
      <c r="Q81">
        <v>80</v>
      </c>
      <c r="R81" t="s">
        <v>1453</v>
      </c>
      <c r="T81">
        <v>80</v>
      </c>
      <c r="U81" t="s">
        <v>1610</v>
      </c>
      <c r="W81">
        <v>80</v>
      </c>
      <c r="X81" t="s">
        <v>1920</v>
      </c>
      <c r="Z81">
        <v>80</v>
      </c>
      <c r="AA81">
        <v>0.26613999126233345</v>
      </c>
      <c r="AC81">
        <v>80</v>
      </c>
      <c r="AD81" t="s">
        <v>1773</v>
      </c>
      <c r="AF81">
        <v>80</v>
      </c>
      <c r="AG81" t="s">
        <v>2089</v>
      </c>
      <c r="AI81">
        <v>80</v>
      </c>
      <c r="AJ81" t="s">
        <v>2235</v>
      </c>
    </row>
    <row r="82" spans="2:36" x14ac:dyDescent="0.25">
      <c r="B82">
        <v>81</v>
      </c>
      <c r="C82" t="s">
        <v>81</v>
      </c>
      <c r="E82">
        <v>81</v>
      </c>
      <c r="F82" t="s">
        <v>549</v>
      </c>
      <c r="H82">
        <v>81</v>
      </c>
      <c r="I82" t="s">
        <v>549</v>
      </c>
      <c r="K82">
        <v>81</v>
      </c>
      <c r="L82">
        <v>0.19092527034547743</v>
      </c>
      <c r="M82" s="2"/>
      <c r="N82">
        <v>81</v>
      </c>
      <c r="O82" t="s">
        <v>2984</v>
      </c>
      <c r="Q82">
        <v>81</v>
      </c>
      <c r="R82" t="s">
        <v>1454</v>
      </c>
      <c r="T82">
        <v>81</v>
      </c>
      <c r="U82" t="s">
        <v>1611</v>
      </c>
      <c r="W82">
        <v>81</v>
      </c>
      <c r="X82" t="s">
        <v>1921</v>
      </c>
      <c r="Z82">
        <v>81</v>
      </c>
      <c r="AA82">
        <v>0.24944387292404396</v>
      </c>
      <c r="AC82">
        <v>81</v>
      </c>
      <c r="AD82" t="s">
        <v>1774</v>
      </c>
      <c r="AF82">
        <v>81</v>
      </c>
      <c r="AG82" t="s">
        <v>2090</v>
      </c>
      <c r="AI82">
        <v>81</v>
      </c>
      <c r="AJ82" t="s">
        <v>2236</v>
      </c>
    </row>
    <row r="83" spans="2:36" x14ac:dyDescent="0.25">
      <c r="B83">
        <v>82</v>
      </c>
      <c r="C83" t="s">
        <v>82</v>
      </c>
      <c r="E83">
        <v>82</v>
      </c>
      <c r="F83" t="s">
        <v>550</v>
      </c>
      <c r="H83">
        <v>82</v>
      </c>
      <c r="I83" t="s">
        <v>550</v>
      </c>
      <c r="K83">
        <v>82</v>
      </c>
      <c r="L83">
        <v>0.20765212202110697</v>
      </c>
      <c r="M83" s="2"/>
      <c r="N83">
        <v>82</v>
      </c>
      <c r="O83" t="s">
        <v>2985</v>
      </c>
      <c r="Q83">
        <v>82</v>
      </c>
      <c r="R83" t="s">
        <v>1455</v>
      </c>
      <c r="T83">
        <v>82</v>
      </c>
      <c r="U83" t="s">
        <v>1612</v>
      </c>
      <c r="W83">
        <v>82</v>
      </c>
      <c r="X83" t="s">
        <v>1922</v>
      </c>
      <c r="Z83">
        <v>82</v>
      </c>
      <c r="AA83">
        <v>0.23301736977241935</v>
      </c>
      <c r="AC83">
        <v>82</v>
      </c>
      <c r="AD83" t="s">
        <v>1775</v>
      </c>
      <c r="AF83">
        <v>82</v>
      </c>
      <c r="AG83" t="s">
        <v>2091</v>
      </c>
      <c r="AI83">
        <v>82</v>
      </c>
      <c r="AJ83" t="s">
        <v>2237</v>
      </c>
    </row>
    <row r="84" spans="2:36" x14ac:dyDescent="0.25">
      <c r="B84">
        <v>83</v>
      </c>
      <c r="C84" t="s">
        <v>83</v>
      </c>
      <c r="E84">
        <v>83</v>
      </c>
      <c r="F84" t="s">
        <v>551</v>
      </c>
      <c r="H84">
        <v>83</v>
      </c>
      <c r="I84" t="s">
        <v>551</v>
      </c>
      <c r="K84">
        <v>83</v>
      </c>
      <c r="L84">
        <v>0.22445813532321843</v>
      </c>
      <c r="M84" s="2"/>
      <c r="N84">
        <v>83</v>
      </c>
      <c r="O84" t="s">
        <v>2986</v>
      </c>
      <c r="Q84">
        <v>83</v>
      </c>
      <c r="R84" t="s">
        <v>1456</v>
      </c>
      <c r="T84">
        <v>83</v>
      </c>
      <c r="U84" t="s">
        <v>1613</v>
      </c>
      <c r="W84">
        <v>83</v>
      </c>
      <c r="X84" t="s">
        <v>1923</v>
      </c>
      <c r="Z84">
        <v>83</v>
      </c>
      <c r="AA84">
        <v>0.21599203219929033</v>
      </c>
      <c r="AC84">
        <v>83</v>
      </c>
      <c r="AD84" t="s">
        <v>1776</v>
      </c>
      <c r="AF84">
        <v>83</v>
      </c>
      <c r="AG84" t="s">
        <v>2092</v>
      </c>
      <c r="AI84">
        <v>83</v>
      </c>
      <c r="AJ84" t="s">
        <v>2238</v>
      </c>
    </row>
    <row r="85" spans="2:36" x14ac:dyDescent="0.25">
      <c r="B85">
        <v>84</v>
      </c>
      <c r="C85" t="s">
        <v>84</v>
      </c>
      <c r="E85">
        <v>84</v>
      </c>
      <c r="F85" t="s">
        <v>552</v>
      </c>
      <c r="H85">
        <v>84</v>
      </c>
      <c r="I85" t="s">
        <v>552</v>
      </c>
      <c r="K85">
        <v>84</v>
      </c>
      <c r="L85">
        <v>0.22956545720118129</v>
      </c>
      <c r="M85" s="2"/>
      <c r="N85">
        <v>84</v>
      </c>
      <c r="O85" t="s">
        <v>2987</v>
      </c>
      <c r="Q85">
        <v>84</v>
      </c>
      <c r="R85" t="s">
        <v>1457</v>
      </c>
      <c r="T85">
        <v>84</v>
      </c>
      <c r="U85" t="s">
        <v>1614</v>
      </c>
      <c r="W85">
        <v>84</v>
      </c>
      <c r="X85" t="s">
        <v>1924</v>
      </c>
      <c r="Z85">
        <v>84</v>
      </c>
      <c r="AA85">
        <v>0.22396966152216233</v>
      </c>
      <c r="AC85">
        <v>84</v>
      </c>
      <c r="AD85" t="s">
        <v>1777</v>
      </c>
      <c r="AF85">
        <v>84</v>
      </c>
      <c r="AG85" t="s">
        <v>2093</v>
      </c>
      <c r="AI85">
        <v>84</v>
      </c>
      <c r="AJ85" t="s">
        <v>2239</v>
      </c>
    </row>
    <row r="86" spans="2:36" x14ac:dyDescent="0.25">
      <c r="B86">
        <v>85</v>
      </c>
      <c r="C86" t="s">
        <v>85</v>
      </c>
      <c r="E86">
        <v>85</v>
      </c>
      <c r="F86" t="s">
        <v>553</v>
      </c>
      <c r="H86">
        <v>85</v>
      </c>
      <c r="I86" t="s">
        <v>553</v>
      </c>
      <c r="K86">
        <v>85</v>
      </c>
      <c r="L86">
        <v>0.21256433377262324</v>
      </c>
      <c r="M86" s="2"/>
      <c r="N86">
        <v>85</v>
      </c>
      <c r="O86" t="s">
        <v>2988</v>
      </c>
      <c r="Q86">
        <v>85</v>
      </c>
      <c r="R86" t="s">
        <v>1458</v>
      </c>
      <c r="T86">
        <v>85</v>
      </c>
      <c r="U86" t="s">
        <v>1615</v>
      </c>
      <c r="W86">
        <v>85</v>
      </c>
      <c r="X86" t="s">
        <v>1925</v>
      </c>
      <c r="Z86">
        <v>85</v>
      </c>
      <c r="AA86">
        <v>0.24081199604113021</v>
      </c>
      <c r="AC86">
        <v>85</v>
      </c>
      <c r="AD86" t="s">
        <v>1778</v>
      </c>
      <c r="AF86">
        <v>85</v>
      </c>
      <c r="AG86" t="s">
        <v>2094</v>
      </c>
      <c r="AI86">
        <v>85</v>
      </c>
      <c r="AJ86" t="s">
        <v>2240</v>
      </c>
    </row>
    <row r="87" spans="2:36" x14ac:dyDescent="0.25">
      <c r="B87">
        <v>86</v>
      </c>
      <c r="C87" t="s">
        <v>86</v>
      </c>
      <c r="E87">
        <v>86</v>
      </c>
      <c r="F87" t="s">
        <v>554</v>
      </c>
      <c r="H87">
        <v>86</v>
      </c>
      <c r="I87" t="s">
        <v>554</v>
      </c>
      <c r="K87">
        <v>86</v>
      </c>
      <c r="L87">
        <v>0.19580116088013727</v>
      </c>
      <c r="M87" s="2"/>
      <c r="N87">
        <v>86</v>
      </c>
      <c r="O87" t="s">
        <v>2989</v>
      </c>
      <c r="Q87">
        <v>86</v>
      </c>
      <c r="R87" t="s">
        <v>1459</v>
      </c>
      <c r="T87">
        <v>86</v>
      </c>
      <c r="U87" t="s">
        <v>1616</v>
      </c>
      <c r="W87">
        <v>86</v>
      </c>
      <c r="X87" t="s">
        <v>1926</v>
      </c>
      <c r="Z87">
        <v>86</v>
      </c>
      <c r="AA87">
        <v>0.25756259620470434</v>
      </c>
      <c r="AC87">
        <v>86</v>
      </c>
      <c r="AD87" t="s">
        <v>1779</v>
      </c>
      <c r="AF87">
        <v>86</v>
      </c>
      <c r="AG87" t="s">
        <v>2095</v>
      </c>
      <c r="AI87">
        <v>86</v>
      </c>
      <c r="AJ87" t="s">
        <v>2241</v>
      </c>
    </row>
    <row r="88" spans="2:36" x14ac:dyDescent="0.25">
      <c r="B88">
        <v>87</v>
      </c>
      <c r="C88" t="s">
        <v>87</v>
      </c>
      <c r="E88">
        <v>87</v>
      </c>
      <c r="F88" t="s">
        <v>555</v>
      </c>
      <c r="H88">
        <v>87</v>
      </c>
      <c r="I88" t="s">
        <v>555</v>
      </c>
      <c r="K88">
        <v>87</v>
      </c>
      <c r="L88">
        <v>0.1789849031322458</v>
      </c>
      <c r="M88" s="2"/>
      <c r="N88">
        <v>87</v>
      </c>
      <c r="O88" t="s">
        <v>2990</v>
      </c>
      <c r="Q88">
        <v>87</v>
      </c>
      <c r="R88" t="s">
        <v>1460</v>
      </c>
      <c r="T88">
        <v>87</v>
      </c>
      <c r="U88" t="s">
        <v>1617</v>
      </c>
      <c r="W88">
        <v>87</v>
      </c>
      <c r="X88" t="s">
        <v>1927</v>
      </c>
      <c r="Z88">
        <v>87</v>
      </c>
      <c r="AA88">
        <v>0.27438677011524398</v>
      </c>
      <c r="AC88">
        <v>87</v>
      </c>
      <c r="AD88" t="s">
        <v>1780</v>
      </c>
      <c r="AF88">
        <v>87</v>
      </c>
      <c r="AG88" t="s">
        <v>2096</v>
      </c>
      <c r="AI88">
        <v>87</v>
      </c>
      <c r="AJ88" t="s">
        <v>2242</v>
      </c>
    </row>
    <row r="89" spans="2:36" x14ac:dyDescent="0.25">
      <c r="B89">
        <v>88</v>
      </c>
      <c r="C89" t="s">
        <v>88</v>
      </c>
      <c r="E89">
        <v>88</v>
      </c>
      <c r="F89" t="s">
        <v>556</v>
      </c>
      <c r="H89">
        <v>88</v>
      </c>
      <c r="I89" t="s">
        <v>556</v>
      </c>
      <c r="K89">
        <v>88</v>
      </c>
      <c r="L89">
        <v>0.16240380198066828</v>
      </c>
      <c r="M89" s="2"/>
      <c r="N89">
        <v>88</v>
      </c>
      <c r="O89" t="s">
        <v>2991</v>
      </c>
      <c r="Q89">
        <v>88</v>
      </c>
      <c r="R89" t="s">
        <v>1461</v>
      </c>
      <c r="T89">
        <v>88</v>
      </c>
      <c r="U89" t="s">
        <v>1618</v>
      </c>
      <c r="W89">
        <v>88</v>
      </c>
      <c r="X89" t="s">
        <v>1928</v>
      </c>
      <c r="Z89">
        <v>88</v>
      </c>
      <c r="AA89">
        <v>0.29087334297166956</v>
      </c>
      <c r="AC89">
        <v>88</v>
      </c>
      <c r="AD89" t="s">
        <v>1781</v>
      </c>
      <c r="AF89">
        <v>88</v>
      </c>
      <c r="AG89" t="s">
        <v>2097</v>
      </c>
      <c r="AI89">
        <v>88</v>
      </c>
      <c r="AJ89" t="s">
        <v>2243</v>
      </c>
    </row>
    <row r="90" spans="2:36" x14ac:dyDescent="0.25">
      <c r="B90">
        <v>89</v>
      </c>
      <c r="C90" t="s">
        <v>89</v>
      </c>
      <c r="E90">
        <v>89</v>
      </c>
      <c r="F90" t="s">
        <v>557</v>
      </c>
      <c r="H90">
        <v>89</v>
      </c>
      <c r="I90" t="s">
        <v>557</v>
      </c>
      <c r="K90">
        <v>89</v>
      </c>
      <c r="L90">
        <v>0.1457933644616298</v>
      </c>
      <c r="M90" s="2"/>
      <c r="N90">
        <v>89</v>
      </c>
      <c r="O90" t="s">
        <v>2992</v>
      </c>
      <c r="Q90">
        <v>89</v>
      </c>
      <c r="R90" t="s">
        <v>1462</v>
      </c>
      <c r="T90">
        <v>89</v>
      </c>
      <c r="U90" t="s">
        <v>1619</v>
      </c>
      <c r="W90">
        <v>89</v>
      </c>
      <c r="X90" t="s">
        <v>1929</v>
      </c>
      <c r="Z90">
        <v>89</v>
      </c>
      <c r="AA90">
        <v>0.30757644615935453</v>
      </c>
      <c r="AC90">
        <v>89</v>
      </c>
      <c r="AD90" t="s">
        <v>1782</v>
      </c>
      <c r="AF90">
        <v>89</v>
      </c>
      <c r="AG90" t="s">
        <v>2098</v>
      </c>
      <c r="AI90">
        <v>89</v>
      </c>
      <c r="AJ90" t="s">
        <v>2244</v>
      </c>
    </row>
    <row r="91" spans="2:36" x14ac:dyDescent="0.25">
      <c r="B91">
        <v>90</v>
      </c>
      <c r="C91" t="s">
        <v>90</v>
      </c>
      <c r="E91">
        <v>90</v>
      </c>
      <c r="F91" t="s">
        <v>558</v>
      </c>
      <c r="H91">
        <v>90</v>
      </c>
      <c r="I91" t="s">
        <v>558</v>
      </c>
      <c r="K91">
        <v>90</v>
      </c>
      <c r="L91">
        <v>0.12900271782818834</v>
      </c>
      <c r="M91" s="2"/>
      <c r="N91">
        <v>90</v>
      </c>
      <c r="O91" t="s">
        <v>2993</v>
      </c>
      <c r="Q91">
        <v>90</v>
      </c>
      <c r="R91" t="s">
        <v>1463</v>
      </c>
      <c r="T91">
        <v>90</v>
      </c>
      <c r="U91" t="s">
        <v>1620</v>
      </c>
      <c r="W91">
        <v>90</v>
      </c>
      <c r="X91" t="s">
        <v>1930</v>
      </c>
      <c r="Z91">
        <v>90</v>
      </c>
      <c r="AA91">
        <v>0.32437966552170783</v>
      </c>
      <c r="AC91">
        <v>90</v>
      </c>
      <c r="AD91" t="s">
        <v>1783</v>
      </c>
      <c r="AF91">
        <v>90</v>
      </c>
      <c r="AG91" t="s">
        <v>2099</v>
      </c>
      <c r="AI91">
        <v>90</v>
      </c>
      <c r="AJ91" t="s">
        <v>2245</v>
      </c>
    </row>
    <row r="92" spans="2:36" x14ac:dyDescent="0.25">
      <c r="B92">
        <v>91</v>
      </c>
      <c r="C92" t="s">
        <v>91</v>
      </c>
      <c r="E92">
        <v>91</v>
      </c>
      <c r="F92" t="s">
        <v>559</v>
      </c>
      <c r="H92">
        <v>91</v>
      </c>
      <c r="I92" t="s">
        <v>559</v>
      </c>
      <c r="K92">
        <v>91</v>
      </c>
      <c r="L92">
        <v>0.11244815910431358</v>
      </c>
      <c r="M92" s="2"/>
      <c r="N92">
        <v>91</v>
      </c>
      <c r="O92" t="s">
        <v>2994</v>
      </c>
      <c r="Q92">
        <v>91</v>
      </c>
      <c r="R92" t="s">
        <v>1464</v>
      </c>
      <c r="T92">
        <v>91</v>
      </c>
      <c r="U92" t="s">
        <v>1621</v>
      </c>
      <c r="W92">
        <v>91</v>
      </c>
      <c r="X92" t="s">
        <v>1931</v>
      </c>
      <c r="Z92">
        <v>91</v>
      </c>
      <c r="AA92">
        <v>0.34083131413115608</v>
      </c>
      <c r="AC92">
        <v>91</v>
      </c>
      <c r="AD92" t="s">
        <v>1784</v>
      </c>
      <c r="AF92">
        <v>91</v>
      </c>
      <c r="AG92" t="s">
        <v>2100</v>
      </c>
      <c r="AI92">
        <v>91</v>
      </c>
      <c r="AJ92" t="s">
        <v>2246</v>
      </c>
    </row>
    <row r="93" spans="2:36" x14ac:dyDescent="0.25">
      <c r="B93">
        <v>92</v>
      </c>
      <c r="C93" t="s">
        <v>92</v>
      </c>
      <c r="E93">
        <v>92</v>
      </c>
      <c r="F93" t="s">
        <v>560</v>
      </c>
      <c r="H93">
        <v>92</v>
      </c>
      <c r="I93" t="s">
        <v>560</v>
      </c>
      <c r="K93">
        <v>92</v>
      </c>
      <c r="L93">
        <v>9.5637954892564839E-2</v>
      </c>
      <c r="M93" s="2"/>
      <c r="N93">
        <v>92</v>
      </c>
      <c r="O93" t="s">
        <v>2995</v>
      </c>
      <c r="Q93">
        <v>92</v>
      </c>
      <c r="R93" t="s">
        <v>1465</v>
      </c>
      <c r="T93">
        <v>92</v>
      </c>
      <c r="U93" t="s">
        <v>1622</v>
      </c>
      <c r="W93">
        <v>92</v>
      </c>
      <c r="X93" t="s">
        <v>1932</v>
      </c>
      <c r="Z93">
        <v>92</v>
      </c>
      <c r="AA93">
        <v>0.3576093880356857</v>
      </c>
      <c r="AC93">
        <v>92</v>
      </c>
      <c r="AD93" t="s">
        <v>1785</v>
      </c>
      <c r="AF93">
        <v>92</v>
      </c>
      <c r="AG93" t="s">
        <v>2101</v>
      </c>
      <c r="AI93">
        <v>92</v>
      </c>
      <c r="AJ93" t="s">
        <v>2247</v>
      </c>
    </row>
    <row r="94" spans="2:36" x14ac:dyDescent="0.25">
      <c r="B94">
        <v>93</v>
      </c>
      <c r="C94" t="s">
        <v>93</v>
      </c>
      <c r="E94">
        <v>93</v>
      </c>
      <c r="F94" t="s">
        <v>561</v>
      </c>
      <c r="H94">
        <v>93</v>
      </c>
      <c r="I94" t="s">
        <v>561</v>
      </c>
      <c r="K94">
        <v>93</v>
      </c>
      <c r="L94">
        <v>7.8980951710889938E-2</v>
      </c>
      <c r="M94" s="2"/>
      <c r="N94">
        <v>93</v>
      </c>
      <c r="O94" t="s">
        <v>2996</v>
      </c>
      <c r="Q94">
        <v>93</v>
      </c>
      <c r="R94" t="s">
        <v>1466</v>
      </c>
      <c r="T94">
        <v>93</v>
      </c>
      <c r="U94" t="s">
        <v>1623</v>
      </c>
      <c r="W94">
        <v>93</v>
      </c>
      <c r="X94" t="s">
        <v>1933</v>
      </c>
      <c r="Z94">
        <v>93</v>
      </c>
      <c r="AA94">
        <v>0.37431807910288706</v>
      </c>
      <c r="AC94">
        <v>93</v>
      </c>
      <c r="AD94" t="s">
        <v>1786</v>
      </c>
      <c r="AF94">
        <v>93</v>
      </c>
      <c r="AG94" t="s">
        <v>2102</v>
      </c>
      <c r="AI94">
        <v>93</v>
      </c>
      <c r="AJ94" t="s">
        <v>2248</v>
      </c>
    </row>
    <row r="95" spans="2:36" x14ac:dyDescent="0.25">
      <c r="B95">
        <v>94</v>
      </c>
      <c r="C95" t="s">
        <v>94</v>
      </c>
      <c r="E95">
        <v>94</v>
      </c>
      <c r="F95" t="s">
        <v>562</v>
      </c>
      <c r="H95">
        <v>94</v>
      </c>
      <c r="I95" t="s">
        <v>562</v>
      </c>
      <c r="K95">
        <v>94</v>
      </c>
      <c r="L95">
        <v>6.2523715221925291E-2</v>
      </c>
      <c r="M95" s="2"/>
      <c r="N95">
        <v>94</v>
      </c>
      <c r="O95" t="s">
        <v>2997</v>
      </c>
      <c r="Q95">
        <v>94</v>
      </c>
      <c r="R95" t="s">
        <v>1467</v>
      </c>
      <c r="T95">
        <v>94</v>
      </c>
      <c r="U95" t="s">
        <v>1624</v>
      </c>
      <c r="W95">
        <v>94</v>
      </c>
      <c r="X95" t="s">
        <v>1934</v>
      </c>
      <c r="Z95">
        <v>94</v>
      </c>
      <c r="AA95">
        <v>0.3907557580135444</v>
      </c>
      <c r="AC95">
        <v>94</v>
      </c>
      <c r="AD95" t="s">
        <v>1787</v>
      </c>
      <c r="AF95">
        <v>94</v>
      </c>
      <c r="AG95" t="s">
        <v>2103</v>
      </c>
      <c r="AI95">
        <v>94</v>
      </c>
      <c r="AJ95" t="s">
        <v>2249</v>
      </c>
    </row>
    <row r="96" spans="2:36" x14ac:dyDescent="0.25">
      <c r="B96">
        <v>95</v>
      </c>
      <c r="C96" t="s">
        <v>95</v>
      </c>
      <c r="E96">
        <v>95</v>
      </c>
      <c r="F96" t="s">
        <v>563</v>
      </c>
      <c r="H96">
        <v>95</v>
      </c>
      <c r="I96" t="s">
        <v>563</v>
      </c>
      <c r="K96">
        <v>95</v>
      </c>
      <c r="L96">
        <v>4.5753557480043873E-2</v>
      </c>
      <c r="M96" s="2"/>
      <c r="N96">
        <v>95</v>
      </c>
      <c r="O96" t="s">
        <v>2998</v>
      </c>
      <c r="Q96">
        <v>95</v>
      </c>
      <c r="R96" t="s">
        <v>1468</v>
      </c>
      <c r="T96">
        <v>95</v>
      </c>
      <c r="U96" t="s">
        <v>1625</v>
      </c>
      <c r="W96">
        <v>95</v>
      </c>
      <c r="X96" t="s">
        <v>1935</v>
      </c>
      <c r="Z96">
        <v>95</v>
      </c>
      <c r="AA96">
        <v>0.40010008953479542</v>
      </c>
      <c r="AC96">
        <v>95</v>
      </c>
      <c r="AD96" t="s">
        <v>1788</v>
      </c>
      <c r="AF96">
        <v>95</v>
      </c>
      <c r="AG96" t="s">
        <v>2104</v>
      </c>
      <c r="AI96">
        <v>95</v>
      </c>
      <c r="AJ96" t="s">
        <v>2250</v>
      </c>
    </row>
    <row r="97" spans="2:36" x14ac:dyDescent="0.25">
      <c r="B97">
        <v>96</v>
      </c>
      <c r="C97" t="s">
        <v>96</v>
      </c>
      <c r="E97">
        <v>96</v>
      </c>
      <c r="F97" t="s">
        <v>564</v>
      </c>
      <c r="H97">
        <v>96</v>
      </c>
      <c r="I97" t="s">
        <v>564</v>
      </c>
      <c r="K97">
        <v>96</v>
      </c>
      <c r="L97">
        <v>6.1710678752293344E-2</v>
      </c>
      <c r="M97" s="2"/>
      <c r="N97">
        <v>96</v>
      </c>
      <c r="O97" t="s">
        <v>2999</v>
      </c>
      <c r="Q97">
        <v>96</v>
      </c>
      <c r="R97" t="s">
        <v>1469</v>
      </c>
      <c r="T97">
        <v>96</v>
      </c>
      <c r="U97" t="s">
        <v>1626</v>
      </c>
      <c r="W97">
        <v>96</v>
      </c>
      <c r="X97" t="s">
        <v>1936</v>
      </c>
      <c r="Z97">
        <v>96</v>
      </c>
      <c r="AA97">
        <v>0.38275810545573874</v>
      </c>
      <c r="AC97">
        <v>96</v>
      </c>
      <c r="AD97" t="s">
        <v>1789</v>
      </c>
      <c r="AF97">
        <v>96</v>
      </c>
      <c r="AG97" t="s">
        <v>2105</v>
      </c>
      <c r="AI97">
        <v>96</v>
      </c>
      <c r="AJ97" t="s">
        <v>2251</v>
      </c>
    </row>
    <row r="98" spans="2:36" x14ac:dyDescent="0.25">
      <c r="B98">
        <v>97</v>
      </c>
      <c r="C98" t="s">
        <v>97</v>
      </c>
      <c r="E98">
        <v>97</v>
      </c>
      <c r="F98" t="s">
        <v>565</v>
      </c>
      <c r="H98">
        <v>97</v>
      </c>
      <c r="I98" t="s">
        <v>565</v>
      </c>
      <c r="K98">
        <v>97</v>
      </c>
      <c r="L98">
        <v>7.8627052674853121E-2</v>
      </c>
      <c r="M98" s="2"/>
      <c r="N98">
        <v>97</v>
      </c>
      <c r="O98" t="s">
        <v>3000</v>
      </c>
      <c r="Q98">
        <v>97</v>
      </c>
      <c r="R98" t="s">
        <v>1470</v>
      </c>
      <c r="T98">
        <v>97</v>
      </c>
      <c r="U98" t="s">
        <v>1627</v>
      </c>
      <c r="W98">
        <v>97</v>
      </c>
      <c r="X98" t="s">
        <v>1937</v>
      </c>
      <c r="Z98">
        <v>97</v>
      </c>
      <c r="AA98">
        <v>0.36584499112956348</v>
      </c>
      <c r="AC98">
        <v>97</v>
      </c>
      <c r="AD98" t="s">
        <v>1790</v>
      </c>
      <c r="AF98">
        <v>97</v>
      </c>
      <c r="AG98" t="s">
        <v>2106</v>
      </c>
      <c r="AI98">
        <v>97</v>
      </c>
      <c r="AJ98" t="s">
        <v>2252</v>
      </c>
    </row>
    <row r="99" spans="2:36" x14ac:dyDescent="0.25">
      <c r="B99">
        <v>98</v>
      </c>
      <c r="C99" t="s">
        <v>98</v>
      </c>
      <c r="E99">
        <v>98</v>
      </c>
      <c r="F99" t="s">
        <v>566</v>
      </c>
      <c r="H99">
        <v>98</v>
      </c>
      <c r="I99" t="s">
        <v>566</v>
      </c>
      <c r="K99">
        <v>98</v>
      </c>
      <c r="L99">
        <v>9.512526694693782E-2</v>
      </c>
      <c r="M99" s="2"/>
      <c r="N99">
        <v>98</v>
      </c>
      <c r="O99" t="s">
        <v>3001</v>
      </c>
      <c r="Q99">
        <v>98</v>
      </c>
      <c r="R99" t="s">
        <v>1471</v>
      </c>
      <c r="T99">
        <v>98</v>
      </c>
      <c r="U99" t="s">
        <v>1628</v>
      </c>
      <c r="W99">
        <v>98</v>
      </c>
      <c r="X99" t="s">
        <v>1938</v>
      </c>
      <c r="Z99">
        <v>98</v>
      </c>
      <c r="AA99">
        <v>0.34924246977317319</v>
      </c>
      <c r="AC99">
        <v>98</v>
      </c>
      <c r="AD99" t="s">
        <v>1791</v>
      </c>
      <c r="AF99">
        <v>98</v>
      </c>
      <c r="AG99" t="s">
        <v>2107</v>
      </c>
      <c r="AI99">
        <v>98</v>
      </c>
      <c r="AJ99" t="s">
        <v>2253</v>
      </c>
    </row>
    <row r="100" spans="2:36" x14ac:dyDescent="0.25">
      <c r="B100">
        <v>99</v>
      </c>
      <c r="C100" t="s">
        <v>99</v>
      </c>
      <c r="E100">
        <v>99</v>
      </c>
      <c r="F100" t="s">
        <v>567</v>
      </c>
      <c r="H100">
        <v>99</v>
      </c>
      <c r="I100" t="s">
        <v>567</v>
      </c>
      <c r="K100">
        <v>99</v>
      </c>
      <c r="L100">
        <v>0.11193221156230201</v>
      </c>
      <c r="M100" s="2"/>
      <c r="N100">
        <v>99</v>
      </c>
      <c r="O100" t="s">
        <v>3002</v>
      </c>
      <c r="Q100">
        <v>99</v>
      </c>
      <c r="R100" t="s">
        <v>1472</v>
      </c>
      <c r="T100">
        <v>99</v>
      </c>
      <c r="U100" t="s">
        <v>1629</v>
      </c>
      <c r="W100">
        <v>99</v>
      </c>
      <c r="X100" t="s">
        <v>1939</v>
      </c>
      <c r="Z100">
        <v>99</v>
      </c>
      <c r="AA100">
        <v>0.33261200901920107</v>
      </c>
      <c r="AC100">
        <v>99</v>
      </c>
      <c r="AD100" t="s">
        <v>1792</v>
      </c>
      <c r="AF100">
        <v>99</v>
      </c>
      <c r="AG100" t="s">
        <v>2108</v>
      </c>
      <c r="AI100">
        <v>99</v>
      </c>
      <c r="AJ100" t="s">
        <v>2254</v>
      </c>
    </row>
    <row r="101" spans="2:36" x14ac:dyDescent="0.25">
      <c r="B101">
        <v>100</v>
      </c>
      <c r="C101" t="s">
        <v>100</v>
      </c>
      <c r="E101">
        <v>100</v>
      </c>
      <c r="F101" t="s">
        <v>568</v>
      </c>
      <c r="H101">
        <v>100</v>
      </c>
      <c r="I101" t="s">
        <v>568</v>
      </c>
      <c r="K101">
        <v>100</v>
      </c>
      <c r="L101">
        <v>0.12867349859334884</v>
      </c>
      <c r="N101">
        <v>100</v>
      </c>
      <c r="O101" t="s">
        <v>3003</v>
      </c>
      <c r="Q101">
        <v>100</v>
      </c>
      <c r="R101" t="s">
        <v>1473</v>
      </c>
      <c r="T101">
        <v>100</v>
      </c>
      <c r="U101" t="s">
        <v>1630</v>
      </c>
      <c r="W101">
        <v>100</v>
      </c>
      <c r="X101" t="s">
        <v>1940</v>
      </c>
      <c r="Z101">
        <v>100</v>
      </c>
      <c r="AA101">
        <v>0.31573661287976135</v>
      </c>
      <c r="AC101">
        <v>100</v>
      </c>
      <c r="AD101" t="s">
        <v>1793</v>
      </c>
      <c r="AF101">
        <v>100</v>
      </c>
      <c r="AG101" t="s">
        <v>2109</v>
      </c>
      <c r="AI101">
        <v>100</v>
      </c>
      <c r="AJ101" t="s">
        <v>2255</v>
      </c>
    </row>
    <row r="102" spans="2:36" x14ac:dyDescent="0.25">
      <c r="B102">
        <v>101</v>
      </c>
      <c r="C102" t="s">
        <v>101</v>
      </c>
      <c r="E102">
        <v>101</v>
      </c>
      <c r="F102" t="s">
        <v>569</v>
      </c>
      <c r="H102">
        <v>101</v>
      </c>
      <c r="I102" t="s">
        <v>569</v>
      </c>
      <c r="K102">
        <v>101</v>
      </c>
      <c r="L102">
        <v>0.14513539164857714</v>
      </c>
      <c r="M102" s="2"/>
      <c r="N102">
        <v>101</v>
      </c>
      <c r="O102" t="s">
        <v>3004</v>
      </c>
      <c r="Q102">
        <v>101</v>
      </c>
      <c r="R102" t="s">
        <v>1474</v>
      </c>
      <c r="T102">
        <v>101</v>
      </c>
      <c r="U102" t="s">
        <v>1631</v>
      </c>
      <c r="W102">
        <v>101</v>
      </c>
      <c r="X102" t="s">
        <v>1941</v>
      </c>
      <c r="Z102">
        <v>101</v>
      </c>
      <c r="AA102">
        <v>0.29925283396309393</v>
      </c>
      <c r="AC102">
        <v>101</v>
      </c>
      <c r="AD102" t="s">
        <v>1794</v>
      </c>
      <c r="AF102">
        <v>101</v>
      </c>
      <c r="AG102" t="s">
        <v>2110</v>
      </c>
      <c r="AI102">
        <v>101</v>
      </c>
      <c r="AJ102" t="s">
        <v>2256</v>
      </c>
    </row>
    <row r="103" spans="2:36" x14ac:dyDescent="0.25">
      <c r="B103">
        <v>102</v>
      </c>
      <c r="C103" t="s">
        <v>102</v>
      </c>
      <c r="E103">
        <v>102</v>
      </c>
      <c r="F103" t="s">
        <v>570</v>
      </c>
      <c r="H103">
        <v>102</v>
      </c>
      <c r="I103" t="s">
        <v>570</v>
      </c>
      <c r="K103">
        <v>102</v>
      </c>
      <c r="L103">
        <v>0.16195490899285314</v>
      </c>
      <c r="M103" s="2"/>
      <c r="N103">
        <v>102</v>
      </c>
      <c r="O103" t="s">
        <v>3005</v>
      </c>
      <c r="Q103">
        <v>102</v>
      </c>
      <c r="R103" t="s">
        <v>1475</v>
      </c>
      <c r="T103">
        <v>102</v>
      </c>
      <c r="U103" t="s">
        <v>1632</v>
      </c>
      <c r="W103">
        <v>102</v>
      </c>
      <c r="X103" t="s">
        <v>1942</v>
      </c>
      <c r="Z103">
        <v>102</v>
      </c>
      <c r="AA103">
        <v>0.28264332775730816</v>
      </c>
      <c r="AC103">
        <v>102</v>
      </c>
      <c r="AD103" t="s">
        <v>1795</v>
      </c>
      <c r="AF103">
        <v>102</v>
      </c>
      <c r="AG103" t="s">
        <v>2111</v>
      </c>
      <c r="AI103">
        <v>102</v>
      </c>
      <c r="AJ103" t="s">
        <v>2257</v>
      </c>
    </row>
    <row r="104" spans="2:36" x14ac:dyDescent="0.25">
      <c r="B104">
        <v>103</v>
      </c>
      <c r="C104" t="s">
        <v>103</v>
      </c>
      <c r="E104">
        <v>103</v>
      </c>
      <c r="F104" t="s">
        <v>571</v>
      </c>
      <c r="H104">
        <v>103</v>
      </c>
      <c r="I104" t="s">
        <v>571</v>
      </c>
      <c r="K104">
        <v>103</v>
      </c>
      <c r="L104">
        <v>0.17867803541547178</v>
      </c>
      <c r="M104" s="2"/>
      <c r="N104">
        <v>103</v>
      </c>
      <c r="O104" t="s">
        <v>3006</v>
      </c>
      <c r="Q104">
        <v>103</v>
      </c>
      <c r="R104" t="s">
        <v>1476</v>
      </c>
      <c r="T104">
        <v>103</v>
      </c>
      <c r="U104" t="s">
        <v>1633</v>
      </c>
      <c r="W104">
        <v>103</v>
      </c>
      <c r="X104" t="s">
        <v>1943</v>
      </c>
      <c r="Z104">
        <v>103</v>
      </c>
      <c r="AA104">
        <v>0.26593184275034865</v>
      </c>
      <c r="AC104">
        <v>103</v>
      </c>
      <c r="AD104" t="s">
        <v>1796</v>
      </c>
      <c r="AF104">
        <v>103</v>
      </c>
      <c r="AG104" t="s">
        <v>2112</v>
      </c>
      <c r="AI104">
        <v>103</v>
      </c>
      <c r="AJ104" t="s">
        <v>2258</v>
      </c>
    </row>
    <row r="105" spans="2:36" x14ac:dyDescent="0.25">
      <c r="B105">
        <v>104</v>
      </c>
      <c r="C105" t="s">
        <v>104</v>
      </c>
      <c r="E105">
        <v>104</v>
      </c>
      <c r="F105" t="s">
        <v>572</v>
      </c>
      <c r="H105">
        <v>104</v>
      </c>
      <c r="I105" t="s">
        <v>572</v>
      </c>
      <c r="K105">
        <v>104</v>
      </c>
      <c r="L105">
        <v>0.1951422567538319</v>
      </c>
      <c r="M105" s="2"/>
      <c r="N105">
        <v>104</v>
      </c>
      <c r="O105" t="s">
        <v>3007</v>
      </c>
      <c r="Q105">
        <v>104</v>
      </c>
      <c r="R105" t="s">
        <v>1477</v>
      </c>
      <c r="T105">
        <v>104</v>
      </c>
      <c r="U105" t="s">
        <v>1634</v>
      </c>
      <c r="W105">
        <v>104</v>
      </c>
      <c r="X105" t="s">
        <v>1944</v>
      </c>
      <c r="Z105">
        <v>104</v>
      </c>
      <c r="AA105">
        <v>0.24933770321323293</v>
      </c>
      <c r="AC105">
        <v>104</v>
      </c>
      <c r="AD105" t="s">
        <v>1797</v>
      </c>
      <c r="AF105">
        <v>104</v>
      </c>
      <c r="AG105" t="s">
        <v>2113</v>
      </c>
      <c r="AI105">
        <v>104</v>
      </c>
      <c r="AJ105" t="s">
        <v>2259</v>
      </c>
    </row>
    <row r="106" spans="2:36" x14ac:dyDescent="0.25">
      <c r="B106">
        <v>105</v>
      </c>
      <c r="C106" t="s">
        <v>105</v>
      </c>
      <c r="E106">
        <v>105</v>
      </c>
      <c r="F106" t="s">
        <v>573</v>
      </c>
      <c r="H106">
        <v>105</v>
      </c>
      <c r="I106" t="s">
        <v>573</v>
      </c>
      <c r="K106">
        <v>105</v>
      </c>
      <c r="L106">
        <v>0.21197527814027248</v>
      </c>
      <c r="M106" s="2"/>
      <c r="N106">
        <v>105</v>
      </c>
      <c r="O106" t="s">
        <v>3008</v>
      </c>
      <c r="Q106">
        <v>105</v>
      </c>
      <c r="R106" t="s">
        <v>1478</v>
      </c>
      <c r="T106">
        <v>105</v>
      </c>
      <c r="U106" t="s">
        <v>1635</v>
      </c>
      <c r="W106">
        <v>105</v>
      </c>
      <c r="X106" t="s">
        <v>1945</v>
      </c>
      <c r="Z106">
        <v>105</v>
      </c>
      <c r="AA106">
        <v>0.23267511215204165</v>
      </c>
      <c r="AC106">
        <v>105</v>
      </c>
      <c r="AD106" t="s">
        <v>1798</v>
      </c>
      <c r="AF106">
        <v>105</v>
      </c>
      <c r="AG106" t="s">
        <v>2114</v>
      </c>
      <c r="AI106">
        <v>105</v>
      </c>
      <c r="AJ106" t="s">
        <v>2260</v>
      </c>
    </row>
    <row r="107" spans="2:36" x14ac:dyDescent="0.25">
      <c r="B107">
        <v>106</v>
      </c>
      <c r="C107" t="s">
        <v>106</v>
      </c>
      <c r="E107">
        <v>106</v>
      </c>
      <c r="F107" t="s">
        <v>574</v>
      </c>
      <c r="H107">
        <v>106</v>
      </c>
      <c r="I107" t="s">
        <v>574</v>
      </c>
      <c r="K107">
        <v>106</v>
      </c>
      <c r="L107">
        <v>0.22864951061712285</v>
      </c>
      <c r="M107" s="2"/>
      <c r="N107">
        <v>106</v>
      </c>
      <c r="O107" t="s">
        <v>3009</v>
      </c>
      <c r="Q107">
        <v>106</v>
      </c>
      <c r="R107" t="s">
        <v>1479</v>
      </c>
      <c r="T107">
        <v>106</v>
      </c>
      <c r="U107" t="s">
        <v>1636</v>
      </c>
      <c r="W107">
        <v>106</v>
      </c>
      <c r="X107" t="s">
        <v>1946</v>
      </c>
      <c r="Z107">
        <v>106</v>
      </c>
      <c r="AA107">
        <v>0.21605443018722315</v>
      </c>
      <c r="AC107">
        <v>106</v>
      </c>
      <c r="AD107" t="s">
        <v>1799</v>
      </c>
      <c r="AF107">
        <v>106</v>
      </c>
      <c r="AG107" t="s">
        <v>2115</v>
      </c>
      <c r="AI107">
        <v>106</v>
      </c>
      <c r="AJ107" t="s">
        <v>2261</v>
      </c>
    </row>
    <row r="108" spans="2:36" x14ac:dyDescent="0.25">
      <c r="B108">
        <v>107</v>
      </c>
      <c r="C108" t="s">
        <v>107</v>
      </c>
      <c r="E108">
        <v>107</v>
      </c>
      <c r="F108" t="s">
        <v>575</v>
      </c>
      <c r="H108">
        <v>107</v>
      </c>
      <c r="I108" t="s">
        <v>575</v>
      </c>
      <c r="K108">
        <v>107</v>
      </c>
      <c r="L108">
        <v>0.22479713334721158</v>
      </c>
      <c r="M108" s="2"/>
      <c r="N108">
        <v>107</v>
      </c>
      <c r="O108" t="s">
        <v>3010</v>
      </c>
      <c r="Q108">
        <v>107</v>
      </c>
      <c r="R108" t="s">
        <v>1480</v>
      </c>
      <c r="T108">
        <v>107</v>
      </c>
      <c r="U108" t="s">
        <v>1637</v>
      </c>
      <c r="W108">
        <v>107</v>
      </c>
      <c r="X108" t="s">
        <v>1947</v>
      </c>
      <c r="Z108">
        <v>107</v>
      </c>
      <c r="AA108">
        <v>0.22531727179886044</v>
      </c>
      <c r="AC108">
        <v>107</v>
      </c>
      <c r="AD108" t="s">
        <v>1800</v>
      </c>
      <c r="AF108">
        <v>107</v>
      </c>
      <c r="AG108" t="s">
        <v>2116</v>
      </c>
      <c r="AI108">
        <v>107</v>
      </c>
      <c r="AJ108" t="s">
        <v>2262</v>
      </c>
    </row>
    <row r="109" spans="2:36" x14ac:dyDescent="0.25">
      <c r="B109">
        <v>108</v>
      </c>
      <c r="C109" t="s">
        <v>108</v>
      </c>
      <c r="E109">
        <v>108</v>
      </c>
      <c r="F109" t="s">
        <v>576</v>
      </c>
      <c r="H109">
        <v>108</v>
      </c>
      <c r="I109" t="s">
        <v>576</v>
      </c>
      <c r="K109">
        <v>108</v>
      </c>
      <c r="L109">
        <v>0.2081308170330094</v>
      </c>
      <c r="M109" s="2"/>
      <c r="N109">
        <v>108</v>
      </c>
      <c r="O109" t="s">
        <v>3011</v>
      </c>
      <c r="Q109">
        <v>108</v>
      </c>
      <c r="R109" t="s">
        <v>1481</v>
      </c>
      <c r="T109">
        <v>108</v>
      </c>
      <c r="U109" t="s">
        <v>1638</v>
      </c>
      <c r="W109">
        <v>108</v>
      </c>
      <c r="X109" t="s">
        <v>1948</v>
      </c>
      <c r="Z109">
        <v>108</v>
      </c>
      <c r="AA109">
        <v>0.24207625378170911</v>
      </c>
      <c r="AC109">
        <v>108</v>
      </c>
      <c r="AD109" t="s">
        <v>1801</v>
      </c>
      <c r="AF109">
        <v>108</v>
      </c>
      <c r="AG109" t="s">
        <v>2117</v>
      </c>
      <c r="AI109">
        <v>108</v>
      </c>
      <c r="AJ109" t="s">
        <v>2263</v>
      </c>
    </row>
    <row r="110" spans="2:36" x14ac:dyDescent="0.25">
      <c r="B110">
        <v>109</v>
      </c>
      <c r="C110" t="s">
        <v>109</v>
      </c>
      <c r="E110">
        <v>109</v>
      </c>
      <c r="F110" t="s">
        <v>577</v>
      </c>
      <c r="H110">
        <v>109</v>
      </c>
      <c r="I110" t="s">
        <v>577</v>
      </c>
      <c r="K110">
        <v>109</v>
      </c>
      <c r="L110">
        <v>0.19170338256813205</v>
      </c>
      <c r="M110" s="2"/>
      <c r="N110">
        <v>109</v>
      </c>
      <c r="O110" t="s">
        <v>3012</v>
      </c>
      <c r="Q110">
        <v>109</v>
      </c>
      <c r="R110" t="s">
        <v>1482</v>
      </c>
      <c r="T110">
        <v>109</v>
      </c>
      <c r="U110" t="s">
        <v>1639</v>
      </c>
      <c r="W110">
        <v>109</v>
      </c>
      <c r="X110" t="s">
        <v>1949</v>
      </c>
      <c r="Z110">
        <v>109</v>
      </c>
      <c r="AA110">
        <v>0.25882638828865684</v>
      </c>
      <c r="AC110">
        <v>109</v>
      </c>
      <c r="AD110" t="s">
        <v>1802</v>
      </c>
      <c r="AF110">
        <v>109</v>
      </c>
      <c r="AG110" t="s">
        <v>2118</v>
      </c>
      <c r="AI110">
        <v>109</v>
      </c>
      <c r="AJ110" t="s">
        <v>2264</v>
      </c>
    </row>
    <row r="111" spans="2:36" x14ac:dyDescent="0.25">
      <c r="B111">
        <v>110</v>
      </c>
      <c r="C111" t="s">
        <v>110</v>
      </c>
      <c r="E111">
        <v>110</v>
      </c>
      <c r="F111" t="s">
        <v>578</v>
      </c>
      <c r="H111">
        <v>110</v>
      </c>
      <c r="I111" t="s">
        <v>578</v>
      </c>
      <c r="K111">
        <v>110</v>
      </c>
      <c r="L111">
        <v>0.17474230560944129</v>
      </c>
      <c r="M111" s="2"/>
      <c r="N111">
        <v>110</v>
      </c>
      <c r="O111" t="s">
        <v>3013</v>
      </c>
      <c r="Q111">
        <v>110</v>
      </c>
      <c r="R111" t="s">
        <v>1483</v>
      </c>
      <c r="T111">
        <v>110</v>
      </c>
      <c r="U111" t="s">
        <v>1640</v>
      </c>
      <c r="W111">
        <v>110</v>
      </c>
      <c r="X111" t="s">
        <v>1950</v>
      </c>
      <c r="Z111">
        <v>110</v>
      </c>
      <c r="AA111">
        <v>0.2755439268317591</v>
      </c>
      <c r="AC111">
        <v>110</v>
      </c>
      <c r="AD111" t="s">
        <v>1803</v>
      </c>
      <c r="AF111">
        <v>110</v>
      </c>
      <c r="AG111" t="s">
        <v>2119</v>
      </c>
      <c r="AI111">
        <v>110</v>
      </c>
      <c r="AJ111" t="s">
        <v>2265</v>
      </c>
    </row>
    <row r="112" spans="2:36" x14ac:dyDescent="0.25">
      <c r="B112">
        <v>111</v>
      </c>
      <c r="C112" t="s">
        <v>111</v>
      </c>
      <c r="E112">
        <v>111</v>
      </c>
      <c r="F112" t="s">
        <v>579</v>
      </c>
      <c r="H112">
        <v>111</v>
      </c>
      <c r="I112" t="s">
        <v>579</v>
      </c>
      <c r="K112">
        <v>111</v>
      </c>
      <c r="L112">
        <v>0.15802895797597633</v>
      </c>
      <c r="M112" s="2"/>
      <c r="N112">
        <v>111</v>
      </c>
      <c r="O112" t="s">
        <v>3014</v>
      </c>
      <c r="Q112">
        <v>111</v>
      </c>
      <c r="R112" t="s">
        <v>1484</v>
      </c>
      <c r="T112">
        <v>111</v>
      </c>
      <c r="U112" t="s">
        <v>1641</v>
      </c>
      <c r="W112">
        <v>111</v>
      </c>
      <c r="X112" t="s">
        <v>1951</v>
      </c>
      <c r="Z112">
        <v>111</v>
      </c>
      <c r="AA112">
        <v>0.29205378251950292</v>
      </c>
      <c r="AC112">
        <v>111</v>
      </c>
      <c r="AD112" t="s">
        <v>1804</v>
      </c>
      <c r="AF112">
        <v>111</v>
      </c>
      <c r="AG112" t="s">
        <v>2120</v>
      </c>
      <c r="AI112">
        <v>111</v>
      </c>
      <c r="AJ112" t="s">
        <v>2266</v>
      </c>
    </row>
    <row r="113" spans="2:36" x14ac:dyDescent="0.25">
      <c r="B113">
        <v>112</v>
      </c>
      <c r="C113" t="s">
        <v>112</v>
      </c>
      <c r="E113">
        <v>112</v>
      </c>
      <c r="F113" t="s">
        <v>580</v>
      </c>
      <c r="H113">
        <v>112</v>
      </c>
      <c r="I113" t="s">
        <v>580</v>
      </c>
      <c r="K113">
        <v>112</v>
      </c>
      <c r="L113">
        <v>0.14158196593279168</v>
      </c>
      <c r="M113" s="2"/>
      <c r="N113">
        <v>112</v>
      </c>
      <c r="O113" t="s">
        <v>3015</v>
      </c>
      <c r="Q113">
        <v>112</v>
      </c>
      <c r="R113" t="s">
        <v>1485</v>
      </c>
      <c r="T113">
        <v>112</v>
      </c>
      <c r="U113" t="s">
        <v>1642</v>
      </c>
      <c r="W113">
        <v>112</v>
      </c>
      <c r="X113" t="s">
        <v>1952</v>
      </c>
      <c r="Z113">
        <v>112</v>
      </c>
      <c r="AA113">
        <v>0.30873406853249602</v>
      </c>
      <c r="AC113">
        <v>112</v>
      </c>
      <c r="AD113" t="s">
        <v>1805</v>
      </c>
      <c r="AF113">
        <v>112</v>
      </c>
      <c r="AG113" t="s">
        <v>2121</v>
      </c>
      <c r="AI113">
        <v>112</v>
      </c>
      <c r="AJ113" t="s">
        <v>2267</v>
      </c>
    </row>
    <row r="114" spans="2:36" x14ac:dyDescent="0.25">
      <c r="B114">
        <v>113</v>
      </c>
      <c r="C114" t="s">
        <v>113</v>
      </c>
      <c r="E114">
        <v>113</v>
      </c>
      <c r="F114" t="s">
        <v>581</v>
      </c>
      <c r="H114">
        <v>113</v>
      </c>
      <c r="I114" t="s">
        <v>581</v>
      </c>
      <c r="K114">
        <v>113</v>
      </c>
      <c r="L114">
        <v>0.12469446272106649</v>
      </c>
      <c r="M114" s="2"/>
      <c r="N114">
        <v>113</v>
      </c>
      <c r="O114" t="s">
        <v>3016</v>
      </c>
      <c r="Q114">
        <v>113</v>
      </c>
      <c r="R114" t="s">
        <v>1486</v>
      </c>
      <c r="T114">
        <v>113</v>
      </c>
      <c r="U114" t="s">
        <v>1643</v>
      </c>
      <c r="W114">
        <v>113</v>
      </c>
      <c r="X114" t="s">
        <v>1953</v>
      </c>
      <c r="Z114">
        <v>113</v>
      </c>
      <c r="AA114">
        <v>0.32545766061174103</v>
      </c>
      <c r="AC114">
        <v>113</v>
      </c>
      <c r="AD114" t="s">
        <v>1806</v>
      </c>
      <c r="AF114">
        <v>113</v>
      </c>
      <c r="AG114" t="s">
        <v>2122</v>
      </c>
      <c r="AI114">
        <v>113</v>
      </c>
      <c r="AJ114" t="s">
        <v>2268</v>
      </c>
    </row>
    <row r="115" spans="2:36" x14ac:dyDescent="0.25">
      <c r="B115">
        <v>114</v>
      </c>
      <c r="C115" t="s">
        <v>114</v>
      </c>
      <c r="E115">
        <v>114</v>
      </c>
      <c r="F115" t="s">
        <v>582</v>
      </c>
      <c r="H115">
        <v>114</v>
      </c>
      <c r="I115" t="s">
        <v>582</v>
      </c>
      <c r="K115">
        <v>114</v>
      </c>
      <c r="L115">
        <v>0.10799648175627154</v>
      </c>
      <c r="M115" s="2"/>
      <c r="N115">
        <v>114</v>
      </c>
      <c r="O115" t="s">
        <v>3017</v>
      </c>
      <c r="Q115">
        <v>114</v>
      </c>
      <c r="R115" t="s">
        <v>1487</v>
      </c>
      <c r="T115">
        <v>114</v>
      </c>
      <c r="U115" t="s">
        <v>1644</v>
      </c>
      <c r="W115">
        <v>114</v>
      </c>
      <c r="X115" t="s">
        <v>1954</v>
      </c>
      <c r="Z115">
        <v>114</v>
      </c>
      <c r="AA115">
        <v>0.34207508298017497</v>
      </c>
      <c r="AC115">
        <v>114</v>
      </c>
      <c r="AD115" t="s">
        <v>1807</v>
      </c>
      <c r="AF115">
        <v>114</v>
      </c>
      <c r="AG115" t="s">
        <v>2123</v>
      </c>
      <c r="AI115">
        <v>114</v>
      </c>
      <c r="AJ115" t="s">
        <v>2269</v>
      </c>
    </row>
    <row r="116" spans="2:36" x14ac:dyDescent="0.25">
      <c r="B116">
        <v>115</v>
      </c>
      <c r="C116" t="s">
        <v>115</v>
      </c>
      <c r="E116">
        <v>115</v>
      </c>
      <c r="F116" t="s">
        <v>583</v>
      </c>
      <c r="H116">
        <v>115</v>
      </c>
      <c r="I116" t="s">
        <v>583</v>
      </c>
      <c r="K116">
        <v>115</v>
      </c>
      <c r="L116">
        <v>9.1599314972107868E-2</v>
      </c>
      <c r="M116" s="2"/>
      <c r="N116">
        <v>115</v>
      </c>
      <c r="O116" t="s">
        <v>3018</v>
      </c>
      <c r="Q116">
        <v>115</v>
      </c>
      <c r="R116" t="s">
        <v>1488</v>
      </c>
      <c r="T116">
        <v>115</v>
      </c>
      <c r="U116" t="s">
        <v>1645</v>
      </c>
      <c r="W116">
        <v>115</v>
      </c>
      <c r="X116" t="s">
        <v>1955</v>
      </c>
      <c r="Z116">
        <v>115</v>
      </c>
      <c r="AA116">
        <v>0.35881217910158453</v>
      </c>
      <c r="AC116">
        <v>115</v>
      </c>
      <c r="AD116" t="s">
        <v>1808</v>
      </c>
      <c r="AF116">
        <v>115</v>
      </c>
      <c r="AG116" t="s">
        <v>2124</v>
      </c>
      <c r="AI116">
        <v>115</v>
      </c>
      <c r="AJ116" t="s">
        <v>2270</v>
      </c>
    </row>
    <row r="117" spans="2:36" x14ac:dyDescent="0.25">
      <c r="B117">
        <v>116</v>
      </c>
      <c r="C117" t="s">
        <v>116</v>
      </c>
      <c r="E117">
        <v>116</v>
      </c>
      <c r="F117" t="s">
        <v>584</v>
      </c>
      <c r="H117">
        <v>116</v>
      </c>
      <c r="I117" t="s">
        <v>584</v>
      </c>
      <c r="K117">
        <v>116</v>
      </c>
      <c r="L117">
        <v>7.4546038001397003E-2</v>
      </c>
      <c r="M117" s="2"/>
      <c r="N117">
        <v>116</v>
      </c>
      <c r="O117" t="s">
        <v>3019</v>
      </c>
      <c r="Q117">
        <v>116</v>
      </c>
      <c r="R117" t="s">
        <v>1489</v>
      </c>
      <c r="T117">
        <v>116</v>
      </c>
      <c r="U117" t="s">
        <v>1646</v>
      </c>
      <c r="W117">
        <v>116</v>
      </c>
      <c r="X117" t="s">
        <v>1956</v>
      </c>
      <c r="Z117">
        <v>116</v>
      </c>
      <c r="AA117">
        <v>0.3754575408676003</v>
      </c>
      <c r="AC117">
        <v>116</v>
      </c>
      <c r="AD117" t="s">
        <v>1809</v>
      </c>
      <c r="AF117">
        <v>116</v>
      </c>
      <c r="AG117" t="s">
        <v>2125</v>
      </c>
      <c r="AI117">
        <v>116</v>
      </c>
      <c r="AJ117" t="s">
        <v>2271</v>
      </c>
    </row>
    <row r="118" spans="2:36" x14ac:dyDescent="0.25">
      <c r="B118">
        <v>117</v>
      </c>
      <c r="C118" t="s">
        <v>117</v>
      </c>
      <c r="E118">
        <v>117</v>
      </c>
      <c r="F118" t="s">
        <v>585</v>
      </c>
      <c r="H118">
        <v>117</v>
      </c>
      <c r="I118" t="s">
        <v>585</v>
      </c>
      <c r="K118">
        <v>117</v>
      </c>
      <c r="L118">
        <v>5.8023609584741363E-2</v>
      </c>
      <c r="M118" s="2"/>
      <c r="N118">
        <v>117</v>
      </c>
      <c r="O118" t="s">
        <v>3020</v>
      </c>
      <c r="Q118">
        <v>117</v>
      </c>
      <c r="R118" t="s">
        <v>1490</v>
      </c>
      <c r="T118">
        <v>117</v>
      </c>
      <c r="U118" t="s">
        <v>1647</v>
      </c>
      <c r="W118">
        <v>117</v>
      </c>
      <c r="X118" t="s">
        <v>1957</v>
      </c>
      <c r="Z118">
        <v>117</v>
      </c>
      <c r="AA118">
        <v>0.39213922385047251</v>
      </c>
      <c r="AC118">
        <v>117</v>
      </c>
      <c r="AD118" t="s">
        <v>1810</v>
      </c>
      <c r="AF118">
        <v>117</v>
      </c>
      <c r="AG118" t="s">
        <v>2126</v>
      </c>
      <c r="AI118">
        <v>117</v>
      </c>
      <c r="AJ118" t="s">
        <v>2272</v>
      </c>
    </row>
    <row r="119" spans="2:36" x14ac:dyDescent="0.25">
      <c r="B119">
        <v>118</v>
      </c>
      <c r="C119" t="s">
        <v>118</v>
      </c>
      <c r="E119">
        <v>118</v>
      </c>
      <c r="F119" t="s">
        <v>586</v>
      </c>
      <c r="H119">
        <v>118</v>
      </c>
      <c r="I119" t="s">
        <v>586</v>
      </c>
      <c r="K119">
        <v>118</v>
      </c>
      <c r="L119">
        <v>5.0874849056797684E-2</v>
      </c>
      <c r="M119" s="2"/>
      <c r="N119">
        <v>118</v>
      </c>
      <c r="O119" t="s">
        <v>3021</v>
      </c>
      <c r="Q119">
        <v>118</v>
      </c>
      <c r="R119" t="s">
        <v>1491</v>
      </c>
      <c r="T119">
        <v>118</v>
      </c>
      <c r="U119" t="s">
        <v>1648</v>
      </c>
      <c r="W119">
        <v>118</v>
      </c>
      <c r="X119" t="s">
        <v>1958</v>
      </c>
      <c r="Z119">
        <v>118</v>
      </c>
      <c r="AA119">
        <v>0.3983766943606214</v>
      </c>
      <c r="AC119">
        <v>118</v>
      </c>
      <c r="AD119" t="s">
        <v>1811</v>
      </c>
      <c r="AF119">
        <v>118</v>
      </c>
      <c r="AG119" t="s">
        <v>2127</v>
      </c>
      <c r="AI119">
        <v>118</v>
      </c>
      <c r="AJ119" t="s">
        <v>2273</v>
      </c>
    </row>
    <row r="120" spans="2:36" x14ac:dyDescent="0.25">
      <c r="B120">
        <v>119</v>
      </c>
      <c r="C120" t="s">
        <v>119</v>
      </c>
      <c r="E120">
        <v>119</v>
      </c>
      <c r="F120" t="s">
        <v>587</v>
      </c>
      <c r="H120">
        <v>119</v>
      </c>
      <c r="I120" t="s">
        <v>587</v>
      </c>
      <c r="K120">
        <v>119</v>
      </c>
      <c r="L120">
        <v>6.7936973503409478E-2</v>
      </c>
      <c r="M120" s="2"/>
      <c r="N120">
        <v>119</v>
      </c>
      <c r="O120" t="s">
        <v>3022</v>
      </c>
      <c r="Q120">
        <v>119</v>
      </c>
      <c r="R120" t="s">
        <v>1492</v>
      </c>
      <c r="T120">
        <v>119</v>
      </c>
      <c r="U120" t="s">
        <v>1649</v>
      </c>
      <c r="W120">
        <v>119</v>
      </c>
      <c r="X120" t="s">
        <v>1959</v>
      </c>
      <c r="Z120">
        <v>119</v>
      </c>
      <c r="AA120">
        <v>0.38132434870316323</v>
      </c>
      <c r="AC120">
        <v>119</v>
      </c>
      <c r="AD120" t="s">
        <v>1812</v>
      </c>
      <c r="AF120">
        <v>119</v>
      </c>
      <c r="AG120" t="s">
        <v>2128</v>
      </c>
      <c r="AI120">
        <v>119</v>
      </c>
      <c r="AJ120" t="s">
        <v>2274</v>
      </c>
    </row>
    <row r="121" spans="2:36" x14ac:dyDescent="0.25">
      <c r="B121">
        <v>120</v>
      </c>
      <c r="C121" t="s">
        <v>120</v>
      </c>
      <c r="E121">
        <v>120</v>
      </c>
      <c r="F121" t="s">
        <v>588</v>
      </c>
      <c r="H121">
        <v>120</v>
      </c>
      <c r="I121" t="s">
        <v>588</v>
      </c>
      <c r="K121">
        <v>120</v>
      </c>
      <c r="L121">
        <v>8.4650321136874443E-2</v>
      </c>
      <c r="M121" s="2"/>
      <c r="N121">
        <v>120</v>
      </c>
      <c r="O121" t="s">
        <v>3023</v>
      </c>
      <c r="Q121">
        <v>120</v>
      </c>
      <c r="R121" t="s">
        <v>1493</v>
      </c>
      <c r="T121">
        <v>120</v>
      </c>
      <c r="U121" t="s">
        <v>1650</v>
      </c>
      <c r="W121">
        <v>120</v>
      </c>
      <c r="X121" t="s">
        <v>1960</v>
      </c>
      <c r="Z121">
        <v>120</v>
      </c>
      <c r="AA121">
        <v>0.36451600711791998</v>
      </c>
      <c r="AC121">
        <v>120</v>
      </c>
      <c r="AD121" t="s">
        <v>1813</v>
      </c>
      <c r="AF121">
        <v>120</v>
      </c>
      <c r="AG121" t="s">
        <v>2129</v>
      </c>
      <c r="AI121">
        <v>120</v>
      </c>
      <c r="AJ121" t="s">
        <v>2275</v>
      </c>
    </row>
    <row r="122" spans="2:36" x14ac:dyDescent="0.25">
      <c r="B122">
        <v>121</v>
      </c>
      <c r="C122" t="s">
        <v>121</v>
      </c>
      <c r="E122">
        <v>121</v>
      </c>
      <c r="F122" t="s">
        <v>589</v>
      </c>
      <c r="H122">
        <v>121</v>
      </c>
      <c r="I122" t="s">
        <v>589</v>
      </c>
      <c r="K122">
        <v>121</v>
      </c>
      <c r="L122">
        <v>0.10120627683062831</v>
      </c>
      <c r="M122" s="2"/>
      <c r="N122">
        <v>121</v>
      </c>
      <c r="O122" t="s">
        <v>3024</v>
      </c>
      <c r="Q122">
        <v>121</v>
      </c>
      <c r="R122" t="s">
        <v>1494</v>
      </c>
      <c r="T122">
        <v>121</v>
      </c>
      <c r="U122" t="s">
        <v>1651</v>
      </c>
      <c r="W122">
        <v>121</v>
      </c>
      <c r="X122" t="s">
        <v>1961</v>
      </c>
      <c r="Z122">
        <v>121</v>
      </c>
      <c r="AA122">
        <v>0.34779660594831224</v>
      </c>
      <c r="AC122">
        <v>121</v>
      </c>
      <c r="AD122" t="s">
        <v>1814</v>
      </c>
      <c r="AF122">
        <v>121</v>
      </c>
      <c r="AG122" t="s">
        <v>2130</v>
      </c>
      <c r="AI122">
        <v>121</v>
      </c>
      <c r="AJ122" t="s">
        <v>2276</v>
      </c>
    </row>
    <row r="123" spans="2:36" x14ac:dyDescent="0.25">
      <c r="B123">
        <v>122</v>
      </c>
      <c r="C123" t="s">
        <v>122</v>
      </c>
      <c r="E123">
        <v>122</v>
      </c>
      <c r="F123" t="s">
        <v>590</v>
      </c>
      <c r="H123">
        <v>122</v>
      </c>
      <c r="I123" t="s">
        <v>590</v>
      </c>
      <c r="K123">
        <v>122</v>
      </c>
      <c r="L123">
        <v>0.11796665578335608</v>
      </c>
      <c r="M123" s="2"/>
      <c r="N123">
        <v>122</v>
      </c>
      <c r="O123" t="s">
        <v>3025</v>
      </c>
      <c r="Q123">
        <v>122</v>
      </c>
      <c r="R123" t="s">
        <v>1495</v>
      </c>
      <c r="T123">
        <v>122</v>
      </c>
      <c r="U123" t="s">
        <v>1652</v>
      </c>
      <c r="W123">
        <v>122</v>
      </c>
      <c r="X123" t="s">
        <v>1962</v>
      </c>
      <c r="Z123">
        <v>122</v>
      </c>
      <c r="AA123">
        <v>0.33115543509193374</v>
      </c>
      <c r="AC123">
        <v>122</v>
      </c>
      <c r="AD123" t="s">
        <v>1815</v>
      </c>
      <c r="AF123">
        <v>122</v>
      </c>
      <c r="AG123" t="s">
        <v>2131</v>
      </c>
      <c r="AI123">
        <v>122</v>
      </c>
      <c r="AJ123" t="s">
        <v>2277</v>
      </c>
    </row>
    <row r="124" spans="2:36" x14ac:dyDescent="0.25">
      <c r="B124">
        <v>123</v>
      </c>
      <c r="C124" t="s">
        <v>123</v>
      </c>
      <c r="E124">
        <v>123</v>
      </c>
      <c r="F124" t="s">
        <v>591</v>
      </c>
      <c r="H124">
        <v>123</v>
      </c>
      <c r="I124" t="s">
        <v>591</v>
      </c>
      <c r="K124">
        <v>123</v>
      </c>
      <c r="L124">
        <v>0.13478058524811573</v>
      </c>
      <c r="M124" s="2"/>
      <c r="N124">
        <v>123</v>
      </c>
      <c r="O124" t="s">
        <v>3026</v>
      </c>
      <c r="Q124">
        <v>123</v>
      </c>
      <c r="R124" t="s">
        <v>1496</v>
      </c>
      <c r="T124">
        <v>123</v>
      </c>
      <c r="U124" t="s">
        <v>1653</v>
      </c>
      <c r="W124">
        <v>123</v>
      </c>
      <c r="X124" t="s">
        <v>1963</v>
      </c>
      <c r="Z124">
        <v>123</v>
      </c>
      <c r="AA124">
        <v>0.31455244807891708</v>
      </c>
      <c r="AC124">
        <v>123</v>
      </c>
      <c r="AD124" t="s">
        <v>1816</v>
      </c>
      <c r="AF124">
        <v>123</v>
      </c>
      <c r="AG124" t="s">
        <v>2132</v>
      </c>
      <c r="AI124">
        <v>123</v>
      </c>
      <c r="AJ124" t="s">
        <v>2278</v>
      </c>
    </row>
    <row r="125" spans="2:36" x14ac:dyDescent="0.25">
      <c r="B125">
        <v>124</v>
      </c>
      <c r="C125" t="s">
        <v>124</v>
      </c>
      <c r="E125">
        <v>124</v>
      </c>
      <c r="F125" t="s">
        <v>592</v>
      </c>
      <c r="H125">
        <v>124</v>
      </c>
      <c r="I125" t="s">
        <v>592</v>
      </c>
      <c r="K125">
        <v>124</v>
      </c>
      <c r="L125">
        <v>0.15126389850815677</v>
      </c>
      <c r="M125" s="2"/>
      <c r="N125">
        <v>124</v>
      </c>
      <c r="O125" t="s">
        <v>3027</v>
      </c>
      <c r="Q125">
        <v>124</v>
      </c>
      <c r="R125" t="s">
        <v>1497</v>
      </c>
      <c r="T125">
        <v>124</v>
      </c>
      <c r="U125" t="s">
        <v>1654</v>
      </c>
      <c r="W125">
        <v>124</v>
      </c>
      <c r="X125" t="s">
        <v>1964</v>
      </c>
      <c r="Z125">
        <v>124</v>
      </c>
      <c r="AA125">
        <v>0.29775854184909112</v>
      </c>
      <c r="AC125">
        <v>124</v>
      </c>
      <c r="AD125" t="s">
        <v>1817</v>
      </c>
      <c r="AF125">
        <v>124</v>
      </c>
      <c r="AG125" t="s">
        <v>2133</v>
      </c>
      <c r="AI125">
        <v>124</v>
      </c>
      <c r="AJ125" t="s">
        <v>2279</v>
      </c>
    </row>
    <row r="126" spans="2:36" x14ac:dyDescent="0.25">
      <c r="B126">
        <v>125</v>
      </c>
      <c r="C126" t="s">
        <v>125</v>
      </c>
      <c r="E126">
        <v>125</v>
      </c>
      <c r="F126" t="s">
        <v>593</v>
      </c>
      <c r="H126">
        <v>125</v>
      </c>
      <c r="I126" t="s">
        <v>593</v>
      </c>
      <c r="K126">
        <v>125</v>
      </c>
      <c r="L126">
        <v>0.1679805057380063</v>
      </c>
      <c r="N126">
        <v>125</v>
      </c>
      <c r="O126" t="s">
        <v>3028</v>
      </c>
      <c r="Q126">
        <v>125</v>
      </c>
      <c r="R126" t="s">
        <v>1498</v>
      </c>
      <c r="T126">
        <v>125</v>
      </c>
      <c r="U126" t="s">
        <v>1655</v>
      </c>
      <c r="W126">
        <v>125</v>
      </c>
      <c r="X126" t="s">
        <v>1965</v>
      </c>
      <c r="Z126">
        <v>125</v>
      </c>
      <c r="AA126">
        <v>0.28108104977585618</v>
      </c>
      <c r="AC126">
        <v>125</v>
      </c>
      <c r="AD126" t="s">
        <v>1818</v>
      </c>
      <c r="AF126">
        <v>125</v>
      </c>
      <c r="AG126" t="s">
        <v>2134</v>
      </c>
      <c r="AI126">
        <v>125</v>
      </c>
      <c r="AJ126" t="s">
        <v>2280</v>
      </c>
    </row>
    <row r="127" spans="2:36" x14ac:dyDescent="0.25">
      <c r="B127">
        <v>126</v>
      </c>
      <c r="C127" t="s">
        <v>126</v>
      </c>
      <c r="E127">
        <v>126</v>
      </c>
      <c r="F127" t="s">
        <v>594</v>
      </c>
      <c r="H127">
        <v>126</v>
      </c>
      <c r="I127" t="s">
        <v>594</v>
      </c>
      <c r="K127">
        <v>126</v>
      </c>
      <c r="L127">
        <v>0.18478419075698593</v>
      </c>
      <c r="M127" s="2"/>
      <c r="N127">
        <v>126</v>
      </c>
      <c r="O127" t="s">
        <v>3029</v>
      </c>
      <c r="Q127">
        <v>126</v>
      </c>
      <c r="R127" t="s">
        <v>1499</v>
      </c>
      <c r="T127">
        <v>126</v>
      </c>
      <c r="U127" t="s">
        <v>1656</v>
      </c>
      <c r="W127">
        <v>126</v>
      </c>
      <c r="X127" t="s">
        <v>1966</v>
      </c>
      <c r="Z127">
        <v>126</v>
      </c>
      <c r="AA127">
        <v>0.26446968094356493</v>
      </c>
      <c r="AC127">
        <v>126</v>
      </c>
      <c r="AD127" t="s">
        <v>1819</v>
      </c>
      <c r="AF127">
        <v>126</v>
      </c>
      <c r="AG127" t="s">
        <v>2135</v>
      </c>
      <c r="AI127">
        <v>126</v>
      </c>
      <c r="AJ127" t="s">
        <v>2281</v>
      </c>
    </row>
    <row r="128" spans="2:36" x14ac:dyDescent="0.25">
      <c r="B128">
        <v>127</v>
      </c>
      <c r="C128" t="s">
        <v>127</v>
      </c>
      <c r="E128">
        <v>127</v>
      </c>
      <c r="F128" t="s">
        <v>595</v>
      </c>
      <c r="H128">
        <v>127</v>
      </c>
      <c r="I128" t="s">
        <v>595</v>
      </c>
      <c r="K128">
        <v>127</v>
      </c>
      <c r="L128">
        <v>0.20122932017366513</v>
      </c>
      <c r="M128" s="2"/>
      <c r="N128">
        <v>127</v>
      </c>
      <c r="O128" t="s">
        <v>3030</v>
      </c>
      <c r="Q128">
        <v>127</v>
      </c>
      <c r="R128" t="s">
        <v>1500</v>
      </c>
      <c r="T128">
        <v>127</v>
      </c>
      <c r="U128" t="s">
        <v>1657</v>
      </c>
      <c r="W128">
        <v>127</v>
      </c>
      <c r="X128" t="s">
        <v>1967</v>
      </c>
      <c r="Z128">
        <v>127</v>
      </c>
      <c r="AA128">
        <v>0.2477237373462545</v>
      </c>
      <c r="AC128">
        <v>127</v>
      </c>
      <c r="AD128" t="s">
        <v>1820</v>
      </c>
      <c r="AF128">
        <v>127</v>
      </c>
      <c r="AG128" t="s">
        <v>2136</v>
      </c>
      <c r="AI128">
        <v>127</v>
      </c>
      <c r="AJ128" t="s">
        <v>2282</v>
      </c>
    </row>
    <row r="129" spans="2:36" x14ac:dyDescent="0.25">
      <c r="B129">
        <v>128</v>
      </c>
      <c r="C129" t="s">
        <v>128</v>
      </c>
      <c r="E129">
        <v>128</v>
      </c>
      <c r="F129" t="s">
        <v>596</v>
      </c>
      <c r="H129">
        <v>128</v>
      </c>
      <c r="I129" t="s">
        <v>596</v>
      </c>
      <c r="K129">
        <v>128</v>
      </c>
      <c r="L129">
        <v>0.21804650923480931</v>
      </c>
      <c r="M129" s="2"/>
      <c r="N129">
        <v>128</v>
      </c>
      <c r="O129" t="s">
        <v>3031</v>
      </c>
      <c r="Q129">
        <v>128</v>
      </c>
      <c r="R129" t="s">
        <v>1501</v>
      </c>
      <c r="T129">
        <v>128</v>
      </c>
      <c r="U129" t="s">
        <v>1658</v>
      </c>
      <c r="W129">
        <v>128</v>
      </c>
      <c r="X129" t="s">
        <v>1968</v>
      </c>
      <c r="Z129">
        <v>128</v>
      </c>
      <c r="AA129">
        <v>0.23109048265252416</v>
      </c>
      <c r="AC129">
        <v>128</v>
      </c>
      <c r="AD129" t="s">
        <v>1821</v>
      </c>
      <c r="AF129">
        <v>128</v>
      </c>
      <c r="AG129" t="s">
        <v>2137</v>
      </c>
      <c r="AI129">
        <v>128</v>
      </c>
      <c r="AJ129" t="s">
        <v>2283</v>
      </c>
    </row>
    <row r="130" spans="2:36" x14ac:dyDescent="0.25">
      <c r="B130">
        <v>129</v>
      </c>
      <c r="C130" t="s">
        <v>129</v>
      </c>
      <c r="E130">
        <v>129</v>
      </c>
      <c r="F130" t="s">
        <v>597</v>
      </c>
      <c r="H130">
        <v>129</v>
      </c>
      <c r="I130" t="s">
        <v>597</v>
      </c>
      <c r="K130">
        <v>129</v>
      </c>
      <c r="L130">
        <v>0.23472865787430788</v>
      </c>
      <c r="M130" s="2"/>
      <c r="N130">
        <v>129</v>
      </c>
      <c r="O130" t="s">
        <v>3032</v>
      </c>
      <c r="Q130">
        <v>129</v>
      </c>
      <c r="R130" t="s">
        <v>1502</v>
      </c>
      <c r="T130">
        <v>129</v>
      </c>
      <c r="U130" t="s">
        <v>1659</v>
      </c>
      <c r="W130">
        <v>129</v>
      </c>
      <c r="X130" t="s">
        <v>1969</v>
      </c>
      <c r="Z130">
        <v>129</v>
      </c>
      <c r="AA130">
        <v>0.21454244312141849</v>
      </c>
      <c r="AC130">
        <v>129</v>
      </c>
      <c r="AD130" t="s">
        <v>1822</v>
      </c>
      <c r="AF130">
        <v>129</v>
      </c>
      <c r="AG130" t="s">
        <v>2138</v>
      </c>
      <c r="AI130">
        <v>129</v>
      </c>
      <c r="AJ130" t="s">
        <v>2284</v>
      </c>
    </row>
    <row r="131" spans="2:36" x14ac:dyDescent="0.25">
      <c r="B131">
        <v>130</v>
      </c>
      <c r="C131" t="s">
        <v>130</v>
      </c>
      <c r="E131">
        <v>130</v>
      </c>
      <c r="F131" t="s">
        <v>598</v>
      </c>
      <c r="H131">
        <v>130</v>
      </c>
      <c r="I131" t="s">
        <v>598</v>
      </c>
      <c r="K131">
        <v>130</v>
      </c>
      <c r="L131">
        <v>0.21826909310221143</v>
      </c>
      <c r="M131" s="2"/>
      <c r="N131">
        <v>130</v>
      </c>
      <c r="O131" t="s">
        <v>3033</v>
      </c>
      <c r="Q131">
        <v>130</v>
      </c>
      <c r="R131" t="s">
        <v>1503</v>
      </c>
      <c r="T131">
        <v>130</v>
      </c>
      <c r="U131" t="s">
        <v>1660</v>
      </c>
      <c r="W131">
        <v>130</v>
      </c>
      <c r="X131" t="s">
        <v>1970</v>
      </c>
      <c r="Z131">
        <v>130</v>
      </c>
      <c r="AA131">
        <v>0.2286839692074738</v>
      </c>
      <c r="AC131">
        <v>130</v>
      </c>
      <c r="AD131" t="s">
        <v>1823</v>
      </c>
      <c r="AF131">
        <v>130</v>
      </c>
      <c r="AG131" t="s">
        <v>2139</v>
      </c>
      <c r="AI131">
        <v>130</v>
      </c>
      <c r="AJ131" t="s">
        <v>2285</v>
      </c>
    </row>
    <row r="132" spans="2:36" x14ac:dyDescent="0.25">
      <c r="B132">
        <v>131</v>
      </c>
      <c r="C132" t="s">
        <v>131</v>
      </c>
      <c r="E132">
        <v>131</v>
      </c>
      <c r="F132" t="s">
        <v>599</v>
      </c>
      <c r="H132">
        <v>131</v>
      </c>
      <c r="I132" t="s">
        <v>599</v>
      </c>
      <c r="K132">
        <v>131</v>
      </c>
      <c r="L132">
        <v>0.20145330101094633</v>
      </c>
      <c r="M132" s="2"/>
      <c r="N132">
        <v>131</v>
      </c>
      <c r="O132" t="s">
        <v>3034</v>
      </c>
      <c r="Q132">
        <v>131</v>
      </c>
      <c r="R132" t="s">
        <v>1504</v>
      </c>
      <c r="T132">
        <v>131</v>
      </c>
      <c r="U132" t="s">
        <v>1661</v>
      </c>
      <c r="W132">
        <v>131</v>
      </c>
      <c r="X132" t="s">
        <v>1971</v>
      </c>
      <c r="Z132">
        <v>131</v>
      </c>
      <c r="AA132">
        <v>0.24547647846742071</v>
      </c>
      <c r="AC132">
        <v>131</v>
      </c>
      <c r="AD132" t="s">
        <v>1824</v>
      </c>
      <c r="AF132">
        <v>131</v>
      </c>
      <c r="AG132" t="s">
        <v>2140</v>
      </c>
      <c r="AI132">
        <v>131</v>
      </c>
      <c r="AJ132" t="s">
        <v>2286</v>
      </c>
    </row>
    <row r="133" spans="2:36" x14ac:dyDescent="0.25">
      <c r="B133">
        <v>132</v>
      </c>
      <c r="C133" t="s">
        <v>132</v>
      </c>
      <c r="E133">
        <v>132</v>
      </c>
      <c r="F133" t="s">
        <v>600</v>
      </c>
      <c r="H133">
        <v>132</v>
      </c>
      <c r="I133" t="s">
        <v>600</v>
      </c>
      <c r="K133">
        <v>132</v>
      </c>
      <c r="L133">
        <v>0.1847027008473722</v>
      </c>
      <c r="M133" s="2"/>
      <c r="N133">
        <v>132</v>
      </c>
      <c r="O133" t="s">
        <v>3035</v>
      </c>
      <c r="Q133">
        <v>132</v>
      </c>
      <c r="R133" t="s">
        <v>1505</v>
      </c>
      <c r="T133">
        <v>132</v>
      </c>
      <c r="U133" t="s">
        <v>1662</v>
      </c>
      <c r="W133">
        <v>132</v>
      </c>
      <c r="X133" t="s">
        <v>1972</v>
      </c>
      <c r="Z133">
        <v>132</v>
      </c>
      <c r="AA133">
        <v>0.26199657860094455</v>
      </c>
      <c r="AC133">
        <v>132</v>
      </c>
      <c r="AD133" t="s">
        <v>1825</v>
      </c>
      <c r="AF133">
        <v>132</v>
      </c>
      <c r="AG133" t="s">
        <v>2141</v>
      </c>
      <c r="AI133">
        <v>132</v>
      </c>
      <c r="AJ133" t="s">
        <v>2287</v>
      </c>
    </row>
    <row r="134" spans="2:36" x14ac:dyDescent="0.25">
      <c r="B134">
        <v>133</v>
      </c>
      <c r="C134" t="s">
        <v>133</v>
      </c>
      <c r="E134">
        <v>133</v>
      </c>
      <c r="F134" t="s">
        <v>601</v>
      </c>
      <c r="H134">
        <v>133</v>
      </c>
      <c r="I134" t="s">
        <v>601</v>
      </c>
      <c r="K134">
        <v>133</v>
      </c>
      <c r="L134">
        <v>0.16811880575603649</v>
      </c>
      <c r="M134" s="2"/>
      <c r="N134">
        <v>133</v>
      </c>
      <c r="O134" t="s">
        <v>3036</v>
      </c>
      <c r="Q134">
        <v>133</v>
      </c>
      <c r="R134" t="s">
        <v>1506</v>
      </c>
      <c r="T134">
        <v>133</v>
      </c>
      <c r="U134" t="s">
        <v>1663</v>
      </c>
      <c r="W134">
        <v>133</v>
      </c>
      <c r="X134" t="s">
        <v>1973</v>
      </c>
      <c r="Z134">
        <v>133</v>
      </c>
      <c r="AA134">
        <v>0.27877092725246322</v>
      </c>
      <c r="AC134">
        <v>133</v>
      </c>
      <c r="AD134" t="s">
        <v>1826</v>
      </c>
      <c r="AF134">
        <v>133</v>
      </c>
      <c r="AG134" t="s">
        <v>2142</v>
      </c>
      <c r="AI134">
        <v>133</v>
      </c>
      <c r="AJ134" t="s">
        <v>2288</v>
      </c>
    </row>
    <row r="135" spans="2:36" x14ac:dyDescent="0.25">
      <c r="B135">
        <v>134</v>
      </c>
      <c r="C135" t="s">
        <v>134</v>
      </c>
      <c r="E135">
        <v>134</v>
      </c>
      <c r="F135" t="s">
        <v>602</v>
      </c>
      <c r="H135">
        <v>134</v>
      </c>
      <c r="I135" t="s">
        <v>602</v>
      </c>
      <c r="K135">
        <v>134</v>
      </c>
      <c r="L135">
        <v>0.15133374700211141</v>
      </c>
      <c r="M135" s="2"/>
      <c r="N135">
        <v>134</v>
      </c>
      <c r="O135" t="s">
        <v>3037</v>
      </c>
      <c r="Q135">
        <v>134</v>
      </c>
      <c r="R135" t="s">
        <v>1507</v>
      </c>
      <c r="T135">
        <v>134</v>
      </c>
      <c r="U135" t="s">
        <v>1664</v>
      </c>
      <c r="W135">
        <v>134</v>
      </c>
      <c r="X135" t="s">
        <v>1974</v>
      </c>
      <c r="Z135">
        <v>134</v>
      </c>
      <c r="AA135">
        <v>0.29540883851245719</v>
      </c>
      <c r="AC135">
        <v>134</v>
      </c>
      <c r="AD135" t="s">
        <v>1827</v>
      </c>
      <c r="AF135">
        <v>134</v>
      </c>
      <c r="AG135" t="s">
        <v>2143</v>
      </c>
      <c r="AI135">
        <v>134</v>
      </c>
      <c r="AJ135" t="s">
        <v>2289</v>
      </c>
    </row>
    <row r="136" spans="2:36" x14ac:dyDescent="0.25">
      <c r="B136">
        <v>135</v>
      </c>
      <c r="C136" t="s">
        <v>135</v>
      </c>
      <c r="E136">
        <v>135</v>
      </c>
      <c r="F136" t="s">
        <v>603</v>
      </c>
      <c r="H136">
        <v>135</v>
      </c>
      <c r="I136" t="s">
        <v>603</v>
      </c>
      <c r="K136">
        <v>135</v>
      </c>
      <c r="L136">
        <v>0.1347521801939075</v>
      </c>
      <c r="M136" s="2"/>
      <c r="N136">
        <v>135</v>
      </c>
      <c r="O136" t="s">
        <v>3038</v>
      </c>
      <c r="Q136">
        <v>135</v>
      </c>
      <c r="R136" t="s">
        <v>1508</v>
      </c>
      <c r="T136">
        <v>135</v>
      </c>
      <c r="U136" t="s">
        <v>1665</v>
      </c>
      <c r="W136">
        <v>135</v>
      </c>
      <c r="X136" t="s">
        <v>1975</v>
      </c>
      <c r="Z136">
        <v>135</v>
      </c>
      <c r="AA136">
        <v>0.31215245382663587</v>
      </c>
      <c r="AC136">
        <v>135</v>
      </c>
      <c r="AD136" t="s">
        <v>1828</v>
      </c>
      <c r="AF136">
        <v>135</v>
      </c>
      <c r="AG136" t="s">
        <v>2144</v>
      </c>
      <c r="AI136">
        <v>135</v>
      </c>
      <c r="AJ136" t="s">
        <v>2290</v>
      </c>
    </row>
    <row r="137" spans="2:36" x14ac:dyDescent="0.25">
      <c r="B137">
        <v>136</v>
      </c>
      <c r="C137" t="s">
        <v>136</v>
      </c>
      <c r="E137">
        <v>136</v>
      </c>
      <c r="F137" t="s">
        <v>604</v>
      </c>
      <c r="H137">
        <v>136</v>
      </c>
      <c r="I137" t="s">
        <v>604</v>
      </c>
      <c r="K137">
        <v>136</v>
      </c>
      <c r="L137">
        <v>0.11812823863270447</v>
      </c>
      <c r="M137" s="2"/>
      <c r="N137">
        <v>136</v>
      </c>
      <c r="O137" t="s">
        <v>3039</v>
      </c>
      <c r="Q137">
        <v>136</v>
      </c>
      <c r="R137" t="s">
        <v>1509</v>
      </c>
      <c r="T137">
        <v>136</v>
      </c>
      <c r="U137" t="s">
        <v>1666</v>
      </c>
      <c r="W137">
        <v>136</v>
      </c>
      <c r="X137" t="s">
        <v>1976</v>
      </c>
      <c r="Z137">
        <v>136</v>
      </c>
      <c r="AA137">
        <v>0.32865346203847873</v>
      </c>
      <c r="AC137">
        <v>136</v>
      </c>
      <c r="AD137" t="s">
        <v>1829</v>
      </c>
      <c r="AF137">
        <v>136</v>
      </c>
      <c r="AG137" t="s">
        <v>2145</v>
      </c>
      <c r="AI137">
        <v>136</v>
      </c>
      <c r="AJ137" t="s">
        <v>2291</v>
      </c>
    </row>
    <row r="138" spans="2:36" x14ac:dyDescent="0.25">
      <c r="B138">
        <v>137</v>
      </c>
      <c r="C138" t="s">
        <v>137</v>
      </c>
      <c r="E138">
        <v>137</v>
      </c>
      <c r="F138" t="s">
        <v>605</v>
      </c>
      <c r="H138">
        <v>137</v>
      </c>
      <c r="I138" t="s">
        <v>605</v>
      </c>
      <c r="K138">
        <v>137</v>
      </c>
      <c r="L138">
        <v>0.10135435563781214</v>
      </c>
      <c r="M138" s="2"/>
      <c r="N138">
        <v>137</v>
      </c>
      <c r="O138" t="s">
        <v>3040</v>
      </c>
      <c r="Q138">
        <v>137</v>
      </c>
      <c r="R138" t="s">
        <v>1510</v>
      </c>
      <c r="T138">
        <v>137</v>
      </c>
      <c r="U138" t="s">
        <v>1667</v>
      </c>
      <c r="W138">
        <v>137</v>
      </c>
      <c r="X138" t="s">
        <v>1977</v>
      </c>
      <c r="Z138">
        <v>137</v>
      </c>
      <c r="AA138">
        <v>0.34534538946713095</v>
      </c>
      <c r="AC138">
        <v>137</v>
      </c>
      <c r="AD138" t="s">
        <v>1830</v>
      </c>
      <c r="AF138">
        <v>137</v>
      </c>
      <c r="AG138" t="s">
        <v>2146</v>
      </c>
      <c r="AI138">
        <v>137</v>
      </c>
      <c r="AJ138" t="s">
        <v>2292</v>
      </c>
    </row>
    <row r="139" spans="2:36" x14ac:dyDescent="0.25">
      <c r="B139">
        <v>138</v>
      </c>
      <c r="C139" t="s">
        <v>138</v>
      </c>
      <c r="E139">
        <v>138</v>
      </c>
      <c r="F139" t="s">
        <v>606</v>
      </c>
      <c r="H139">
        <v>138</v>
      </c>
      <c r="I139" t="s">
        <v>606</v>
      </c>
      <c r="K139">
        <v>138</v>
      </c>
      <c r="L139">
        <v>8.4752765594674581E-2</v>
      </c>
      <c r="M139" s="2"/>
      <c r="N139">
        <v>138</v>
      </c>
      <c r="O139" t="s">
        <v>3041</v>
      </c>
      <c r="Q139">
        <v>138</v>
      </c>
      <c r="R139" t="s">
        <v>1511</v>
      </c>
      <c r="T139">
        <v>138</v>
      </c>
      <c r="U139" t="s">
        <v>1668</v>
      </c>
      <c r="W139">
        <v>138</v>
      </c>
      <c r="X139" t="s">
        <v>1978</v>
      </c>
      <c r="Z139">
        <v>138</v>
      </c>
      <c r="AA139">
        <v>0.36218632701621972</v>
      </c>
      <c r="AC139">
        <v>138</v>
      </c>
      <c r="AD139" t="s">
        <v>1831</v>
      </c>
      <c r="AF139">
        <v>138</v>
      </c>
      <c r="AG139" t="s">
        <v>2147</v>
      </c>
      <c r="AI139">
        <v>138</v>
      </c>
      <c r="AJ139" t="s">
        <v>2293</v>
      </c>
    </row>
    <row r="140" spans="2:36" x14ac:dyDescent="0.25">
      <c r="B140">
        <v>139</v>
      </c>
      <c r="C140" t="s">
        <v>139</v>
      </c>
      <c r="E140">
        <v>139</v>
      </c>
      <c r="F140" t="s">
        <v>607</v>
      </c>
      <c r="H140">
        <v>139</v>
      </c>
      <c r="I140" t="s">
        <v>607</v>
      </c>
      <c r="K140">
        <v>139</v>
      </c>
      <c r="L140">
        <v>6.8163282623822485E-2</v>
      </c>
      <c r="M140" s="2"/>
      <c r="N140">
        <v>139</v>
      </c>
      <c r="O140" t="s">
        <v>3042</v>
      </c>
      <c r="Q140">
        <v>139</v>
      </c>
      <c r="R140" t="s">
        <v>1512</v>
      </c>
      <c r="T140">
        <v>139</v>
      </c>
      <c r="U140" t="s">
        <v>1669</v>
      </c>
      <c r="W140">
        <v>139</v>
      </c>
      <c r="X140" t="s">
        <v>1979</v>
      </c>
      <c r="Z140">
        <v>139</v>
      </c>
      <c r="AA140">
        <v>0.37870456452323809</v>
      </c>
      <c r="AC140">
        <v>139</v>
      </c>
      <c r="AD140" t="s">
        <v>1832</v>
      </c>
      <c r="AF140">
        <v>139</v>
      </c>
      <c r="AG140" t="s">
        <v>2148</v>
      </c>
      <c r="AI140">
        <v>139</v>
      </c>
      <c r="AJ140" t="s">
        <v>2294</v>
      </c>
    </row>
    <row r="141" spans="2:36" x14ac:dyDescent="0.25">
      <c r="B141">
        <v>140</v>
      </c>
      <c r="C141" t="s">
        <v>140</v>
      </c>
      <c r="E141">
        <v>140</v>
      </c>
      <c r="F141" t="s">
        <v>608</v>
      </c>
      <c r="H141">
        <v>140</v>
      </c>
      <c r="I141" t="s">
        <v>608</v>
      </c>
      <c r="K141">
        <v>140</v>
      </c>
      <c r="L141">
        <v>5.1596616827662242E-2</v>
      </c>
      <c r="M141" s="2"/>
      <c r="N141">
        <v>140</v>
      </c>
      <c r="O141" t="s">
        <v>3043</v>
      </c>
      <c r="Q141">
        <v>140</v>
      </c>
      <c r="R141" t="s">
        <v>1513</v>
      </c>
      <c r="T141">
        <v>140</v>
      </c>
      <c r="U141" t="s">
        <v>1670</v>
      </c>
      <c r="W141">
        <v>140</v>
      </c>
      <c r="X141" t="s">
        <v>1980</v>
      </c>
      <c r="Z141">
        <v>140</v>
      </c>
      <c r="AA141">
        <v>0.39533409396395752</v>
      </c>
      <c r="AC141">
        <v>140</v>
      </c>
      <c r="AD141" t="s">
        <v>1833</v>
      </c>
      <c r="AF141">
        <v>140</v>
      </c>
      <c r="AG141" t="s">
        <v>2149</v>
      </c>
      <c r="AI141">
        <v>140</v>
      </c>
      <c r="AJ141" t="s">
        <v>2295</v>
      </c>
    </row>
    <row r="142" spans="2:36" x14ac:dyDescent="0.25">
      <c r="B142">
        <v>141</v>
      </c>
      <c r="C142" t="s">
        <v>141</v>
      </c>
      <c r="E142">
        <v>141</v>
      </c>
      <c r="F142" t="s">
        <v>609</v>
      </c>
      <c r="H142">
        <v>141</v>
      </c>
      <c r="I142" t="s">
        <v>609</v>
      </c>
      <c r="K142">
        <v>141</v>
      </c>
      <c r="L142">
        <v>4.6385453522020136E-2</v>
      </c>
      <c r="M142" s="2"/>
      <c r="N142">
        <v>141</v>
      </c>
      <c r="O142" t="s">
        <v>3044</v>
      </c>
      <c r="Q142">
        <v>141</v>
      </c>
      <c r="R142" t="s">
        <v>1514</v>
      </c>
      <c r="T142">
        <v>141</v>
      </c>
      <c r="U142" t="s">
        <v>1671</v>
      </c>
      <c r="W142">
        <v>141</v>
      </c>
      <c r="X142" t="s">
        <v>1981</v>
      </c>
      <c r="Z142">
        <v>141</v>
      </c>
      <c r="AA142">
        <v>0.3960791445661403</v>
      </c>
      <c r="AC142">
        <v>141</v>
      </c>
      <c r="AD142" t="s">
        <v>1834</v>
      </c>
      <c r="AF142">
        <v>141</v>
      </c>
      <c r="AG142" t="s">
        <v>2150</v>
      </c>
      <c r="AI142">
        <v>141</v>
      </c>
      <c r="AJ142" t="s">
        <v>2296</v>
      </c>
    </row>
    <row r="143" spans="2:36" x14ac:dyDescent="0.25">
      <c r="B143">
        <v>142</v>
      </c>
      <c r="C143" t="s">
        <v>142</v>
      </c>
      <c r="E143">
        <v>142</v>
      </c>
      <c r="F143" t="s">
        <v>610</v>
      </c>
      <c r="H143">
        <v>142</v>
      </c>
      <c r="I143" t="s">
        <v>610</v>
      </c>
      <c r="K143">
        <v>142</v>
      </c>
      <c r="L143">
        <v>4.6401751503942885E-2</v>
      </c>
      <c r="M143" s="2"/>
      <c r="N143">
        <v>142</v>
      </c>
      <c r="O143" t="s">
        <v>3045</v>
      </c>
      <c r="Q143">
        <v>142</v>
      </c>
      <c r="R143" t="s">
        <v>1515</v>
      </c>
      <c r="T143">
        <v>142</v>
      </c>
      <c r="U143" t="s">
        <v>1672</v>
      </c>
      <c r="W143">
        <v>142</v>
      </c>
      <c r="X143" t="s">
        <v>1982</v>
      </c>
      <c r="Z143">
        <v>142</v>
      </c>
      <c r="AA143">
        <v>0.37900817264362757</v>
      </c>
      <c r="AC143">
        <v>142</v>
      </c>
      <c r="AD143" t="s">
        <v>1835</v>
      </c>
      <c r="AF143">
        <v>142</v>
      </c>
      <c r="AG143" t="s">
        <v>6</v>
      </c>
      <c r="AI143">
        <v>142</v>
      </c>
      <c r="AJ143" t="s">
        <v>2297</v>
      </c>
    </row>
    <row r="144" spans="2:36" x14ac:dyDescent="0.25">
      <c r="B144">
        <v>143</v>
      </c>
      <c r="C144" t="s">
        <v>143</v>
      </c>
      <c r="E144">
        <v>143</v>
      </c>
      <c r="F144" t="s">
        <v>611</v>
      </c>
      <c r="H144">
        <v>143</v>
      </c>
      <c r="I144" t="s">
        <v>611</v>
      </c>
      <c r="M144" s="2"/>
      <c r="N144">
        <v>143</v>
      </c>
      <c r="O144" t="s">
        <v>3046</v>
      </c>
      <c r="Q144">
        <v>143</v>
      </c>
      <c r="R144" t="s">
        <v>1516</v>
      </c>
      <c r="W144">
        <v>143</v>
      </c>
      <c r="X144" t="s">
        <v>1983</v>
      </c>
      <c r="Z144">
        <v>143</v>
      </c>
      <c r="AA144">
        <v>0.36228038965474529</v>
      </c>
      <c r="AC144">
        <v>143</v>
      </c>
      <c r="AD144" t="s">
        <v>1836</v>
      </c>
      <c r="AF144">
        <v>143</v>
      </c>
      <c r="AG144" t="s">
        <v>2151</v>
      </c>
      <c r="AI144">
        <v>143</v>
      </c>
      <c r="AJ144" t="s">
        <v>2298</v>
      </c>
    </row>
    <row r="145" spans="2:36" x14ac:dyDescent="0.25">
      <c r="B145">
        <v>144</v>
      </c>
      <c r="C145" t="s">
        <v>144</v>
      </c>
      <c r="E145">
        <v>144</v>
      </c>
      <c r="F145" t="s">
        <v>612</v>
      </c>
      <c r="H145">
        <v>144</v>
      </c>
      <c r="I145" t="s">
        <v>612</v>
      </c>
      <c r="M145" s="2"/>
      <c r="N145">
        <v>144</v>
      </c>
      <c r="O145" t="s">
        <v>3047</v>
      </c>
      <c r="Q145">
        <v>144</v>
      </c>
      <c r="R145" t="s">
        <v>1517</v>
      </c>
      <c r="W145">
        <v>144</v>
      </c>
      <c r="X145" t="s">
        <v>1984</v>
      </c>
      <c r="Z145">
        <v>144</v>
      </c>
      <c r="AA145">
        <v>0.34586273397902162</v>
      </c>
      <c r="AC145">
        <v>144</v>
      </c>
      <c r="AD145" t="s">
        <v>1837</v>
      </c>
      <c r="AF145">
        <v>144</v>
      </c>
      <c r="AG145" t="s">
        <v>2152</v>
      </c>
      <c r="AI145">
        <v>144</v>
      </c>
      <c r="AJ145" t="s">
        <v>2299</v>
      </c>
    </row>
    <row r="146" spans="2:36" x14ac:dyDescent="0.25">
      <c r="B146">
        <v>145</v>
      </c>
      <c r="C146" t="s">
        <v>145</v>
      </c>
      <c r="E146">
        <v>145</v>
      </c>
      <c r="F146" t="s">
        <v>613</v>
      </c>
      <c r="H146">
        <v>145</v>
      </c>
      <c r="I146" t="s">
        <v>613</v>
      </c>
      <c r="M146" s="2"/>
      <c r="N146">
        <v>145</v>
      </c>
      <c r="O146" t="s">
        <v>3048</v>
      </c>
      <c r="Q146">
        <v>145</v>
      </c>
      <c r="R146" t="s">
        <v>1518</v>
      </c>
      <c r="W146">
        <v>145</v>
      </c>
      <c r="X146" t="s">
        <v>1985</v>
      </c>
      <c r="Z146">
        <v>145</v>
      </c>
      <c r="AA146">
        <v>0.32884764085167262</v>
      </c>
      <c r="AC146">
        <v>145</v>
      </c>
      <c r="AD146" t="s">
        <v>1838</v>
      </c>
      <c r="AF146">
        <v>145</v>
      </c>
      <c r="AG146" t="s">
        <v>2153</v>
      </c>
      <c r="AI146">
        <v>145</v>
      </c>
      <c r="AJ146" t="s">
        <v>2300</v>
      </c>
    </row>
    <row r="147" spans="2:36" x14ac:dyDescent="0.25">
      <c r="B147">
        <v>146</v>
      </c>
      <c r="C147" t="s">
        <v>146</v>
      </c>
      <c r="E147">
        <v>146</v>
      </c>
      <c r="F147" t="s">
        <v>614</v>
      </c>
      <c r="H147">
        <v>146</v>
      </c>
      <c r="I147" t="s">
        <v>614</v>
      </c>
      <c r="M147" s="2"/>
      <c r="N147">
        <v>146</v>
      </c>
      <c r="O147" t="s">
        <v>3049</v>
      </c>
      <c r="Q147">
        <v>146</v>
      </c>
      <c r="R147" t="s">
        <v>1519</v>
      </c>
      <c r="W147">
        <v>146</v>
      </c>
      <c r="X147" t="s">
        <v>1986</v>
      </c>
      <c r="Z147">
        <v>146</v>
      </c>
      <c r="AA147">
        <v>0.31226048616395236</v>
      </c>
      <c r="AC147">
        <v>146</v>
      </c>
      <c r="AD147" t="s">
        <v>1839</v>
      </c>
      <c r="AF147">
        <v>146</v>
      </c>
      <c r="AG147" t="s">
        <v>2154</v>
      </c>
      <c r="AI147">
        <v>146</v>
      </c>
      <c r="AJ147" t="s">
        <v>2301</v>
      </c>
    </row>
    <row r="148" spans="2:36" x14ac:dyDescent="0.25">
      <c r="B148">
        <v>147</v>
      </c>
      <c r="C148" t="s">
        <v>147</v>
      </c>
      <c r="E148">
        <v>147</v>
      </c>
      <c r="F148" t="s">
        <v>615</v>
      </c>
      <c r="H148">
        <v>147</v>
      </c>
      <c r="I148" t="s">
        <v>615</v>
      </c>
      <c r="M148" s="2"/>
      <c r="N148">
        <v>147</v>
      </c>
      <c r="O148" t="s">
        <v>3050</v>
      </c>
      <c r="Q148">
        <v>147</v>
      </c>
      <c r="R148" t="s">
        <v>1520</v>
      </c>
      <c r="W148">
        <v>147</v>
      </c>
      <c r="X148" t="s">
        <v>1987</v>
      </c>
      <c r="Z148">
        <v>147</v>
      </c>
      <c r="AA148">
        <v>0.29583398301232772</v>
      </c>
      <c r="AI148">
        <v>147</v>
      </c>
      <c r="AJ148" t="s">
        <v>2302</v>
      </c>
    </row>
    <row r="149" spans="2:36" x14ac:dyDescent="0.25">
      <c r="B149">
        <v>148</v>
      </c>
      <c r="C149" t="s">
        <v>148</v>
      </c>
      <c r="E149">
        <v>148</v>
      </c>
      <c r="F149" t="s">
        <v>616</v>
      </c>
      <c r="H149">
        <v>148</v>
      </c>
      <c r="I149" t="s">
        <v>616</v>
      </c>
      <c r="M149" s="2"/>
      <c r="N149">
        <v>148</v>
      </c>
      <c r="O149" t="s">
        <v>3051</v>
      </c>
      <c r="Q149">
        <v>148</v>
      </c>
      <c r="R149" t="s">
        <v>1521</v>
      </c>
      <c r="W149">
        <v>148</v>
      </c>
      <c r="X149" t="s">
        <v>1988</v>
      </c>
      <c r="Z149">
        <v>148</v>
      </c>
      <c r="AA149">
        <v>0.27874671310789229</v>
      </c>
      <c r="AI149">
        <v>148</v>
      </c>
      <c r="AJ149" t="s">
        <v>2303</v>
      </c>
    </row>
    <row r="150" spans="2:36" x14ac:dyDescent="0.25">
      <c r="B150">
        <v>149</v>
      </c>
      <c r="C150" t="s">
        <v>149</v>
      </c>
      <c r="E150">
        <v>149</v>
      </c>
      <c r="F150" t="s">
        <v>617</v>
      </c>
      <c r="H150">
        <v>149</v>
      </c>
      <c r="I150" t="s">
        <v>617</v>
      </c>
      <c r="M150" s="2"/>
      <c r="N150">
        <v>149</v>
      </c>
      <c r="O150" t="s">
        <v>3052</v>
      </c>
      <c r="Q150">
        <v>149</v>
      </c>
      <c r="R150" t="s">
        <v>1522</v>
      </c>
      <c r="W150">
        <v>149</v>
      </c>
      <c r="X150" t="s">
        <v>1989</v>
      </c>
      <c r="Z150">
        <v>149</v>
      </c>
      <c r="AA150">
        <v>0.26227736954664216</v>
      </c>
      <c r="AI150">
        <v>149</v>
      </c>
      <c r="AJ150" t="s">
        <v>2304</v>
      </c>
    </row>
    <row r="151" spans="2:36" x14ac:dyDescent="0.25">
      <c r="B151">
        <v>150</v>
      </c>
      <c r="C151" t="s">
        <v>150</v>
      </c>
      <c r="E151">
        <v>150</v>
      </c>
      <c r="F151" t="s">
        <v>618</v>
      </c>
      <c r="H151">
        <v>150</v>
      </c>
      <c r="I151" t="s">
        <v>618</v>
      </c>
      <c r="N151">
        <v>150</v>
      </c>
      <c r="O151" t="s">
        <v>3053</v>
      </c>
      <c r="Q151">
        <v>150</v>
      </c>
      <c r="R151" t="s">
        <v>1523</v>
      </c>
      <c r="W151">
        <v>150</v>
      </c>
      <c r="X151" t="s">
        <v>1990</v>
      </c>
      <c r="Z151">
        <v>150</v>
      </c>
      <c r="AA151">
        <v>0.2457642542625138</v>
      </c>
      <c r="AI151">
        <v>150</v>
      </c>
      <c r="AJ151" t="s">
        <v>2305</v>
      </c>
    </row>
    <row r="152" spans="2:36" x14ac:dyDescent="0.25">
      <c r="B152">
        <v>151</v>
      </c>
      <c r="C152" t="s">
        <v>151</v>
      </c>
      <c r="E152">
        <v>151</v>
      </c>
      <c r="F152" t="s">
        <v>619</v>
      </c>
      <c r="H152">
        <v>151</v>
      </c>
      <c r="I152" t="s">
        <v>619</v>
      </c>
      <c r="M152" s="2"/>
      <c r="N152">
        <v>151</v>
      </c>
      <c r="O152" t="s">
        <v>3054</v>
      </c>
      <c r="Q152">
        <v>151</v>
      </c>
      <c r="R152" t="s">
        <v>1524</v>
      </c>
      <c r="W152">
        <v>151</v>
      </c>
      <c r="X152" t="s">
        <v>1991</v>
      </c>
      <c r="Z152">
        <v>151</v>
      </c>
      <c r="AA152">
        <v>0.22876452780383483</v>
      </c>
      <c r="AI152">
        <v>151</v>
      </c>
      <c r="AJ152" t="s">
        <v>2306</v>
      </c>
    </row>
    <row r="153" spans="2:36" x14ac:dyDescent="0.25">
      <c r="B153">
        <v>152</v>
      </c>
      <c r="C153" t="s">
        <v>152</v>
      </c>
      <c r="E153">
        <v>152</v>
      </c>
      <c r="F153" t="s">
        <v>620</v>
      </c>
      <c r="H153">
        <v>152</v>
      </c>
      <c r="I153" t="s">
        <v>620</v>
      </c>
      <c r="M153" s="2"/>
      <c r="N153">
        <v>152</v>
      </c>
      <c r="O153" t="s">
        <v>3055</v>
      </c>
      <c r="W153">
        <v>152</v>
      </c>
      <c r="X153" t="s">
        <v>1992</v>
      </c>
      <c r="Z153">
        <v>152</v>
      </c>
      <c r="AA153">
        <v>0.21406281679626332</v>
      </c>
      <c r="AI153">
        <v>152</v>
      </c>
      <c r="AJ153" t="s">
        <v>2307</v>
      </c>
    </row>
    <row r="154" spans="2:36" x14ac:dyDescent="0.25">
      <c r="B154">
        <v>153</v>
      </c>
      <c r="C154" t="s">
        <v>153</v>
      </c>
      <c r="E154">
        <v>153</v>
      </c>
      <c r="F154" t="s">
        <v>621</v>
      </c>
      <c r="H154">
        <v>153</v>
      </c>
      <c r="I154" t="s">
        <v>621</v>
      </c>
      <c r="M154" s="2"/>
      <c r="N154">
        <v>153</v>
      </c>
      <c r="O154" t="s">
        <v>3056</v>
      </c>
      <c r="W154">
        <v>153</v>
      </c>
      <c r="X154" t="s">
        <v>1993</v>
      </c>
      <c r="Z154">
        <v>153</v>
      </c>
      <c r="AA154">
        <v>0.21426910268174268</v>
      </c>
      <c r="AI154">
        <v>153</v>
      </c>
      <c r="AJ154" t="s">
        <v>2308</v>
      </c>
    </row>
    <row r="155" spans="2:36" x14ac:dyDescent="0.25">
      <c r="B155">
        <v>154</v>
      </c>
      <c r="C155" t="s">
        <v>154</v>
      </c>
      <c r="E155">
        <v>154</v>
      </c>
      <c r="F155" t="s">
        <v>622</v>
      </c>
      <c r="H155">
        <v>154</v>
      </c>
      <c r="I155" t="s">
        <v>622</v>
      </c>
      <c r="M155" s="2"/>
      <c r="N155">
        <v>154</v>
      </c>
      <c r="O155" t="s">
        <v>3057</v>
      </c>
      <c r="W155">
        <v>154</v>
      </c>
      <c r="X155" t="s">
        <v>1994</v>
      </c>
      <c r="Z155">
        <v>154</v>
      </c>
      <c r="AA155">
        <v>0.21425233904319357</v>
      </c>
      <c r="AI155">
        <v>154</v>
      </c>
      <c r="AJ155" t="s">
        <v>2309</v>
      </c>
    </row>
    <row r="156" spans="2:36" x14ac:dyDescent="0.25">
      <c r="E156">
        <v>155</v>
      </c>
      <c r="F156" t="s">
        <v>623</v>
      </c>
      <c r="H156">
        <v>155</v>
      </c>
      <c r="I156" t="s">
        <v>623</v>
      </c>
      <c r="M156" s="2"/>
      <c r="N156">
        <v>155</v>
      </c>
      <c r="O156" t="s">
        <v>3058</v>
      </c>
      <c r="W156">
        <v>155</v>
      </c>
      <c r="X156" t="s">
        <v>1995</v>
      </c>
      <c r="Z156">
        <v>155</v>
      </c>
      <c r="AA156">
        <v>0.21429517945281909</v>
      </c>
      <c r="AI156">
        <v>155</v>
      </c>
      <c r="AJ156" t="s">
        <v>2310</v>
      </c>
    </row>
    <row r="157" spans="2:36" x14ac:dyDescent="0.25">
      <c r="E157">
        <v>156</v>
      </c>
      <c r="F157" t="s">
        <v>624</v>
      </c>
      <c r="H157">
        <v>156</v>
      </c>
      <c r="I157" t="s">
        <v>624</v>
      </c>
      <c r="M157" s="2"/>
      <c r="N157">
        <v>156</v>
      </c>
      <c r="O157" t="s">
        <v>3059</v>
      </c>
      <c r="W157">
        <v>156</v>
      </c>
      <c r="X157" t="s">
        <v>1996</v>
      </c>
      <c r="Z157">
        <v>156</v>
      </c>
      <c r="AA157">
        <v>0.21426444611547904</v>
      </c>
      <c r="AI157">
        <v>156</v>
      </c>
      <c r="AJ157" t="s">
        <v>2311</v>
      </c>
    </row>
    <row r="158" spans="2:36" x14ac:dyDescent="0.25">
      <c r="E158">
        <v>157</v>
      </c>
      <c r="F158" t="s">
        <v>625</v>
      </c>
      <c r="H158">
        <v>157</v>
      </c>
      <c r="I158" t="s">
        <v>625</v>
      </c>
      <c r="M158" s="2"/>
      <c r="N158">
        <v>157</v>
      </c>
      <c r="O158" t="s">
        <v>3060</v>
      </c>
      <c r="W158">
        <v>157</v>
      </c>
      <c r="X158" t="s">
        <v>1997</v>
      </c>
      <c r="Z158">
        <v>157</v>
      </c>
      <c r="AA158">
        <v>0.21425513298295176</v>
      </c>
      <c r="AI158">
        <v>157</v>
      </c>
      <c r="AJ158" t="s">
        <v>2312</v>
      </c>
    </row>
    <row r="159" spans="2:36" x14ac:dyDescent="0.25">
      <c r="E159">
        <v>158</v>
      </c>
      <c r="F159" t="s">
        <v>626</v>
      </c>
      <c r="H159">
        <v>158</v>
      </c>
      <c r="I159" t="s">
        <v>626</v>
      </c>
      <c r="M159" s="2"/>
      <c r="N159">
        <v>158</v>
      </c>
      <c r="O159" t="s">
        <v>3061</v>
      </c>
      <c r="W159">
        <v>158</v>
      </c>
      <c r="X159" t="s">
        <v>1998</v>
      </c>
      <c r="Z159">
        <v>158</v>
      </c>
      <c r="AA159">
        <v>0.21426072086246811</v>
      </c>
      <c r="AI159">
        <v>158</v>
      </c>
      <c r="AJ159" t="s">
        <v>2313</v>
      </c>
    </row>
    <row r="160" spans="2:36" x14ac:dyDescent="0.25">
      <c r="M160" s="2"/>
      <c r="N160">
        <v>159</v>
      </c>
      <c r="O160" t="s">
        <v>3062</v>
      </c>
      <c r="W160">
        <v>159</v>
      </c>
      <c r="X160" t="s">
        <v>1999</v>
      </c>
      <c r="Z160">
        <v>159</v>
      </c>
      <c r="AA160">
        <v>0.21433103501304912</v>
      </c>
      <c r="AI160">
        <v>159</v>
      </c>
      <c r="AJ160" t="s">
        <v>2314</v>
      </c>
    </row>
    <row r="161" spans="13:36" x14ac:dyDescent="0.25">
      <c r="M161" s="2"/>
      <c r="N161">
        <v>160</v>
      </c>
      <c r="O161" t="s">
        <v>3063</v>
      </c>
      <c r="W161">
        <v>160</v>
      </c>
      <c r="X161" t="s">
        <v>2000</v>
      </c>
      <c r="AI161">
        <v>160</v>
      </c>
      <c r="AJ161" t="s">
        <v>2315</v>
      </c>
    </row>
    <row r="162" spans="13:36" x14ac:dyDescent="0.25">
      <c r="M162" s="2"/>
      <c r="N162">
        <v>161</v>
      </c>
      <c r="O162" t="s">
        <v>3064</v>
      </c>
      <c r="W162">
        <v>161</v>
      </c>
      <c r="X162" t="s">
        <v>2001</v>
      </c>
      <c r="AI162">
        <v>161</v>
      </c>
      <c r="AJ162" t="s">
        <v>2316</v>
      </c>
    </row>
    <row r="163" spans="13:36" x14ac:dyDescent="0.25">
      <c r="M163" s="2"/>
      <c r="N163">
        <v>162</v>
      </c>
      <c r="O163" t="s">
        <v>3065</v>
      </c>
      <c r="W163">
        <v>162</v>
      </c>
      <c r="X163" t="s">
        <v>2002</v>
      </c>
      <c r="AI163">
        <v>162</v>
      </c>
      <c r="AJ163" t="s">
        <v>2317</v>
      </c>
    </row>
    <row r="164" spans="13:36" x14ac:dyDescent="0.25">
      <c r="M164" s="2"/>
      <c r="N164">
        <v>163</v>
      </c>
      <c r="O164" t="s">
        <v>3066</v>
      </c>
      <c r="AI164">
        <v>163</v>
      </c>
      <c r="AJ164" t="s">
        <v>2318</v>
      </c>
    </row>
    <row r="165" spans="13:36" x14ac:dyDescent="0.25">
      <c r="M165" s="2"/>
      <c r="N165">
        <v>164</v>
      </c>
      <c r="O165" t="s">
        <v>3067</v>
      </c>
      <c r="AI165">
        <v>164</v>
      </c>
      <c r="AJ165" t="s">
        <v>2319</v>
      </c>
    </row>
    <row r="166" spans="13:36" x14ac:dyDescent="0.25">
      <c r="M166" s="2"/>
      <c r="N166">
        <v>165</v>
      </c>
      <c r="O166" t="s">
        <v>3068</v>
      </c>
      <c r="AI166">
        <v>165</v>
      </c>
      <c r="AJ166" t="s">
        <v>2320</v>
      </c>
    </row>
    <row r="167" spans="13:36" x14ac:dyDescent="0.25">
      <c r="M167" s="2"/>
      <c r="N167">
        <v>166</v>
      </c>
      <c r="O167" t="s">
        <v>3069</v>
      </c>
      <c r="AI167">
        <v>166</v>
      </c>
      <c r="AJ167" t="s">
        <v>2321</v>
      </c>
    </row>
    <row r="168" spans="13:36" x14ac:dyDescent="0.25">
      <c r="M168" s="2"/>
      <c r="N168">
        <v>167</v>
      </c>
      <c r="O168" t="s">
        <v>3070</v>
      </c>
      <c r="AI168">
        <v>167</v>
      </c>
      <c r="AJ168" t="s">
        <v>2322</v>
      </c>
    </row>
    <row r="169" spans="13:36" x14ac:dyDescent="0.25">
      <c r="M169" s="2"/>
      <c r="N169">
        <v>168</v>
      </c>
      <c r="O169" t="s">
        <v>3071</v>
      </c>
      <c r="AI169">
        <v>168</v>
      </c>
      <c r="AJ169" t="s">
        <v>2315</v>
      </c>
    </row>
    <row r="170" spans="13:36" x14ac:dyDescent="0.25">
      <c r="M170" s="2"/>
      <c r="N170">
        <v>169</v>
      </c>
      <c r="O170" t="s">
        <v>3072</v>
      </c>
      <c r="AI170">
        <v>169</v>
      </c>
      <c r="AJ170" t="s">
        <v>2323</v>
      </c>
    </row>
    <row r="171" spans="13:36" x14ac:dyDescent="0.25">
      <c r="M171" s="2"/>
      <c r="N171">
        <v>170</v>
      </c>
      <c r="O171" t="s">
        <v>3073</v>
      </c>
      <c r="AI171">
        <v>170</v>
      </c>
      <c r="AJ171" t="s">
        <v>2324</v>
      </c>
    </row>
    <row r="172" spans="13:36" x14ac:dyDescent="0.25">
      <c r="M172" s="2"/>
      <c r="N172">
        <v>171</v>
      </c>
      <c r="O172" t="s">
        <v>3074</v>
      </c>
      <c r="AI172">
        <v>171</v>
      </c>
      <c r="AJ172" t="s">
        <v>2325</v>
      </c>
    </row>
    <row r="173" spans="13:36" x14ac:dyDescent="0.25">
      <c r="M173" s="2"/>
      <c r="N173">
        <v>172</v>
      </c>
      <c r="O173" t="s">
        <v>3075</v>
      </c>
      <c r="AI173">
        <v>172</v>
      </c>
      <c r="AJ173" t="s">
        <v>2311</v>
      </c>
    </row>
    <row r="174" spans="13:36" x14ac:dyDescent="0.25">
      <c r="M174" s="2"/>
      <c r="N174">
        <v>173</v>
      </c>
      <c r="O174" t="s">
        <v>3076</v>
      </c>
      <c r="AI174">
        <v>173</v>
      </c>
      <c r="AJ174" t="s">
        <v>2326</v>
      </c>
    </row>
    <row r="175" spans="13:36" x14ac:dyDescent="0.25">
      <c r="M175" s="2"/>
      <c r="N175">
        <v>174</v>
      </c>
      <c r="O175" t="s">
        <v>3077</v>
      </c>
      <c r="AI175">
        <v>174</v>
      </c>
      <c r="AJ175" t="s">
        <v>2327</v>
      </c>
    </row>
    <row r="176" spans="13:36" x14ac:dyDescent="0.25">
      <c r="N176">
        <v>175</v>
      </c>
      <c r="O176" t="s">
        <v>3078</v>
      </c>
      <c r="AI176">
        <v>175</v>
      </c>
      <c r="AJ176" t="s">
        <v>2328</v>
      </c>
    </row>
    <row r="177" spans="13:15" x14ac:dyDescent="0.25">
      <c r="M177" s="2"/>
      <c r="N177">
        <v>176</v>
      </c>
      <c r="O177" t="s">
        <v>3079</v>
      </c>
    </row>
    <row r="178" spans="13:15" x14ac:dyDescent="0.25">
      <c r="M178" s="2"/>
      <c r="N178">
        <v>177</v>
      </c>
      <c r="O178" t="s">
        <v>3080</v>
      </c>
    </row>
    <row r="179" spans="13:15" x14ac:dyDescent="0.25">
      <c r="M179" s="2"/>
      <c r="N179">
        <v>178</v>
      </c>
      <c r="O179" t="s">
        <v>3081</v>
      </c>
    </row>
    <row r="180" spans="13:15" x14ac:dyDescent="0.25">
      <c r="M180" s="2"/>
      <c r="N180">
        <v>179</v>
      </c>
      <c r="O180" t="s">
        <v>3082</v>
      </c>
    </row>
    <row r="181" spans="13:15" x14ac:dyDescent="0.25">
      <c r="M181" s="2"/>
      <c r="N181">
        <v>180</v>
      </c>
      <c r="O181" t="s">
        <v>3083</v>
      </c>
    </row>
    <row r="182" spans="13:15" x14ac:dyDescent="0.25">
      <c r="M182" s="2"/>
      <c r="N182">
        <v>181</v>
      </c>
      <c r="O182" t="s">
        <v>3084</v>
      </c>
    </row>
    <row r="183" spans="13:15" x14ac:dyDescent="0.25">
      <c r="M183" s="2"/>
      <c r="N183">
        <v>182</v>
      </c>
      <c r="O183" t="s">
        <v>3085</v>
      </c>
    </row>
    <row r="184" spans="13:15" x14ac:dyDescent="0.25">
      <c r="M184" s="2"/>
      <c r="N184">
        <v>183</v>
      </c>
      <c r="O184" t="s">
        <v>3086</v>
      </c>
    </row>
    <row r="185" spans="13:15" x14ac:dyDescent="0.25">
      <c r="M185" s="2"/>
      <c r="N185">
        <v>184</v>
      </c>
      <c r="O185" t="s">
        <v>3087</v>
      </c>
    </row>
    <row r="186" spans="13:15" x14ac:dyDescent="0.25">
      <c r="M186" s="2"/>
      <c r="N186">
        <v>185</v>
      </c>
      <c r="O186" t="s">
        <v>3088</v>
      </c>
    </row>
    <row r="187" spans="13:15" x14ac:dyDescent="0.25">
      <c r="M187" s="2"/>
      <c r="N187">
        <v>186</v>
      </c>
      <c r="O187" t="s">
        <v>3089</v>
      </c>
    </row>
    <row r="188" spans="13:15" x14ac:dyDescent="0.25">
      <c r="M188" s="2"/>
      <c r="N188">
        <v>187</v>
      </c>
      <c r="O188" t="s">
        <v>3090</v>
      </c>
    </row>
    <row r="189" spans="13:15" x14ac:dyDescent="0.25">
      <c r="M189" s="2"/>
      <c r="N189">
        <v>188</v>
      </c>
      <c r="O189" t="s">
        <v>3079</v>
      </c>
    </row>
    <row r="190" spans="13:15" x14ac:dyDescent="0.25">
      <c r="M190" s="2"/>
      <c r="N190">
        <v>189</v>
      </c>
      <c r="O190" t="s">
        <v>3091</v>
      </c>
    </row>
    <row r="191" spans="13:15" x14ac:dyDescent="0.25">
      <c r="M191" s="2"/>
      <c r="N191">
        <v>190</v>
      </c>
      <c r="O191" t="s">
        <v>3092</v>
      </c>
    </row>
    <row r="192" spans="13:15" x14ac:dyDescent="0.25">
      <c r="M192" s="2"/>
      <c r="O192" s="1"/>
    </row>
    <row r="193" spans="13:15" x14ac:dyDescent="0.25">
      <c r="M193" s="2"/>
      <c r="O193" s="1"/>
    </row>
    <row r="194" spans="13:15" x14ac:dyDescent="0.25">
      <c r="M194" s="2"/>
      <c r="O194" s="1"/>
    </row>
    <row r="195" spans="13:15" x14ac:dyDescent="0.25">
      <c r="M195" s="2"/>
      <c r="O195" s="1"/>
    </row>
    <row r="196" spans="13:15" x14ac:dyDescent="0.25">
      <c r="M196" s="2"/>
      <c r="O196" s="1"/>
    </row>
    <row r="197" spans="13:15" x14ac:dyDescent="0.25">
      <c r="M197" s="2"/>
      <c r="O197" s="1"/>
    </row>
    <row r="198" spans="13:15" x14ac:dyDescent="0.25">
      <c r="M198" s="2"/>
      <c r="O198" s="1"/>
    </row>
    <row r="199" spans="13:15" x14ac:dyDescent="0.25">
      <c r="M199" s="2"/>
      <c r="O199" s="1"/>
    </row>
    <row r="200" spans="13:15" x14ac:dyDescent="0.25">
      <c r="M200" s="2"/>
      <c r="O200" s="1"/>
    </row>
    <row r="201" spans="13:15" x14ac:dyDescent="0.25">
      <c r="O201" s="1"/>
    </row>
    <row r="202" spans="13:15" x14ac:dyDescent="0.25">
      <c r="M202" s="2"/>
      <c r="O202" s="1"/>
    </row>
    <row r="203" spans="13:15" x14ac:dyDescent="0.25">
      <c r="M203" s="2"/>
      <c r="O203" s="1"/>
    </row>
    <row r="204" spans="13:15" x14ac:dyDescent="0.25">
      <c r="M204" s="2"/>
      <c r="O204" s="1"/>
    </row>
    <row r="205" spans="13:15" x14ac:dyDescent="0.25">
      <c r="M205" s="2"/>
      <c r="O205" s="1"/>
    </row>
    <row r="206" spans="13:15" x14ac:dyDescent="0.25">
      <c r="M206" s="2"/>
      <c r="O206" s="1"/>
    </row>
    <row r="207" spans="13:15" x14ac:dyDescent="0.25">
      <c r="M207" s="2"/>
      <c r="O207" s="1"/>
    </row>
    <row r="208" spans="13:15" x14ac:dyDescent="0.25">
      <c r="M208" s="2"/>
      <c r="O208" s="1"/>
    </row>
    <row r="209" spans="13:15" x14ac:dyDescent="0.25">
      <c r="M209" s="2"/>
      <c r="O209" s="1"/>
    </row>
    <row r="210" spans="13:15" x14ac:dyDescent="0.25">
      <c r="M210" s="2"/>
      <c r="O210" s="1"/>
    </row>
    <row r="211" spans="13:15" x14ac:dyDescent="0.25">
      <c r="M211" s="2"/>
      <c r="O211" s="1"/>
    </row>
    <row r="212" spans="13:15" x14ac:dyDescent="0.25">
      <c r="M212" s="2"/>
      <c r="O212" s="1"/>
    </row>
    <row r="213" spans="13:15" x14ac:dyDescent="0.25">
      <c r="M213" s="2"/>
      <c r="O213" s="1"/>
    </row>
    <row r="214" spans="13:15" x14ac:dyDescent="0.25">
      <c r="M214" s="2"/>
      <c r="O214" s="1"/>
    </row>
    <row r="215" spans="13:15" x14ac:dyDescent="0.25">
      <c r="M215" s="2"/>
      <c r="O215" s="1"/>
    </row>
    <row r="216" spans="13:15" x14ac:dyDescent="0.25">
      <c r="M216" s="2"/>
      <c r="O216" s="1"/>
    </row>
    <row r="217" spans="13:15" x14ac:dyDescent="0.25">
      <c r="M217" s="2"/>
      <c r="O217" s="1"/>
    </row>
    <row r="218" spans="13:15" x14ac:dyDescent="0.25">
      <c r="M218" s="2"/>
      <c r="O218" s="1"/>
    </row>
    <row r="219" spans="13:15" x14ac:dyDescent="0.25">
      <c r="M219" s="2"/>
      <c r="O219" s="1"/>
    </row>
    <row r="220" spans="13:15" x14ac:dyDescent="0.25">
      <c r="M220" s="2"/>
      <c r="O220" s="1"/>
    </row>
    <row r="221" spans="13:15" x14ac:dyDescent="0.25">
      <c r="M221" s="2"/>
      <c r="O221" s="1"/>
    </row>
    <row r="222" spans="13:15" x14ac:dyDescent="0.25">
      <c r="M222" s="2"/>
      <c r="O222" s="1"/>
    </row>
    <row r="223" spans="13:15" x14ac:dyDescent="0.25">
      <c r="M223" s="2"/>
      <c r="O223" s="1"/>
    </row>
    <row r="224" spans="13:15" x14ac:dyDescent="0.25">
      <c r="M224" s="2"/>
      <c r="O224" s="1"/>
    </row>
    <row r="225" spans="13:15" x14ac:dyDescent="0.25">
      <c r="M225" s="2"/>
      <c r="O225" s="1"/>
    </row>
    <row r="226" spans="13:15" x14ac:dyDescent="0.25">
      <c r="O226" s="1"/>
    </row>
    <row r="227" spans="13:15" x14ac:dyDescent="0.25">
      <c r="M227" s="2"/>
      <c r="O227" s="1"/>
    </row>
    <row r="228" spans="13:15" x14ac:dyDescent="0.25">
      <c r="M228" s="2"/>
      <c r="O228" s="1"/>
    </row>
    <row r="229" spans="13:15" x14ac:dyDescent="0.25">
      <c r="M229" s="2"/>
      <c r="O229" s="1"/>
    </row>
    <row r="230" spans="13:15" x14ac:dyDescent="0.25">
      <c r="M230" s="2"/>
      <c r="O230" s="1"/>
    </row>
    <row r="231" spans="13:15" x14ac:dyDescent="0.25">
      <c r="M231" s="2"/>
      <c r="O231" s="1"/>
    </row>
    <row r="232" spans="13:15" x14ac:dyDescent="0.25">
      <c r="M232" s="2"/>
      <c r="O232" s="1"/>
    </row>
    <row r="233" spans="13:15" x14ac:dyDescent="0.25">
      <c r="M233" s="2"/>
      <c r="O233" s="1"/>
    </row>
    <row r="234" spans="13:15" x14ac:dyDescent="0.25">
      <c r="M234" s="2"/>
      <c r="O234" s="1"/>
    </row>
    <row r="235" spans="13:15" x14ac:dyDescent="0.25">
      <c r="M235" s="2"/>
      <c r="O235" s="1"/>
    </row>
    <row r="236" spans="13:15" x14ac:dyDescent="0.25">
      <c r="M236" s="2"/>
      <c r="O236" s="1"/>
    </row>
    <row r="237" spans="13:15" x14ac:dyDescent="0.25">
      <c r="M237" s="2"/>
      <c r="O237" s="1"/>
    </row>
    <row r="238" spans="13:15" x14ac:dyDescent="0.25">
      <c r="M238" s="2"/>
      <c r="O238" s="1"/>
    </row>
    <row r="239" spans="13:15" x14ac:dyDescent="0.25">
      <c r="M239" s="2"/>
      <c r="O239" s="1"/>
    </row>
    <row r="240" spans="13:15" x14ac:dyDescent="0.25">
      <c r="M240" s="2"/>
      <c r="O240" s="1"/>
    </row>
    <row r="241" spans="13:15" x14ac:dyDescent="0.25">
      <c r="M241" s="2"/>
      <c r="O241" s="1"/>
    </row>
    <row r="242" spans="13:15" x14ac:dyDescent="0.25">
      <c r="M242" s="2"/>
      <c r="O242" s="1"/>
    </row>
    <row r="243" spans="13:15" x14ac:dyDescent="0.25">
      <c r="M243" s="2"/>
      <c r="O243" s="1"/>
    </row>
    <row r="244" spans="13:15" x14ac:dyDescent="0.25">
      <c r="M244" s="2"/>
      <c r="O244" s="1"/>
    </row>
    <row r="245" spans="13:15" x14ac:dyDescent="0.25">
      <c r="M245" s="2"/>
      <c r="O245" s="1"/>
    </row>
    <row r="246" spans="13:15" x14ac:dyDescent="0.25">
      <c r="M246" s="2"/>
      <c r="O246" s="1"/>
    </row>
    <row r="247" spans="13:15" x14ac:dyDescent="0.25">
      <c r="M247" s="2"/>
      <c r="O247" s="1"/>
    </row>
    <row r="248" spans="13:15" x14ac:dyDescent="0.25">
      <c r="M248" s="2"/>
      <c r="O248" s="1"/>
    </row>
    <row r="249" spans="13:15" x14ac:dyDescent="0.25">
      <c r="M249" s="2"/>
      <c r="O249" s="1"/>
    </row>
    <row r="250" spans="13:15" x14ac:dyDescent="0.25">
      <c r="M250" s="2"/>
      <c r="O250" s="1"/>
    </row>
    <row r="251" spans="13:15" x14ac:dyDescent="0.25">
      <c r="O251" s="1"/>
    </row>
    <row r="252" spans="13:15" x14ac:dyDescent="0.25">
      <c r="M252" s="2"/>
      <c r="O252" s="1"/>
    </row>
    <row r="253" spans="13:15" x14ac:dyDescent="0.25">
      <c r="M253" s="2"/>
      <c r="O253" s="1"/>
    </row>
    <row r="254" spans="13:15" x14ac:dyDescent="0.25">
      <c r="M254" s="2"/>
      <c r="O254" s="1"/>
    </row>
    <row r="255" spans="13:15" x14ac:dyDescent="0.25">
      <c r="M255" s="2"/>
      <c r="O255" s="1"/>
    </row>
    <row r="256" spans="13:15" x14ac:dyDescent="0.25">
      <c r="M256" s="2"/>
      <c r="O256" s="1"/>
    </row>
    <row r="257" spans="13:15" x14ac:dyDescent="0.25">
      <c r="M257" s="2"/>
      <c r="O257" s="1"/>
    </row>
    <row r="258" spans="13:15" x14ac:dyDescent="0.25">
      <c r="M258" s="2"/>
      <c r="O258" s="1"/>
    </row>
    <row r="259" spans="13:15" x14ac:dyDescent="0.25">
      <c r="M259" s="2"/>
      <c r="O259" s="1"/>
    </row>
    <row r="260" spans="13:15" x14ac:dyDescent="0.25">
      <c r="M260" s="2"/>
      <c r="O260" s="1"/>
    </row>
    <row r="261" spans="13:15" x14ac:dyDescent="0.25">
      <c r="M261" s="2"/>
      <c r="O261" s="1"/>
    </row>
    <row r="262" spans="13:15" x14ac:dyDescent="0.25">
      <c r="M262" s="2"/>
      <c r="O262" s="1"/>
    </row>
    <row r="263" spans="13:15" x14ac:dyDescent="0.25">
      <c r="M263" s="2"/>
      <c r="O263" s="1"/>
    </row>
    <row r="264" spans="13:15" x14ac:dyDescent="0.25">
      <c r="M264" s="2"/>
      <c r="O264" s="1"/>
    </row>
    <row r="265" spans="13:15" x14ac:dyDescent="0.25">
      <c r="M265" s="2"/>
      <c r="O265" s="1"/>
    </row>
    <row r="266" spans="13:15" x14ac:dyDescent="0.25">
      <c r="M266" s="2"/>
      <c r="O266" s="1"/>
    </row>
    <row r="267" spans="13:15" x14ac:dyDescent="0.25">
      <c r="M267" s="2"/>
      <c r="O267" s="1"/>
    </row>
    <row r="268" spans="13:15" x14ac:dyDescent="0.25">
      <c r="M268" s="2"/>
      <c r="O268" s="1"/>
    </row>
    <row r="269" spans="13:15" x14ac:dyDescent="0.25">
      <c r="M269" s="2"/>
      <c r="O269" s="1"/>
    </row>
    <row r="270" spans="13:15" x14ac:dyDescent="0.25">
      <c r="M270" s="2"/>
      <c r="O270" s="1"/>
    </row>
    <row r="271" spans="13:15" x14ac:dyDescent="0.25">
      <c r="M271" s="2"/>
      <c r="O271" s="1"/>
    </row>
    <row r="272" spans="13:15" x14ac:dyDescent="0.25">
      <c r="M272" s="2"/>
      <c r="O272" s="1"/>
    </row>
    <row r="273" spans="13:15" x14ac:dyDescent="0.25">
      <c r="M273" s="2"/>
      <c r="O273" s="1"/>
    </row>
    <row r="274" spans="13:15" x14ac:dyDescent="0.25">
      <c r="M274" s="2"/>
      <c r="O274" s="1"/>
    </row>
    <row r="275" spans="13:15" x14ac:dyDescent="0.25">
      <c r="M275" s="2"/>
      <c r="O275" s="1"/>
    </row>
    <row r="276" spans="13:15" x14ac:dyDescent="0.25">
      <c r="O276" s="1"/>
    </row>
    <row r="277" spans="13:15" x14ac:dyDescent="0.25">
      <c r="M277" s="2"/>
      <c r="O277" s="1"/>
    </row>
    <row r="278" spans="13:15" x14ac:dyDescent="0.25">
      <c r="M278" s="2"/>
      <c r="O278" s="1"/>
    </row>
    <row r="279" spans="13:15" x14ac:dyDescent="0.25">
      <c r="M279" s="2"/>
      <c r="O279" s="1"/>
    </row>
    <row r="280" spans="13:15" x14ac:dyDescent="0.25">
      <c r="M280" s="2"/>
      <c r="O280" s="1"/>
    </row>
    <row r="281" spans="13:15" x14ac:dyDescent="0.25">
      <c r="M281" s="2"/>
      <c r="O281" s="1"/>
    </row>
    <row r="282" spans="13:15" x14ac:dyDescent="0.25">
      <c r="M282" s="2"/>
      <c r="O282" s="1"/>
    </row>
    <row r="283" spans="13:15" x14ac:dyDescent="0.25">
      <c r="M283" s="2"/>
      <c r="O283" s="1"/>
    </row>
    <row r="284" spans="13:15" x14ac:dyDescent="0.25">
      <c r="M284" s="2"/>
      <c r="O284" s="1"/>
    </row>
    <row r="285" spans="13:15" x14ac:dyDescent="0.25">
      <c r="M285" s="2"/>
      <c r="O285" s="1"/>
    </row>
    <row r="286" spans="13:15" x14ac:dyDescent="0.25">
      <c r="M286" s="2"/>
      <c r="O286" s="1"/>
    </row>
    <row r="287" spans="13:15" x14ac:dyDescent="0.25">
      <c r="M287" s="2"/>
      <c r="O287" s="1"/>
    </row>
    <row r="288" spans="13:15" x14ac:dyDescent="0.25">
      <c r="M288" s="2"/>
      <c r="O288" s="1"/>
    </row>
    <row r="289" spans="13:15" x14ac:dyDescent="0.25">
      <c r="M289" s="2"/>
      <c r="O289" s="1"/>
    </row>
    <row r="290" spans="13:15" x14ac:dyDescent="0.25">
      <c r="M290" s="2"/>
      <c r="O290" s="1"/>
    </row>
    <row r="291" spans="13:15" x14ac:dyDescent="0.25">
      <c r="M291" s="2"/>
      <c r="O291" s="1"/>
    </row>
    <row r="292" spans="13:15" x14ac:dyDescent="0.25">
      <c r="M292" s="2"/>
      <c r="O292" s="1"/>
    </row>
    <row r="293" spans="13:15" x14ac:dyDescent="0.25">
      <c r="M293" s="2"/>
      <c r="O293" s="1"/>
    </row>
    <row r="294" spans="13:15" x14ac:dyDescent="0.25">
      <c r="M294" s="2"/>
      <c r="O294" s="1"/>
    </row>
    <row r="295" spans="13:15" x14ac:dyDescent="0.25">
      <c r="M295" s="2"/>
      <c r="O295" s="1"/>
    </row>
    <row r="296" spans="13:15" x14ac:dyDescent="0.25">
      <c r="M296" s="2"/>
      <c r="O296" s="1"/>
    </row>
    <row r="297" spans="13:15" x14ac:dyDescent="0.25">
      <c r="M297" s="2"/>
      <c r="O297" s="1"/>
    </row>
    <row r="298" spans="13:15" x14ac:dyDescent="0.25">
      <c r="M298" s="2"/>
      <c r="O298" s="1"/>
    </row>
    <row r="299" spans="13:15" x14ac:dyDescent="0.25">
      <c r="M299" s="2"/>
      <c r="O299" s="1"/>
    </row>
    <row r="300" spans="13:15" x14ac:dyDescent="0.25">
      <c r="M300" s="2"/>
      <c r="O300" s="1"/>
    </row>
    <row r="301" spans="13:15" x14ac:dyDescent="0.25">
      <c r="O301" s="1"/>
    </row>
    <row r="302" spans="13:15" x14ac:dyDescent="0.25">
      <c r="M302" s="2"/>
      <c r="O302" s="1"/>
    </row>
    <row r="303" spans="13:15" x14ac:dyDescent="0.25">
      <c r="M303" s="2"/>
      <c r="O303" s="1"/>
    </row>
    <row r="304" spans="13:15" x14ac:dyDescent="0.25">
      <c r="M304" s="2"/>
      <c r="O304" s="1"/>
    </row>
    <row r="305" spans="13:15" x14ac:dyDescent="0.25">
      <c r="M305" s="2"/>
      <c r="O305" s="1"/>
    </row>
    <row r="306" spans="13:15" x14ac:dyDescent="0.25">
      <c r="M306" s="2"/>
      <c r="O306" s="1"/>
    </row>
    <row r="307" spans="13:15" x14ac:dyDescent="0.25">
      <c r="M307" s="2"/>
      <c r="O307" s="1"/>
    </row>
    <row r="308" spans="13:15" x14ac:dyDescent="0.25">
      <c r="M308" s="2"/>
      <c r="O308" s="1"/>
    </row>
    <row r="309" spans="13:15" x14ac:dyDescent="0.25">
      <c r="M309" s="2"/>
      <c r="O309" s="1"/>
    </row>
    <row r="310" spans="13:15" x14ac:dyDescent="0.25">
      <c r="M310" s="2"/>
      <c r="O310" s="1"/>
    </row>
    <row r="311" spans="13:15" x14ac:dyDescent="0.25">
      <c r="M311" s="2"/>
      <c r="O311" s="1"/>
    </row>
    <row r="312" spans="13:15" x14ac:dyDescent="0.25">
      <c r="M312" s="2"/>
      <c r="O312" s="1"/>
    </row>
    <row r="313" spans="13:15" x14ac:dyDescent="0.25">
      <c r="M313" s="2"/>
      <c r="O313" s="1"/>
    </row>
    <row r="314" spans="13:15" x14ac:dyDescent="0.25">
      <c r="M314" s="2"/>
      <c r="O314" s="1"/>
    </row>
    <row r="315" spans="13:15" x14ac:dyDescent="0.25">
      <c r="M315" s="2"/>
      <c r="O315" s="1"/>
    </row>
    <row r="316" spans="13:15" x14ac:dyDescent="0.25">
      <c r="M316" s="2"/>
      <c r="O316" s="1"/>
    </row>
    <row r="317" spans="13:15" x14ac:dyDescent="0.25">
      <c r="M317" s="2"/>
      <c r="O317" s="1"/>
    </row>
    <row r="318" spans="13:15" x14ac:dyDescent="0.25">
      <c r="M318" s="2"/>
      <c r="O318" s="1"/>
    </row>
    <row r="319" spans="13:15" x14ac:dyDescent="0.25">
      <c r="M319" s="2"/>
      <c r="O319" s="1"/>
    </row>
    <row r="320" spans="13:15" x14ac:dyDescent="0.25">
      <c r="M320" s="2"/>
      <c r="O320" s="1"/>
    </row>
    <row r="321" spans="13:15" x14ac:dyDescent="0.25">
      <c r="M321" s="2"/>
      <c r="O321" s="1"/>
    </row>
    <row r="322" spans="13:15" x14ac:dyDescent="0.25">
      <c r="M322" s="2"/>
      <c r="O322" s="1"/>
    </row>
    <row r="323" spans="13:15" x14ac:dyDescent="0.25">
      <c r="M323" s="2"/>
      <c r="O323" s="1"/>
    </row>
    <row r="324" spans="13:15" x14ac:dyDescent="0.25">
      <c r="M324" s="2"/>
      <c r="O324" s="1"/>
    </row>
    <row r="325" spans="13:15" x14ac:dyDescent="0.25">
      <c r="M325" s="2"/>
      <c r="O325" s="1"/>
    </row>
    <row r="326" spans="13:15" x14ac:dyDescent="0.25">
      <c r="O326" s="1"/>
    </row>
    <row r="327" spans="13:15" x14ac:dyDescent="0.25">
      <c r="M327" s="2"/>
      <c r="O327" s="1"/>
    </row>
    <row r="328" spans="13:15" x14ac:dyDescent="0.25">
      <c r="M328" s="2"/>
      <c r="O328" s="1"/>
    </row>
    <row r="329" spans="13:15" x14ac:dyDescent="0.25">
      <c r="M329" s="2"/>
      <c r="O329" s="1"/>
    </row>
    <row r="330" spans="13:15" x14ac:dyDescent="0.25">
      <c r="M330" s="2"/>
      <c r="O330" s="1"/>
    </row>
    <row r="331" spans="13:15" x14ac:dyDescent="0.25">
      <c r="M331" s="2"/>
      <c r="O331" s="1"/>
    </row>
    <row r="332" spans="13:15" x14ac:dyDescent="0.25">
      <c r="M332" s="2"/>
      <c r="O332" s="1"/>
    </row>
    <row r="333" spans="13:15" x14ac:dyDescent="0.25">
      <c r="M333" s="2"/>
      <c r="O333" s="1"/>
    </row>
    <row r="334" spans="13:15" x14ac:dyDescent="0.25">
      <c r="M334" s="2"/>
      <c r="O334" s="1"/>
    </row>
    <row r="335" spans="13:15" x14ac:dyDescent="0.25">
      <c r="M335" s="2"/>
      <c r="O335" s="1"/>
    </row>
    <row r="336" spans="13:15" x14ac:dyDescent="0.25">
      <c r="M336" s="2"/>
      <c r="O336" s="1"/>
    </row>
    <row r="337" spans="13:15" x14ac:dyDescent="0.25">
      <c r="M337" s="2"/>
      <c r="O337" s="1"/>
    </row>
    <row r="338" spans="13:15" x14ac:dyDescent="0.25">
      <c r="M338" s="2"/>
      <c r="O338" s="1"/>
    </row>
    <row r="339" spans="13:15" x14ac:dyDescent="0.25">
      <c r="M339" s="2"/>
      <c r="O339" s="1"/>
    </row>
    <row r="340" spans="13:15" x14ac:dyDescent="0.25">
      <c r="M340" s="2"/>
      <c r="O340" s="1"/>
    </row>
    <row r="341" spans="13:15" x14ac:dyDescent="0.25">
      <c r="M341" s="2"/>
      <c r="O341" s="1"/>
    </row>
    <row r="342" spans="13:15" x14ac:dyDescent="0.25">
      <c r="M342" s="2"/>
      <c r="O342" s="1"/>
    </row>
    <row r="343" spans="13:15" x14ac:dyDescent="0.25">
      <c r="M343" s="2"/>
      <c r="O343" s="1"/>
    </row>
    <row r="344" spans="13:15" x14ac:dyDescent="0.25">
      <c r="M344" s="2"/>
      <c r="O344" s="1"/>
    </row>
    <row r="345" spans="13:15" x14ac:dyDescent="0.25">
      <c r="M345" s="2"/>
      <c r="O345" s="1"/>
    </row>
    <row r="346" spans="13:15" x14ac:dyDescent="0.25">
      <c r="M346" s="2"/>
      <c r="O346" s="1"/>
    </row>
    <row r="347" spans="13:15" x14ac:dyDescent="0.25">
      <c r="M347" s="2"/>
      <c r="O347" s="1"/>
    </row>
    <row r="348" spans="13:15" x14ac:dyDescent="0.25">
      <c r="M348" s="2"/>
      <c r="O348" s="1"/>
    </row>
    <row r="349" spans="13:15" x14ac:dyDescent="0.25">
      <c r="M349" s="2"/>
      <c r="O349" s="1"/>
    </row>
    <row r="350" spans="13:15" x14ac:dyDescent="0.25">
      <c r="M350" s="2"/>
      <c r="O350" s="1"/>
    </row>
    <row r="351" spans="13:15" x14ac:dyDescent="0.25">
      <c r="O351" s="1"/>
    </row>
    <row r="352" spans="13:15" x14ac:dyDescent="0.25">
      <c r="M352" s="2"/>
      <c r="O352" s="1"/>
    </row>
    <row r="353" spans="13:15" x14ac:dyDescent="0.25">
      <c r="M353" s="2"/>
      <c r="O353" s="1"/>
    </row>
    <row r="354" spans="13:15" x14ac:dyDescent="0.25">
      <c r="M354" s="2"/>
      <c r="O354" s="1"/>
    </row>
    <row r="355" spans="13:15" x14ac:dyDescent="0.25">
      <c r="M355" s="2"/>
      <c r="O355" s="1"/>
    </row>
    <row r="356" spans="13:15" x14ac:dyDescent="0.25">
      <c r="M356" s="2"/>
      <c r="O356" s="1"/>
    </row>
    <row r="357" spans="13:15" x14ac:dyDescent="0.25">
      <c r="M357" s="2"/>
      <c r="O357" s="1"/>
    </row>
    <row r="358" spans="13:15" x14ac:dyDescent="0.25">
      <c r="M358" s="2"/>
      <c r="O358" s="1"/>
    </row>
    <row r="359" spans="13:15" x14ac:dyDescent="0.25">
      <c r="M359" s="2"/>
      <c r="O359" s="1"/>
    </row>
    <row r="360" spans="13:15" x14ac:dyDescent="0.25">
      <c r="M360" s="2"/>
      <c r="O360" s="1"/>
    </row>
    <row r="361" spans="13:15" x14ac:dyDescent="0.25">
      <c r="M361" s="2"/>
      <c r="O361" s="1"/>
    </row>
    <row r="362" spans="13:15" x14ac:dyDescent="0.25">
      <c r="M362" s="2"/>
      <c r="O362" s="1"/>
    </row>
    <row r="363" spans="13:15" x14ac:dyDescent="0.25">
      <c r="M363" s="2"/>
      <c r="O363" s="1"/>
    </row>
    <row r="364" spans="13:15" x14ac:dyDescent="0.25">
      <c r="M364" s="2"/>
      <c r="O364" s="1"/>
    </row>
    <row r="365" spans="13:15" x14ac:dyDescent="0.25">
      <c r="M365" s="2"/>
      <c r="O365" s="1"/>
    </row>
    <row r="366" spans="13:15" x14ac:dyDescent="0.25">
      <c r="M366" s="2"/>
      <c r="O366" s="1"/>
    </row>
    <row r="367" spans="13:15" x14ac:dyDescent="0.25">
      <c r="M367" s="2"/>
      <c r="O367" s="1"/>
    </row>
    <row r="368" spans="13:15" x14ac:dyDescent="0.25">
      <c r="M368" s="2"/>
      <c r="O368" s="1"/>
    </row>
    <row r="369" spans="13:15" x14ac:dyDescent="0.25">
      <c r="M369" s="2"/>
      <c r="O369" s="1"/>
    </row>
    <row r="370" spans="13:15" x14ac:dyDescent="0.25">
      <c r="M370" s="2"/>
      <c r="O370" s="1"/>
    </row>
    <row r="371" spans="13:15" x14ac:dyDescent="0.25">
      <c r="M371" s="2"/>
      <c r="O371" s="1"/>
    </row>
    <row r="372" spans="13:15" x14ac:dyDescent="0.25">
      <c r="M372" s="2"/>
      <c r="O372" s="1"/>
    </row>
    <row r="373" spans="13:15" x14ac:dyDescent="0.25">
      <c r="M373" s="2"/>
      <c r="O373" s="1"/>
    </row>
    <row r="374" spans="13:15" x14ac:dyDescent="0.25">
      <c r="M374" s="2"/>
      <c r="O374" s="1"/>
    </row>
    <row r="375" spans="13:15" x14ac:dyDescent="0.25">
      <c r="M375" s="2"/>
      <c r="O375" s="1"/>
    </row>
    <row r="376" spans="13:15" x14ac:dyDescent="0.25">
      <c r="O376" s="1"/>
    </row>
    <row r="377" spans="13:15" x14ac:dyDescent="0.25">
      <c r="M377" s="2"/>
      <c r="O377" s="1"/>
    </row>
    <row r="378" spans="13:15" x14ac:dyDescent="0.25">
      <c r="M378" s="2"/>
      <c r="O378" s="1"/>
    </row>
    <row r="379" spans="13:15" x14ac:dyDescent="0.25">
      <c r="M379" s="2"/>
      <c r="O379" s="1"/>
    </row>
    <row r="380" spans="13:15" x14ac:dyDescent="0.25">
      <c r="M380" s="2"/>
      <c r="O380" s="1"/>
    </row>
    <row r="381" spans="13:15" x14ac:dyDescent="0.25">
      <c r="M381" s="2"/>
      <c r="O381" s="1"/>
    </row>
    <row r="382" spans="13:15" x14ac:dyDescent="0.25">
      <c r="M382" s="2"/>
      <c r="O382" s="1"/>
    </row>
    <row r="383" spans="13:15" x14ac:dyDescent="0.25">
      <c r="M383" s="2"/>
      <c r="O383" s="1"/>
    </row>
    <row r="384" spans="13:15" x14ac:dyDescent="0.25">
      <c r="M384" s="2"/>
      <c r="O384" s="1"/>
    </row>
    <row r="385" spans="13:15" x14ac:dyDescent="0.25">
      <c r="M385" s="2"/>
      <c r="O385" s="1"/>
    </row>
    <row r="386" spans="13:15" x14ac:dyDescent="0.25">
      <c r="M386" s="2"/>
      <c r="O386" s="1"/>
    </row>
    <row r="387" spans="13:15" x14ac:dyDescent="0.25">
      <c r="M387" s="2"/>
      <c r="O387" s="1"/>
    </row>
    <row r="388" spans="13:15" x14ac:dyDescent="0.25">
      <c r="M388" s="2"/>
      <c r="O388" s="1"/>
    </row>
    <row r="389" spans="13:15" x14ac:dyDescent="0.25">
      <c r="M389" s="2"/>
      <c r="O389" s="1"/>
    </row>
    <row r="390" spans="13:15" x14ac:dyDescent="0.25">
      <c r="M390" s="2"/>
      <c r="O390" s="1"/>
    </row>
    <row r="391" spans="13:15" x14ac:dyDescent="0.25">
      <c r="M391" s="2"/>
      <c r="O391" s="1"/>
    </row>
    <row r="392" spans="13:15" x14ac:dyDescent="0.25">
      <c r="M392" s="2"/>
      <c r="O392" s="1"/>
    </row>
    <row r="393" spans="13:15" x14ac:dyDescent="0.25">
      <c r="M393" s="2"/>
      <c r="O393" s="1"/>
    </row>
    <row r="394" spans="13:15" x14ac:dyDescent="0.25">
      <c r="M394" s="2"/>
      <c r="O394" s="1"/>
    </row>
    <row r="395" spans="13:15" x14ac:dyDescent="0.25">
      <c r="M395" s="2"/>
      <c r="O395" s="1"/>
    </row>
    <row r="396" spans="13:15" x14ac:dyDescent="0.25">
      <c r="M396" s="2"/>
      <c r="O396" s="1"/>
    </row>
    <row r="397" spans="13:15" x14ac:dyDescent="0.25">
      <c r="M397" s="2"/>
      <c r="O397" s="1"/>
    </row>
    <row r="398" spans="13:15" x14ac:dyDescent="0.25">
      <c r="M398" s="2"/>
      <c r="O398" s="1"/>
    </row>
    <row r="399" spans="13:15" x14ac:dyDescent="0.25">
      <c r="M399" s="2"/>
      <c r="O399" s="1"/>
    </row>
    <row r="400" spans="13:15" x14ac:dyDescent="0.25">
      <c r="M400" s="2"/>
      <c r="O400" s="1"/>
    </row>
    <row r="401" spans="13:15" x14ac:dyDescent="0.25">
      <c r="O401" s="1"/>
    </row>
    <row r="402" spans="13:15" x14ac:dyDescent="0.25">
      <c r="M402" s="2"/>
      <c r="O402" s="1"/>
    </row>
    <row r="403" spans="13:15" x14ac:dyDescent="0.25">
      <c r="M403" s="2"/>
      <c r="O403" s="1"/>
    </row>
    <row r="404" spans="13:15" x14ac:dyDescent="0.25">
      <c r="M404" s="2"/>
      <c r="O404" s="1"/>
    </row>
    <row r="405" spans="13:15" x14ac:dyDescent="0.25">
      <c r="M405" s="2"/>
      <c r="O405" s="1"/>
    </row>
    <row r="406" spans="13:15" x14ac:dyDescent="0.25">
      <c r="M406" s="2"/>
      <c r="O406" s="1"/>
    </row>
    <row r="407" spans="13:15" x14ac:dyDescent="0.25">
      <c r="M407" s="2"/>
      <c r="O407" s="1"/>
    </row>
    <row r="408" spans="13:15" x14ac:dyDescent="0.25">
      <c r="M408" s="2"/>
      <c r="O408" s="1"/>
    </row>
    <row r="409" spans="13:15" x14ac:dyDescent="0.25">
      <c r="M409" s="2"/>
      <c r="O409" s="1"/>
    </row>
    <row r="410" spans="13:15" x14ac:dyDescent="0.25">
      <c r="M410" s="2"/>
      <c r="O410" s="1"/>
    </row>
    <row r="411" spans="13:15" x14ac:dyDescent="0.25">
      <c r="M411" s="2"/>
      <c r="O411" s="1"/>
    </row>
    <row r="412" spans="13:15" x14ac:dyDescent="0.25">
      <c r="M412" s="2"/>
      <c r="O412" s="1"/>
    </row>
    <row r="413" spans="13:15" x14ac:dyDescent="0.25">
      <c r="M413" s="2"/>
      <c r="O413" s="1"/>
    </row>
    <row r="414" spans="13:15" x14ac:dyDescent="0.25">
      <c r="M414" s="2"/>
      <c r="O414" s="1"/>
    </row>
    <row r="415" spans="13:15" x14ac:dyDescent="0.25">
      <c r="M415" s="2"/>
      <c r="O415" s="1"/>
    </row>
    <row r="416" spans="13:15" x14ac:dyDescent="0.25">
      <c r="M416" s="2"/>
      <c r="O416" s="1"/>
    </row>
    <row r="417" spans="13:15" x14ac:dyDescent="0.25">
      <c r="M417" s="2"/>
      <c r="O417" s="1"/>
    </row>
    <row r="418" spans="13:15" x14ac:dyDescent="0.25">
      <c r="M418" s="2"/>
      <c r="O418" s="1"/>
    </row>
    <row r="419" spans="13:15" x14ac:dyDescent="0.25">
      <c r="M419" s="2"/>
      <c r="O419" s="1"/>
    </row>
    <row r="420" spans="13:15" x14ac:dyDescent="0.25">
      <c r="M420" s="2"/>
      <c r="O420" s="1"/>
    </row>
    <row r="421" spans="13:15" x14ac:dyDescent="0.25">
      <c r="M421" s="2"/>
      <c r="O421" s="1"/>
    </row>
    <row r="422" spans="13:15" x14ac:dyDescent="0.25">
      <c r="M422" s="2"/>
      <c r="O422" s="1"/>
    </row>
    <row r="423" spans="13:15" x14ac:dyDescent="0.25">
      <c r="M423" s="2"/>
      <c r="O423" s="1"/>
    </row>
    <row r="424" spans="13:15" x14ac:dyDescent="0.25">
      <c r="M424" s="2"/>
      <c r="O424" s="1"/>
    </row>
    <row r="425" spans="13:15" x14ac:dyDescent="0.25">
      <c r="M425" s="2"/>
      <c r="O425" s="1"/>
    </row>
    <row r="426" spans="13:15" x14ac:dyDescent="0.25">
      <c r="O426" s="1"/>
    </row>
    <row r="427" spans="13:15" x14ac:dyDescent="0.25">
      <c r="M427" s="2"/>
      <c r="O427" s="1"/>
    </row>
    <row r="428" spans="13:15" x14ac:dyDescent="0.25">
      <c r="M428" s="2"/>
      <c r="O428" s="1"/>
    </row>
    <row r="429" spans="13:15" x14ac:dyDescent="0.25">
      <c r="M429" s="2"/>
      <c r="O429" s="1"/>
    </row>
    <row r="430" spans="13:15" x14ac:dyDescent="0.25">
      <c r="M430" s="2"/>
      <c r="O430" s="1"/>
    </row>
    <row r="431" spans="13:15" x14ac:dyDescent="0.25">
      <c r="M431" s="2"/>
      <c r="O431" s="1"/>
    </row>
    <row r="432" spans="13:15" x14ac:dyDescent="0.25">
      <c r="M432" s="2"/>
      <c r="O432" s="1"/>
    </row>
    <row r="433" spans="13:15" x14ac:dyDescent="0.25">
      <c r="M433" s="2"/>
      <c r="O433" s="1"/>
    </row>
    <row r="434" spans="13:15" x14ac:dyDescent="0.25">
      <c r="M434" s="2"/>
      <c r="O434" s="1"/>
    </row>
    <row r="435" spans="13:15" x14ac:dyDescent="0.25">
      <c r="M435" s="2"/>
      <c r="O435" s="1"/>
    </row>
    <row r="436" spans="13:15" x14ac:dyDescent="0.25">
      <c r="M436" s="2"/>
      <c r="O436" s="1"/>
    </row>
    <row r="437" spans="13:15" x14ac:dyDescent="0.25">
      <c r="M437" s="2"/>
      <c r="O437" s="1"/>
    </row>
    <row r="438" spans="13:15" x14ac:dyDescent="0.25">
      <c r="M438" s="2"/>
      <c r="O438" s="1"/>
    </row>
    <row r="439" spans="13:15" x14ac:dyDescent="0.25">
      <c r="M439" s="2"/>
      <c r="O439" s="1"/>
    </row>
    <row r="440" spans="13:15" x14ac:dyDescent="0.25">
      <c r="M440" s="2"/>
      <c r="O440" s="1"/>
    </row>
    <row r="441" spans="13:15" x14ac:dyDescent="0.25">
      <c r="M441" s="2"/>
      <c r="O441" s="1"/>
    </row>
    <row r="442" spans="13:15" x14ac:dyDescent="0.25">
      <c r="M442" s="2"/>
      <c r="O442" s="1"/>
    </row>
    <row r="443" spans="13:15" x14ac:dyDescent="0.25">
      <c r="M443" s="2"/>
      <c r="O443" s="1"/>
    </row>
    <row r="444" spans="13:15" x14ac:dyDescent="0.25">
      <c r="M444" s="2"/>
      <c r="O444" s="1"/>
    </row>
    <row r="445" spans="13:15" x14ac:dyDescent="0.25">
      <c r="M445" s="2"/>
      <c r="O445" s="1"/>
    </row>
    <row r="446" spans="13:15" x14ac:dyDescent="0.25">
      <c r="M446" s="2"/>
      <c r="O446" s="1"/>
    </row>
    <row r="447" spans="13:15" x14ac:dyDescent="0.25">
      <c r="M447" s="2"/>
      <c r="O447" s="1"/>
    </row>
    <row r="448" spans="13:15" x14ac:dyDescent="0.25">
      <c r="M448" s="2"/>
      <c r="O448" s="1"/>
    </row>
    <row r="449" spans="13:15" x14ac:dyDescent="0.25">
      <c r="M449" s="2"/>
      <c r="O449" s="1"/>
    </row>
    <row r="450" spans="13:15" x14ac:dyDescent="0.25">
      <c r="M450" s="2"/>
      <c r="O450" s="1"/>
    </row>
    <row r="451" spans="13:15" x14ac:dyDescent="0.25">
      <c r="O451" s="1"/>
    </row>
    <row r="452" spans="13:15" x14ac:dyDescent="0.25">
      <c r="M452" s="2"/>
      <c r="O452" s="1"/>
    </row>
    <row r="453" spans="13:15" x14ac:dyDescent="0.25">
      <c r="M453" s="2"/>
      <c r="O453" s="1"/>
    </row>
    <row r="454" spans="13:15" x14ac:dyDescent="0.25">
      <c r="M454" s="2"/>
      <c r="O454" s="1"/>
    </row>
    <row r="455" spans="13:15" x14ac:dyDescent="0.25">
      <c r="M455" s="2"/>
      <c r="O455" s="1"/>
    </row>
    <row r="456" spans="13:15" x14ac:dyDescent="0.25">
      <c r="M456" s="2"/>
      <c r="O456" s="1"/>
    </row>
    <row r="457" spans="13:15" x14ac:dyDescent="0.25">
      <c r="M457" s="2"/>
      <c r="O457" s="1"/>
    </row>
    <row r="458" spans="13:15" x14ac:dyDescent="0.25">
      <c r="M458" s="2"/>
      <c r="O458" s="1"/>
    </row>
    <row r="459" spans="13:15" x14ac:dyDescent="0.25">
      <c r="M459" s="2"/>
      <c r="O459" s="1"/>
    </row>
    <row r="460" spans="13:15" x14ac:dyDescent="0.25">
      <c r="M460" s="2"/>
      <c r="O460" s="1"/>
    </row>
    <row r="461" spans="13:15" x14ac:dyDescent="0.25">
      <c r="M461" s="2"/>
      <c r="O461" s="1"/>
    </row>
    <row r="462" spans="13:15" x14ac:dyDescent="0.25">
      <c r="M462" s="2"/>
      <c r="O462" s="1"/>
    </row>
    <row r="463" spans="13:15" x14ac:dyDescent="0.25">
      <c r="M463" s="2"/>
      <c r="O463" s="1"/>
    </row>
    <row r="464" spans="13:15" x14ac:dyDescent="0.25">
      <c r="M464" s="2"/>
      <c r="O464" s="1"/>
    </row>
    <row r="465" spans="13:15" x14ac:dyDescent="0.25">
      <c r="M465" s="2"/>
      <c r="O465" s="1"/>
    </row>
    <row r="466" spans="13:15" x14ac:dyDescent="0.25">
      <c r="M466" s="2"/>
      <c r="O466" s="1"/>
    </row>
    <row r="467" spans="13:15" x14ac:dyDescent="0.25">
      <c r="M467" s="2"/>
      <c r="O467" s="1"/>
    </row>
    <row r="468" spans="13:15" x14ac:dyDescent="0.25">
      <c r="M468" s="2"/>
      <c r="O468" s="1"/>
    </row>
    <row r="469" spans="13:15" x14ac:dyDescent="0.25">
      <c r="M469" s="2"/>
      <c r="O469" s="1"/>
    </row>
    <row r="470" spans="13:15" x14ac:dyDescent="0.25">
      <c r="M470" s="2"/>
      <c r="O470" s="1"/>
    </row>
    <row r="471" spans="13:15" x14ac:dyDescent="0.25">
      <c r="M471" s="2"/>
      <c r="O471" s="1"/>
    </row>
    <row r="472" spans="13:15" x14ac:dyDescent="0.25">
      <c r="M472" s="2"/>
      <c r="O472" s="1"/>
    </row>
    <row r="473" spans="13:15" x14ac:dyDescent="0.25">
      <c r="M473" s="2"/>
      <c r="O473" s="1"/>
    </row>
    <row r="474" spans="13:15" x14ac:dyDescent="0.25">
      <c r="M474" s="2"/>
      <c r="O474" s="1"/>
    </row>
    <row r="475" spans="13:15" x14ac:dyDescent="0.25">
      <c r="M475" s="2"/>
      <c r="O475" s="1"/>
    </row>
    <row r="476" spans="13:15" x14ac:dyDescent="0.25">
      <c r="O476" s="1"/>
    </row>
    <row r="477" spans="13:15" x14ac:dyDescent="0.25">
      <c r="M477" s="2"/>
      <c r="O477" s="1"/>
    </row>
    <row r="478" spans="13:15" x14ac:dyDescent="0.25">
      <c r="M478" s="2"/>
      <c r="O478" s="1"/>
    </row>
    <row r="479" spans="13:15" x14ac:dyDescent="0.25">
      <c r="M479" s="2"/>
      <c r="O479" s="1"/>
    </row>
    <row r="480" spans="13:15" x14ac:dyDescent="0.25">
      <c r="M480" s="2"/>
      <c r="O480" s="1"/>
    </row>
    <row r="481" spans="13:15" x14ac:dyDescent="0.25">
      <c r="M481" s="2"/>
      <c r="O481" s="1"/>
    </row>
    <row r="482" spans="13:15" x14ac:dyDescent="0.25">
      <c r="M482" s="2"/>
      <c r="O482" s="1"/>
    </row>
    <row r="483" spans="13:15" x14ac:dyDescent="0.25">
      <c r="M483" s="2"/>
      <c r="O483" s="1"/>
    </row>
    <row r="484" spans="13:15" x14ac:dyDescent="0.25">
      <c r="M484" s="2"/>
      <c r="O484" s="1"/>
    </row>
    <row r="485" spans="13:15" x14ac:dyDescent="0.25">
      <c r="M485" s="2"/>
      <c r="O485" s="1"/>
    </row>
    <row r="486" spans="13:15" x14ac:dyDescent="0.25">
      <c r="M486" s="2"/>
      <c r="O486" s="1"/>
    </row>
    <row r="487" spans="13:15" x14ac:dyDescent="0.25">
      <c r="M487" s="2"/>
      <c r="O487" s="1"/>
    </row>
    <row r="488" spans="13:15" x14ac:dyDescent="0.25">
      <c r="M488" s="2"/>
      <c r="O488" s="1"/>
    </row>
    <row r="489" spans="13:15" x14ac:dyDescent="0.25">
      <c r="M489" s="2"/>
      <c r="O489" s="1"/>
    </row>
    <row r="490" spans="13:15" x14ac:dyDescent="0.25">
      <c r="M490" s="2"/>
      <c r="O490" s="1"/>
    </row>
    <row r="491" spans="13:15" x14ac:dyDescent="0.25">
      <c r="M491" s="2"/>
      <c r="O491" s="1"/>
    </row>
    <row r="492" spans="13:15" x14ac:dyDescent="0.25">
      <c r="M492" s="2"/>
      <c r="O492" s="1"/>
    </row>
    <row r="493" spans="13:15" x14ac:dyDescent="0.25">
      <c r="M493" s="2"/>
      <c r="O493" s="1"/>
    </row>
    <row r="494" spans="13:15" x14ac:dyDescent="0.25">
      <c r="M494" s="2"/>
      <c r="O494" s="1"/>
    </row>
    <row r="495" spans="13:15" x14ac:dyDescent="0.25">
      <c r="M495" s="2"/>
      <c r="O495" s="1"/>
    </row>
    <row r="496" spans="13:15" x14ac:dyDescent="0.25">
      <c r="M496" s="2"/>
      <c r="O496" s="1"/>
    </row>
    <row r="497" spans="13:15" x14ac:dyDescent="0.25">
      <c r="M497" s="2"/>
      <c r="O497" s="1"/>
    </row>
    <row r="498" spans="13:15" x14ac:dyDescent="0.25">
      <c r="M498" s="2"/>
      <c r="O498" s="1"/>
    </row>
    <row r="499" spans="13:15" x14ac:dyDescent="0.25">
      <c r="M499" s="2"/>
      <c r="O499" s="1"/>
    </row>
    <row r="500" spans="13:15" x14ac:dyDescent="0.25">
      <c r="M500" s="2"/>
      <c r="O500" s="1"/>
    </row>
    <row r="501" spans="13:15" x14ac:dyDescent="0.25">
      <c r="O501" s="1"/>
    </row>
    <row r="502" spans="13:15" x14ac:dyDescent="0.25">
      <c r="M502" s="2"/>
      <c r="O502" s="1"/>
    </row>
    <row r="503" spans="13:15" x14ac:dyDescent="0.25">
      <c r="M503" s="2"/>
      <c r="O503" s="1"/>
    </row>
    <row r="504" spans="13:15" x14ac:dyDescent="0.25">
      <c r="M504" s="2"/>
      <c r="O504" s="1"/>
    </row>
    <row r="505" spans="13:15" x14ac:dyDescent="0.25">
      <c r="M505" s="2"/>
      <c r="O505" s="1"/>
    </row>
    <row r="506" spans="13:15" x14ac:dyDescent="0.25">
      <c r="M506" s="2"/>
      <c r="O506" s="1"/>
    </row>
    <row r="507" spans="13:15" x14ac:dyDescent="0.25">
      <c r="M507" s="2"/>
      <c r="O507" s="1"/>
    </row>
    <row r="508" spans="13:15" x14ac:dyDescent="0.25">
      <c r="M508" s="2"/>
      <c r="O508" s="1"/>
    </row>
    <row r="509" spans="13:15" x14ac:dyDescent="0.25">
      <c r="M509" s="2"/>
      <c r="O509" s="1"/>
    </row>
    <row r="510" spans="13:15" x14ac:dyDescent="0.25">
      <c r="M510" s="2"/>
      <c r="O510" s="1"/>
    </row>
    <row r="511" spans="13:15" x14ac:dyDescent="0.25">
      <c r="M511" s="2"/>
      <c r="O511" s="1"/>
    </row>
    <row r="512" spans="13:15" x14ac:dyDescent="0.25">
      <c r="M512" s="2"/>
      <c r="O512" s="1"/>
    </row>
    <row r="513" spans="13:15" x14ac:dyDescent="0.25">
      <c r="M513" s="2"/>
      <c r="O513" s="1"/>
    </row>
    <row r="514" spans="13:15" x14ac:dyDescent="0.25">
      <c r="M514" s="2"/>
      <c r="O514" s="1"/>
    </row>
    <row r="515" spans="13:15" x14ac:dyDescent="0.25">
      <c r="M515" s="2"/>
      <c r="O515" s="1"/>
    </row>
    <row r="516" spans="13:15" x14ac:dyDescent="0.25">
      <c r="M516" s="2"/>
      <c r="O516" s="1"/>
    </row>
    <row r="517" spans="13:15" x14ac:dyDescent="0.25">
      <c r="M517" s="2"/>
      <c r="O517" s="1"/>
    </row>
    <row r="518" spans="13:15" x14ac:dyDescent="0.25">
      <c r="M518" s="2"/>
      <c r="O518" s="1"/>
    </row>
    <row r="519" spans="13:15" x14ac:dyDescent="0.25">
      <c r="M519" s="2"/>
      <c r="O519" s="1"/>
    </row>
    <row r="520" spans="13:15" x14ac:dyDescent="0.25">
      <c r="M520" s="2"/>
      <c r="O520" s="1"/>
    </row>
    <row r="521" spans="13:15" x14ac:dyDescent="0.25">
      <c r="M521" s="2"/>
      <c r="O521" s="1"/>
    </row>
    <row r="522" spans="13:15" x14ac:dyDescent="0.25">
      <c r="M522" s="2"/>
      <c r="O522" s="1"/>
    </row>
    <row r="523" spans="13:15" x14ac:dyDescent="0.25">
      <c r="M523" s="2"/>
      <c r="O523" s="1"/>
    </row>
    <row r="524" spans="13:15" x14ac:dyDescent="0.25">
      <c r="M524" s="2"/>
      <c r="O524" s="1"/>
    </row>
    <row r="525" spans="13:15" x14ac:dyDescent="0.25">
      <c r="M525" s="2"/>
      <c r="O525" s="1"/>
    </row>
    <row r="526" spans="13:15" x14ac:dyDescent="0.25">
      <c r="O526" s="1"/>
    </row>
    <row r="527" spans="13:15" x14ac:dyDescent="0.25">
      <c r="M527" s="2"/>
      <c r="O527" s="1"/>
    </row>
    <row r="528" spans="13:15" x14ac:dyDescent="0.25">
      <c r="M528" s="2"/>
      <c r="O528" s="1"/>
    </row>
    <row r="529" spans="13:15" x14ac:dyDescent="0.25">
      <c r="M529" s="2"/>
      <c r="O529" s="1"/>
    </row>
    <row r="530" spans="13:15" x14ac:dyDescent="0.25">
      <c r="M530" s="2"/>
      <c r="O530" s="1"/>
    </row>
    <row r="531" spans="13:15" x14ac:dyDescent="0.25">
      <c r="M531" s="2"/>
      <c r="O531" s="1"/>
    </row>
    <row r="532" spans="13:15" x14ac:dyDescent="0.25">
      <c r="M532" s="2"/>
      <c r="O532" s="1"/>
    </row>
    <row r="533" spans="13:15" x14ac:dyDescent="0.25">
      <c r="M533" s="2"/>
      <c r="O533" s="1"/>
    </row>
    <row r="534" spans="13:15" x14ac:dyDescent="0.25">
      <c r="M534" s="2"/>
      <c r="O534" s="1"/>
    </row>
    <row r="535" spans="13:15" x14ac:dyDescent="0.25">
      <c r="M535" s="2"/>
      <c r="O535" s="1"/>
    </row>
    <row r="536" spans="13:15" x14ac:dyDescent="0.25">
      <c r="M536" s="2"/>
      <c r="O536" s="1"/>
    </row>
    <row r="537" spans="13:15" x14ac:dyDescent="0.25">
      <c r="M537" s="2"/>
      <c r="O537" s="1"/>
    </row>
    <row r="538" spans="13:15" x14ac:dyDescent="0.25">
      <c r="M538" s="2"/>
      <c r="O538" s="1"/>
    </row>
    <row r="539" spans="13:15" x14ac:dyDescent="0.25">
      <c r="M539" s="2"/>
      <c r="O539" s="1"/>
    </row>
    <row r="540" spans="13:15" x14ac:dyDescent="0.25">
      <c r="M540" s="2"/>
      <c r="O540" s="1"/>
    </row>
    <row r="541" spans="13:15" x14ac:dyDescent="0.25">
      <c r="M541" s="2"/>
      <c r="O541" s="1"/>
    </row>
    <row r="542" spans="13:15" x14ac:dyDescent="0.25">
      <c r="M542" s="2"/>
      <c r="O542" s="1"/>
    </row>
    <row r="543" spans="13:15" x14ac:dyDescent="0.25">
      <c r="M543" s="2"/>
      <c r="O543" s="1"/>
    </row>
    <row r="544" spans="13:15" x14ac:dyDescent="0.25">
      <c r="M544" s="2"/>
      <c r="O544" s="1"/>
    </row>
    <row r="545" spans="13:15" x14ac:dyDescent="0.25">
      <c r="M545" s="2"/>
      <c r="O545" s="1"/>
    </row>
    <row r="546" spans="13:15" x14ac:dyDescent="0.25">
      <c r="M546" s="2"/>
      <c r="O546" s="1"/>
    </row>
    <row r="547" spans="13:15" x14ac:dyDescent="0.25">
      <c r="M547" s="2"/>
      <c r="O547" s="1"/>
    </row>
    <row r="548" spans="13:15" x14ac:dyDescent="0.25">
      <c r="M548" s="2"/>
      <c r="O548" s="1"/>
    </row>
    <row r="549" spans="13:15" x14ac:dyDescent="0.25">
      <c r="M549" s="2"/>
      <c r="O549" s="1"/>
    </row>
    <row r="550" spans="13:15" x14ac:dyDescent="0.25">
      <c r="M550" s="2"/>
      <c r="O550" s="1"/>
    </row>
    <row r="551" spans="13:15" x14ac:dyDescent="0.25">
      <c r="O551" s="1"/>
    </row>
    <row r="552" spans="13:15" x14ac:dyDescent="0.25">
      <c r="M552" s="2"/>
      <c r="O552" s="1"/>
    </row>
    <row r="553" spans="13:15" x14ac:dyDescent="0.25">
      <c r="M553" s="2"/>
      <c r="O553" s="1"/>
    </row>
    <row r="554" spans="13:15" x14ac:dyDescent="0.25">
      <c r="M554" s="2"/>
      <c r="O554" s="1"/>
    </row>
    <row r="555" spans="13:15" x14ac:dyDescent="0.25">
      <c r="M555" s="2"/>
      <c r="O555" s="1"/>
    </row>
    <row r="556" spans="13:15" x14ac:dyDescent="0.25">
      <c r="M556" s="2"/>
      <c r="O556" s="1"/>
    </row>
    <row r="557" spans="13:15" x14ac:dyDescent="0.25">
      <c r="M557" s="2"/>
      <c r="O557" s="1"/>
    </row>
    <row r="558" spans="13:15" x14ac:dyDescent="0.25">
      <c r="M558" s="2"/>
      <c r="O558" s="1"/>
    </row>
    <row r="559" spans="13:15" x14ac:dyDescent="0.25">
      <c r="M559" s="2"/>
      <c r="O559" s="1"/>
    </row>
    <row r="560" spans="13:15" x14ac:dyDescent="0.25">
      <c r="M560" s="2"/>
      <c r="O560" s="1"/>
    </row>
    <row r="561" spans="13:15" x14ac:dyDescent="0.25">
      <c r="M561" s="2"/>
      <c r="O561" s="1"/>
    </row>
    <row r="562" spans="13:15" x14ac:dyDescent="0.25">
      <c r="M562" s="2"/>
      <c r="O562" s="1"/>
    </row>
    <row r="563" spans="13:15" x14ac:dyDescent="0.25">
      <c r="M563" s="2"/>
      <c r="O563" s="1"/>
    </row>
    <row r="564" spans="13:15" x14ac:dyDescent="0.25">
      <c r="M564" s="2"/>
      <c r="O564" s="1"/>
    </row>
    <row r="565" spans="13:15" x14ac:dyDescent="0.25">
      <c r="M565" s="2"/>
      <c r="O565" s="1"/>
    </row>
    <row r="566" spans="13:15" x14ac:dyDescent="0.25">
      <c r="M566" s="2"/>
      <c r="O566" s="1"/>
    </row>
    <row r="567" spans="13:15" x14ac:dyDescent="0.25">
      <c r="M567" s="2"/>
      <c r="O567" s="1"/>
    </row>
    <row r="568" spans="13:15" x14ac:dyDescent="0.25">
      <c r="M568" s="2"/>
      <c r="O568" s="1"/>
    </row>
    <row r="569" spans="13:15" x14ac:dyDescent="0.25">
      <c r="M569" s="2"/>
      <c r="O569" s="1"/>
    </row>
    <row r="570" spans="13:15" x14ac:dyDescent="0.25">
      <c r="M570" s="2"/>
      <c r="O570" s="1"/>
    </row>
    <row r="571" spans="13:15" x14ac:dyDescent="0.25">
      <c r="M571" s="2"/>
      <c r="O571" s="1"/>
    </row>
    <row r="572" spans="13:15" x14ac:dyDescent="0.25">
      <c r="M572" s="2"/>
      <c r="O572" s="1"/>
    </row>
    <row r="573" spans="13:15" x14ac:dyDescent="0.25">
      <c r="M573" s="2"/>
      <c r="O573" s="1"/>
    </row>
    <row r="574" spans="13:15" x14ac:dyDescent="0.25">
      <c r="M574" s="2"/>
      <c r="O574" s="1"/>
    </row>
    <row r="575" spans="13:15" x14ac:dyDescent="0.25">
      <c r="M575" s="2"/>
      <c r="O575" s="1"/>
    </row>
    <row r="576" spans="13:15" x14ac:dyDescent="0.25">
      <c r="O576" s="1"/>
    </row>
    <row r="577" spans="13:15" x14ac:dyDescent="0.25">
      <c r="M577" s="2"/>
      <c r="O577" s="1"/>
    </row>
    <row r="578" spans="13:15" x14ac:dyDescent="0.25">
      <c r="M578" s="2"/>
      <c r="O578" s="1"/>
    </row>
    <row r="579" spans="13:15" x14ac:dyDescent="0.25">
      <c r="M579" s="2"/>
      <c r="O579" s="1"/>
    </row>
    <row r="580" spans="13:15" x14ac:dyDescent="0.25">
      <c r="M580" s="2"/>
      <c r="O580" s="1"/>
    </row>
    <row r="581" spans="13:15" x14ac:dyDescent="0.25">
      <c r="M581" s="2"/>
      <c r="O581" s="1"/>
    </row>
    <row r="582" spans="13:15" x14ac:dyDescent="0.25">
      <c r="M582" s="2"/>
      <c r="O582" s="1"/>
    </row>
    <row r="583" spans="13:15" x14ac:dyDescent="0.25">
      <c r="M583" s="2"/>
      <c r="O583" s="1"/>
    </row>
    <row r="584" spans="13:15" x14ac:dyDescent="0.25">
      <c r="M584" s="2"/>
      <c r="O584" s="1"/>
    </row>
    <row r="585" spans="13:15" x14ac:dyDescent="0.25">
      <c r="M585" s="2"/>
      <c r="O585" s="1"/>
    </row>
    <row r="586" spans="13:15" x14ac:dyDescent="0.25">
      <c r="M586" s="2"/>
      <c r="O586" s="1"/>
    </row>
    <row r="587" spans="13:15" x14ac:dyDescent="0.25">
      <c r="M587" s="2"/>
      <c r="O587" s="1"/>
    </row>
    <row r="588" spans="13:15" x14ac:dyDescent="0.25">
      <c r="M588" s="2"/>
      <c r="O588" s="1"/>
    </row>
    <row r="589" spans="13:15" x14ac:dyDescent="0.25">
      <c r="M589" s="2"/>
      <c r="O589" s="1"/>
    </row>
    <row r="590" spans="13:15" x14ac:dyDescent="0.25">
      <c r="M590" s="2"/>
      <c r="O590" s="1"/>
    </row>
    <row r="591" spans="13:15" x14ac:dyDescent="0.25">
      <c r="M591" s="2"/>
      <c r="O591" s="1"/>
    </row>
    <row r="592" spans="13:15" x14ac:dyDescent="0.25">
      <c r="M592" s="2"/>
      <c r="O592" s="1"/>
    </row>
    <row r="593" spans="13:15" x14ac:dyDescent="0.25">
      <c r="M593" s="2"/>
      <c r="O593" s="1"/>
    </row>
    <row r="594" spans="13:15" x14ac:dyDescent="0.25">
      <c r="M594" s="2"/>
      <c r="O594" s="1"/>
    </row>
    <row r="595" spans="13:15" x14ac:dyDescent="0.25">
      <c r="M595" s="2"/>
      <c r="O595" s="1"/>
    </row>
    <row r="596" spans="13:15" x14ac:dyDescent="0.25">
      <c r="M596" s="2"/>
      <c r="O596" s="1"/>
    </row>
    <row r="597" spans="13:15" x14ac:dyDescent="0.25">
      <c r="M597" s="2"/>
      <c r="O597" s="1"/>
    </row>
    <row r="598" spans="13:15" x14ac:dyDescent="0.25">
      <c r="M598" s="2"/>
      <c r="O598" s="1"/>
    </row>
    <row r="599" spans="13:15" x14ac:dyDescent="0.25">
      <c r="M599" s="2"/>
      <c r="O599" s="1"/>
    </row>
    <row r="600" spans="13:15" x14ac:dyDescent="0.25">
      <c r="M600" s="2"/>
      <c r="O600" s="1"/>
    </row>
    <row r="601" spans="13:15" x14ac:dyDescent="0.25">
      <c r="O601" s="1"/>
    </row>
    <row r="602" spans="13:15" x14ac:dyDescent="0.25">
      <c r="M602" s="2"/>
      <c r="O602" s="1"/>
    </row>
    <row r="603" spans="13:15" x14ac:dyDescent="0.25">
      <c r="M603" s="2"/>
      <c r="O603" s="1"/>
    </row>
    <row r="604" spans="13:15" x14ac:dyDescent="0.25">
      <c r="M604" s="2"/>
      <c r="O604" s="1"/>
    </row>
    <row r="605" spans="13:15" x14ac:dyDescent="0.25">
      <c r="M605" s="2"/>
      <c r="O605" s="1"/>
    </row>
    <row r="606" spans="13:15" x14ac:dyDescent="0.25">
      <c r="M606" s="2"/>
      <c r="O606" s="1"/>
    </row>
    <row r="607" spans="13:15" x14ac:dyDescent="0.25">
      <c r="M607" s="2"/>
      <c r="O607" s="1"/>
    </row>
    <row r="608" spans="13:15" x14ac:dyDescent="0.25">
      <c r="M608" s="2"/>
      <c r="O608" s="1"/>
    </row>
    <row r="609" spans="13:15" x14ac:dyDescent="0.25">
      <c r="M609" s="2"/>
      <c r="O609" s="1"/>
    </row>
    <row r="610" spans="13:15" x14ac:dyDescent="0.25">
      <c r="M610" s="2"/>
      <c r="O610" s="1"/>
    </row>
    <row r="611" spans="13:15" x14ac:dyDescent="0.25">
      <c r="M611" s="2"/>
      <c r="O611" s="1"/>
    </row>
    <row r="612" spans="13:15" x14ac:dyDescent="0.25">
      <c r="M612" s="2"/>
      <c r="O612" s="1"/>
    </row>
    <row r="613" spans="13:15" x14ac:dyDescent="0.25">
      <c r="M613" s="2"/>
      <c r="O613" s="1"/>
    </row>
    <row r="614" spans="13:15" x14ac:dyDescent="0.25">
      <c r="M614" s="2"/>
      <c r="O614" s="1"/>
    </row>
    <row r="615" spans="13:15" x14ac:dyDescent="0.25">
      <c r="M615" s="2"/>
      <c r="O615" s="1"/>
    </row>
    <row r="616" spans="13:15" x14ac:dyDescent="0.25">
      <c r="M616" s="2"/>
      <c r="O616" s="1"/>
    </row>
    <row r="617" spans="13:15" x14ac:dyDescent="0.25">
      <c r="M617" s="2"/>
      <c r="O617" s="1"/>
    </row>
    <row r="618" spans="13:15" x14ac:dyDescent="0.25">
      <c r="M618" s="2"/>
      <c r="O618" s="1"/>
    </row>
    <row r="619" spans="13:15" x14ac:dyDescent="0.25">
      <c r="M619" s="2"/>
      <c r="O619" s="1"/>
    </row>
    <row r="620" spans="13:15" x14ac:dyDescent="0.25">
      <c r="M620" s="2"/>
      <c r="O620" s="1"/>
    </row>
    <row r="621" spans="13:15" x14ac:dyDescent="0.25">
      <c r="M621" s="2"/>
      <c r="O621" s="1"/>
    </row>
    <row r="622" spans="13:15" x14ac:dyDescent="0.25">
      <c r="M622" s="2"/>
      <c r="O622" s="1"/>
    </row>
    <row r="623" spans="13:15" x14ac:dyDescent="0.25">
      <c r="M623" s="2"/>
      <c r="O623" s="1"/>
    </row>
    <row r="624" spans="13:15" x14ac:dyDescent="0.25">
      <c r="M624" s="2"/>
      <c r="O624" s="1"/>
    </row>
    <row r="625" spans="13:15" x14ac:dyDescent="0.25">
      <c r="M625" s="2"/>
      <c r="O625" s="1"/>
    </row>
    <row r="626" spans="13:15" x14ac:dyDescent="0.25">
      <c r="O626" s="1"/>
    </row>
    <row r="627" spans="13:15" x14ac:dyDescent="0.25">
      <c r="M627" s="2"/>
      <c r="O627" s="1"/>
    </row>
    <row r="628" spans="13:15" x14ac:dyDescent="0.25">
      <c r="M628" s="2"/>
      <c r="O628" s="1"/>
    </row>
    <row r="629" spans="13:15" x14ac:dyDescent="0.25">
      <c r="M629" s="2"/>
      <c r="O629" s="1"/>
    </row>
    <row r="630" spans="13:15" x14ac:dyDescent="0.25">
      <c r="M630" s="2"/>
      <c r="O630" s="1"/>
    </row>
    <row r="631" spans="13:15" x14ac:dyDescent="0.25">
      <c r="M631" s="2"/>
      <c r="O631" s="1"/>
    </row>
    <row r="632" spans="13:15" x14ac:dyDescent="0.25">
      <c r="M632" s="2"/>
      <c r="O632" s="1"/>
    </row>
    <row r="633" spans="13:15" x14ac:dyDescent="0.25">
      <c r="M633" s="2"/>
      <c r="O633" s="1"/>
    </row>
    <row r="634" spans="13:15" x14ac:dyDescent="0.25">
      <c r="M634" s="2"/>
      <c r="O634" s="1"/>
    </row>
    <row r="635" spans="13:15" x14ac:dyDescent="0.25">
      <c r="M635" s="2"/>
      <c r="O635" s="1"/>
    </row>
    <row r="636" spans="13:15" x14ac:dyDescent="0.25">
      <c r="M636" s="2"/>
      <c r="O636" s="1"/>
    </row>
    <row r="637" spans="13:15" x14ac:dyDescent="0.25">
      <c r="M637" s="2"/>
      <c r="O637" s="1"/>
    </row>
    <row r="638" spans="13:15" x14ac:dyDescent="0.25">
      <c r="M638" s="2"/>
      <c r="O638" s="1"/>
    </row>
    <row r="639" spans="13:15" x14ac:dyDescent="0.25">
      <c r="M639" s="2"/>
      <c r="O639" s="1"/>
    </row>
    <row r="640" spans="13:15" x14ac:dyDescent="0.25">
      <c r="M640" s="2"/>
      <c r="O640" s="1"/>
    </row>
    <row r="641" spans="13:15" x14ac:dyDescent="0.25">
      <c r="M641" s="2"/>
      <c r="O641" s="1"/>
    </row>
    <row r="642" spans="13:15" x14ac:dyDescent="0.25">
      <c r="M642" s="2"/>
      <c r="O642" s="1"/>
    </row>
    <row r="643" spans="13:15" x14ac:dyDescent="0.25">
      <c r="M643" s="2"/>
      <c r="O643" s="1"/>
    </row>
    <row r="644" spans="13:15" x14ac:dyDescent="0.25">
      <c r="M644" s="2"/>
      <c r="O644" s="1"/>
    </row>
    <row r="645" spans="13:15" x14ac:dyDescent="0.25">
      <c r="M645" s="2"/>
      <c r="O645" s="1"/>
    </row>
    <row r="646" spans="13:15" x14ac:dyDescent="0.25">
      <c r="M646" s="2"/>
      <c r="O646" s="1"/>
    </row>
    <row r="647" spans="13:15" x14ac:dyDescent="0.25">
      <c r="M647" s="2"/>
      <c r="O647" s="1"/>
    </row>
    <row r="648" spans="13:15" x14ac:dyDescent="0.25">
      <c r="M648" s="2"/>
      <c r="O648" s="1"/>
    </row>
    <row r="649" spans="13:15" x14ac:dyDescent="0.25">
      <c r="M649" s="2"/>
      <c r="O649" s="1"/>
    </row>
    <row r="650" spans="13:15" x14ac:dyDescent="0.25">
      <c r="M650" s="2"/>
      <c r="O650" s="1"/>
    </row>
    <row r="651" spans="13:15" x14ac:dyDescent="0.25">
      <c r="O651" s="1"/>
    </row>
    <row r="652" spans="13:15" x14ac:dyDescent="0.25">
      <c r="M652" s="2"/>
      <c r="O652" s="1"/>
    </row>
    <row r="653" spans="13:15" x14ac:dyDescent="0.25">
      <c r="M653" s="2"/>
      <c r="O653" s="1"/>
    </row>
    <row r="654" spans="13:15" x14ac:dyDescent="0.25">
      <c r="M654" s="2"/>
      <c r="O654" s="1"/>
    </row>
    <row r="655" spans="13:15" x14ac:dyDescent="0.25">
      <c r="M655" s="2"/>
      <c r="O655" s="1"/>
    </row>
    <row r="656" spans="13:15" x14ac:dyDescent="0.25">
      <c r="M656" s="2"/>
      <c r="O656" s="1"/>
    </row>
    <row r="657" spans="13:15" x14ac:dyDescent="0.25">
      <c r="M657" s="2"/>
      <c r="O657" s="1"/>
    </row>
    <row r="658" spans="13:15" x14ac:dyDescent="0.25">
      <c r="M658" s="2"/>
      <c r="O658" s="1"/>
    </row>
    <row r="659" spans="13:15" x14ac:dyDescent="0.25">
      <c r="M659" s="2"/>
      <c r="O659" s="1"/>
    </row>
    <row r="660" spans="13:15" x14ac:dyDescent="0.25">
      <c r="M660" s="2"/>
      <c r="O660" s="1"/>
    </row>
    <row r="661" spans="13:15" x14ac:dyDescent="0.25">
      <c r="M661" s="2"/>
      <c r="O661" s="1"/>
    </row>
    <row r="662" spans="13:15" x14ac:dyDescent="0.25">
      <c r="M662" s="2"/>
      <c r="O662" s="1"/>
    </row>
    <row r="663" spans="13:15" x14ac:dyDescent="0.25">
      <c r="M663" s="2"/>
      <c r="O663" s="1"/>
    </row>
    <row r="664" spans="13:15" x14ac:dyDescent="0.25">
      <c r="M664" s="2"/>
      <c r="O664" s="1"/>
    </row>
    <row r="665" spans="13:15" x14ac:dyDescent="0.25">
      <c r="M665" s="2"/>
      <c r="O665" s="1"/>
    </row>
    <row r="666" spans="13:15" x14ac:dyDescent="0.25">
      <c r="M666" s="2"/>
      <c r="O666" s="1"/>
    </row>
    <row r="667" spans="13:15" x14ac:dyDescent="0.25">
      <c r="M667" s="2"/>
      <c r="O667" s="1"/>
    </row>
    <row r="668" spans="13:15" x14ac:dyDescent="0.25">
      <c r="M668" s="2"/>
      <c r="O668" s="1"/>
    </row>
    <row r="669" spans="13:15" x14ac:dyDescent="0.25">
      <c r="M669" s="2"/>
      <c r="O669" s="1"/>
    </row>
    <row r="670" spans="13:15" x14ac:dyDescent="0.25">
      <c r="M670" s="2"/>
      <c r="O670" s="1"/>
    </row>
    <row r="671" spans="13:15" x14ac:dyDescent="0.25">
      <c r="M671" s="2"/>
      <c r="O671" s="1"/>
    </row>
    <row r="672" spans="13:15" x14ac:dyDescent="0.25">
      <c r="M672" s="2"/>
      <c r="O672" s="1"/>
    </row>
    <row r="673" spans="13:15" x14ac:dyDescent="0.25">
      <c r="M673" s="2"/>
      <c r="O673" s="1"/>
    </row>
    <row r="674" spans="13:15" x14ac:dyDescent="0.25">
      <c r="M674" s="2"/>
      <c r="O674" s="1"/>
    </row>
    <row r="675" spans="13:15" x14ac:dyDescent="0.25">
      <c r="M675" s="2"/>
      <c r="O675" s="1"/>
    </row>
    <row r="676" spans="13:15" x14ac:dyDescent="0.25">
      <c r="O676" s="1"/>
    </row>
    <row r="677" spans="13:15" x14ac:dyDescent="0.25">
      <c r="M677" s="2"/>
      <c r="O677" s="1"/>
    </row>
    <row r="678" spans="13:15" x14ac:dyDescent="0.25">
      <c r="M678" s="2"/>
      <c r="O678" s="1"/>
    </row>
    <row r="679" spans="13:15" x14ac:dyDescent="0.25">
      <c r="M679" s="2"/>
      <c r="O679" s="1"/>
    </row>
    <row r="680" spans="13:15" x14ac:dyDescent="0.25">
      <c r="M680" s="2"/>
      <c r="O680" s="1"/>
    </row>
    <row r="681" spans="13:15" x14ac:dyDescent="0.25">
      <c r="M681" s="2"/>
      <c r="O681" s="1"/>
    </row>
    <row r="682" spans="13:15" x14ac:dyDescent="0.25">
      <c r="M682" s="2"/>
      <c r="O682" s="1"/>
    </row>
    <row r="683" spans="13:15" x14ac:dyDescent="0.25">
      <c r="M683" s="2"/>
      <c r="O683" s="1"/>
    </row>
    <row r="684" spans="13:15" x14ac:dyDescent="0.25">
      <c r="M684" s="2"/>
      <c r="O684" s="1"/>
    </row>
    <row r="685" spans="13:15" x14ac:dyDescent="0.25">
      <c r="M685" s="2"/>
      <c r="O685" s="1"/>
    </row>
    <row r="686" spans="13:15" x14ac:dyDescent="0.25">
      <c r="M686" s="2"/>
      <c r="O686" s="1"/>
    </row>
    <row r="687" spans="13:15" x14ac:dyDescent="0.25">
      <c r="M687" s="2"/>
      <c r="O687" s="1"/>
    </row>
    <row r="688" spans="13:15" x14ac:dyDescent="0.25">
      <c r="M688" s="2"/>
      <c r="O688" s="1"/>
    </row>
    <row r="689" spans="13:15" x14ac:dyDescent="0.25">
      <c r="M689" s="2"/>
      <c r="O689" s="1"/>
    </row>
    <row r="690" spans="13:15" x14ac:dyDescent="0.25">
      <c r="M690" s="2"/>
      <c r="O690" s="1"/>
    </row>
    <row r="691" spans="13:15" x14ac:dyDescent="0.25">
      <c r="M691" s="2"/>
      <c r="O691" s="1"/>
    </row>
    <row r="692" spans="13:15" x14ac:dyDescent="0.25">
      <c r="M692" s="2"/>
      <c r="O692" s="1"/>
    </row>
    <row r="693" spans="13:15" x14ac:dyDescent="0.25">
      <c r="M693" s="2"/>
      <c r="O693" s="1"/>
    </row>
    <row r="694" spans="13:15" x14ac:dyDescent="0.25">
      <c r="M694" s="2"/>
      <c r="O694" s="1"/>
    </row>
    <row r="695" spans="13:15" x14ac:dyDescent="0.25">
      <c r="M695" s="2"/>
      <c r="O695" s="1"/>
    </row>
    <row r="696" spans="13:15" x14ac:dyDescent="0.25">
      <c r="M696" s="2"/>
      <c r="O696" s="1"/>
    </row>
    <row r="697" spans="13:15" x14ac:dyDescent="0.25">
      <c r="M697" s="2"/>
      <c r="O697" s="1"/>
    </row>
    <row r="698" spans="13:15" x14ac:dyDescent="0.25">
      <c r="M698" s="2"/>
      <c r="O698" s="1"/>
    </row>
    <row r="699" spans="13:15" x14ac:dyDescent="0.25">
      <c r="M699" s="2"/>
      <c r="O699" s="1"/>
    </row>
    <row r="700" spans="13:15" x14ac:dyDescent="0.25">
      <c r="M700" s="2"/>
      <c r="O700" s="1"/>
    </row>
    <row r="701" spans="13:15" x14ac:dyDescent="0.25">
      <c r="O701" s="1"/>
    </row>
    <row r="702" spans="13:15" x14ac:dyDescent="0.25">
      <c r="M702" s="2"/>
      <c r="O702" s="1"/>
    </row>
    <row r="703" spans="13:15" x14ac:dyDescent="0.25">
      <c r="M703" s="2"/>
      <c r="O703" s="1"/>
    </row>
    <row r="704" spans="13:15" x14ac:dyDescent="0.25">
      <c r="M704" s="2"/>
      <c r="O704" s="1"/>
    </row>
    <row r="705" spans="13:15" x14ac:dyDescent="0.25">
      <c r="M705" s="2"/>
      <c r="O705" s="1"/>
    </row>
    <row r="706" spans="13:15" x14ac:dyDescent="0.25">
      <c r="M706" s="2"/>
      <c r="O706" s="1"/>
    </row>
    <row r="707" spans="13:15" x14ac:dyDescent="0.25">
      <c r="M707" s="2"/>
      <c r="O707" s="1"/>
    </row>
    <row r="708" spans="13:15" x14ac:dyDescent="0.25">
      <c r="M708" s="2"/>
      <c r="O708" s="1"/>
    </row>
    <row r="709" spans="13:15" x14ac:dyDescent="0.25">
      <c r="M709" s="2"/>
      <c r="O709" s="1"/>
    </row>
    <row r="710" spans="13:15" x14ac:dyDescent="0.25">
      <c r="M710" s="2"/>
      <c r="O710" s="1"/>
    </row>
    <row r="711" spans="13:15" x14ac:dyDescent="0.25">
      <c r="M711" s="2"/>
      <c r="O711" s="1"/>
    </row>
    <row r="712" spans="13:15" x14ac:dyDescent="0.25">
      <c r="M712" s="2"/>
      <c r="O712" s="1"/>
    </row>
    <row r="713" spans="13:15" x14ac:dyDescent="0.25">
      <c r="M713" s="2"/>
      <c r="O713" s="1"/>
    </row>
    <row r="714" spans="13:15" x14ac:dyDescent="0.25">
      <c r="M714" s="2"/>
      <c r="O714" s="1"/>
    </row>
    <row r="715" spans="13:15" x14ac:dyDescent="0.25">
      <c r="M715" s="2"/>
      <c r="O715" s="1"/>
    </row>
    <row r="716" spans="13:15" x14ac:dyDescent="0.25">
      <c r="M716" s="2"/>
      <c r="O716" s="1"/>
    </row>
    <row r="717" spans="13:15" x14ac:dyDescent="0.25">
      <c r="M717" s="2"/>
      <c r="O717" s="1"/>
    </row>
    <row r="718" spans="13:15" x14ac:dyDescent="0.25">
      <c r="M718" s="2"/>
      <c r="O718" s="1"/>
    </row>
    <row r="719" spans="13:15" x14ac:dyDescent="0.25">
      <c r="M719" s="2"/>
      <c r="O719" s="1"/>
    </row>
    <row r="720" spans="13:15" x14ac:dyDescent="0.25">
      <c r="M720" s="2"/>
      <c r="O720" s="1"/>
    </row>
    <row r="721" spans="13:15" x14ac:dyDescent="0.25">
      <c r="M721" s="2"/>
      <c r="O721" s="1"/>
    </row>
    <row r="722" spans="13:15" x14ac:dyDescent="0.25">
      <c r="M722" s="2"/>
      <c r="O722" s="1"/>
    </row>
    <row r="723" spans="13:15" x14ac:dyDescent="0.25">
      <c r="M723" s="2"/>
      <c r="O723" s="1"/>
    </row>
    <row r="724" spans="13:15" x14ac:dyDescent="0.25">
      <c r="M724" s="2"/>
      <c r="O724" s="1"/>
    </row>
    <row r="725" spans="13:15" x14ac:dyDescent="0.25">
      <c r="M725" s="2"/>
      <c r="O725" s="1"/>
    </row>
    <row r="726" spans="13:15" x14ac:dyDescent="0.25">
      <c r="O726" s="1"/>
    </row>
    <row r="727" spans="13:15" x14ac:dyDescent="0.25">
      <c r="M727" s="2"/>
      <c r="O727" s="1"/>
    </row>
    <row r="728" spans="13:15" x14ac:dyDescent="0.25">
      <c r="M728" s="2"/>
      <c r="O728" s="1"/>
    </row>
    <row r="729" spans="13:15" x14ac:dyDescent="0.25">
      <c r="M729" s="2"/>
      <c r="O729" s="1"/>
    </row>
    <row r="730" spans="13:15" x14ac:dyDescent="0.25">
      <c r="M730" s="2"/>
      <c r="O730" s="1"/>
    </row>
    <row r="731" spans="13:15" x14ac:dyDescent="0.25">
      <c r="M731" s="2"/>
      <c r="O731" s="1"/>
    </row>
    <row r="732" spans="13:15" x14ac:dyDescent="0.25">
      <c r="M732" s="2"/>
      <c r="O732" s="1"/>
    </row>
    <row r="733" spans="13:15" x14ac:dyDescent="0.25">
      <c r="M733" s="2"/>
      <c r="O733" s="1"/>
    </row>
    <row r="734" spans="13:15" x14ac:dyDescent="0.25">
      <c r="M734" s="2"/>
      <c r="O734" s="1"/>
    </row>
    <row r="735" spans="13:15" x14ac:dyDescent="0.25">
      <c r="M735" s="2"/>
      <c r="O735" s="1"/>
    </row>
    <row r="736" spans="13:15" x14ac:dyDescent="0.25">
      <c r="M736" s="2"/>
      <c r="O736" s="1"/>
    </row>
    <row r="737" spans="13:15" x14ac:dyDescent="0.25">
      <c r="M737" s="2"/>
      <c r="O737" s="1"/>
    </row>
    <row r="738" spans="13:15" x14ac:dyDescent="0.25">
      <c r="M738" s="2"/>
      <c r="O738" s="1"/>
    </row>
    <row r="739" spans="13:15" x14ac:dyDescent="0.25">
      <c r="M739" s="2"/>
      <c r="O739" s="1"/>
    </row>
    <row r="740" spans="13:15" x14ac:dyDescent="0.25">
      <c r="M740" s="2"/>
      <c r="O740" s="1"/>
    </row>
    <row r="741" spans="13:15" x14ac:dyDescent="0.25">
      <c r="M741" s="2"/>
      <c r="O741" s="1"/>
    </row>
    <row r="742" spans="13:15" x14ac:dyDescent="0.25">
      <c r="M742" s="2"/>
      <c r="O742" s="1"/>
    </row>
    <row r="743" spans="13:15" x14ac:dyDescent="0.25">
      <c r="M743" s="2"/>
      <c r="O743" s="1"/>
    </row>
    <row r="744" spans="13:15" x14ac:dyDescent="0.25">
      <c r="M744" s="2"/>
      <c r="O744" s="1"/>
    </row>
    <row r="745" spans="13:15" x14ac:dyDescent="0.25">
      <c r="M745" s="2"/>
      <c r="O745" s="1"/>
    </row>
    <row r="746" spans="13:15" x14ac:dyDescent="0.25">
      <c r="M746" s="2"/>
      <c r="O746" s="1"/>
    </row>
    <row r="747" spans="13:15" x14ac:dyDescent="0.25">
      <c r="M747" s="2"/>
      <c r="O747" s="1"/>
    </row>
    <row r="748" spans="13:15" x14ac:dyDescent="0.25">
      <c r="M748" s="2"/>
      <c r="O748" s="1"/>
    </row>
    <row r="749" spans="13:15" x14ac:dyDescent="0.25">
      <c r="M749" s="2"/>
      <c r="O749" s="1"/>
    </row>
    <row r="750" spans="13:15" x14ac:dyDescent="0.25">
      <c r="M750" s="2"/>
      <c r="O750" s="1"/>
    </row>
    <row r="751" spans="13:15" x14ac:dyDescent="0.25">
      <c r="O751" s="1"/>
    </row>
    <row r="752" spans="13:15" x14ac:dyDescent="0.25">
      <c r="M752" s="2"/>
      <c r="O752" s="1"/>
    </row>
    <row r="753" spans="13:15" x14ac:dyDescent="0.25">
      <c r="M753" s="2"/>
      <c r="O753" s="1"/>
    </row>
    <row r="754" spans="13:15" x14ac:dyDescent="0.25">
      <c r="M754" s="2"/>
      <c r="O754" s="1"/>
    </row>
    <row r="755" spans="13:15" x14ac:dyDescent="0.25">
      <c r="M755" s="2"/>
      <c r="O755" s="1"/>
    </row>
    <row r="756" spans="13:15" x14ac:dyDescent="0.25">
      <c r="M756" s="2"/>
      <c r="O756" s="1"/>
    </row>
    <row r="757" spans="13:15" x14ac:dyDescent="0.25">
      <c r="M757" s="2"/>
      <c r="O757" s="1"/>
    </row>
    <row r="758" spans="13:15" x14ac:dyDescent="0.25">
      <c r="M758" s="2"/>
      <c r="O758" s="1"/>
    </row>
    <row r="759" spans="13:15" x14ac:dyDescent="0.25">
      <c r="M759" s="2"/>
      <c r="O759" s="1"/>
    </row>
    <row r="760" spans="13:15" x14ac:dyDescent="0.25">
      <c r="M760" s="2"/>
      <c r="O760" s="1"/>
    </row>
    <row r="761" spans="13:15" x14ac:dyDescent="0.25">
      <c r="M761" s="2"/>
      <c r="O761" s="1"/>
    </row>
    <row r="762" spans="13:15" x14ac:dyDescent="0.25">
      <c r="M762" s="2"/>
      <c r="O762" s="1"/>
    </row>
    <row r="763" spans="13:15" x14ac:dyDescent="0.25">
      <c r="M763" s="2"/>
      <c r="O763" s="1"/>
    </row>
    <row r="764" spans="13:15" x14ac:dyDescent="0.25">
      <c r="M764" s="2"/>
      <c r="O764" s="1"/>
    </row>
    <row r="765" spans="13:15" x14ac:dyDescent="0.25">
      <c r="M765" s="2"/>
      <c r="O765" s="1"/>
    </row>
    <row r="766" spans="13:15" x14ac:dyDescent="0.25">
      <c r="M766" s="2"/>
      <c r="O766" s="1"/>
    </row>
    <row r="767" spans="13:15" x14ac:dyDescent="0.25">
      <c r="M767" s="2"/>
      <c r="O767" s="1"/>
    </row>
    <row r="768" spans="13:15" x14ac:dyDescent="0.25">
      <c r="M768" s="2"/>
      <c r="O768" s="1"/>
    </row>
    <row r="769" spans="13:15" x14ac:dyDescent="0.25">
      <c r="M769" s="2"/>
      <c r="O769" s="1"/>
    </row>
    <row r="770" spans="13:15" x14ac:dyDescent="0.25">
      <c r="M770" s="2"/>
      <c r="O770" s="1"/>
    </row>
    <row r="771" spans="13:15" x14ac:dyDescent="0.25">
      <c r="M771" s="2"/>
      <c r="O771" s="1"/>
    </row>
    <row r="772" spans="13:15" x14ac:dyDescent="0.25">
      <c r="M772" s="2"/>
      <c r="O772" s="1"/>
    </row>
    <row r="773" spans="13:15" x14ac:dyDescent="0.25">
      <c r="M773" s="2"/>
      <c r="O773" s="1"/>
    </row>
    <row r="774" spans="13:15" x14ac:dyDescent="0.25">
      <c r="M774" s="2"/>
      <c r="O774" s="1"/>
    </row>
    <row r="775" spans="13:15" x14ac:dyDescent="0.25">
      <c r="M775" s="2"/>
      <c r="O775" s="1"/>
    </row>
    <row r="776" spans="13:15" x14ac:dyDescent="0.25">
      <c r="O776" s="1"/>
    </row>
    <row r="777" spans="13:15" x14ac:dyDescent="0.25">
      <c r="M777" s="2"/>
      <c r="O777" s="1"/>
    </row>
    <row r="778" spans="13:15" x14ac:dyDescent="0.25">
      <c r="M778" s="2"/>
      <c r="O778" s="1"/>
    </row>
    <row r="779" spans="13:15" x14ac:dyDescent="0.25">
      <c r="M779" s="2"/>
      <c r="O779" s="1"/>
    </row>
    <row r="780" spans="13:15" x14ac:dyDescent="0.25">
      <c r="M780" s="2"/>
      <c r="O780" s="1"/>
    </row>
    <row r="781" spans="13:15" x14ac:dyDescent="0.25">
      <c r="M781" s="2"/>
      <c r="O781" s="1"/>
    </row>
    <row r="782" spans="13:15" x14ac:dyDescent="0.25">
      <c r="M782" s="2"/>
      <c r="O782" s="1"/>
    </row>
    <row r="783" spans="13:15" x14ac:dyDescent="0.25">
      <c r="M783" s="2"/>
      <c r="O783" s="1"/>
    </row>
    <row r="784" spans="13:15" x14ac:dyDescent="0.25">
      <c r="M784" s="2"/>
      <c r="O784" s="1"/>
    </row>
    <row r="785" spans="13:15" x14ac:dyDescent="0.25">
      <c r="M785" s="2"/>
      <c r="O785" s="1"/>
    </row>
    <row r="786" spans="13:15" x14ac:dyDescent="0.25">
      <c r="M786" s="2"/>
      <c r="O786" s="1"/>
    </row>
    <row r="787" spans="13:15" x14ac:dyDescent="0.25">
      <c r="M787" s="2"/>
      <c r="O787" s="1"/>
    </row>
    <row r="788" spans="13:15" x14ac:dyDescent="0.25">
      <c r="M788" s="2"/>
      <c r="O788" s="1"/>
    </row>
    <row r="789" spans="13:15" x14ac:dyDescent="0.25">
      <c r="M789" s="2"/>
      <c r="O789" s="1"/>
    </row>
    <row r="790" spans="13:15" x14ac:dyDescent="0.25">
      <c r="M790" s="2"/>
      <c r="O790" s="1"/>
    </row>
    <row r="791" spans="13:15" x14ac:dyDescent="0.25">
      <c r="M791" s="2"/>
      <c r="O791" s="1"/>
    </row>
    <row r="792" spans="13:15" x14ac:dyDescent="0.25">
      <c r="M792" s="2"/>
      <c r="O792" s="1"/>
    </row>
    <row r="793" spans="13:15" x14ac:dyDescent="0.25">
      <c r="M793" s="2"/>
      <c r="O793" s="1"/>
    </row>
    <row r="794" spans="13:15" x14ac:dyDescent="0.25">
      <c r="M794" s="2"/>
      <c r="O794" s="1"/>
    </row>
    <row r="795" spans="13:15" x14ac:dyDescent="0.25">
      <c r="M795" s="2"/>
      <c r="O795" s="1"/>
    </row>
    <row r="796" spans="13:15" x14ac:dyDescent="0.25">
      <c r="M796" s="2"/>
      <c r="O796" s="1"/>
    </row>
    <row r="797" spans="13:15" x14ac:dyDescent="0.25">
      <c r="M797" s="2"/>
      <c r="O797" s="1"/>
    </row>
    <row r="798" spans="13:15" x14ac:dyDescent="0.25">
      <c r="M798" s="2"/>
      <c r="O798" s="1"/>
    </row>
    <row r="799" spans="13:15" x14ac:dyDescent="0.25">
      <c r="M799" s="2"/>
      <c r="O799" s="1"/>
    </row>
    <row r="800" spans="13:15" x14ac:dyDescent="0.25">
      <c r="M800" s="2"/>
      <c r="O800" s="1"/>
    </row>
    <row r="801" spans="13:15" x14ac:dyDescent="0.25">
      <c r="O801" s="1"/>
    </row>
    <row r="802" spans="13:15" x14ac:dyDescent="0.25">
      <c r="M802" s="2"/>
      <c r="O802" s="1"/>
    </row>
    <row r="803" spans="13:15" x14ac:dyDescent="0.25">
      <c r="M803" s="2"/>
      <c r="O803" s="1"/>
    </row>
    <row r="804" spans="13:15" x14ac:dyDescent="0.25">
      <c r="M804" s="2"/>
      <c r="O804" s="1"/>
    </row>
    <row r="805" spans="13:15" x14ac:dyDescent="0.25">
      <c r="M805" s="2"/>
      <c r="O805" s="1"/>
    </row>
    <row r="806" spans="13:15" x14ac:dyDescent="0.25">
      <c r="M806" s="2"/>
      <c r="O806" s="1"/>
    </row>
    <row r="807" spans="13:15" x14ac:dyDescent="0.25">
      <c r="M807" s="2"/>
      <c r="O807" s="1"/>
    </row>
    <row r="808" spans="13:15" x14ac:dyDescent="0.25">
      <c r="M808" s="2"/>
      <c r="O808" s="1"/>
    </row>
    <row r="809" spans="13:15" x14ac:dyDescent="0.25">
      <c r="M809" s="2"/>
      <c r="O809" s="1"/>
    </row>
    <row r="810" spans="13:15" x14ac:dyDescent="0.25">
      <c r="M810" s="2"/>
      <c r="O810" s="1"/>
    </row>
    <row r="811" spans="13:15" x14ac:dyDescent="0.25">
      <c r="M811" s="2"/>
      <c r="O811" s="1"/>
    </row>
    <row r="812" spans="13:15" x14ac:dyDescent="0.25">
      <c r="M812" s="2"/>
      <c r="O812" s="1"/>
    </row>
    <row r="813" spans="13:15" x14ac:dyDescent="0.25">
      <c r="M813" s="2"/>
      <c r="O813" s="1"/>
    </row>
    <row r="814" spans="13:15" x14ac:dyDescent="0.25">
      <c r="M814" s="2"/>
      <c r="O814" s="1"/>
    </row>
    <row r="815" spans="13:15" x14ac:dyDescent="0.25">
      <c r="M815" s="2"/>
      <c r="O815" s="1"/>
    </row>
    <row r="816" spans="13:15" x14ac:dyDescent="0.25">
      <c r="M816" s="2"/>
      <c r="O816" s="1"/>
    </row>
    <row r="817" spans="13:15" x14ac:dyDescent="0.25">
      <c r="M817" s="2"/>
      <c r="O817" s="1"/>
    </row>
    <row r="818" spans="13:15" x14ac:dyDescent="0.25">
      <c r="M818" s="2"/>
      <c r="O818" s="1"/>
    </row>
    <row r="819" spans="13:15" x14ac:dyDescent="0.25">
      <c r="M819" s="2"/>
      <c r="O819" s="1"/>
    </row>
    <row r="820" spans="13:15" x14ac:dyDescent="0.25">
      <c r="M820" s="2"/>
      <c r="O820" s="1"/>
    </row>
    <row r="821" spans="13:15" x14ac:dyDescent="0.25">
      <c r="M821" s="2"/>
      <c r="O821" s="1"/>
    </row>
    <row r="822" spans="13:15" x14ac:dyDescent="0.25">
      <c r="M822" s="2"/>
      <c r="O822" s="1"/>
    </row>
    <row r="823" spans="13:15" x14ac:dyDescent="0.25">
      <c r="M823" s="2"/>
      <c r="O823" s="1"/>
    </row>
    <row r="824" spans="13:15" x14ac:dyDescent="0.25">
      <c r="M824" s="2"/>
      <c r="O824" s="1"/>
    </row>
    <row r="825" spans="13:15" x14ac:dyDescent="0.25">
      <c r="M825" s="2"/>
      <c r="O825" s="1"/>
    </row>
    <row r="826" spans="13:15" x14ac:dyDescent="0.25">
      <c r="O826" s="1"/>
    </row>
    <row r="827" spans="13:15" x14ac:dyDescent="0.25">
      <c r="M827" s="2"/>
      <c r="O827" s="1"/>
    </row>
    <row r="828" spans="13:15" x14ac:dyDescent="0.25">
      <c r="M828" s="2"/>
      <c r="O828" s="1"/>
    </row>
    <row r="829" spans="13:15" x14ac:dyDescent="0.25">
      <c r="M829" s="2"/>
      <c r="O829" s="1"/>
    </row>
    <row r="830" spans="13:15" x14ac:dyDescent="0.25">
      <c r="M830" s="2"/>
      <c r="O830" s="1"/>
    </row>
    <row r="831" spans="13:15" x14ac:dyDescent="0.25">
      <c r="M831" s="2"/>
      <c r="O831" s="1"/>
    </row>
    <row r="832" spans="13:15" x14ac:dyDescent="0.25">
      <c r="M832" s="2"/>
      <c r="O832" s="1"/>
    </row>
    <row r="833" spans="13:15" x14ac:dyDescent="0.25">
      <c r="M833" s="2"/>
      <c r="O833" s="1"/>
    </row>
    <row r="834" spans="13:15" x14ac:dyDescent="0.25">
      <c r="M834" s="2"/>
      <c r="O834" s="1"/>
    </row>
    <row r="835" spans="13:15" x14ac:dyDescent="0.25">
      <c r="M835" s="2"/>
      <c r="O835" s="1"/>
    </row>
    <row r="836" spans="13:15" x14ac:dyDescent="0.25">
      <c r="M836" s="2"/>
      <c r="O836" s="1"/>
    </row>
    <row r="837" spans="13:15" x14ac:dyDescent="0.25">
      <c r="M837" s="2"/>
      <c r="O837" s="1"/>
    </row>
    <row r="838" spans="13:15" x14ac:dyDescent="0.25">
      <c r="M838" s="2"/>
      <c r="O838" s="1"/>
    </row>
    <row r="839" spans="13:15" x14ac:dyDescent="0.25">
      <c r="M839" s="2"/>
      <c r="O839" s="1"/>
    </row>
    <row r="840" spans="13:15" x14ac:dyDescent="0.25">
      <c r="M840" s="2"/>
      <c r="O840" s="1"/>
    </row>
    <row r="841" spans="13:15" x14ac:dyDescent="0.25">
      <c r="M841" s="2"/>
      <c r="O841" s="1"/>
    </row>
    <row r="842" spans="13:15" x14ac:dyDescent="0.25">
      <c r="M842" s="2"/>
      <c r="O842" s="1"/>
    </row>
    <row r="843" spans="13:15" x14ac:dyDescent="0.25">
      <c r="M843" s="2"/>
      <c r="O843" s="1"/>
    </row>
    <row r="844" spans="13:15" x14ac:dyDescent="0.25">
      <c r="M844" s="2"/>
      <c r="O844" s="1"/>
    </row>
    <row r="845" spans="13:15" x14ac:dyDescent="0.25">
      <c r="M845" s="2"/>
      <c r="O845" s="1"/>
    </row>
    <row r="846" spans="13:15" x14ac:dyDescent="0.25">
      <c r="M846" s="2"/>
      <c r="O846" s="1"/>
    </row>
    <row r="847" spans="13:15" x14ac:dyDescent="0.25">
      <c r="M847" s="2"/>
      <c r="O847" s="1"/>
    </row>
    <row r="848" spans="13:15" x14ac:dyDescent="0.25">
      <c r="M848" s="2"/>
      <c r="O848" s="1"/>
    </row>
    <row r="849" spans="13:15" x14ac:dyDescent="0.25">
      <c r="M849" s="2"/>
      <c r="O849" s="1"/>
    </row>
    <row r="850" spans="13:15" x14ac:dyDescent="0.25">
      <c r="M850" s="2"/>
      <c r="O850" s="1"/>
    </row>
    <row r="851" spans="13:15" x14ac:dyDescent="0.25">
      <c r="O851" s="1"/>
    </row>
    <row r="852" spans="13:15" x14ac:dyDescent="0.25">
      <c r="M852" s="2"/>
      <c r="O852" s="1"/>
    </row>
    <row r="853" spans="13:15" x14ac:dyDescent="0.25">
      <c r="M853" s="2"/>
      <c r="O853" s="1"/>
    </row>
    <row r="854" spans="13:15" x14ac:dyDescent="0.25">
      <c r="M854" s="2"/>
      <c r="O854" s="1"/>
    </row>
    <row r="855" spans="13:15" x14ac:dyDescent="0.25">
      <c r="M855" s="2"/>
      <c r="O855" s="1"/>
    </row>
    <row r="856" spans="13:15" x14ac:dyDescent="0.25">
      <c r="M856" s="2"/>
      <c r="O856" s="1"/>
    </row>
    <row r="857" spans="13:15" x14ac:dyDescent="0.25">
      <c r="M857" s="2"/>
      <c r="O857" s="1"/>
    </row>
    <row r="858" spans="13:15" x14ac:dyDescent="0.25">
      <c r="M858" s="2"/>
      <c r="O858" s="1"/>
    </row>
    <row r="859" spans="13:15" x14ac:dyDescent="0.25">
      <c r="M859" s="2"/>
      <c r="O859" s="1"/>
    </row>
    <row r="860" spans="13:15" x14ac:dyDescent="0.25">
      <c r="M860" s="2"/>
      <c r="O860" s="1"/>
    </row>
    <row r="861" spans="13:15" x14ac:dyDescent="0.25">
      <c r="M861" s="2"/>
      <c r="O861" s="1"/>
    </row>
    <row r="862" spans="13:15" x14ac:dyDescent="0.25">
      <c r="M862" s="2"/>
      <c r="O862" s="1"/>
    </row>
    <row r="863" spans="13:15" x14ac:dyDescent="0.25">
      <c r="M863" s="2"/>
      <c r="O863" s="1"/>
    </row>
    <row r="864" spans="13:15" x14ac:dyDescent="0.25">
      <c r="M864" s="2"/>
      <c r="O864" s="1"/>
    </row>
    <row r="865" spans="13:15" x14ac:dyDescent="0.25">
      <c r="M865" s="2"/>
      <c r="O865" s="1"/>
    </row>
    <row r="866" spans="13:15" x14ac:dyDescent="0.25">
      <c r="M866" s="2"/>
      <c r="O866" s="1"/>
    </row>
    <row r="867" spans="13:15" x14ac:dyDescent="0.25">
      <c r="M867" s="2"/>
      <c r="O867" s="1"/>
    </row>
    <row r="868" spans="13:15" x14ac:dyDescent="0.25">
      <c r="M868" s="2"/>
      <c r="O868" s="1"/>
    </row>
    <row r="869" spans="13:15" x14ac:dyDescent="0.25">
      <c r="M869" s="2"/>
      <c r="O869" s="1"/>
    </row>
    <row r="870" spans="13:15" x14ac:dyDescent="0.25">
      <c r="M870" s="2"/>
      <c r="O870" s="1"/>
    </row>
    <row r="871" spans="13:15" x14ac:dyDescent="0.25">
      <c r="M871" s="2"/>
      <c r="O871" s="1"/>
    </row>
    <row r="872" spans="13:15" x14ac:dyDescent="0.25">
      <c r="M872" s="2"/>
      <c r="O872" s="1"/>
    </row>
    <row r="873" spans="13:15" x14ac:dyDescent="0.25">
      <c r="M873" s="2"/>
      <c r="O873" s="1"/>
    </row>
    <row r="874" spans="13:15" x14ac:dyDescent="0.25">
      <c r="M874" s="2"/>
      <c r="O874" s="1"/>
    </row>
    <row r="875" spans="13:15" x14ac:dyDescent="0.25">
      <c r="M875" s="2"/>
      <c r="O875" s="1"/>
    </row>
    <row r="876" spans="13:15" x14ac:dyDescent="0.25">
      <c r="O876" s="1"/>
    </row>
    <row r="877" spans="13:15" x14ac:dyDescent="0.25">
      <c r="M877" s="2"/>
      <c r="O877" s="1"/>
    </row>
    <row r="878" spans="13:15" x14ac:dyDescent="0.25">
      <c r="M878" s="2"/>
      <c r="O878" s="1"/>
    </row>
    <row r="879" spans="13:15" x14ac:dyDescent="0.25">
      <c r="M879" s="2"/>
      <c r="O879" s="1"/>
    </row>
    <row r="880" spans="13:15" x14ac:dyDescent="0.25">
      <c r="M880" s="2"/>
      <c r="O880" s="1"/>
    </row>
    <row r="881" spans="13:15" x14ac:dyDescent="0.25">
      <c r="M881" s="2"/>
      <c r="O881" s="1"/>
    </row>
    <row r="882" spans="13:15" x14ac:dyDescent="0.25">
      <c r="M882" s="2"/>
      <c r="O882" s="1"/>
    </row>
    <row r="883" spans="13:15" x14ac:dyDescent="0.25">
      <c r="M883" s="2"/>
      <c r="O883" s="1"/>
    </row>
    <row r="884" spans="13:15" x14ac:dyDescent="0.25">
      <c r="M884" s="2"/>
      <c r="O884" s="1"/>
    </row>
    <row r="885" spans="13:15" x14ac:dyDescent="0.25">
      <c r="M885" s="2"/>
      <c r="O885" s="1"/>
    </row>
    <row r="886" spans="13:15" x14ac:dyDescent="0.25">
      <c r="M886" s="2"/>
      <c r="O886" s="1"/>
    </row>
    <row r="887" spans="13:15" x14ac:dyDescent="0.25">
      <c r="M887" s="2"/>
      <c r="O887" s="1"/>
    </row>
    <row r="888" spans="13:15" x14ac:dyDescent="0.25">
      <c r="M888" s="2"/>
      <c r="O888" s="1"/>
    </row>
    <row r="889" spans="13:15" x14ac:dyDescent="0.25">
      <c r="M889" s="2"/>
      <c r="O889" s="1"/>
    </row>
    <row r="890" spans="13:15" x14ac:dyDescent="0.25">
      <c r="M890" s="2"/>
      <c r="O890" s="1"/>
    </row>
    <row r="891" spans="13:15" x14ac:dyDescent="0.25">
      <c r="M891" s="2"/>
      <c r="O891" s="1"/>
    </row>
    <row r="892" spans="13:15" x14ac:dyDescent="0.25">
      <c r="M892" s="2"/>
      <c r="O892" s="1"/>
    </row>
    <row r="893" spans="13:15" x14ac:dyDescent="0.25">
      <c r="M893" s="2"/>
      <c r="O893" s="1"/>
    </row>
    <row r="894" spans="13:15" x14ac:dyDescent="0.25">
      <c r="M894" s="2"/>
      <c r="O894" s="1"/>
    </row>
    <row r="895" spans="13:15" x14ac:dyDescent="0.25">
      <c r="M895" s="2"/>
      <c r="O895" s="1"/>
    </row>
    <row r="896" spans="13:15" x14ac:dyDescent="0.25">
      <c r="M896" s="2"/>
      <c r="O896" s="1"/>
    </row>
    <row r="897" spans="13:15" x14ac:dyDescent="0.25">
      <c r="M897" s="2"/>
      <c r="O897" s="1"/>
    </row>
    <row r="898" spans="13:15" x14ac:dyDescent="0.25">
      <c r="M898" s="2"/>
      <c r="O898" s="1"/>
    </row>
    <row r="899" spans="13:15" x14ac:dyDescent="0.25">
      <c r="M899" s="2"/>
      <c r="O899" s="1"/>
    </row>
    <row r="900" spans="13:15" x14ac:dyDescent="0.25">
      <c r="M900" s="2"/>
      <c r="O900" s="1"/>
    </row>
    <row r="901" spans="13:15" x14ac:dyDescent="0.25">
      <c r="O901" s="1"/>
    </row>
    <row r="902" spans="13:15" x14ac:dyDescent="0.25">
      <c r="M902" s="2"/>
      <c r="O902" s="1"/>
    </row>
    <row r="903" spans="13:15" x14ac:dyDescent="0.25">
      <c r="M903" s="2"/>
      <c r="O903" s="1"/>
    </row>
    <row r="904" spans="13:15" x14ac:dyDescent="0.25">
      <c r="M904" s="2"/>
      <c r="O904" s="1"/>
    </row>
    <row r="905" spans="13:15" x14ac:dyDescent="0.25">
      <c r="M905" s="2"/>
      <c r="O905" s="1"/>
    </row>
    <row r="906" spans="13:15" x14ac:dyDescent="0.25">
      <c r="M906" s="2"/>
      <c r="O906" s="1"/>
    </row>
    <row r="907" spans="13:15" x14ac:dyDescent="0.25">
      <c r="M907" s="2"/>
      <c r="O907" s="1"/>
    </row>
    <row r="908" spans="13:15" x14ac:dyDescent="0.25">
      <c r="M908" s="2"/>
      <c r="O908" s="1"/>
    </row>
    <row r="909" spans="13:15" x14ac:dyDescent="0.25">
      <c r="M909" s="2"/>
      <c r="O909" s="1"/>
    </row>
    <row r="910" spans="13:15" x14ac:dyDescent="0.25">
      <c r="M910" s="2"/>
      <c r="O910" s="1"/>
    </row>
    <row r="911" spans="13:15" x14ac:dyDescent="0.25">
      <c r="M911" s="2"/>
      <c r="O911" s="1"/>
    </row>
    <row r="912" spans="13:15" x14ac:dyDescent="0.25">
      <c r="M912" s="2"/>
      <c r="O912" s="1"/>
    </row>
    <row r="913" spans="13:15" x14ac:dyDescent="0.25">
      <c r="M913" s="2"/>
      <c r="O913" s="1"/>
    </row>
    <row r="914" spans="13:15" x14ac:dyDescent="0.25">
      <c r="M914" s="2"/>
      <c r="O914" s="1"/>
    </row>
    <row r="915" spans="13:15" x14ac:dyDescent="0.25">
      <c r="M915" s="2"/>
      <c r="O915" s="1"/>
    </row>
    <row r="916" spans="13:15" x14ac:dyDescent="0.25">
      <c r="M916" s="2"/>
      <c r="O916" s="1"/>
    </row>
    <row r="917" spans="13:15" x14ac:dyDescent="0.25">
      <c r="M917" s="2"/>
      <c r="O917" s="1"/>
    </row>
    <row r="918" spans="13:15" x14ac:dyDescent="0.25">
      <c r="M918" s="2"/>
      <c r="O918" s="1"/>
    </row>
    <row r="919" spans="13:15" x14ac:dyDescent="0.25">
      <c r="M919" s="2"/>
      <c r="O919" s="1"/>
    </row>
    <row r="920" spans="13:15" x14ac:dyDescent="0.25">
      <c r="M920" s="2"/>
      <c r="O920" s="1"/>
    </row>
    <row r="921" spans="13:15" x14ac:dyDescent="0.25">
      <c r="M921" s="2"/>
      <c r="O921" s="1"/>
    </row>
    <row r="922" spans="13:15" x14ac:dyDescent="0.25">
      <c r="M922" s="2"/>
      <c r="O922" s="1"/>
    </row>
    <row r="923" spans="13:15" x14ac:dyDescent="0.25">
      <c r="M923" s="2"/>
      <c r="O923" s="1"/>
    </row>
    <row r="924" spans="13:15" x14ac:dyDescent="0.25">
      <c r="M924" s="2"/>
      <c r="O924" s="1"/>
    </row>
    <row r="925" spans="13:15" x14ac:dyDescent="0.25">
      <c r="M925" s="2"/>
      <c r="O925" s="1"/>
    </row>
    <row r="926" spans="13:15" x14ac:dyDescent="0.25">
      <c r="O926" s="1"/>
    </row>
    <row r="927" spans="13:15" x14ac:dyDescent="0.25">
      <c r="M927" s="2"/>
      <c r="O927" s="1"/>
    </row>
    <row r="928" spans="13:15" x14ac:dyDescent="0.25">
      <c r="M928" s="2"/>
      <c r="O928" s="1"/>
    </row>
    <row r="929" spans="13:15" x14ac:dyDescent="0.25">
      <c r="M929" s="2"/>
      <c r="O929" s="1"/>
    </row>
    <row r="930" spans="13:15" x14ac:dyDescent="0.25">
      <c r="M930" s="2"/>
      <c r="O930" s="1"/>
    </row>
    <row r="931" spans="13:15" x14ac:dyDescent="0.25">
      <c r="M931" s="2"/>
      <c r="O931" s="1"/>
    </row>
    <row r="932" spans="13:15" x14ac:dyDescent="0.25">
      <c r="M932" s="2"/>
      <c r="O932" s="1"/>
    </row>
    <row r="933" spans="13:15" x14ac:dyDescent="0.25">
      <c r="M933" s="2"/>
      <c r="O933" s="1"/>
    </row>
    <row r="934" spans="13:15" x14ac:dyDescent="0.25">
      <c r="M934" s="2"/>
      <c r="O934" s="1"/>
    </row>
    <row r="935" spans="13:15" x14ac:dyDescent="0.25">
      <c r="M935" s="2"/>
      <c r="O935" s="1"/>
    </row>
    <row r="936" spans="13:15" x14ac:dyDescent="0.25">
      <c r="M936" s="2"/>
      <c r="O936" s="1"/>
    </row>
    <row r="937" spans="13:15" x14ac:dyDescent="0.25">
      <c r="M937" s="2"/>
      <c r="O937" s="1"/>
    </row>
    <row r="938" spans="13:15" x14ac:dyDescent="0.25">
      <c r="M938" s="2"/>
      <c r="O938" s="1"/>
    </row>
    <row r="939" spans="13:15" x14ac:dyDescent="0.25">
      <c r="M939" s="2"/>
      <c r="O939" s="1"/>
    </row>
    <row r="940" spans="13:15" x14ac:dyDescent="0.25">
      <c r="M940" s="2"/>
      <c r="O940" s="1"/>
    </row>
    <row r="941" spans="13:15" x14ac:dyDescent="0.25">
      <c r="M941" s="2"/>
      <c r="O941" s="1"/>
    </row>
    <row r="942" spans="13:15" x14ac:dyDescent="0.25">
      <c r="M942" s="2"/>
      <c r="O942" s="1"/>
    </row>
    <row r="943" spans="13:15" x14ac:dyDescent="0.25">
      <c r="M943" s="2"/>
      <c r="O943" s="1"/>
    </row>
    <row r="944" spans="13:15" x14ac:dyDescent="0.25">
      <c r="M944" s="2"/>
      <c r="O944" s="1"/>
    </row>
    <row r="945" spans="13:15" x14ac:dyDescent="0.25">
      <c r="M945" s="2"/>
      <c r="O945" s="1"/>
    </row>
    <row r="946" spans="13:15" x14ac:dyDescent="0.25">
      <c r="M946" s="2"/>
      <c r="O946" s="1"/>
    </row>
    <row r="947" spans="13:15" x14ac:dyDescent="0.25">
      <c r="M947" s="2"/>
      <c r="O947" s="1"/>
    </row>
    <row r="948" spans="13:15" x14ac:dyDescent="0.25">
      <c r="M948" s="2"/>
      <c r="O948" s="1"/>
    </row>
    <row r="949" spans="13:15" x14ac:dyDescent="0.25">
      <c r="M949" s="2"/>
      <c r="O949" s="1"/>
    </row>
    <row r="950" spans="13:15" x14ac:dyDescent="0.25">
      <c r="M950" s="2"/>
      <c r="O950" s="1"/>
    </row>
    <row r="951" spans="13:15" x14ac:dyDescent="0.25">
      <c r="O951" s="1"/>
    </row>
    <row r="952" spans="13:15" x14ac:dyDescent="0.25">
      <c r="M952" s="2"/>
      <c r="O952" s="1"/>
    </row>
    <row r="953" spans="13:15" x14ac:dyDescent="0.25">
      <c r="M953" s="2"/>
      <c r="O953" s="1"/>
    </row>
    <row r="954" spans="13:15" x14ac:dyDescent="0.25">
      <c r="M954" s="2"/>
      <c r="O954" s="1"/>
    </row>
    <row r="955" spans="13:15" x14ac:dyDescent="0.25">
      <c r="M955" s="2"/>
      <c r="O955" s="1"/>
    </row>
    <row r="956" spans="13:15" x14ac:dyDescent="0.25">
      <c r="M956" s="2"/>
      <c r="O956" s="1"/>
    </row>
    <row r="957" spans="13:15" x14ac:dyDescent="0.25">
      <c r="M957" s="2"/>
      <c r="O957" s="1"/>
    </row>
    <row r="958" spans="13:15" x14ac:dyDescent="0.25">
      <c r="M958" s="2"/>
      <c r="O958" s="1"/>
    </row>
    <row r="959" spans="13:15" x14ac:dyDescent="0.25">
      <c r="M959" s="2"/>
      <c r="O959" s="1"/>
    </row>
    <row r="960" spans="13:15" x14ac:dyDescent="0.25">
      <c r="M960" s="2"/>
      <c r="O960" s="1"/>
    </row>
    <row r="961" spans="13:15" x14ac:dyDescent="0.25">
      <c r="M961" s="2"/>
      <c r="O961" s="1"/>
    </row>
    <row r="962" spans="13:15" x14ac:dyDescent="0.25">
      <c r="M962" s="2"/>
      <c r="O962" s="1"/>
    </row>
    <row r="963" spans="13:15" x14ac:dyDescent="0.25">
      <c r="M963" s="2"/>
      <c r="O963" s="1"/>
    </row>
    <row r="964" spans="13:15" x14ac:dyDescent="0.25">
      <c r="M964" s="2"/>
      <c r="O964" s="1"/>
    </row>
    <row r="965" spans="13:15" x14ac:dyDescent="0.25">
      <c r="M965" s="2"/>
      <c r="O965" s="1"/>
    </row>
    <row r="966" spans="13:15" x14ac:dyDescent="0.25">
      <c r="M966" s="2"/>
      <c r="O966" s="1"/>
    </row>
    <row r="967" spans="13:15" x14ac:dyDescent="0.25">
      <c r="M967" s="2"/>
      <c r="O967" s="1"/>
    </row>
    <row r="968" spans="13:15" x14ac:dyDescent="0.25">
      <c r="M968" s="2"/>
      <c r="O968" s="1"/>
    </row>
    <row r="969" spans="13:15" x14ac:dyDescent="0.25">
      <c r="M969" s="2"/>
      <c r="O969" s="1"/>
    </row>
    <row r="970" spans="13:15" x14ac:dyDescent="0.25">
      <c r="M970" s="2"/>
      <c r="O970" s="1"/>
    </row>
    <row r="971" spans="13:15" x14ac:dyDescent="0.25">
      <c r="M971" s="2"/>
      <c r="O971" s="1"/>
    </row>
    <row r="972" spans="13:15" x14ac:dyDescent="0.25">
      <c r="M972" s="2"/>
      <c r="O972" s="1"/>
    </row>
    <row r="973" spans="13:15" x14ac:dyDescent="0.25">
      <c r="M973" s="2"/>
      <c r="O973" s="1"/>
    </row>
    <row r="974" spans="13:15" x14ac:dyDescent="0.25">
      <c r="M974" s="2"/>
      <c r="O974" s="1"/>
    </row>
    <row r="975" spans="13:15" x14ac:dyDescent="0.25">
      <c r="M975" s="2"/>
      <c r="O975" s="1"/>
    </row>
    <row r="976" spans="13:15" x14ac:dyDescent="0.25">
      <c r="O976" s="1"/>
    </row>
    <row r="977" spans="13:15" x14ac:dyDescent="0.25">
      <c r="M977" s="2"/>
      <c r="O977" s="1"/>
    </row>
    <row r="978" spans="13:15" x14ac:dyDescent="0.25">
      <c r="M978" s="2"/>
      <c r="O978" s="1"/>
    </row>
    <row r="979" spans="13:15" x14ac:dyDescent="0.25">
      <c r="M979" s="2"/>
      <c r="O979" s="1"/>
    </row>
    <row r="980" spans="13:15" x14ac:dyDescent="0.25">
      <c r="M980" s="2"/>
      <c r="O980" s="1"/>
    </row>
    <row r="981" spans="13:15" x14ac:dyDescent="0.25">
      <c r="M981" s="2"/>
      <c r="O981" s="1"/>
    </row>
    <row r="982" spans="13:15" x14ac:dyDescent="0.25">
      <c r="M982" s="2"/>
      <c r="O982" s="1"/>
    </row>
    <row r="983" spans="13:15" x14ac:dyDescent="0.25">
      <c r="M983" s="2"/>
      <c r="O983" s="1"/>
    </row>
    <row r="984" spans="13:15" x14ac:dyDescent="0.25">
      <c r="M984" s="2"/>
      <c r="O984" s="1"/>
    </row>
    <row r="985" spans="13:15" x14ac:dyDescent="0.25">
      <c r="M985" s="2"/>
      <c r="O985" s="1"/>
    </row>
    <row r="986" spans="13:15" x14ac:dyDescent="0.25">
      <c r="M986" s="2"/>
      <c r="O986" s="1"/>
    </row>
    <row r="987" spans="13:15" x14ac:dyDescent="0.25">
      <c r="M987" s="2"/>
      <c r="O987" s="1"/>
    </row>
    <row r="988" spans="13:15" x14ac:dyDescent="0.25">
      <c r="M988" s="2"/>
      <c r="O988" s="1"/>
    </row>
    <row r="989" spans="13:15" x14ac:dyDescent="0.25">
      <c r="M989" s="2"/>
      <c r="O989" s="1"/>
    </row>
    <row r="990" spans="13:15" x14ac:dyDescent="0.25">
      <c r="M990" s="2"/>
      <c r="O990" s="1"/>
    </row>
    <row r="991" spans="13:15" x14ac:dyDescent="0.25">
      <c r="M991" s="2"/>
      <c r="O991" s="1"/>
    </row>
    <row r="992" spans="13:15" x14ac:dyDescent="0.25">
      <c r="M992" s="2"/>
      <c r="O992" s="1"/>
    </row>
    <row r="993" spans="13:15" x14ac:dyDescent="0.25">
      <c r="M993" s="2"/>
      <c r="O993" s="1"/>
    </row>
    <row r="994" spans="13:15" x14ac:dyDescent="0.25">
      <c r="M994" s="2"/>
      <c r="O994" s="1"/>
    </row>
    <row r="995" spans="13:15" x14ac:dyDescent="0.25">
      <c r="M995" s="2"/>
      <c r="O995" s="1"/>
    </row>
    <row r="996" spans="13:15" x14ac:dyDescent="0.25">
      <c r="M996" s="2"/>
      <c r="O996" s="1"/>
    </row>
    <row r="997" spans="13:15" x14ac:dyDescent="0.25">
      <c r="M997" s="2"/>
      <c r="O997" s="1"/>
    </row>
    <row r="998" spans="13:15" x14ac:dyDescent="0.25">
      <c r="M998" s="2"/>
      <c r="O998" s="1"/>
    </row>
    <row r="999" spans="13:15" x14ac:dyDescent="0.25">
      <c r="M999" s="2"/>
      <c r="O999" s="1"/>
    </row>
    <row r="1000" spans="13:15" x14ac:dyDescent="0.25">
      <c r="M1000" s="2"/>
      <c r="O1000" s="1"/>
    </row>
    <row r="1001" spans="13:15" x14ac:dyDescent="0.25">
      <c r="O1001" s="1"/>
    </row>
    <row r="1002" spans="13:15" x14ac:dyDescent="0.25">
      <c r="M1002" s="2"/>
      <c r="O1002" s="1"/>
    </row>
    <row r="1003" spans="13:15" x14ac:dyDescent="0.25">
      <c r="M1003" s="2"/>
      <c r="O1003" s="1"/>
    </row>
    <row r="1004" spans="13:15" x14ac:dyDescent="0.25">
      <c r="M1004" s="2"/>
      <c r="O1004" s="1"/>
    </row>
    <row r="1005" spans="13:15" x14ac:dyDescent="0.25">
      <c r="M1005" s="2"/>
      <c r="O1005" s="1"/>
    </row>
    <row r="1006" spans="13:15" x14ac:dyDescent="0.25">
      <c r="M1006" s="2"/>
      <c r="O1006" s="1"/>
    </row>
    <row r="1007" spans="13:15" x14ac:dyDescent="0.25">
      <c r="M1007" s="2"/>
      <c r="O1007" s="1"/>
    </row>
    <row r="1008" spans="13:15" x14ac:dyDescent="0.25">
      <c r="M1008" s="2"/>
      <c r="O1008" s="1"/>
    </row>
    <row r="1009" spans="13:15" x14ac:dyDescent="0.25">
      <c r="M1009" s="2"/>
      <c r="O1009" s="1"/>
    </row>
    <row r="1010" spans="13:15" x14ac:dyDescent="0.25">
      <c r="M1010" s="2"/>
      <c r="O1010" s="1"/>
    </row>
    <row r="1011" spans="13:15" x14ac:dyDescent="0.25">
      <c r="M1011" s="2"/>
      <c r="O1011" s="1"/>
    </row>
    <row r="1012" spans="13:15" x14ac:dyDescent="0.25">
      <c r="M1012" s="2"/>
      <c r="O1012" s="1"/>
    </row>
    <row r="1013" spans="13:15" x14ac:dyDescent="0.25">
      <c r="M1013" s="2"/>
      <c r="O1013" s="1"/>
    </row>
    <row r="1014" spans="13:15" x14ac:dyDescent="0.25">
      <c r="M1014" s="2"/>
      <c r="O1014" s="1"/>
    </row>
    <row r="1015" spans="13:15" x14ac:dyDescent="0.25">
      <c r="M1015" s="2"/>
      <c r="O1015" s="1"/>
    </row>
    <row r="1016" spans="13:15" x14ac:dyDescent="0.25">
      <c r="M1016" s="2"/>
      <c r="O1016" s="1"/>
    </row>
    <row r="1017" spans="13:15" x14ac:dyDescent="0.25">
      <c r="M1017" s="2"/>
      <c r="O1017" s="1"/>
    </row>
    <row r="1018" spans="13:15" x14ac:dyDescent="0.25">
      <c r="M1018" s="2"/>
      <c r="O1018" s="1"/>
    </row>
    <row r="1019" spans="13:15" x14ac:dyDescent="0.25">
      <c r="M1019" s="2"/>
      <c r="O1019" s="1"/>
    </row>
    <row r="1020" spans="13:15" x14ac:dyDescent="0.25">
      <c r="M1020" s="2"/>
      <c r="O1020" s="1"/>
    </row>
    <row r="1021" spans="13:15" x14ac:dyDescent="0.25">
      <c r="M1021" s="2"/>
      <c r="O1021" s="1"/>
    </row>
    <row r="1022" spans="13:15" x14ac:dyDescent="0.25">
      <c r="M1022" s="2"/>
      <c r="O1022" s="1"/>
    </row>
    <row r="1023" spans="13:15" x14ac:dyDescent="0.25">
      <c r="M1023" s="2"/>
      <c r="O1023" s="1"/>
    </row>
    <row r="1024" spans="13:15" x14ac:dyDescent="0.25">
      <c r="M1024" s="2"/>
      <c r="O1024" s="1"/>
    </row>
    <row r="1025" spans="13:15" x14ac:dyDescent="0.25">
      <c r="M1025" s="2"/>
      <c r="O1025" s="1"/>
    </row>
    <row r="1026" spans="13:15" x14ac:dyDescent="0.25">
      <c r="O1026" s="1"/>
    </row>
    <row r="1027" spans="13:15" x14ac:dyDescent="0.25">
      <c r="M1027" s="2"/>
      <c r="O1027" s="1"/>
    </row>
    <row r="1028" spans="13:15" x14ac:dyDescent="0.25">
      <c r="M1028" s="2"/>
      <c r="O1028" s="1"/>
    </row>
    <row r="1029" spans="13:15" x14ac:dyDescent="0.25">
      <c r="M1029" s="2"/>
      <c r="O1029" s="1"/>
    </row>
    <row r="1030" spans="13:15" x14ac:dyDescent="0.25">
      <c r="M1030" s="2"/>
      <c r="O1030" s="1"/>
    </row>
    <row r="1031" spans="13:15" x14ac:dyDescent="0.25">
      <c r="M1031" s="2"/>
      <c r="O1031" s="1"/>
    </row>
    <row r="1032" spans="13:15" x14ac:dyDescent="0.25">
      <c r="M1032" s="2"/>
      <c r="O1032" s="1"/>
    </row>
    <row r="1033" spans="13:15" x14ac:dyDescent="0.25">
      <c r="M1033" s="2"/>
      <c r="O1033" s="1"/>
    </row>
    <row r="1034" spans="13:15" x14ac:dyDescent="0.25">
      <c r="M1034" s="2"/>
      <c r="O1034" s="1"/>
    </row>
    <row r="1035" spans="13:15" x14ac:dyDescent="0.25">
      <c r="M1035" s="2"/>
      <c r="O1035" s="1"/>
    </row>
    <row r="1036" spans="13:15" x14ac:dyDescent="0.25">
      <c r="M1036" s="2"/>
      <c r="O1036" s="1"/>
    </row>
    <row r="1037" spans="13:15" x14ac:dyDescent="0.25">
      <c r="M1037" s="2"/>
      <c r="O1037" s="1"/>
    </row>
    <row r="1038" spans="13:15" x14ac:dyDescent="0.25">
      <c r="M1038" s="2"/>
      <c r="O1038" s="1"/>
    </row>
    <row r="1039" spans="13:15" x14ac:dyDescent="0.25">
      <c r="M1039" s="2"/>
      <c r="O1039" s="1"/>
    </row>
    <row r="1040" spans="13:15" x14ac:dyDescent="0.25">
      <c r="M1040" s="2"/>
      <c r="O1040" s="1"/>
    </row>
    <row r="1041" spans="13:15" x14ac:dyDescent="0.25">
      <c r="M1041" s="2"/>
      <c r="O1041" s="1"/>
    </row>
    <row r="1042" spans="13:15" x14ac:dyDescent="0.25">
      <c r="M1042" s="2"/>
      <c r="O1042" s="1"/>
    </row>
    <row r="1043" spans="13:15" x14ac:dyDescent="0.25">
      <c r="M1043" s="2"/>
      <c r="O1043" s="1"/>
    </row>
    <row r="1044" spans="13:15" x14ac:dyDescent="0.25">
      <c r="M1044" s="2"/>
      <c r="O1044" s="1"/>
    </row>
    <row r="1045" spans="13:15" x14ac:dyDescent="0.25">
      <c r="M1045" s="2"/>
      <c r="O1045" s="1"/>
    </row>
    <row r="1046" spans="13:15" x14ac:dyDescent="0.25">
      <c r="M1046" s="2"/>
      <c r="O1046" s="1"/>
    </row>
    <row r="1047" spans="13:15" x14ac:dyDescent="0.25">
      <c r="M1047" s="2"/>
      <c r="O1047" s="1"/>
    </row>
    <row r="1048" spans="13:15" x14ac:dyDescent="0.25">
      <c r="M1048" s="2"/>
      <c r="O1048" s="1"/>
    </row>
    <row r="1049" spans="13:15" x14ac:dyDescent="0.25">
      <c r="M1049" s="2"/>
      <c r="O1049" s="1"/>
    </row>
    <row r="1050" spans="13:15" x14ac:dyDescent="0.25">
      <c r="M1050" s="2"/>
      <c r="O1050" s="1"/>
    </row>
    <row r="1051" spans="13:15" x14ac:dyDescent="0.25">
      <c r="O1051" s="1"/>
    </row>
    <row r="1052" spans="13:15" x14ac:dyDescent="0.25">
      <c r="M1052" s="2"/>
      <c r="O1052" s="1"/>
    </row>
    <row r="1053" spans="13:15" x14ac:dyDescent="0.25">
      <c r="M1053" s="2"/>
      <c r="O1053" s="1"/>
    </row>
    <row r="1054" spans="13:15" x14ac:dyDescent="0.25">
      <c r="M1054" s="2"/>
      <c r="O1054" s="1"/>
    </row>
    <row r="1055" spans="13:15" x14ac:dyDescent="0.25">
      <c r="M1055" s="2"/>
      <c r="O1055" s="1"/>
    </row>
    <row r="1056" spans="13:15" x14ac:dyDescent="0.25">
      <c r="M1056" s="2"/>
      <c r="O1056" s="1"/>
    </row>
    <row r="1057" spans="13:15" x14ac:dyDescent="0.25">
      <c r="M1057" s="2"/>
      <c r="O1057" s="1"/>
    </row>
    <row r="1058" spans="13:15" x14ac:dyDescent="0.25">
      <c r="M1058" s="2"/>
      <c r="O1058" s="1"/>
    </row>
    <row r="1059" spans="13:15" x14ac:dyDescent="0.25">
      <c r="M1059" s="2"/>
      <c r="O1059" s="1"/>
    </row>
    <row r="1060" spans="13:15" x14ac:dyDescent="0.25">
      <c r="M1060" s="2"/>
      <c r="O1060" s="1"/>
    </row>
    <row r="1061" spans="13:15" x14ac:dyDescent="0.25">
      <c r="M1061" s="2"/>
      <c r="O1061" s="1"/>
    </row>
    <row r="1062" spans="13:15" x14ac:dyDescent="0.25">
      <c r="M1062" s="2"/>
      <c r="O1062" s="1"/>
    </row>
    <row r="1063" spans="13:15" x14ac:dyDescent="0.25">
      <c r="M1063" s="2"/>
      <c r="O1063" s="1"/>
    </row>
    <row r="1064" spans="13:15" x14ac:dyDescent="0.25">
      <c r="M1064" s="2"/>
      <c r="O1064" s="1"/>
    </row>
    <row r="1065" spans="13:15" x14ac:dyDescent="0.25">
      <c r="M1065" s="2"/>
      <c r="O1065" s="1"/>
    </row>
    <row r="1066" spans="13:15" x14ac:dyDescent="0.25">
      <c r="M1066" s="2"/>
      <c r="O1066" s="1"/>
    </row>
    <row r="1067" spans="13:15" x14ac:dyDescent="0.25">
      <c r="M1067" s="2"/>
      <c r="O1067" s="1"/>
    </row>
    <row r="1068" spans="13:15" x14ac:dyDescent="0.25">
      <c r="M1068" s="2"/>
      <c r="O1068" s="1"/>
    </row>
    <row r="1069" spans="13:15" x14ac:dyDescent="0.25">
      <c r="M1069" s="2"/>
      <c r="O1069" s="1"/>
    </row>
    <row r="1070" spans="13:15" x14ac:dyDescent="0.25">
      <c r="M1070" s="2"/>
      <c r="O1070" s="1"/>
    </row>
    <row r="1071" spans="13:15" x14ac:dyDescent="0.25">
      <c r="M1071" s="2"/>
      <c r="O1071" s="1"/>
    </row>
    <row r="1072" spans="13:15" x14ac:dyDescent="0.25">
      <c r="M1072" s="2"/>
      <c r="O1072" s="1"/>
    </row>
    <row r="1073" spans="13:15" x14ac:dyDescent="0.25">
      <c r="M1073" s="2"/>
      <c r="O1073" s="1"/>
    </row>
    <row r="1074" spans="13:15" x14ac:dyDescent="0.25">
      <c r="M1074" s="2"/>
      <c r="O1074" s="1"/>
    </row>
    <row r="1075" spans="13:15" x14ac:dyDescent="0.25">
      <c r="M1075" s="2"/>
      <c r="O1075" s="1"/>
    </row>
    <row r="1076" spans="13:15" x14ac:dyDescent="0.25">
      <c r="O1076" s="1"/>
    </row>
    <row r="1077" spans="13:15" x14ac:dyDescent="0.25">
      <c r="M1077" s="2"/>
      <c r="O1077" s="1"/>
    </row>
    <row r="1078" spans="13:15" x14ac:dyDescent="0.25">
      <c r="M1078" s="2"/>
      <c r="O1078" s="1"/>
    </row>
    <row r="1079" spans="13:15" x14ac:dyDescent="0.25">
      <c r="M1079" s="2"/>
      <c r="O1079" s="1"/>
    </row>
    <row r="1080" spans="13:15" x14ac:dyDescent="0.25">
      <c r="M1080" s="2"/>
      <c r="O1080" s="1"/>
    </row>
    <row r="1081" spans="13:15" x14ac:dyDescent="0.25">
      <c r="M1081" s="2"/>
      <c r="O1081" s="1"/>
    </row>
    <row r="1082" spans="13:15" x14ac:dyDescent="0.25">
      <c r="M1082" s="2"/>
      <c r="O1082" s="1"/>
    </row>
    <row r="1083" spans="13:15" x14ac:dyDescent="0.25">
      <c r="M1083" s="2"/>
      <c r="O1083" s="1"/>
    </row>
    <row r="1084" spans="13:15" x14ac:dyDescent="0.25">
      <c r="M1084" s="2"/>
      <c r="O1084" s="1"/>
    </row>
    <row r="1085" spans="13:15" x14ac:dyDescent="0.25">
      <c r="M1085" s="2"/>
      <c r="O1085" s="1"/>
    </row>
    <row r="1086" spans="13:15" x14ac:dyDescent="0.25">
      <c r="M1086" s="2"/>
      <c r="O1086" s="1"/>
    </row>
    <row r="1087" spans="13:15" x14ac:dyDescent="0.25">
      <c r="M1087" s="2"/>
      <c r="O1087" s="1"/>
    </row>
    <row r="1088" spans="13:15" x14ac:dyDescent="0.25">
      <c r="M1088" s="2"/>
      <c r="O1088" s="1"/>
    </row>
    <row r="1089" spans="13:15" x14ac:dyDescent="0.25">
      <c r="M1089" s="2"/>
      <c r="O1089" s="1"/>
    </row>
    <row r="1090" spans="13:15" x14ac:dyDescent="0.25">
      <c r="M1090" s="2"/>
      <c r="O1090" s="1"/>
    </row>
    <row r="1091" spans="13:15" x14ac:dyDescent="0.25">
      <c r="M1091" s="2"/>
      <c r="O1091" s="1"/>
    </row>
    <row r="1092" spans="13:15" x14ac:dyDescent="0.25">
      <c r="M1092" s="2"/>
      <c r="O1092" s="1"/>
    </row>
    <row r="1093" spans="13:15" x14ac:dyDescent="0.25">
      <c r="M1093" s="2"/>
      <c r="O1093" s="1"/>
    </row>
    <row r="1094" spans="13:15" x14ac:dyDescent="0.25">
      <c r="M1094" s="2"/>
      <c r="O1094" s="1"/>
    </row>
    <row r="1095" spans="13:15" x14ac:dyDescent="0.25">
      <c r="M1095" s="2"/>
      <c r="O1095" s="1"/>
    </row>
    <row r="1096" spans="13:15" x14ac:dyDescent="0.25">
      <c r="M1096" s="2"/>
      <c r="O1096" s="1"/>
    </row>
    <row r="1097" spans="13:15" x14ac:dyDescent="0.25">
      <c r="M1097" s="2"/>
      <c r="O1097" s="1"/>
    </row>
    <row r="1098" spans="13:15" x14ac:dyDescent="0.25">
      <c r="M1098" s="2"/>
      <c r="O1098" s="1"/>
    </row>
    <row r="1099" spans="13:15" x14ac:dyDescent="0.25">
      <c r="M1099" s="2"/>
      <c r="O1099" s="1"/>
    </row>
    <row r="1100" spans="13:15" x14ac:dyDescent="0.25">
      <c r="M1100" s="2"/>
      <c r="O1100" s="1"/>
    </row>
    <row r="1101" spans="13:15" x14ac:dyDescent="0.25">
      <c r="O1101" s="1"/>
    </row>
    <row r="1102" spans="13:15" x14ac:dyDescent="0.25">
      <c r="M1102" s="2"/>
      <c r="O1102" s="1"/>
    </row>
    <row r="1103" spans="13:15" x14ac:dyDescent="0.25">
      <c r="M1103" s="2"/>
      <c r="O1103" s="1"/>
    </row>
    <row r="1104" spans="13:15" x14ac:dyDescent="0.25">
      <c r="M1104" s="2"/>
      <c r="O1104" s="1"/>
    </row>
    <row r="1105" spans="13:15" x14ac:dyDescent="0.25">
      <c r="M1105" s="2"/>
      <c r="O1105" s="1"/>
    </row>
    <row r="1106" spans="13:15" x14ac:dyDescent="0.25">
      <c r="M1106" s="2"/>
      <c r="O1106" s="1"/>
    </row>
    <row r="1107" spans="13:15" x14ac:dyDescent="0.25">
      <c r="M1107" s="2"/>
      <c r="O1107" s="1"/>
    </row>
    <row r="1108" spans="13:15" x14ac:dyDescent="0.25">
      <c r="M1108" s="2"/>
      <c r="O1108" s="1"/>
    </row>
    <row r="1109" spans="13:15" x14ac:dyDescent="0.25">
      <c r="M1109" s="2"/>
      <c r="O1109" s="1"/>
    </row>
    <row r="1110" spans="13:15" x14ac:dyDescent="0.25">
      <c r="M1110" s="2"/>
      <c r="O1110" s="1"/>
    </row>
    <row r="1111" spans="13:15" x14ac:dyDescent="0.25">
      <c r="M1111" s="2"/>
      <c r="O1111" s="1"/>
    </row>
    <row r="1112" spans="13:15" x14ac:dyDescent="0.25">
      <c r="M1112" s="2"/>
      <c r="O1112" s="1"/>
    </row>
    <row r="1113" spans="13:15" x14ac:dyDescent="0.25">
      <c r="M1113" s="2"/>
      <c r="O1113" s="1"/>
    </row>
    <row r="1114" spans="13:15" x14ac:dyDescent="0.25">
      <c r="M1114" s="2"/>
      <c r="O1114" s="1"/>
    </row>
    <row r="1115" spans="13:15" x14ac:dyDescent="0.25">
      <c r="M1115" s="2"/>
      <c r="O1115" s="1"/>
    </row>
    <row r="1116" spans="13:15" x14ac:dyDescent="0.25">
      <c r="M1116" s="2"/>
      <c r="O1116" s="1"/>
    </row>
    <row r="1117" spans="13:15" x14ac:dyDescent="0.25">
      <c r="M1117" s="2"/>
      <c r="O1117" s="1"/>
    </row>
    <row r="1118" spans="13:15" x14ac:dyDescent="0.25">
      <c r="M1118" s="2"/>
      <c r="O1118" s="1"/>
    </row>
    <row r="1119" spans="13:15" x14ac:dyDescent="0.25">
      <c r="M1119" s="2"/>
      <c r="O1119" s="1"/>
    </row>
    <row r="1120" spans="13:15" x14ac:dyDescent="0.25">
      <c r="M1120" s="2"/>
      <c r="O1120" s="1"/>
    </row>
    <row r="1121" spans="13:15" x14ac:dyDescent="0.25">
      <c r="M1121" s="2"/>
      <c r="O1121" s="1"/>
    </row>
    <row r="1122" spans="13:15" x14ac:dyDescent="0.25">
      <c r="M1122" s="2"/>
      <c r="O1122" s="1"/>
    </row>
    <row r="1123" spans="13:15" x14ac:dyDescent="0.25">
      <c r="M1123" s="2"/>
      <c r="O1123" s="1"/>
    </row>
    <row r="1124" spans="13:15" x14ac:dyDescent="0.25">
      <c r="M1124" s="2"/>
      <c r="O1124" s="1"/>
    </row>
    <row r="1125" spans="13:15" x14ac:dyDescent="0.25">
      <c r="M1125" s="2"/>
      <c r="O1125" s="1"/>
    </row>
    <row r="1126" spans="13:15" x14ac:dyDescent="0.25">
      <c r="O1126" s="1"/>
    </row>
    <row r="1127" spans="13:15" x14ac:dyDescent="0.25">
      <c r="M1127" s="2"/>
      <c r="O1127" s="1"/>
    </row>
    <row r="1128" spans="13:15" x14ac:dyDescent="0.25">
      <c r="M1128" s="2"/>
      <c r="O1128" s="1"/>
    </row>
    <row r="1129" spans="13:15" x14ac:dyDescent="0.25">
      <c r="M1129" s="2"/>
      <c r="O1129" s="1"/>
    </row>
    <row r="1130" spans="13:15" x14ac:dyDescent="0.25">
      <c r="M1130" s="2"/>
      <c r="O1130" s="1"/>
    </row>
    <row r="1131" spans="13:15" x14ac:dyDescent="0.25">
      <c r="M1131" s="2"/>
      <c r="O1131" s="1"/>
    </row>
    <row r="1132" spans="13:15" x14ac:dyDescent="0.25">
      <c r="M1132" s="2"/>
      <c r="O1132" s="1"/>
    </row>
    <row r="1133" spans="13:15" x14ac:dyDescent="0.25">
      <c r="M1133" s="2"/>
      <c r="O1133" s="1"/>
    </row>
    <row r="1134" spans="13:15" x14ac:dyDescent="0.25">
      <c r="M1134" s="2"/>
      <c r="O1134" s="1"/>
    </row>
    <row r="1135" spans="13:15" x14ac:dyDescent="0.25">
      <c r="M1135" s="2"/>
      <c r="O1135" s="1"/>
    </row>
    <row r="1136" spans="13:15" x14ac:dyDescent="0.25">
      <c r="M1136" s="2"/>
      <c r="O1136" s="1"/>
    </row>
    <row r="1137" spans="13:15" x14ac:dyDescent="0.25">
      <c r="M1137" s="2"/>
      <c r="O1137" s="1"/>
    </row>
    <row r="1138" spans="13:15" x14ac:dyDescent="0.25">
      <c r="M1138" s="2"/>
      <c r="O1138" s="1"/>
    </row>
    <row r="1139" spans="13:15" x14ac:dyDescent="0.25">
      <c r="M1139" s="2"/>
      <c r="O1139" s="1"/>
    </row>
    <row r="1140" spans="13:15" x14ac:dyDescent="0.25">
      <c r="M1140" s="2"/>
      <c r="O1140" s="1"/>
    </row>
    <row r="1141" spans="13:15" x14ac:dyDescent="0.25">
      <c r="M1141" s="2"/>
      <c r="O1141" s="1"/>
    </row>
    <row r="1142" spans="13:15" x14ac:dyDescent="0.25">
      <c r="M1142" s="2"/>
      <c r="O1142" s="1"/>
    </row>
    <row r="1143" spans="13:15" x14ac:dyDescent="0.25">
      <c r="M1143" s="2"/>
      <c r="O1143" s="1"/>
    </row>
    <row r="1144" spans="13:15" x14ac:dyDescent="0.25">
      <c r="M1144" s="2"/>
      <c r="O1144" s="1"/>
    </row>
    <row r="1145" spans="13:15" x14ac:dyDescent="0.25">
      <c r="M1145" s="2"/>
      <c r="O1145" s="1"/>
    </row>
    <row r="1146" spans="13:15" x14ac:dyDescent="0.25">
      <c r="M1146" s="2"/>
      <c r="O1146" s="1"/>
    </row>
    <row r="1147" spans="13:15" x14ac:dyDescent="0.25">
      <c r="M1147" s="2"/>
      <c r="O1147" s="1"/>
    </row>
    <row r="1148" spans="13:15" x14ac:dyDescent="0.25">
      <c r="M1148" s="2"/>
      <c r="O1148" s="1"/>
    </row>
    <row r="1149" spans="13:15" x14ac:dyDescent="0.25">
      <c r="M1149" s="2"/>
      <c r="O1149" s="1"/>
    </row>
    <row r="1150" spans="13:15" x14ac:dyDescent="0.25">
      <c r="M1150" s="2"/>
      <c r="O1150" s="1"/>
    </row>
    <row r="1151" spans="13:15" x14ac:dyDescent="0.25">
      <c r="O1151" s="1"/>
    </row>
    <row r="1152" spans="13:15" x14ac:dyDescent="0.25">
      <c r="M1152" s="2"/>
      <c r="O1152" s="1"/>
    </row>
    <row r="1153" spans="13:15" x14ac:dyDescent="0.25">
      <c r="M1153" s="2"/>
      <c r="O1153" s="1"/>
    </row>
    <row r="1154" spans="13:15" x14ac:dyDescent="0.25">
      <c r="M1154" s="2"/>
      <c r="O1154" s="1"/>
    </row>
    <row r="1155" spans="13:15" x14ac:dyDescent="0.25">
      <c r="M1155" s="2"/>
      <c r="O1155" s="1"/>
    </row>
    <row r="1156" spans="13:15" x14ac:dyDescent="0.25">
      <c r="M1156" s="2"/>
      <c r="O1156" s="1"/>
    </row>
    <row r="1157" spans="13:15" x14ac:dyDescent="0.25">
      <c r="M1157" s="2"/>
      <c r="O1157" s="1"/>
    </row>
    <row r="1158" spans="13:15" x14ac:dyDescent="0.25">
      <c r="M1158" s="2"/>
      <c r="O1158" s="1"/>
    </row>
    <row r="1159" spans="13:15" x14ac:dyDescent="0.25">
      <c r="M1159" s="2"/>
      <c r="O1159" s="1"/>
    </row>
    <row r="1160" spans="13:15" x14ac:dyDescent="0.25">
      <c r="M1160" s="2"/>
      <c r="O1160" s="1"/>
    </row>
    <row r="1161" spans="13:15" x14ac:dyDescent="0.25">
      <c r="M1161" s="2"/>
      <c r="O1161" s="1"/>
    </row>
    <row r="1162" spans="13:15" x14ac:dyDescent="0.25">
      <c r="M1162" s="2"/>
      <c r="O1162" s="1"/>
    </row>
    <row r="1163" spans="13:15" x14ac:dyDescent="0.25">
      <c r="M1163" s="2"/>
      <c r="O1163" s="1"/>
    </row>
    <row r="1164" spans="13:15" x14ac:dyDescent="0.25">
      <c r="M1164" s="2"/>
      <c r="O1164" s="1"/>
    </row>
    <row r="1165" spans="13:15" x14ac:dyDescent="0.25">
      <c r="M1165" s="2"/>
      <c r="O1165" s="1"/>
    </row>
    <row r="1166" spans="13:15" x14ac:dyDescent="0.25">
      <c r="M1166" s="2"/>
      <c r="O1166" s="1"/>
    </row>
    <row r="1167" spans="13:15" x14ac:dyDescent="0.25">
      <c r="M1167" s="2"/>
      <c r="O1167" s="1"/>
    </row>
    <row r="1168" spans="13:15" x14ac:dyDescent="0.25">
      <c r="M1168" s="2"/>
      <c r="O1168" s="1"/>
    </row>
    <row r="1169" spans="13:15" x14ac:dyDescent="0.25">
      <c r="M1169" s="2"/>
      <c r="O1169" s="1"/>
    </row>
    <row r="1170" spans="13:15" x14ac:dyDescent="0.25">
      <c r="M1170" s="2"/>
      <c r="O1170" s="1"/>
    </row>
    <row r="1171" spans="13:15" x14ac:dyDescent="0.25">
      <c r="M1171" s="2"/>
      <c r="O1171" s="1"/>
    </row>
    <row r="1172" spans="13:15" x14ac:dyDescent="0.25">
      <c r="M1172" s="2"/>
      <c r="O1172" s="1"/>
    </row>
    <row r="1173" spans="13:15" x14ac:dyDescent="0.25">
      <c r="M1173" s="2"/>
      <c r="O1173" s="1"/>
    </row>
    <row r="1174" spans="13:15" x14ac:dyDescent="0.25">
      <c r="M1174" s="2"/>
      <c r="O1174" s="1"/>
    </row>
    <row r="1175" spans="13:15" x14ac:dyDescent="0.25">
      <c r="M1175" s="2"/>
      <c r="O1175" s="1"/>
    </row>
    <row r="1176" spans="13:15" x14ac:dyDescent="0.25">
      <c r="O1176" s="1"/>
    </row>
    <row r="1177" spans="13:15" x14ac:dyDescent="0.25">
      <c r="M1177" s="2"/>
      <c r="O1177" s="1"/>
    </row>
    <row r="1178" spans="13:15" x14ac:dyDescent="0.25">
      <c r="M1178" s="2"/>
      <c r="O1178" s="1"/>
    </row>
    <row r="1179" spans="13:15" x14ac:dyDescent="0.25">
      <c r="M1179" s="2"/>
      <c r="O1179" s="1"/>
    </row>
    <row r="1180" spans="13:15" x14ac:dyDescent="0.25">
      <c r="M1180" s="2"/>
      <c r="O1180" s="1"/>
    </row>
    <row r="1181" spans="13:15" x14ac:dyDescent="0.25">
      <c r="M1181" s="2"/>
      <c r="O1181" s="1"/>
    </row>
    <row r="1182" spans="13:15" x14ac:dyDescent="0.25">
      <c r="M1182" s="2"/>
      <c r="O1182" s="1"/>
    </row>
    <row r="1183" spans="13:15" x14ac:dyDescent="0.25">
      <c r="M1183" s="2"/>
      <c r="O1183" s="1"/>
    </row>
    <row r="1184" spans="13:15" x14ac:dyDescent="0.25">
      <c r="M1184" s="2"/>
      <c r="O1184" s="1"/>
    </row>
    <row r="1185" spans="13:15" x14ac:dyDescent="0.25">
      <c r="M1185" s="2"/>
      <c r="O1185" s="1"/>
    </row>
    <row r="1186" spans="13:15" x14ac:dyDescent="0.25">
      <c r="M1186" s="2"/>
      <c r="O1186" s="1"/>
    </row>
    <row r="1187" spans="13:15" x14ac:dyDescent="0.25">
      <c r="M1187" s="2"/>
      <c r="O1187" s="1"/>
    </row>
    <row r="1188" spans="13:15" x14ac:dyDescent="0.25">
      <c r="M1188" s="2"/>
      <c r="O1188" s="1"/>
    </row>
    <row r="1189" spans="13:15" x14ac:dyDescent="0.25">
      <c r="M1189" s="2"/>
      <c r="O1189" s="1"/>
    </row>
    <row r="1190" spans="13:15" x14ac:dyDescent="0.25">
      <c r="M1190" s="2"/>
      <c r="O1190" s="1"/>
    </row>
    <row r="1191" spans="13:15" x14ac:dyDescent="0.25">
      <c r="M1191" s="2"/>
      <c r="O1191" s="1"/>
    </row>
    <row r="1192" spans="13:15" x14ac:dyDescent="0.25">
      <c r="M1192" s="2"/>
      <c r="O1192" s="1"/>
    </row>
    <row r="1193" spans="13:15" x14ac:dyDescent="0.25">
      <c r="M1193" s="2"/>
      <c r="O1193" s="1"/>
    </row>
    <row r="1194" spans="13:15" x14ac:dyDescent="0.25">
      <c r="M1194" s="2"/>
      <c r="O1194" s="1"/>
    </row>
    <row r="1195" spans="13:15" x14ac:dyDescent="0.25">
      <c r="M1195" s="2"/>
      <c r="O1195" s="1"/>
    </row>
    <row r="1196" spans="13:15" x14ac:dyDescent="0.25">
      <c r="M1196" s="2"/>
      <c r="O1196" s="1"/>
    </row>
    <row r="1197" spans="13:15" x14ac:dyDescent="0.25">
      <c r="M1197" s="2"/>
      <c r="O1197" s="1"/>
    </row>
    <row r="1198" spans="13:15" x14ac:dyDescent="0.25">
      <c r="M1198" s="2"/>
      <c r="O1198" s="1"/>
    </row>
    <row r="1199" spans="13:15" x14ac:dyDescent="0.25">
      <c r="M1199" s="2"/>
      <c r="O1199" s="1"/>
    </row>
    <row r="1200" spans="13:15" x14ac:dyDescent="0.25">
      <c r="M1200" s="2"/>
      <c r="O1200" s="1"/>
    </row>
    <row r="1201" spans="13:15" x14ac:dyDescent="0.25">
      <c r="O1201" s="1"/>
    </row>
    <row r="1202" spans="13:15" x14ac:dyDescent="0.25">
      <c r="M1202" s="2"/>
      <c r="O1202" s="1"/>
    </row>
    <row r="1203" spans="13:15" x14ac:dyDescent="0.25">
      <c r="M1203" s="2"/>
      <c r="O1203" s="1"/>
    </row>
    <row r="1204" spans="13:15" x14ac:dyDescent="0.25">
      <c r="M1204" s="2"/>
      <c r="O1204" s="1"/>
    </row>
    <row r="1205" spans="13:15" x14ac:dyDescent="0.25">
      <c r="M1205" s="2"/>
      <c r="O1205" s="1"/>
    </row>
    <row r="1206" spans="13:15" x14ac:dyDescent="0.25">
      <c r="M1206" s="2"/>
      <c r="O1206" s="1"/>
    </row>
    <row r="1207" spans="13:15" x14ac:dyDescent="0.25">
      <c r="M1207" s="2"/>
      <c r="O1207" s="1"/>
    </row>
    <row r="1208" spans="13:15" x14ac:dyDescent="0.25">
      <c r="M1208" s="2"/>
      <c r="O1208" s="1"/>
    </row>
    <row r="1209" spans="13:15" x14ac:dyDescent="0.25">
      <c r="M1209" s="2"/>
      <c r="O1209" s="1"/>
    </row>
    <row r="1210" spans="13:15" x14ac:dyDescent="0.25">
      <c r="M1210" s="2"/>
      <c r="O1210" s="1"/>
    </row>
    <row r="1211" spans="13:15" x14ac:dyDescent="0.25">
      <c r="M1211" s="2"/>
      <c r="O1211" s="1"/>
    </row>
    <row r="1212" spans="13:15" x14ac:dyDescent="0.25">
      <c r="M1212" s="2"/>
      <c r="O1212" s="1"/>
    </row>
    <row r="1213" spans="13:15" x14ac:dyDescent="0.25">
      <c r="M1213" s="2"/>
      <c r="O1213" s="1"/>
    </row>
    <row r="1214" spans="13:15" x14ac:dyDescent="0.25">
      <c r="M1214" s="2"/>
      <c r="O1214" s="1"/>
    </row>
    <row r="1215" spans="13:15" x14ac:dyDescent="0.25">
      <c r="M1215" s="2"/>
      <c r="O1215" s="1"/>
    </row>
    <row r="1216" spans="13:15" x14ac:dyDescent="0.25">
      <c r="M1216" s="2"/>
      <c r="O1216" s="1"/>
    </row>
    <row r="1217" spans="13:15" x14ac:dyDescent="0.25">
      <c r="M1217" s="2"/>
      <c r="O1217" s="1"/>
    </row>
    <row r="1218" spans="13:15" x14ac:dyDescent="0.25">
      <c r="M1218" s="2"/>
      <c r="O1218" s="1"/>
    </row>
    <row r="1219" spans="13:15" x14ac:dyDescent="0.25">
      <c r="M1219" s="2"/>
      <c r="O1219" s="1"/>
    </row>
    <row r="1220" spans="13:15" x14ac:dyDescent="0.25">
      <c r="M1220" s="2"/>
      <c r="O1220" s="1"/>
    </row>
    <row r="1221" spans="13:15" x14ac:dyDescent="0.25">
      <c r="M1221" s="2"/>
      <c r="O1221" s="1"/>
    </row>
    <row r="1222" spans="13:15" x14ac:dyDescent="0.25">
      <c r="M1222" s="2"/>
      <c r="O1222" s="1"/>
    </row>
    <row r="1223" spans="13:15" x14ac:dyDescent="0.25">
      <c r="M1223" s="2"/>
      <c r="O1223" s="1"/>
    </row>
    <row r="1224" spans="13:15" x14ac:dyDescent="0.25">
      <c r="M1224" s="2"/>
      <c r="O1224" s="1"/>
    </row>
    <row r="1225" spans="13:15" x14ac:dyDescent="0.25">
      <c r="M1225" s="2"/>
      <c r="O1225" s="1"/>
    </row>
    <row r="1226" spans="13:15" x14ac:dyDescent="0.25">
      <c r="O1226" s="1"/>
    </row>
    <row r="1227" spans="13:15" x14ac:dyDescent="0.25">
      <c r="M1227" s="2"/>
      <c r="O1227" s="1"/>
    </row>
    <row r="1228" spans="13:15" x14ac:dyDescent="0.25">
      <c r="M1228" s="2"/>
      <c r="O1228" s="1"/>
    </row>
    <row r="1229" spans="13:15" x14ac:dyDescent="0.25">
      <c r="M1229" s="2"/>
      <c r="O1229" s="1"/>
    </row>
    <row r="1230" spans="13:15" x14ac:dyDescent="0.25">
      <c r="M1230" s="2"/>
      <c r="O1230" s="1"/>
    </row>
    <row r="1231" spans="13:15" x14ac:dyDescent="0.25">
      <c r="M1231" s="2"/>
      <c r="O1231" s="1"/>
    </row>
    <row r="1232" spans="13:15" x14ac:dyDescent="0.25">
      <c r="M1232" s="2"/>
      <c r="O1232" s="1"/>
    </row>
    <row r="1233" spans="13:15" x14ac:dyDescent="0.25">
      <c r="M1233" s="2"/>
      <c r="O1233" s="1"/>
    </row>
    <row r="1234" spans="13:15" x14ac:dyDescent="0.25">
      <c r="M1234" s="2"/>
      <c r="O1234" s="1"/>
    </row>
    <row r="1235" spans="13:15" x14ac:dyDescent="0.25">
      <c r="M1235" s="2"/>
      <c r="O1235" s="1"/>
    </row>
    <row r="1236" spans="13:15" x14ac:dyDescent="0.25">
      <c r="M1236" s="2"/>
      <c r="O1236" s="1"/>
    </row>
    <row r="1237" spans="13:15" x14ac:dyDescent="0.25">
      <c r="M1237" s="2"/>
      <c r="O1237" s="1"/>
    </row>
    <row r="1238" spans="13:15" x14ac:dyDescent="0.25">
      <c r="M1238" s="2"/>
      <c r="O1238" s="1"/>
    </row>
    <row r="1239" spans="13:15" x14ac:dyDescent="0.25">
      <c r="M1239" s="2"/>
      <c r="O1239" s="1"/>
    </row>
    <row r="1240" spans="13:15" x14ac:dyDescent="0.25">
      <c r="M1240" s="2"/>
      <c r="O1240" s="1"/>
    </row>
    <row r="1241" spans="13:15" x14ac:dyDescent="0.25">
      <c r="M1241" s="2"/>
      <c r="O1241" s="1"/>
    </row>
    <row r="1242" spans="13:15" x14ac:dyDescent="0.25">
      <c r="M1242" s="2"/>
      <c r="O1242" s="1"/>
    </row>
    <row r="1243" spans="13:15" x14ac:dyDescent="0.25">
      <c r="M1243" s="2"/>
      <c r="O1243" s="1"/>
    </row>
    <row r="1244" spans="13:15" x14ac:dyDescent="0.25">
      <c r="M1244" s="2"/>
      <c r="O1244" s="1"/>
    </row>
    <row r="1245" spans="13:15" x14ac:dyDescent="0.25">
      <c r="M1245" s="2"/>
      <c r="O1245" s="1"/>
    </row>
    <row r="1246" spans="13:15" x14ac:dyDescent="0.25">
      <c r="M1246" s="2"/>
      <c r="O1246" s="1"/>
    </row>
    <row r="1247" spans="13:15" x14ac:dyDescent="0.25">
      <c r="M1247" s="2"/>
      <c r="O1247" s="1"/>
    </row>
    <row r="1248" spans="13:15" x14ac:dyDescent="0.25">
      <c r="M1248" s="2"/>
      <c r="O1248" s="1"/>
    </row>
    <row r="1249" spans="13:15" x14ac:dyDescent="0.25">
      <c r="M1249" s="2"/>
      <c r="O1249" s="1"/>
    </row>
    <row r="1250" spans="13:15" x14ac:dyDescent="0.25">
      <c r="M1250" s="2"/>
      <c r="O1250" s="1"/>
    </row>
    <row r="1251" spans="13:15" x14ac:dyDescent="0.25">
      <c r="O1251" s="1"/>
    </row>
    <row r="1252" spans="13:15" x14ac:dyDescent="0.25">
      <c r="M1252" s="2"/>
      <c r="O1252" s="1"/>
    </row>
    <row r="1253" spans="13:15" x14ac:dyDescent="0.25">
      <c r="M1253" s="2"/>
      <c r="O1253" s="1"/>
    </row>
    <row r="1254" spans="13:15" x14ac:dyDescent="0.25">
      <c r="M1254" s="2"/>
      <c r="O1254" s="1"/>
    </row>
    <row r="1255" spans="13:15" x14ac:dyDescent="0.25">
      <c r="M1255" s="2"/>
      <c r="O1255" s="1"/>
    </row>
    <row r="1256" spans="13:15" x14ac:dyDescent="0.25">
      <c r="M1256" s="2"/>
      <c r="O1256" s="1"/>
    </row>
    <row r="1257" spans="13:15" x14ac:dyDescent="0.25">
      <c r="M1257" s="2"/>
      <c r="O1257" s="1"/>
    </row>
    <row r="1258" spans="13:15" x14ac:dyDescent="0.25">
      <c r="M1258" s="2"/>
      <c r="O1258" s="1"/>
    </row>
    <row r="1259" spans="13:15" x14ac:dyDescent="0.25">
      <c r="M1259" s="2"/>
      <c r="O1259" s="1"/>
    </row>
    <row r="1260" spans="13:15" x14ac:dyDescent="0.25">
      <c r="M1260" s="2"/>
      <c r="O1260" s="1"/>
    </row>
    <row r="1261" spans="13:15" x14ac:dyDescent="0.25">
      <c r="M1261" s="2"/>
      <c r="O1261" s="1"/>
    </row>
    <row r="1262" spans="13:15" x14ac:dyDescent="0.25">
      <c r="M1262" s="2"/>
      <c r="O1262" s="1"/>
    </row>
    <row r="1263" spans="13:15" x14ac:dyDescent="0.25">
      <c r="M1263" s="2"/>
      <c r="O1263" s="1"/>
    </row>
    <row r="1264" spans="13:15" x14ac:dyDescent="0.25">
      <c r="M1264" s="2"/>
      <c r="O1264" s="1"/>
    </row>
    <row r="1265" spans="13:15" x14ac:dyDescent="0.25">
      <c r="M1265" s="2"/>
      <c r="O1265" s="1"/>
    </row>
    <row r="1266" spans="13:15" x14ac:dyDescent="0.25">
      <c r="M1266" s="2"/>
      <c r="O1266" s="1"/>
    </row>
    <row r="1267" spans="13:15" x14ac:dyDescent="0.25">
      <c r="M1267" s="2"/>
      <c r="O1267" s="1"/>
    </row>
    <row r="1268" spans="13:15" x14ac:dyDescent="0.25">
      <c r="M1268" s="2"/>
      <c r="O1268" s="1"/>
    </row>
    <row r="1269" spans="13:15" x14ac:dyDescent="0.25">
      <c r="M1269" s="2"/>
      <c r="O1269" s="1"/>
    </row>
    <row r="1270" spans="13:15" x14ac:dyDescent="0.25">
      <c r="M1270" s="2"/>
      <c r="O1270" s="1"/>
    </row>
    <row r="1271" spans="13:15" x14ac:dyDescent="0.25">
      <c r="M1271" s="2"/>
      <c r="O1271" s="1"/>
    </row>
    <row r="1272" spans="13:15" x14ac:dyDescent="0.25">
      <c r="M1272" s="2"/>
      <c r="O1272" s="1"/>
    </row>
    <row r="1273" spans="13:15" x14ac:dyDescent="0.25">
      <c r="M1273" s="2"/>
      <c r="O1273" s="1"/>
    </row>
    <row r="1274" spans="13:15" x14ac:dyDescent="0.25">
      <c r="M1274" s="2"/>
      <c r="O1274" s="1"/>
    </row>
    <row r="1275" spans="13:15" x14ac:dyDescent="0.25">
      <c r="M1275" s="2"/>
      <c r="O1275" s="1"/>
    </row>
    <row r="1276" spans="13:15" x14ac:dyDescent="0.25">
      <c r="O1276" s="1"/>
    </row>
    <row r="1277" spans="13:15" x14ac:dyDescent="0.25">
      <c r="M1277" s="2"/>
      <c r="O1277" s="1"/>
    </row>
    <row r="1278" spans="13:15" x14ac:dyDescent="0.25">
      <c r="M1278" s="2"/>
      <c r="O1278" s="1"/>
    </row>
    <row r="1279" spans="13:15" x14ac:dyDescent="0.25">
      <c r="M1279" s="2"/>
      <c r="O1279" s="1"/>
    </row>
    <row r="1280" spans="13:15" x14ac:dyDescent="0.25">
      <c r="M1280" s="2"/>
      <c r="O1280" s="1"/>
    </row>
    <row r="1281" spans="13:15" x14ac:dyDescent="0.25">
      <c r="M1281" s="2"/>
      <c r="O1281" s="1"/>
    </row>
    <row r="1282" spans="13:15" x14ac:dyDescent="0.25">
      <c r="M1282" s="2"/>
      <c r="O1282" s="1"/>
    </row>
    <row r="1283" spans="13:15" x14ac:dyDescent="0.25">
      <c r="M1283" s="2"/>
      <c r="O1283" s="1"/>
    </row>
    <row r="1284" spans="13:15" x14ac:dyDescent="0.25">
      <c r="M1284" s="2"/>
      <c r="O1284" s="1"/>
    </row>
    <row r="1285" spans="13:15" x14ac:dyDescent="0.25">
      <c r="M1285" s="2"/>
      <c r="O1285" s="1"/>
    </row>
    <row r="1286" spans="13:15" x14ac:dyDescent="0.25">
      <c r="M1286" s="2"/>
      <c r="O1286" s="1"/>
    </row>
    <row r="1287" spans="13:15" x14ac:dyDescent="0.25">
      <c r="M1287" s="2"/>
      <c r="O1287" s="1"/>
    </row>
    <row r="1288" spans="13:15" x14ac:dyDescent="0.25">
      <c r="M1288" s="2"/>
      <c r="O1288" s="1"/>
    </row>
    <row r="1289" spans="13:15" x14ac:dyDescent="0.25">
      <c r="M1289" s="2"/>
      <c r="O1289" s="1"/>
    </row>
    <row r="1290" spans="13:15" x14ac:dyDescent="0.25">
      <c r="M1290" s="2"/>
      <c r="O1290" s="1"/>
    </row>
    <row r="1291" spans="13:15" x14ac:dyDescent="0.25">
      <c r="M1291" s="2"/>
      <c r="O1291" s="1"/>
    </row>
    <row r="1292" spans="13:15" x14ac:dyDescent="0.25">
      <c r="M1292" s="2"/>
      <c r="O1292" s="1"/>
    </row>
    <row r="1293" spans="13:15" x14ac:dyDescent="0.25">
      <c r="M1293" s="2"/>
      <c r="O1293" s="1"/>
    </row>
    <row r="1294" spans="13:15" x14ac:dyDescent="0.25">
      <c r="M1294" s="2"/>
      <c r="O1294" s="1"/>
    </row>
    <row r="1295" spans="13:15" x14ac:dyDescent="0.25">
      <c r="M1295" s="2"/>
      <c r="O1295" s="1"/>
    </row>
    <row r="1296" spans="13:15" x14ac:dyDescent="0.25">
      <c r="M1296" s="2"/>
      <c r="O1296" s="1"/>
    </row>
    <row r="1297" spans="13:15" x14ac:dyDescent="0.25">
      <c r="M1297" s="2"/>
      <c r="O1297" s="1"/>
    </row>
    <row r="1298" spans="13:15" x14ac:dyDescent="0.25">
      <c r="M1298" s="2"/>
      <c r="O1298" s="1"/>
    </row>
    <row r="1299" spans="13:15" x14ac:dyDescent="0.25">
      <c r="M1299" s="2"/>
      <c r="O1299" s="1"/>
    </row>
    <row r="1300" spans="13:15" x14ac:dyDescent="0.25">
      <c r="M1300" s="2"/>
      <c r="O1300" s="1"/>
    </row>
    <row r="1301" spans="13:15" x14ac:dyDescent="0.25">
      <c r="O1301" s="1"/>
    </row>
    <row r="1302" spans="13:15" x14ac:dyDescent="0.25">
      <c r="M1302" s="2"/>
      <c r="O1302" s="1"/>
    </row>
    <row r="1303" spans="13:15" x14ac:dyDescent="0.25">
      <c r="M1303" s="2"/>
      <c r="O1303" s="1"/>
    </row>
    <row r="1304" spans="13:15" x14ac:dyDescent="0.25">
      <c r="M1304" s="2"/>
      <c r="O1304" s="1"/>
    </row>
    <row r="1305" spans="13:15" x14ac:dyDescent="0.25">
      <c r="M1305" s="2"/>
      <c r="O1305" s="1"/>
    </row>
    <row r="1306" spans="13:15" x14ac:dyDescent="0.25">
      <c r="M1306" s="2"/>
      <c r="O1306" s="1"/>
    </row>
    <row r="1307" spans="13:15" x14ac:dyDescent="0.25">
      <c r="M1307" s="2"/>
      <c r="O1307" s="1"/>
    </row>
    <row r="1308" spans="13:15" x14ac:dyDescent="0.25">
      <c r="M1308" s="2"/>
      <c r="O1308" s="1"/>
    </row>
    <row r="1309" spans="13:15" x14ac:dyDescent="0.25">
      <c r="M1309" s="2"/>
      <c r="O1309" s="1"/>
    </row>
    <row r="1310" spans="13:15" x14ac:dyDescent="0.25">
      <c r="M1310" s="2"/>
      <c r="O1310" s="1"/>
    </row>
    <row r="1311" spans="13:15" x14ac:dyDescent="0.25">
      <c r="M1311" s="2"/>
      <c r="O1311" s="1"/>
    </row>
    <row r="1312" spans="13:15" x14ac:dyDescent="0.25">
      <c r="M1312" s="2"/>
      <c r="O1312" s="1"/>
    </row>
    <row r="1313" spans="13:15" x14ac:dyDescent="0.25">
      <c r="M1313" s="2"/>
      <c r="O1313" s="1"/>
    </row>
    <row r="1314" spans="13:15" x14ac:dyDescent="0.25">
      <c r="M1314" s="2"/>
      <c r="O1314" s="1"/>
    </row>
    <row r="1315" spans="13:15" x14ac:dyDescent="0.25">
      <c r="M1315" s="2"/>
      <c r="O1315" s="1"/>
    </row>
    <row r="1316" spans="13:15" x14ac:dyDescent="0.25">
      <c r="M1316" s="2"/>
      <c r="O1316" s="1"/>
    </row>
    <row r="1317" spans="13:15" x14ac:dyDescent="0.25">
      <c r="M1317" s="2"/>
      <c r="O1317" s="1"/>
    </row>
    <row r="1318" spans="13:15" x14ac:dyDescent="0.25">
      <c r="M1318" s="2"/>
      <c r="O1318" s="1"/>
    </row>
    <row r="1319" spans="13:15" x14ac:dyDescent="0.25">
      <c r="M1319" s="2"/>
      <c r="O1319" s="1"/>
    </row>
    <row r="1320" spans="13:15" x14ac:dyDescent="0.25">
      <c r="M1320" s="2"/>
      <c r="O1320" s="1"/>
    </row>
    <row r="1321" spans="13:15" x14ac:dyDescent="0.25">
      <c r="M1321" s="2"/>
      <c r="O1321" s="1"/>
    </row>
    <row r="1322" spans="13:15" x14ac:dyDescent="0.25">
      <c r="M1322" s="2"/>
      <c r="O1322" s="1"/>
    </row>
    <row r="1323" spans="13:15" x14ac:dyDescent="0.25">
      <c r="M1323" s="2"/>
      <c r="O1323" s="1"/>
    </row>
    <row r="1324" spans="13:15" x14ac:dyDescent="0.25">
      <c r="M1324" s="2"/>
      <c r="O1324" s="1"/>
    </row>
    <row r="1325" spans="13:15" x14ac:dyDescent="0.25">
      <c r="M1325" s="2"/>
      <c r="O1325" s="1"/>
    </row>
    <row r="1326" spans="13:15" x14ac:dyDescent="0.25">
      <c r="O1326" s="1"/>
    </row>
    <row r="1327" spans="13:15" x14ac:dyDescent="0.25">
      <c r="M1327" s="2"/>
      <c r="O1327" s="1"/>
    </row>
    <row r="1328" spans="13:15" x14ac:dyDescent="0.25">
      <c r="M1328" s="2"/>
      <c r="O1328" s="1"/>
    </row>
    <row r="1329" spans="13:15" x14ac:dyDescent="0.25">
      <c r="M1329" s="2"/>
      <c r="O1329" s="1"/>
    </row>
    <row r="1330" spans="13:15" x14ac:dyDescent="0.25">
      <c r="M1330" s="2"/>
      <c r="O1330" s="1"/>
    </row>
    <row r="1331" spans="13:15" x14ac:dyDescent="0.25">
      <c r="M1331" s="2"/>
      <c r="O1331" s="1"/>
    </row>
    <row r="1332" spans="13:15" x14ac:dyDescent="0.25">
      <c r="M1332" s="2"/>
      <c r="O1332" s="1"/>
    </row>
    <row r="1333" spans="13:15" x14ac:dyDescent="0.25">
      <c r="M1333" s="2"/>
      <c r="O1333" s="1"/>
    </row>
    <row r="1334" spans="13:15" x14ac:dyDescent="0.25">
      <c r="M1334" s="2"/>
      <c r="O1334" s="1"/>
    </row>
    <row r="1335" spans="13:15" x14ac:dyDescent="0.25">
      <c r="M1335" s="2"/>
      <c r="O1335" s="1"/>
    </row>
    <row r="1336" spans="13:15" x14ac:dyDescent="0.25">
      <c r="M1336" s="2"/>
      <c r="O1336" s="1"/>
    </row>
    <row r="1337" spans="13:15" x14ac:dyDescent="0.25">
      <c r="M1337" s="2"/>
      <c r="O1337" s="1"/>
    </row>
    <row r="1338" spans="13:15" x14ac:dyDescent="0.25">
      <c r="M1338" s="2"/>
      <c r="O1338" s="1"/>
    </row>
    <row r="1339" spans="13:15" x14ac:dyDescent="0.25">
      <c r="M1339" s="2"/>
      <c r="O1339" s="1"/>
    </row>
    <row r="1340" spans="13:15" x14ac:dyDescent="0.25">
      <c r="M1340" s="2"/>
      <c r="O1340" s="1"/>
    </row>
    <row r="1341" spans="13:15" x14ac:dyDescent="0.25">
      <c r="M1341" s="2"/>
      <c r="O1341" s="1"/>
    </row>
    <row r="1342" spans="13:15" x14ac:dyDescent="0.25">
      <c r="M1342" s="2"/>
      <c r="O1342" s="1"/>
    </row>
    <row r="1343" spans="13:15" x14ac:dyDescent="0.25">
      <c r="M1343" s="2"/>
      <c r="O1343" s="1"/>
    </row>
    <row r="1344" spans="13:15" x14ac:dyDescent="0.25">
      <c r="M1344" s="2"/>
      <c r="O1344" s="1"/>
    </row>
    <row r="1345" spans="13:15" x14ac:dyDescent="0.25">
      <c r="M1345" s="2"/>
      <c r="O1345" s="1"/>
    </row>
    <row r="1346" spans="13:15" x14ac:dyDescent="0.25">
      <c r="M1346" s="2"/>
      <c r="O1346" s="1"/>
    </row>
    <row r="1347" spans="13:15" x14ac:dyDescent="0.25">
      <c r="M1347" s="2"/>
      <c r="O1347" s="1"/>
    </row>
    <row r="1348" spans="13:15" x14ac:dyDescent="0.25">
      <c r="M1348" s="2"/>
      <c r="O1348" s="1"/>
    </row>
    <row r="1349" spans="13:15" x14ac:dyDescent="0.25">
      <c r="M1349" s="2"/>
      <c r="O1349" s="1"/>
    </row>
    <row r="1350" spans="13:15" x14ac:dyDescent="0.25">
      <c r="M1350" s="2"/>
      <c r="O1350" s="1"/>
    </row>
    <row r="1351" spans="13:15" x14ac:dyDescent="0.25">
      <c r="O1351" s="1"/>
    </row>
    <row r="1352" spans="13:15" x14ac:dyDescent="0.25">
      <c r="M1352" s="2"/>
      <c r="O1352" s="1"/>
    </row>
    <row r="1353" spans="13:15" x14ac:dyDescent="0.25">
      <c r="M1353" s="2"/>
      <c r="O1353" s="1"/>
    </row>
    <row r="1354" spans="13:15" x14ac:dyDescent="0.25">
      <c r="M1354" s="2"/>
      <c r="O1354" s="1"/>
    </row>
    <row r="1355" spans="13:15" x14ac:dyDescent="0.25">
      <c r="M1355" s="2"/>
      <c r="O1355" s="1"/>
    </row>
    <row r="1356" spans="13:15" x14ac:dyDescent="0.25">
      <c r="M1356" s="2"/>
      <c r="O1356" s="1"/>
    </row>
    <row r="1357" spans="13:15" x14ac:dyDescent="0.25">
      <c r="M1357" s="2"/>
      <c r="O1357" s="1"/>
    </row>
    <row r="1358" spans="13:15" x14ac:dyDescent="0.25">
      <c r="M1358" s="2"/>
      <c r="O1358" s="1"/>
    </row>
    <row r="1359" spans="13:15" x14ac:dyDescent="0.25">
      <c r="M1359" s="2"/>
      <c r="O1359" s="1"/>
    </row>
    <row r="1360" spans="13:15" x14ac:dyDescent="0.25">
      <c r="M1360" s="2"/>
      <c r="O1360" s="1"/>
    </row>
    <row r="1361" spans="13:15" x14ac:dyDescent="0.25">
      <c r="M1361" s="2"/>
      <c r="O1361" s="1"/>
    </row>
    <row r="1362" spans="13:15" x14ac:dyDescent="0.25">
      <c r="M1362" s="2"/>
      <c r="O1362" s="1"/>
    </row>
    <row r="1363" spans="13:15" x14ac:dyDescent="0.25">
      <c r="M1363" s="2"/>
      <c r="O1363" s="1"/>
    </row>
    <row r="1364" spans="13:15" x14ac:dyDescent="0.25">
      <c r="M1364" s="2"/>
      <c r="O1364" s="1"/>
    </row>
    <row r="1365" spans="13:15" x14ac:dyDescent="0.25">
      <c r="M1365" s="2"/>
      <c r="O1365" s="1"/>
    </row>
    <row r="1366" spans="13:15" x14ac:dyDescent="0.25">
      <c r="M1366" s="2"/>
      <c r="O1366" s="1"/>
    </row>
    <row r="1367" spans="13:15" x14ac:dyDescent="0.25">
      <c r="M1367" s="2"/>
      <c r="O1367" s="1"/>
    </row>
    <row r="1368" spans="13:15" x14ac:dyDescent="0.25">
      <c r="M1368" s="2"/>
      <c r="O1368" s="1"/>
    </row>
    <row r="1369" spans="13:15" x14ac:dyDescent="0.25">
      <c r="M1369" s="2"/>
      <c r="O1369" s="1"/>
    </row>
    <row r="1370" spans="13:15" x14ac:dyDescent="0.25">
      <c r="M1370" s="2"/>
      <c r="O1370" s="1"/>
    </row>
    <row r="1371" spans="13:15" x14ac:dyDescent="0.25">
      <c r="M1371" s="2"/>
      <c r="O1371" s="1"/>
    </row>
    <row r="1372" spans="13:15" x14ac:dyDescent="0.25">
      <c r="M1372" s="2"/>
      <c r="O1372" s="1"/>
    </row>
    <row r="1373" spans="13:15" x14ac:dyDescent="0.25">
      <c r="M1373" s="2"/>
      <c r="O1373" s="1"/>
    </row>
    <row r="1374" spans="13:15" x14ac:dyDescent="0.25">
      <c r="M1374" s="2"/>
      <c r="O1374" s="1"/>
    </row>
    <row r="1375" spans="13:15" x14ac:dyDescent="0.25">
      <c r="M1375" s="2"/>
      <c r="O1375" s="1"/>
    </row>
    <row r="1376" spans="13:15" x14ac:dyDescent="0.25">
      <c r="O1376" s="1"/>
    </row>
    <row r="1377" spans="13:15" x14ac:dyDescent="0.25">
      <c r="M1377" s="2"/>
      <c r="O1377" s="1"/>
    </row>
    <row r="1378" spans="13:15" x14ac:dyDescent="0.25">
      <c r="M1378" s="2"/>
      <c r="O1378" s="1"/>
    </row>
    <row r="1379" spans="13:15" x14ac:dyDescent="0.25">
      <c r="M1379" s="2"/>
      <c r="O1379" s="1"/>
    </row>
    <row r="1380" spans="13:15" x14ac:dyDescent="0.25">
      <c r="M1380" s="2"/>
      <c r="O1380" s="1"/>
    </row>
    <row r="1381" spans="13:15" x14ac:dyDescent="0.25">
      <c r="M1381" s="2"/>
      <c r="O1381" s="1"/>
    </row>
    <row r="1382" spans="13:15" x14ac:dyDescent="0.25">
      <c r="M1382" s="2"/>
      <c r="O1382" s="1"/>
    </row>
    <row r="1383" spans="13:15" x14ac:dyDescent="0.25">
      <c r="M1383" s="2"/>
      <c r="O1383" s="1"/>
    </row>
    <row r="1384" spans="13:15" x14ac:dyDescent="0.25">
      <c r="M1384" s="2"/>
      <c r="O1384" s="1"/>
    </row>
    <row r="1385" spans="13:15" x14ac:dyDescent="0.25">
      <c r="M1385" s="2"/>
      <c r="O1385" s="1"/>
    </row>
    <row r="1386" spans="13:15" x14ac:dyDescent="0.25">
      <c r="M1386" s="2"/>
      <c r="O1386" s="1"/>
    </row>
    <row r="1387" spans="13:15" x14ac:dyDescent="0.25">
      <c r="M1387" s="2"/>
      <c r="O1387" s="1"/>
    </row>
    <row r="1388" spans="13:15" x14ac:dyDescent="0.25">
      <c r="M1388" s="2"/>
      <c r="O1388" s="1"/>
    </row>
    <row r="1389" spans="13:15" x14ac:dyDescent="0.25">
      <c r="M1389" s="2"/>
      <c r="O1389" s="1"/>
    </row>
    <row r="1390" spans="13:15" x14ac:dyDescent="0.25">
      <c r="M1390" s="2"/>
      <c r="O1390" s="1"/>
    </row>
    <row r="1391" spans="13:15" x14ac:dyDescent="0.25">
      <c r="M1391" s="2"/>
      <c r="O1391" s="1"/>
    </row>
    <row r="1392" spans="13:15" x14ac:dyDescent="0.25">
      <c r="M1392" s="2"/>
      <c r="O1392" s="1"/>
    </row>
    <row r="1393" spans="13:15" x14ac:dyDescent="0.25">
      <c r="M1393" s="2"/>
      <c r="O1393" s="1"/>
    </row>
    <row r="1394" spans="13:15" x14ac:dyDescent="0.25">
      <c r="M1394" s="2"/>
      <c r="O1394" s="1"/>
    </row>
    <row r="1395" spans="13:15" x14ac:dyDescent="0.25">
      <c r="M1395" s="2"/>
      <c r="O1395" s="1"/>
    </row>
    <row r="1396" spans="13:15" x14ac:dyDescent="0.25">
      <c r="M1396" s="2"/>
      <c r="O1396" s="1"/>
    </row>
    <row r="1397" spans="13:15" x14ac:dyDescent="0.25">
      <c r="M1397" s="2"/>
      <c r="O1397" s="1"/>
    </row>
    <row r="1398" spans="13:15" x14ac:dyDescent="0.25">
      <c r="M1398" s="2"/>
      <c r="O1398" s="1"/>
    </row>
    <row r="1399" spans="13:15" x14ac:dyDescent="0.25">
      <c r="M1399" s="2"/>
      <c r="O1399" s="1"/>
    </row>
    <row r="1400" spans="13:15" x14ac:dyDescent="0.25">
      <c r="M1400" s="2"/>
      <c r="O1400" s="1"/>
    </row>
    <row r="1401" spans="13:15" x14ac:dyDescent="0.25">
      <c r="O1401" s="1"/>
    </row>
    <row r="1402" spans="13:15" x14ac:dyDescent="0.25">
      <c r="M1402" s="2"/>
      <c r="O1402" s="1"/>
    </row>
    <row r="1403" spans="13:15" x14ac:dyDescent="0.25">
      <c r="M1403" s="2"/>
      <c r="O1403" s="1"/>
    </row>
    <row r="1404" spans="13:15" x14ac:dyDescent="0.25">
      <c r="M1404" s="2"/>
      <c r="O1404" s="1"/>
    </row>
    <row r="1405" spans="13:15" x14ac:dyDescent="0.25">
      <c r="M1405" s="2"/>
      <c r="O1405" s="1"/>
    </row>
    <row r="1406" spans="13:15" x14ac:dyDescent="0.25">
      <c r="M1406" s="2"/>
      <c r="O1406" s="1"/>
    </row>
    <row r="1407" spans="13:15" x14ac:dyDescent="0.25">
      <c r="M1407" s="2"/>
      <c r="O1407" s="1"/>
    </row>
    <row r="1408" spans="13:15" x14ac:dyDescent="0.25">
      <c r="M1408" s="2"/>
      <c r="O1408" s="1"/>
    </row>
    <row r="1409" spans="13:15" x14ac:dyDescent="0.25">
      <c r="M1409" s="2"/>
      <c r="O1409" s="1"/>
    </row>
    <row r="1410" spans="13:15" x14ac:dyDescent="0.25">
      <c r="M1410" s="2"/>
      <c r="O1410" s="1"/>
    </row>
    <row r="1411" spans="13:15" x14ac:dyDescent="0.25">
      <c r="M1411" s="2"/>
      <c r="O1411" s="1"/>
    </row>
    <row r="1412" spans="13:15" x14ac:dyDescent="0.25">
      <c r="M1412" s="2"/>
      <c r="O1412" s="1"/>
    </row>
    <row r="1413" spans="13:15" x14ac:dyDescent="0.25">
      <c r="M1413" s="2"/>
      <c r="O1413" s="1"/>
    </row>
    <row r="1414" spans="13:15" x14ac:dyDescent="0.25">
      <c r="M1414" s="2"/>
      <c r="O1414" s="1"/>
    </row>
    <row r="1415" spans="13:15" x14ac:dyDescent="0.25">
      <c r="M1415" s="2"/>
      <c r="O1415" s="1"/>
    </row>
    <row r="1416" spans="13:15" x14ac:dyDescent="0.25">
      <c r="M1416" s="2"/>
      <c r="O1416" s="1"/>
    </row>
    <row r="1417" spans="13:15" x14ac:dyDescent="0.25">
      <c r="M1417" s="2"/>
      <c r="O1417" s="1"/>
    </row>
    <row r="1418" spans="13:15" x14ac:dyDescent="0.25">
      <c r="M1418" s="2"/>
      <c r="O1418" s="1"/>
    </row>
    <row r="1419" spans="13:15" x14ac:dyDescent="0.25">
      <c r="M1419" s="2"/>
      <c r="O1419" s="1"/>
    </row>
    <row r="1420" spans="13:15" x14ac:dyDescent="0.25">
      <c r="M1420" s="2"/>
      <c r="O1420" s="1"/>
    </row>
    <row r="1421" spans="13:15" x14ac:dyDescent="0.25">
      <c r="M1421" s="2"/>
      <c r="O1421" s="1"/>
    </row>
    <row r="1422" spans="13:15" x14ac:dyDescent="0.25">
      <c r="M1422" s="2"/>
      <c r="O1422" s="1"/>
    </row>
    <row r="1423" spans="13:15" x14ac:dyDescent="0.25">
      <c r="M1423" s="2"/>
      <c r="O1423" s="1"/>
    </row>
    <row r="1424" spans="13:15" x14ac:dyDescent="0.25">
      <c r="M1424" s="2"/>
      <c r="O1424" s="1"/>
    </row>
    <row r="1425" spans="13:15" x14ac:dyDescent="0.25">
      <c r="M1425" s="2"/>
      <c r="O1425" s="1"/>
    </row>
    <row r="1426" spans="13:15" x14ac:dyDescent="0.25">
      <c r="O1426" s="1"/>
    </row>
    <row r="1427" spans="13:15" x14ac:dyDescent="0.25">
      <c r="M1427" s="2"/>
      <c r="O1427" s="1"/>
    </row>
    <row r="1428" spans="13:15" x14ac:dyDescent="0.25">
      <c r="M1428" s="2"/>
      <c r="O1428" s="1"/>
    </row>
    <row r="1429" spans="13:15" x14ac:dyDescent="0.25">
      <c r="M1429" s="2"/>
      <c r="O1429" s="1"/>
    </row>
    <row r="1430" spans="13:15" x14ac:dyDescent="0.25">
      <c r="M1430" s="2"/>
      <c r="O1430" s="1"/>
    </row>
    <row r="1431" spans="13:15" x14ac:dyDescent="0.25">
      <c r="M1431" s="2"/>
      <c r="O1431" s="1"/>
    </row>
    <row r="1432" spans="13:15" x14ac:dyDescent="0.25">
      <c r="M1432" s="2"/>
      <c r="O1432" s="1"/>
    </row>
    <row r="1433" spans="13:15" x14ac:dyDescent="0.25">
      <c r="M1433" s="2"/>
      <c r="O1433" s="1"/>
    </row>
    <row r="1434" spans="13:15" x14ac:dyDescent="0.25">
      <c r="M1434" s="2"/>
      <c r="O1434" s="1"/>
    </row>
    <row r="1435" spans="13:15" x14ac:dyDescent="0.25">
      <c r="M1435" s="2"/>
      <c r="O1435" s="1"/>
    </row>
    <row r="1436" spans="13:15" x14ac:dyDescent="0.25">
      <c r="M1436" s="2"/>
      <c r="O1436" s="1"/>
    </row>
    <row r="1437" spans="13:15" x14ac:dyDescent="0.25">
      <c r="M1437" s="2"/>
      <c r="O1437" s="1"/>
    </row>
    <row r="1438" spans="13:15" x14ac:dyDescent="0.25">
      <c r="M1438" s="2"/>
      <c r="O1438" s="1"/>
    </row>
    <row r="1439" spans="13:15" x14ac:dyDescent="0.25">
      <c r="M1439" s="2"/>
      <c r="O1439" s="1"/>
    </row>
    <row r="1440" spans="13:15" x14ac:dyDescent="0.25">
      <c r="M1440" s="2"/>
      <c r="O1440" s="1"/>
    </row>
    <row r="1441" spans="13:15" x14ac:dyDescent="0.25">
      <c r="M1441" s="2"/>
      <c r="O1441" s="1"/>
    </row>
    <row r="1442" spans="13:15" x14ac:dyDescent="0.25">
      <c r="M1442" s="2"/>
      <c r="O1442" s="1"/>
    </row>
    <row r="1443" spans="13:15" x14ac:dyDescent="0.25">
      <c r="M1443" s="2"/>
      <c r="O1443" s="1"/>
    </row>
    <row r="1444" spans="13:15" x14ac:dyDescent="0.25">
      <c r="M1444" s="2"/>
      <c r="O1444" s="1"/>
    </row>
    <row r="1445" spans="13:15" x14ac:dyDescent="0.25">
      <c r="M1445" s="2"/>
      <c r="O1445" s="1"/>
    </row>
    <row r="1446" spans="13:15" x14ac:dyDescent="0.25">
      <c r="M1446" s="2"/>
      <c r="O1446" s="1"/>
    </row>
    <row r="1447" spans="13:15" x14ac:dyDescent="0.25">
      <c r="M1447" s="2"/>
      <c r="O1447" s="1"/>
    </row>
    <row r="1448" spans="13:15" x14ac:dyDescent="0.25">
      <c r="M1448" s="2"/>
      <c r="O1448" s="1"/>
    </row>
    <row r="1449" spans="13:15" x14ac:dyDescent="0.25">
      <c r="M1449" s="2"/>
      <c r="O1449" s="1"/>
    </row>
    <row r="1450" spans="13:15" x14ac:dyDescent="0.25">
      <c r="M1450" s="2"/>
      <c r="O1450" s="1"/>
    </row>
    <row r="1451" spans="13:15" x14ac:dyDescent="0.25">
      <c r="O1451" s="1"/>
    </row>
    <row r="1452" spans="13:15" x14ac:dyDescent="0.25">
      <c r="M1452" s="2"/>
      <c r="O1452" s="1"/>
    </row>
    <row r="1453" spans="13:15" x14ac:dyDescent="0.25">
      <c r="M1453" s="2"/>
      <c r="O1453" s="1"/>
    </row>
    <row r="1454" spans="13:15" x14ac:dyDescent="0.25">
      <c r="M1454" s="2"/>
      <c r="O1454" s="1"/>
    </row>
    <row r="1455" spans="13:15" x14ac:dyDescent="0.25">
      <c r="M1455" s="2"/>
      <c r="O1455" s="1"/>
    </row>
    <row r="1456" spans="13:15" x14ac:dyDescent="0.25">
      <c r="M1456" s="2"/>
      <c r="O1456" s="1"/>
    </row>
    <row r="1457" spans="13:15" x14ac:dyDescent="0.25">
      <c r="M1457" s="2"/>
      <c r="O1457" s="1"/>
    </row>
    <row r="1458" spans="13:15" x14ac:dyDescent="0.25">
      <c r="M1458" s="2"/>
      <c r="O1458" s="1"/>
    </row>
    <row r="1459" spans="13:15" x14ac:dyDescent="0.25">
      <c r="M1459" s="2"/>
      <c r="O1459" s="1"/>
    </row>
    <row r="1460" spans="13:15" x14ac:dyDescent="0.25">
      <c r="M1460" s="2"/>
      <c r="O1460" s="1"/>
    </row>
    <row r="1461" spans="13:15" x14ac:dyDescent="0.25">
      <c r="M1461" s="2"/>
      <c r="O1461" s="1"/>
    </row>
    <row r="1462" spans="13:15" x14ac:dyDescent="0.25">
      <c r="M1462" s="2"/>
      <c r="O1462" s="1"/>
    </row>
    <row r="1463" spans="13:15" x14ac:dyDescent="0.25">
      <c r="M1463" s="2"/>
      <c r="O1463" s="1"/>
    </row>
    <row r="1464" spans="13:15" x14ac:dyDescent="0.25">
      <c r="M1464" s="2"/>
      <c r="O1464" s="1"/>
    </row>
    <row r="1465" spans="13:15" x14ac:dyDescent="0.25">
      <c r="M1465" s="2"/>
      <c r="O1465" s="1"/>
    </row>
    <row r="1466" spans="13:15" x14ac:dyDescent="0.25">
      <c r="M1466" s="2"/>
      <c r="O1466" s="1"/>
    </row>
    <row r="1467" spans="13:15" x14ac:dyDescent="0.25">
      <c r="M1467" s="2"/>
      <c r="O1467" s="1"/>
    </row>
    <row r="1468" spans="13:15" x14ac:dyDescent="0.25">
      <c r="M1468" s="2"/>
      <c r="O1468" s="1"/>
    </row>
    <row r="1469" spans="13:15" x14ac:dyDescent="0.25">
      <c r="M1469" s="2"/>
      <c r="O1469" s="1"/>
    </row>
    <row r="1470" spans="13:15" x14ac:dyDescent="0.25">
      <c r="M1470" s="2"/>
      <c r="O1470" s="1"/>
    </row>
    <row r="1471" spans="13:15" x14ac:dyDescent="0.25">
      <c r="M1471" s="2"/>
      <c r="O1471" s="1"/>
    </row>
    <row r="1472" spans="13:15" x14ac:dyDescent="0.25">
      <c r="M1472" s="2"/>
      <c r="O1472" s="1"/>
    </row>
    <row r="1473" spans="13:15" x14ac:dyDescent="0.25">
      <c r="M1473" s="2"/>
      <c r="O1473" s="1"/>
    </row>
    <row r="1474" spans="13:15" x14ac:dyDescent="0.25">
      <c r="M1474" s="2"/>
      <c r="O1474" s="1"/>
    </row>
    <row r="1475" spans="13:15" x14ac:dyDescent="0.25">
      <c r="M1475" s="2"/>
      <c r="O1475" s="1"/>
    </row>
    <row r="1476" spans="13:15" x14ac:dyDescent="0.25">
      <c r="O1476" s="1"/>
    </row>
    <row r="1477" spans="13:15" x14ac:dyDescent="0.25">
      <c r="M1477" s="2"/>
      <c r="O1477" s="1"/>
    </row>
    <row r="1478" spans="13:15" x14ac:dyDescent="0.25">
      <c r="M1478" s="2"/>
      <c r="O1478" s="1"/>
    </row>
    <row r="1479" spans="13:15" x14ac:dyDescent="0.25">
      <c r="M1479" s="2"/>
      <c r="O1479" s="1"/>
    </row>
    <row r="1480" spans="13:15" x14ac:dyDescent="0.25">
      <c r="M1480" s="2"/>
      <c r="O1480" s="1"/>
    </row>
    <row r="1481" spans="13:15" x14ac:dyDescent="0.25">
      <c r="M1481" s="2"/>
      <c r="O1481" s="1"/>
    </row>
    <row r="1482" spans="13:15" x14ac:dyDescent="0.25">
      <c r="M1482" s="2"/>
      <c r="O1482" s="1"/>
    </row>
    <row r="1483" spans="13:15" x14ac:dyDescent="0.25">
      <c r="M1483" s="2"/>
      <c r="O1483" s="1"/>
    </row>
    <row r="1484" spans="13:15" x14ac:dyDescent="0.25">
      <c r="M1484" s="2"/>
      <c r="O1484" s="1"/>
    </row>
    <row r="1485" spans="13:15" x14ac:dyDescent="0.25">
      <c r="M1485" s="2"/>
      <c r="O1485" s="1"/>
    </row>
    <row r="1486" spans="13:15" x14ac:dyDescent="0.25">
      <c r="M1486" s="2"/>
      <c r="O1486" s="1"/>
    </row>
    <row r="1487" spans="13:15" x14ac:dyDescent="0.25">
      <c r="M1487" s="2"/>
      <c r="O1487" s="1"/>
    </row>
    <row r="1488" spans="13:15" x14ac:dyDescent="0.25">
      <c r="M1488" s="2"/>
      <c r="O1488" s="1"/>
    </row>
    <row r="1489" spans="13:15" x14ac:dyDescent="0.25">
      <c r="M1489" s="2"/>
      <c r="O1489" s="1"/>
    </row>
    <row r="1490" spans="13:15" x14ac:dyDescent="0.25">
      <c r="M1490" s="2"/>
      <c r="O1490" s="1"/>
    </row>
    <row r="1491" spans="13:15" x14ac:dyDescent="0.25">
      <c r="M1491" s="2"/>
      <c r="O1491" s="1"/>
    </row>
    <row r="1492" spans="13:15" x14ac:dyDescent="0.25">
      <c r="M1492" s="2"/>
      <c r="O1492" s="1"/>
    </row>
    <row r="1493" spans="13:15" x14ac:dyDescent="0.25">
      <c r="M1493" s="2"/>
      <c r="O1493" s="1"/>
    </row>
    <row r="1494" spans="13:15" x14ac:dyDescent="0.25">
      <c r="M1494" s="2"/>
      <c r="O1494" s="1"/>
    </row>
    <row r="1495" spans="13:15" x14ac:dyDescent="0.25">
      <c r="M1495" s="2"/>
      <c r="O1495" s="1"/>
    </row>
    <row r="1496" spans="13:15" x14ac:dyDescent="0.25">
      <c r="M1496" s="2"/>
      <c r="O1496" s="1"/>
    </row>
    <row r="1497" spans="13:15" x14ac:dyDescent="0.25">
      <c r="M1497" s="2"/>
      <c r="O1497" s="1"/>
    </row>
    <row r="1498" spans="13:15" x14ac:dyDescent="0.25">
      <c r="M1498" s="2"/>
      <c r="O1498" s="1"/>
    </row>
    <row r="1499" spans="13:15" x14ac:dyDescent="0.25">
      <c r="M1499" s="2"/>
      <c r="O1499" s="1"/>
    </row>
    <row r="1500" spans="13:15" x14ac:dyDescent="0.25">
      <c r="M1500" s="2"/>
      <c r="O1500" s="1"/>
    </row>
    <row r="1501" spans="13:15" x14ac:dyDescent="0.25">
      <c r="O1501" s="1"/>
    </row>
    <row r="1502" spans="13:15" x14ac:dyDescent="0.25">
      <c r="M1502" s="2"/>
      <c r="O1502" s="1"/>
    </row>
    <row r="1503" spans="13:15" x14ac:dyDescent="0.25">
      <c r="M1503" s="2"/>
      <c r="O1503" s="1"/>
    </row>
    <row r="1504" spans="13:15" x14ac:dyDescent="0.25">
      <c r="M1504" s="2"/>
      <c r="O1504" s="1"/>
    </row>
    <row r="1505" spans="13:15" x14ac:dyDescent="0.25">
      <c r="M1505" s="2"/>
      <c r="O1505" s="1"/>
    </row>
    <row r="1506" spans="13:15" x14ac:dyDescent="0.25">
      <c r="M1506" s="2"/>
      <c r="O1506" s="1"/>
    </row>
    <row r="1507" spans="13:15" x14ac:dyDescent="0.25">
      <c r="M1507" s="2"/>
      <c r="O1507" s="1"/>
    </row>
    <row r="1508" spans="13:15" x14ac:dyDescent="0.25">
      <c r="M1508" s="2"/>
      <c r="O1508" s="1"/>
    </row>
    <row r="1509" spans="13:15" x14ac:dyDescent="0.25">
      <c r="M1509" s="2"/>
      <c r="O1509" s="1"/>
    </row>
    <row r="1510" spans="13:15" x14ac:dyDescent="0.25">
      <c r="M1510" s="2"/>
      <c r="O1510" s="1"/>
    </row>
    <row r="1511" spans="13:15" x14ac:dyDescent="0.25">
      <c r="M1511" s="2"/>
      <c r="O1511" s="1"/>
    </row>
    <row r="1512" spans="13:15" x14ac:dyDescent="0.25">
      <c r="M1512" s="2"/>
      <c r="O1512" s="1"/>
    </row>
    <row r="1513" spans="13:15" x14ac:dyDescent="0.25">
      <c r="M1513" s="2"/>
      <c r="O1513" s="1"/>
    </row>
    <row r="1514" spans="13:15" x14ac:dyDescent="0.25">
      <c r="M1514" s="2"/>
      <c r="O1514" s="1"/>
    </row>
    <row r="1515" spans="13:15" x14ac:dyDescent="0.25">
      <c r="M1515" s="2"/>
      <c r="O1515" s="1"/>
    </row>
    <row r="1516" spans="13:15" x14ac:dyDescent="0.25">
      <c r="M1516" s="2"/>
      <c r="O1516" s="1"/>
    </row>
    <row r="1517" spans="13:15" x14ac:dyDescent="0.25">
      <c r="M1517" s="2"/>
      <c r="O1517" s="1"/>
    </row>
    <row r="1518" spans="13:15" x14ac:dyDescent="0.25">
      <c r="M1518" s="2"/>
      <c r="O1518" s="1"/>
    </row>
    <row r="1519" spans="13:15" x14ac:dyDescent="0.25">
      <c r="M1519" s="2"/>
      <c r="O1519" s="1"/>
    </row>
    <row r="1520" spans="13:15" x14ac:dyDescent="0.25">
      <c r="M1520" s="2"/>
      <c r="O1520" s="1"/>
    </row>
    <row r="1521" spans="13:15" x14ac:dyDescent="0.25">
      <c r="M1521" s="2"/>
      <c r="O1521" s="1"/>
    </row>
    <row r="1522" spans="13:15" x14ac:dyDescent="0.25">
      <c r="M1522" s="2"/>
      <c r="O1522" s="1"/>
    </row>
    <row r="1523" spans="13:15" x14ac:dyDescent="0.25">
      <c r="M1523" s="2"/>
      <c r="O1523" s="1"/>
    </row>
    <row r="1524" spans="13:15" x14ac:dyDescent="0.25">
      <c r="M1524" s="2"/>
      <c r="O1524" s="1"/>
    </row>
    <row r="1525" spans="13:15" x14ac:dyDescent="0.25">
      <c r="M1525" s="2"/>
      <c r="O1525" s="1"/>
    </row>
    <row r="1526" spans="13:15" x14ac:dyDescent="0.25">
      <c r="O1526" s="1"/>
    </row>
    <row r="1527" spans="13:15" x14ac:dyDescent="0.25">
      <c r="M1527" s="2"/>
      <c r="O1527" s="1"/>
    </row>
    <row r="1528" spans="13:15" x14ac:dyDescent="0.25">
      <c r="M1528" s="2"/>
      <c r="O1528" s="1"/>
    </row>
    <row r="1529" spans="13:15" x14ac:dyDescent="0.25">
      <c r="M1529" s="2"/>
      <c r="O1529" s="1"/>
    </row>
    <row r="1530" spans="13:15" x14ac:dyDescent="0.25">
      <c r="M1530" s="2"/>
      <c r="O1530" s="1"/>
    </row>
    <row r="1531" spans="13:15" x14ac:dyDescent="0.25">
      <c r="M1531" s="2"/>
      <c r="O1531" s="1"/>
    </row>
    <row r="1532" spans="13:15" x14ac:dyDescent="0.25">
      <c r="M1532" s="2"/>
      <c r="O1532" s="1"/>
    </row>
    <row r="1533" spans="13:15" x14ac:dyDescent="0.25">
      <c r="M1533" s="2"/>
      <c r="O1533" s="1"/>
    </row>
    <row r="1534" spans="13:15" x14ac:dyDescent="0.25">
      <c r="M1534" s="2"/>
      <c r="O1534" s="1"/>
    </row>
    <row r="1535" spans="13:15" x14ac:dyDescent="0.25">
      <c r="M1535" s="2"/>
      <c r="O1535" s="1"/>
    </row>
    <row r="1536" spans="13:15" x14ac:dyDescent="0.25">
      <c r="M1536" s="2"/>
      <c r="O1536" s="1"/>
    </row>
    <row r="1537" spans="13:15" x14ac:dyDescent="0.25">
      <c r="M1537" s="2"/>
      <c r="O1537" s="1"/>
    </row>
    <row r="1538" spans="13:15" x14ac:dyDescent="0.25">
      <c r="M1538" s="2"/>
      <c r="O1538" s="1"/>
    </row>
    <row r="1539" spans="13:15" x14ac:dyDescent="0.25">
      <c r="M1539" s="2"/>
      <c r="O1539" s="1"/>
    </row>
    <row r="1540" spans="13:15" x14ac:dyDescent="0.25">
      <c r="M1540" s="2"/>
      <c r="O1540" s="1"/>
    </row>
    <row r="1541" spans="13:15" x14ac:dyDescent="0.25">
      <c r="M1541" s="2"/>
      <c r="O1541" s="1"/>
    </row>
    <row r="1542" spans="13:15" x14ac:dyDescent="0.25">
      <c r="M1542" s="2"/>
      <c r="O1542" s="1"/>
    </row>
    <row r="1543" spans="13:15" x14ac:dyDescent="0.25">
      <c r="M1543" s="2"/>
      <c r="O1543" s="1"/>
    </row>
    <row r="1544" spans="13:15" x14ac:dyDescent="0.25">
      <c r="M1544" s="2"/>
      <c r="O1544" s="1"/>
    </row>
    <row r="1545" spans="13:15" x14ac:dyDescent="0.25">
      <c r="M1545" s="2"/>
      <c r="O1545" s="1"/>
    </row>
    <row r="1546" spans="13:15" x14ac:dyDescent="0.25">
      <c r="M1546" s="2"/>
      <c r="O1546" s="1"/>
    </row>
    <row r="1547" spans="13:15" x14ac:dyDescent="0.25">
      <c r="M1547" s="2"/>
      <c r="O1547" s="1"/>
    </row>
    <row r="1548" spans="13:15" x14ac:dyDescent="0.25">
      <c r="M1548" s="2"/>
      <c r="O1548" s="1"/>
    </row>
    <row r="1549" spans="13:15" x14ac:dyDescent="0.25">
      <c r="M1549" s="2"/>
      <c r="O1549" s="1"/>
    </row>
    <row r="1550" spans="13:15" x14ac:dyDescent="0.25">
      <c r="M1550" s="2"/>
      <c r="O1550" s="1"/>
    </row>
    <row r="1551" spans="13:15" x14ac:dyDescent="0.25">
      <c r="O1551" s="1"/>
    </row>
    <row r="1552" spans="13:15" x14ac:dyDescent="0.25">
      <c r="M1552" s="2"/>
      <c r="O1552" s="1"/>
    </row>
    <row r="1553" spans="13:15" x14ac:dyDescent="0.25">
      <c r="M1553" s="2"/>
      <c r="O1553" s="1"/>
    </row>
    <row r="1554" spans="13:15" x14ac:dyDescent="0.25">
      <c r="M1554" s="2"/>
      <c r="O1554" s="1"/>
    </row>
    <row r="1555" spans="13:15" x14ac:dyDescent="0.25">
      <c r="M1555" s="2"/>
      <c r="O1555" s="1"/>
    </row>
    <row r="1556" spans="13:15" x14ac:dyDescent="0.25">
      <c r="M1556" s="2"/>
      <c r="O1556" s="1"/>
    </row>
    <row r="1557" spans="13:15" x14ac:dyDescent="0.25">
      <c r="M1557" s="2"/>
      <c r="O1557" s="1"/>
    </row>
    <row r="1558" spans="13:15" x14ac:dyDescent="0.25">
      <c r="M1558" s="2"/>
      <c r="O1558" s="1"/>
    </row>
    <row r="1559" spans="13:15" x14ac:dyDescent="0.25">
      <c r="M1559" s="2"/>
      <c r="O1559" s="1"/>
    </row>
    <row r="1560" spans="13:15" x14ac:dyDescent="0.25">
      <c r="M1560" s="2"/>
      <c r="O1560" s="1"/>
    </row>
    <row r="1561" spans="13:15" x14ac:dyDescent="0.25">
      <c r="M1561" s="2"/>
      <c r="O1561" s="1"/>
    </row>
    <row r="1562" spans="13:15" x14ac:dyDescent="0.25">
      <c r="M1562" s="2"/>
      <c r="O1562" s="1"/>
    </row>
    <row r="1563" spans="13:15" x14ac:dyDescent="0.25">
      <c r="M1563" s="2"/>
      <c r="O1563" s="1"/>
    </row>
    <row r="1564" spans="13:15" x14ac:dyDescent="0.25">
      <c r="M1564" s="2"/>
      <c r="O1564" s="1"/>
    </row>
    <row r="1565" spans="13:15" x14ac:dyDescent="0.25">
      <c r="M1565" s="2"/>
      <c r="O1565" s="1"/>
    </row>
    <row r="1566" spans="13:15" x14ac:dyDescent="0.25">
      <c r="M1566" s="2"/>
      <c r="O1566" s="1"/>
    </row>
    <row r="1567" spans="13:15" x14ac:dyDescent="0.25">
      <c r="M1567" s="2"/>
      <c r="O1567" s="1"/>
    </row>
    <row r="1568" spans="13:15" x14ac:dyDescent="0.25">
      <c r="M1568" s="2"/>
      <c r="O1568" s="1"/>
    </row>
    <row r="1569" spans="13:15" x14ac:dyDescent="0.25">
      <c r="M1569" s="2"/>
      <c r="O1569" s="1"/>
    </row>
    <row r="1570" spans="13:15" x14ac:dyDescent="0.25">
      <c r="M1570" s="2"/>
      <c r="O1570" s="1"/>
    </row>
    <row r="1571" spans="13:15" x14ac:dyDescent="0.25">
      <c r="M1571" s="2"/>
      <c r="O1571" s="1"/>
    </row>
    <row r="1572" spans="13:15" x14ac:dyDescent="0.25">
      <c r="M1572" s="2"/>
      <c r="O1572" s="1"/>
    </row>
    <row r="1573" spans="13:15" x14ac:dyDescent="0.25">
      <c r="M1573" s="2"/>
      <c r="O1573" s="1"/>
    </row>
    <row r="1574" spans="13:15" x14ac:dyDescent="0.25">
      <c r="M1574" s="2"/>
      <c r="O1574" s="1"/>
    </row>
    <row r="1575" spans="13:15" x14ac:dyDescent="0.25">
      <c r="M1575" s="2"/>
      <c r="O1575" s="1"/>
    </row>
    <row r="1576" spans="13:15" x14ac:dyDescent="0.25">
      <c r="O1576" s="1"/>
    </row>
    <row r="1577" spans="13:15" x14ac:dyDescent="0.25">
      <c r="M1577" s="2"/>
      <c r="O1577" s="1"/>
    </row>
    <row r="1578" spans="13:15" x14ac:dyDescent="0.25">
      <c r="M1578" s="2"/>
      <c r="O1578" s="1"/>
    </row>
    <row r="1579" spans="13:15" x14ac:dyDescent="0.25">
      <c r="M1579" s="2"/>
      <c r="O1579" s="1"/>
    </row>
    <row r="1580" spans="13:15" x14ac:dyDescent="0.25">
      <c r="M1580" s="2"/>
      <c r="O1580" s="1"/>
    </row>
    <row r="1581" spans="13:15" x14ac:dyDescent="0.25">
      <c r="M1581" s="2"/>
      <c r="O1581" s="1"/>
    </row>
    <row r="1582" spans="13:15" x14ac:dyDescent="0.25">
      <c r="M1582" s="2"/>
      <c r="O1582" s="1"/>
    </row>
    <row r="1583" spans="13:15" x14ac:dyDescent="0.25">
      <c r="M1583" s="2"/>
      <c r="O1583" s="1"/>
    </row>
    <row r="1584" spans="13:15" x14ac:dyDescent="0.25">
      <c r="M1584" s="2"/>
      <c r="O1584" s="1"/>
    </row>
    <row r="1585" spans="13:15" x14ac:dyDescent="0.25">
      <c r="M1585" s="2"/>
      <c r="O1585" s="1"/>
    </row>
    <row r="1586" spans="13:15" x14ac:dyDescent="0.25">
      <c r="M1586" s="2"/>
      <c r="O1586" s="1"/>
    </row>
    <row r="1587" spans="13:15" x14ac:dyDescent="0.25">
      <c r="M1587" s="2"/>
      <c r="O1587" s="1"/>
    </row>
    <row r="1588" spans="13:15" x14ac:dyDescent="0.25">
      <c r="M1588" s="2"/>
      <c r="O1588" s="1"/>
    </row>
    <row r="1589" spans="13:15" x14ac:dyDescent="0.25">
      <c r="M1589" s="2"/>
      <c r="O1589" s="1"/>
    </row>
    <row r="1590" spans="13:15" x14ac:dyDescent="0.25">
      <c r="M1590" s="2"/>
      <c r="O1590" s="1"/>
    </row>
    <row r="1591" spans="13:15" x14ac:dyDescent="0.25">
      <c r="M1591" s="2"/>
      <c r="O1591" s="1"/>
    </row>
    <row r="1592" spans="13:15" x14ac:dyDescent="0.25">
      <c r="M1592" s="2"/>
      <c r="O1592" s="1"/>
    </row>
    <row r="1593" spans="13:15" x14ac:dyDescent="0.25">
      <c r="M1593" s="2"/>
      <c r="O1593" s="1"/>
    </row>
    <row r="1594" spans="13:15" x14ac:dyDescent="0.25">
      <c r="M1594" s="2"/>
      <c r="O1594" s="1"/>
    </row>
    <row r="1595" spans="13:15" x14ac:dyDescent="0.25">
      <c r="M1595" s="2"/>
      <c r="O1595" s="1"/>
    </row>
    <row r="1596" spans="13:15" x14ac:dyDescent="0.25">
      <c r="M1596" s="2"/>
      <c r="O1596" s="1"/>
    </row>
    <row r="1597" spans="13:15" x14ac:dyDescent="0.25">
      <c r="M1597" s="2"/>
      <c r="O1597" s="1"/>
    </row>
    <row r="1598" spans="13:15" x14ac:dyDescent="0.25">
      <c r="M1598" s="2"/>
      <c r="O1598" s="1"/>
    </row>
    <row r="1599" spans="13:15" x14ac:dyDescent="0.25">
      <c r="M1599" s="2"/>
      <c r="O1599" s="1"/>
    </row>
    <row r="1600" spans="13:15" x14ac:dyDescent="0.25">
      <c r="M1600" s="2"/>
      <c r="O1600" s="1"/>
    </row>
    <row r="1601" spans="13:15" x14ac:dyDescent="0.25">
      <c r="O1601" s="1"/>
    </row>
    <row r="1602" spans="13:15" x14ac:dyDescent="0.25">
      <c r="M1602" s="2"/>
      <c r="O1602" s="1"/>
    </row>
    <row r="1603" spans="13:15" x14ac:dyDescent="0.25">
      <c r="M1603" s="2"/>
      <c r="O1603" s="1"/>
    </row>
    <row r="1604" spans="13:15" x14ac:dyDescent="0.25">
      <c r="M1604" s="2"/>
      <c r="O1604" s="1"/>
    </row>
    <row r="1605" spans="13:15" x14ac:dyDescent="0.25">
      <c r="M1605" s="2"/>
      <c r="O1605" s="1"/>
    </row>
    <row r="1606" spans="13:15" x14ac:dyDescent="0.25">
      <c r="M1606" s="2"/>
      <c r="O1606" s="1"/>
    </row>
    <row r="1607" spans="13:15" x14ac:dyDescent="0.25">
      <c r="M1607" s="2"/>
      <c r="O1607" s="1"/>
    </row>
    <row r="1608" spans="13:15" x14ac:dyDescent="0.25">
      <c r="M1608" s="2"/>
      <c r="O1608" s="1"/>
    </row>
    <row r="1609" spans="13:15" x14ac:dyDescent="0.25">
      <c r="M1609" s="2"/>
      <c r="O1609" s="1"/>
    </row>
    <row r="1610" spans="13:15" x14ac:dyDescent="0.25">
      <c r="M1610" s="2"/>
      <c r="O1610" s="1"/>
    </row>
    <row r="1611" spans="13:15" x14ac:dyDescent="0.25">
      <c r="M1611" s="2"/>
      <c r="O1611" s="1"/>
    </row>
    <row r="1612" spans="13:15" x14ac:dyDescent="0.25">
      <c r="M1612" s="2"/>
      <c r="O1612" s="1"/>
    </row>
    <row r="1613" spans="13:15" x14ac:dyDescent="0.25">
      <c r="M1613" s="2"/>
      <c r="O1613" s="1"/>
    </row>
    <row r="1614" spans="13:15" x14ac:dyDescent="0.25">
      <c r="M1614" s="2"/>
      <c r="O1614" s="1"/>
    </row>
    <row r="1615" spans="13:15" x14ac:dyDescent="0.25">
      <c r="M1615" s="2"/>
      <c r="O1615" s="1"/>
    </row>
    <row r="1616" spans="13:15" x14ac:dyDescent="0.25">
      <c r="M1616" s="2"/>
      <c r="O1616" s="1"/>
    </row>
    <row r="1617" spans="13:15" x14ac:dyDescent="0.25">
      <c r="M1617" s="2"/>
      <c r="O1617" s="1"/>
    </row>
    <row r="1618" spans="13:15" x14ac:dyDescent="0.25">
      <c r="M1618" s="2"/>
      <c r="O1618" s="1"/>
    </row>
    <row r="1619" spans="13:15" x14ac:dyDescent="0.25">
      <c r="M1619" s="2"/>
      <c r="O1619" s="1"/>
    </row>
    <row r="1620" spans="13:15" x14ac:dyDescent="0.25">
      <c r="M1620" s="2"/>
      <c r="O1620" s="1"/>
    </row>
    <row r="1621" spans="13:15" x14ac:dyDescent="0.25">
      <c r="M1621" s="2"/>
      <c r="O1621" s="1"/>
    </row>
    <row r="1622" spans="13:15" x14ac:dyDescent="0.25">
      <c r="M1622" s="2"/>
      <c r="O1622" s="1"/>
    </row>
    <row r="1623" spans="13:15" x14ac:dyDescent="0.25">
      <c r="M1623" s="2"/>
      <c r="O1623" s="1"/>
    </row>
    <row r="1624" spans="13:15" x14ac:dyDescent="0.25">
      <c r="M1624" s="2"/>
      <c r="O1624" s="1"/>
    </row>
    <row r="1625" spans="13:15" x14ac:dyDescent="0.25">
      <c r="M1625" s="2"/>
      <c r="O1625" s="1"/>
    </row>
    <row r="1626" spans="13:15" x14ac:dyDescent="0.25">
      <c r="O1626" s="1"/>
    </row>
    <row r="1627" spans="13:15" x14ac:dyDescent="0.25">
      <c r="M1627" s="2"/>
      <c r="O1627" s="1"/>
    </row>
    <row r="1628" spans="13:15" x14ac:dyDescent="0.25">
      <c r="M1628" s="2"/>
      <c r="O1628" s="1"/>
    </row>
    <row r="1629" spans="13:15" x14ac:dyDescent="0.25">
      <c r="M1629" s="2"/>
      <c r="O1629" s="1"/>
    </row>
    <row r="1630" spans="13:15" x14ac:dyDescent="0.25">
      <c r="M1630" s="2"/>
      <c r="O1630" s="1"/>
    </row>
    <row r="1631" spans="13:15" x14ac:dyDescent="0.25">
      <c r="M1631" s="2"/>
      <c r="O1631" s="1"/>
    </row>
    <row r="1632" spans="13:15" x14ac:dyDescent="0.25">
      <c r="M1632" s="2"/>
      <c r="O1632" s="1"/>
    </row>
    <row r="1633" spans="13:15" x14ac:dyDescent="0.25">
      <c r="M1633" s="2"/>
      <c r="O1633" s="1"/>
    </row>
    <row r="1634" spans="13:15" x14ac:dyDescent="0.25">
      <c r="M1634" s="2"/>
      <c r="O1634" s="1"/>
    </row>
    <row r="1635" spans="13:15" x14ac:dyDescent="0.25">
      <c r="M1635" s="2"/>
      <c r="O1635" s="1"/>
    </row>
    <row r="1636" spans="13:15" x14ac:dyDescent="0.25">
      <c r="M1636" s="2"/>
      <c r="O1636" s="1"/>
    </row>
    <row r="1637" spans="13:15" x14ac:dyDescent="0.25">
      <c r="M1637" s="2"/>
      <c r="O1637" s="1"/>
    </row>
    <row r="1638" spans="13:15" x14ac:dyDescent="0.25">
      <c r="M1638" s="2"/>
      <c r="O1638" s="1"/>
    </row>
    <row r="1639" spans="13:15" x14ac:dyDescent="0.25">
      <c r="M1639" s="2"/>
      <c r="O1639" s="1"/>
    </row>
    <row r="1640" spans="13:15" x14ac:dyDescent="0.25">
      <c r="M1640" s="2"/>
      <c r="O1640" s="1"/>
    </row>
    <row r="1641" spans="13:15" x14ac:dyDescent="0.25">
      <c r="M1641" s="2"/>
      <c r="O1641" s="1"/>
    </row>
    <row r="1642" spans="13:15" x14ac:dyDescent="0.25">
      <c r="M1642" s="2"/>
      <c r="O1642" s="1"/>
    </row>
    <row r="1643" spans="13:15" x14ac:dyDescent="0.25">
      <c r="M1643" s="2"/>
      <c r="O1643" s="1"/>
    </row>
    <row r="1644" spans="13:15" x14ac:dyDescent="0.25">
      <c r="M1644" s="2"/>
      <c r="O1644" s="1"/>
    </row>
    <row r="1645" spans="13:15" x14ac:dyDescent="0.25">
      <c r="M1645" s="2"/>
      <c r="O1645" s="1"/>
    </row>
    <row r="1646" spans="13:15" x14ac:dyDescent="0.25">
      <c r="M1646" s="2"/>
      <c r="O1646" s="1"/>
    </row>
    <row r="1647" spans="13:15" x14ac:dyDescent="0.25">
      <c r="M1647" s="2"/>
      <c r="O1647" s="1"/>
    </row>
    <row r="1648" spans="13:15" x14ac:dyDescent="0.25">
      <c r="M1648" s="2"/>
      <c r="O1648" s="1"/>
    </row>
    <row r="1649" spans="13:15" x14ac:dyDescent="0.25">
      <c r="M1649" s="2"/>
      <c r="O1649" s="1"/>
    </row>
    <row r="1650" spans="13:15" x14ac:dyDescent="0.25">
      <c r="M1650" s="2"/>
      <c r="O1650" s="1"/>
    </row>
    <row r="1651" spans="13:15" x14ac:dyDescent="0.25">
      <c r="O1651" s="1"/>
    </row>
    <row r="1652" spans="13:15" x14ac:dyDescent="0.25">
      <c r="M1652" s="2"/>
      <c r="O1652" s="1"/>
    </row>
    <row r="1653" spans="13:15" x14ac:dyDescent="0.25">
      <c r="M1653" s="2"/>
      <c r="O1653" s="1"/>
    </row>
    <row r="1654" spans="13:15" x14ac:dyDescent="0.25">
      <c r="M1654" s="2"/>
      <c r="O1654" s="1"/>
    </row>
    <row r="1655" spans="13:15" x14ac:dyDescent="0.25">
      <c r="M1655" s="2"/>
      <c r="O1655" s="1"/>
    </row>
    <row r="1656" spans="13:15" x14ac:dyDescent="0.25">
      <c r="M1656" s="2"/>
      <c r="O1656" s="1"/>
    </row>
    <row r="1657" spans="13:15" x14ac:dyDescent="0.25">
      <c r="M1657" s="2"/>
      <c r="O1657" s="1"/>
    </row>
    <row r="1658" spans="13:15" x14ac:dyDescent="0.25">
      <c r="M1658" s="2"/>
      <c r="O1658" s="1"/>
    </row>
    <row r="1659" spans="13:15" x14ac:dyDescent="0.25">
      <c r="M1659" s="2"/>
      <c r="O1659" s="1"/>
    </row>
    <row r="1660" spans="13:15" x14ac:dyDescent="0.25">
      <c r="M1660" s="2"/>
      <c r="O1660" s="1"/>
    </row>
    <row r="1661" spans="13:15" x14ac:dyDescent="0.25">
      <c r="M1661" s="2"/>
      <c r="O1661" s="1"/>
    </row>
    <row r="1662" spans="13:15" x14ac:dyDescent="0.25">
      <c r="M1662" s="2"/>
      <c r="O1662" s="1"/>
    </row>
    <row r="1663" spans="13:15" x14ac:dyDescent="0.25">
      <c r="M1663" s="2"/>
      <c r="O1663" s="1"/>
    </row>
    <row r="1664" spans="13:15" x14ac:dyDescent="0.25">
      <c r="M1664" s="2"/>
      <c r="O1664" s="1"/>
    </row>
    <row r="1665" spans="13:15" x14ac:dyDescent="0.25">
      <c r="M1665" s="2"/>
      <c r="O1665" s="1"/>
    </row>
    <row r="1666" spans="13:15" x14ac:dyDescent="0.25">
      <c r="M1666" s="2"/>
      <c r="O1666" s="1"/>
    </row>
    <row r="1667" spans="13:15" x14ac:dyDescent="0.25">
      <c r="M1667" s="2"/>
      <c r="O1667" s="1"/>
    </row>
    <row r="1668" spans="13:15" x14ac:dyDescent="0.25">
      <c r="M1668" s="2"/>
      <c r="O1668" s="1"/>
    </row>
    <row r="1669" spans="13:15" x14ac:dyDescent="0.25">
      <c r="M1669" s="2"/>
      <c r="O1669" s="1"/>
    </row>
    <row r="1670" spans="13:15" x14ac:dyDescent="0.25">
      <c r="M1670" s="2"/>
      <c r="O1670" s="1"/>
    </row>
    <row r="1671" spans="13:15" x14ac:dyDescent="0.25">
      <c r="M1671" s="2"/>
      <c r="O1671" s="1"/>
    </row>
    <row r="1672" spans="13:15" x14ac:dyDescent="0.25">
      <c r="M1672" s="2"/>
      <c r="O1672" s="1"/>
    </row>
    <row r="1673" spans="13:15" x14ac:dyDescent="0.25">
      <c r="M1673" s="2"/>
      <c r="O1673" s="1"/>
    </row>
    <row r="1674" spans="13:15" x14ac:dyDescent="0.25">
      <c r="M1674" s="2"/>
      <c r="O1674" s="1"/>
    </row>
    <row r="1675" spans="13:15" x14ac:dyDescent="0.25">
      <c r="M1675" s="2"/>
      <c r="O1675" s="1"/>
    </row>
    <row r="1676" spans="13:15" x14ac:dyDescent="0.25">
      <c r="O1676" s="1"/>
    </row>
    <row r="1677" spans="13:15" x14ac:dyDescent="0.25">
      <c r="M1677" s="2"/>
      <c r="O1677" s="1"/>
    </row>
    <row r="1678" spans="13:15" x14ac:dyDescent="0.25">
      <c r="M1678" s="2"/>
      <c r="O1678" s="1"/>
    </row>
    <row r="1679" spans="13:15" x14ac:dyDescent="0.25">
      <c r="M1679" s="2"/>
      <c r="O1679" s="1"/>
    </row>
    <row r="1680" spans="13:15" x14ac:dyDescent="0.25">
      <c r="M1680" s="2"/>
      <c r="O1680" s="1"/>
    </row>
    <row r="1681" spans="13:15" x14ac:dyDescent="0.25">
      <c r="M1681" s="2"/>
      <c r="O1681" s="1"/>
    </row>
    <row r="1682" spans="13:15" x14ac:dyDescent="0.25">
      <c r="M1682" s="2"/>
      <c r="O1682" s="1"/>
    </row>
    <row r="1683" spans="13:15" x14ac:dyDescent="0.25">
      <c r="M1683" s="2"/>
      <c r="O1683" s="1"/>
    </row>
    <row r="1684" spans="13:15" x14ac:dyDescent="0.25">
      <c r="M1684" s="2"/>
      <c r="O1684" s="1"/>
    </row>
    <row r="1685" spans="13:15" x14ac:dyDescent="0.25">
      <c r="M1685" s="2"/>
      <c r="O1685" s="1"/>
    </row>
    <row r="1686" spans="13:15" x14ac:dyDescent="0.25">
      <c r="M1686" s="2"/>
      <c r="O1686" s="1"/>
    </row>
    <row r="1687" spans="13:15" x14ac:dyDescent="0.25">
      <c r="M1687" s="2"/>
      <c r="O1687" s="1"/>
    </row>
    <row r="1688" spans="13:15" x14ac:dyDescent="0.25">
      <c r="M1688" s="2"/>
      <c r="O1688" s="1"/>
    </row>
    <row r="1689" spans="13:15" x14ac:dyDescent="0.25">
      <c r="M1689" s="2"/>
      <c r="O1689" s="1"/>
    </row>
    <row r="1690" spans="13:15" x14ac:dyDescent="0.25">
      <c r="M1690" s="2"/>
      <c r="O1690" s="1"/>
    </row>
    <row r="1691" spans="13:15" x14ac:dyDescent="0.25">
      <c r="M1691" s="2"/>
      <c r="O1691" s="1"/>
    </row>
    <row r="1692" spans="13:15" x14ac:dyDescent="0.25">
      <c r="M1692" s="2"/>
      <c r="O1692" s="1"/>
    </row>
    <row r="1693" spans="13:15" x14ac:dyDescent="0.25">
      <c r="M1693" s="2"/>
      <c r="O1693" s="1"/>
    </row>
    <row r="1694" spans="13:15" x14ac:dyDescent="0.25">
      <c r="M1694" s="2"/>
      <c r="O1694" s="1"/>
    </row>
    <row r="1695" spans="13:15" x14ac:dyDescent="0.25">
      <c r="M1695" s="2"/>
      <c r="O1695" s="1"/>
    </row>
    <row r="1696" spans="13:15" x14ac:dyDescent="0.25">
      <c r="M1696" s="2"/>
      <c r="O1696" s="1"/>
    </row>
    <row r="1697" spans="13:15" x14ac:dyDescent="0.25">
      <c r="M1697" s="2"/>
      <c r="O1697" s="1"/>
    </row>
    <row r="1698" spans="13:15" x14ac:dyDescent="0.25">
      <c r="M1698" s="2"/>
      <c r="O1698" s="1"/>
    </row>
    <row r="1699" spans="13:15" x14ac:dyDescent="0.25">
      <c r="M1699" s="2"/>
      <c r="O1699" s="1"/>
    </row>
    <row r="1700" spans="13:15" x14ac:dyDescent="0.25">
      <c r="M1700" s="2"/>
      <c r="O1700" s="1"/>
    </row>
    <row r="1701" spans="13:15" x14ac:dyDescent="0.25">
      <c r="O1701" s="1"/>
    </row>
    <row r="1702" spans="13:15" x14ac:dyDescent="0.25">
      <c r="M1702" s="2"/>
      <c r="O1702" s="1"/>
    </row>
    <row r="1703" spans="13:15" x14ac:dyDescent="0.25">
      <c r="M1703" s="2"/>
      <c r="O1703" s="1"/>
    </row>
    <row r="1704" spans="13:15" x14ac:dyDescent="0.25">
      <c r="M1704" s="2"/>
      <c r="O1704" s="1"/>
    </row>
    <row r="1705" spans="13:15" x14ac:dyDescent="0.25">
      <c r="M1705" s="2"/>
      <c r="O1705" s="1"/>
    </row>
    <row r="1706" spans="13:15" x14ac:dyDescent="0.25">
      <c r="M1706" s="2"/>
      <c r="O1706" s="1"/>
    </row>
    <row r="1707" spans="13:15" x14ac:dyDescent="0.25">
      <c r="M1707" s="2"/>
      <c r="O1707" s="1"/>
    </row>
    <row r="1708" spans="13:15" x14ac:dyDescent="0.25">
      <c r="M1708" s="2"/>
      <c r="O1708" s="1"/>
    </row>
    <row r="1709" spans="13:15" x14ac:dyDescent="0.25">
      <c r="M1709" s="2"/>
      <c r="O1709" s="1"/>
    </row>
    <row r="1710" spans="13:15" x14ac:dyDescent="0.25">
      <c r="M1710" s="2"/>
      <c r="O1710" s="1"/>
    </row>
    <row r="1711" spans="13:15" x14ac:dyDescent="0.25">
      <c r="M1711" s="2"/>
      <c r="O1711" s="1"/>
    </row>
    <row r="1712" spans="13:15" x14ac:dyDescent="0.25">
      <c r="M1712" s="2"/>
      <c r="O1712" s="1"/>
    </row>
    <row r="1713" spans="13:15" x14ac:dyDescent="0.25">
      <c r="M1713" s="2"/>
      <c r="O1713" s="1"/>
    </row>
    <row r="1714" spans="13:15" x14ac:dyDescent="0.25">
      <c r="M1714" s="2"/>
      <c r="O1714" s="1"/>
    </row>
    <row r="1715" spans="13:15" x14ac:dyDescent="0.25">
      <c r="M1715" s="2"/>
      <c r="O1715" s="1"/>
    </row>
    <row r="1716" spans="13:15" x14ac:dyDescent="0.25">
      <c r="M1716" s="2"/>
      <c r="O1716" s="1"/>
    </row>
    <row r="1717" spans="13:15" x14ac:dyDescent="0.25">
      <c r="M1717" s="2"/>
      <c r="O1717" s="1"/>
    </row>
    <row r="1718" spans="13:15" x14ac:dyDescent="0.25">
      <c r="M1718" s="2"/>
      <c r="O1718" s="1"/>
    </row>
    <row r="1719" spans="13:15" x14ac:dyDescent="0.25">
      <c r="M1719" s="2"/>
      <c r="O1719" s="1"/>
    </row>
    <row r="1720" spans="13:15" x14ac:dyDescent="0.25">
      <c r="M1720" s="2"/>
      <c r="O1720" s="1"/>
    </row>
    <row r="1721" spans="13:15" x14ac:dyDescent="0.25">
      <c r="M1721" s="2"/>
      <c r="O1721" s="1"/>
    </row>
    <row r="1722" spans="13:15" x14ac:dyDescent="0.25">
      <c r="M1722" s="2"/>
      <c r="O1722" s="1"/>
    </row>
    <row r="1723" spans="13:15" x14ac:dyDescent="0.25">
      <c r="M1723" s="2"/>
      <c r="O1723" s="1"/>
    </row>
    <row r="1724" spans="13:15" x14ac:dyDescent="0.25">
      <c r="M1724" s="2"/>
      <c r="O1724" s="1"/>
    </row>
    <row r="1725" spans="13:15" x14ac:dyDescent="0.25">
      <c r="M1725" s="2"/>
      <c r="O1725" s="1"/>
    </row>
    <row r="1726" spans="13:15" x14ac:dyDescent="0.25">
      <c r="O1726" s="1"/>
    </row>
    <row r="1727" spans="13:15" x14ac:dyDescent="0.25">
      <c r="M1727" s="2"/>
      <c r="O1727" s="1"/>
    </row>
    <row r="1728" spans="13:15" x14ac:dyDescent="0.25">
      <c r="M1728" s="2"/>
      <c r="O1728" s="1"/>
    </row>
    <row r="1729" spans="13:15" x14ac:dyDescent="0.25">
      <c r="M1729" s="2"/>
      <c r="O1729" s="1"/>
    </row>
    <row r="1730" spans="13:15" x14ac:dyDescent="0.25">
      <c r="M1730" s="2"/>
      <c r="O1730" s="1"/>
    </row>
    <row r="1731" spans="13:15" x14ac:dyDescent="0.25">
      <c r="M1731" s="2"/>
      <c r="O1731" s="1"/>
    </row>
    <row r="1732" spans="13:15" x14ac:dyDescent="0.25">
      <c r="M1732" s="2"/>
      <c r="O1732" s="1"/>
    </row>
    <row r="1733" spans="13:15" x14ac:dyDescent="0.25">
      <c r="M1733" s="2"/>
      <c r="O1733" s="1"/>
    </row>
    <row r="1734" spans="13:15" x14ac:dyDescent="0.25">
      <c r="M1734" s="2"/>
      <c r="O1734" s="1"/>
    </row>
    <row r="1735" spans="13:15" x14ac:dyDescent="0.25">
      <c r="M1735" s="2"/>
      <c r="O1735" s="1"/>
    </row>
    <row r="1736" spans="13:15" x14ac:dyDescent="0.25">
      <c r="M1736" s="2"/>
      <c r="O1736" s="1"/>
    </row>
    <row r="1737" spans="13:15" x14ac:dyDescent="0.25">
      <c r="M1737" s="2"/>
      <c r="O1737" s="1"/>
    </row>
    <row r="1738" spans="13:15" x14ac:dyDescent="0.25">
      <c r="M1738" s="2"/>
      <c r="O1738" s="1"/>
    </row>
    <row r="1739" spans="13:15" x14ac:dyDescent="0.25">
      <c r="M1739" s="2"/>
      <c r="O1739" s="1"/>
    </row>
    <row r="1740" spans="13:15" x14ac:dyDescent="0.25">
      <c r="M1740" s="2"/>
      <c r="O1740" s="1"/>
    </row>
    <row r="1741" spans="13:15" x14ac:dyDescent="0.25">
      <c r="M1741" s="2"/>
      <c r="O1741" s="1"/>
    </row>
    <row r="1742" spans="13:15" x14ac:dyDescent="0.25">
      <c r="M1742" s="2"/>
      <c r="O1742" s="1"/>
    </row>
    <row r="1743" spans="13:15" x14ac:dyDescent="0.25">
      <c r="M1743" s="2"/>
      <c r="O1743" s="1"/>
    </row>
    <row r="1744" spans="13:15" x14ac:dyDescent="0.25">
      <c r="M1744" s="2"/>
      <c r="O1744" s="1"/>
    </row>
    <row r="1745" spans="13:15" x14ac:dyDescent="0.25">
      <c r="M1745" s="2"/>
      <c r="O1745" s="1"/>
    </row>
    <row r="1746" spans="13:15" x14ac:dyDescent="0.25">
      <c r="M1746" s="2"/>
      <c r="O1746" s="1"/>
    </row>
    <row r="1747" spans="13:15" x14ac:dyDescent="0.25">
      <c r="M1747" s="2"/>
      <c r="O1747" s="1"/>
    </row>
    <row r="1748" spans="13:15" x14ac:dyDescent="0.25">
      <c r="M1748" s="2"/>
      <c r="O1748" s="1"/>
    </row>
    <row r="1749" spans="13:15" x14ac:dyDescent="0.25">
      <c r="M1749" s="2"/>
      <c r="O1749" s="1"/>
    </row>
    <row r="1750" spans="13:15" x14ac:dyDescent="0.25">
      <c r="M1750" s="2"/>
      <c r="O1750" s="1"/>
    </row>
    <row r="1751" spans="13:15" x14ac:dyDescent="0.25">
      <c r="O1751" s="1"/>
    </row>
    <row r="1752" spans="13:15" x14ac:dyDescent="0.25">
      <c r="M1752" s="2"/>
      <c r="O1752" s="1"/>
    </row>
    <row r="1753" spans="13:15" x14ac:dyDescent="0.25">
      <c r="M1753" s="2"/>
      <c r="O1753" s="1"/>
    </row>
    <row r="1754" spans="13:15" x14ac:dyDescent="0.25">
      <c r="M1754" s="2"/>
      <c r="O1754" s="1"/>
    </row>
    <row r="1755" spans="13:15" x14ac:dyDescent="0.25">
      <c r="M1755" s="2"/>
      <c r="O1755" s="1"/>
    </row>
    <row r="1756" spans="13:15" x14ac:dyDescent="0.25">
      <c r="M1756" s="2"/>
      <c r="O1756" s="1"/>
    </row>
    <row r="1757" spans="13:15" x14ac:dyDescent="0.25">
      <c r="M1757" s="2"/>
      <c r="O1757" s="1"/>
    </row>
    <row r="1758" spans="13:15" x14ac:dyDescent="0.25">
      <c r="M1758" s="2"/>
      <c r="O1758" s="1"/>
    </row>
    <row r="1759" spans="13:15" x14ac:dyDescent="0.25">
      <c r="M1759" s="2"/>
      <c r="O1759" s="1"/>
    </row>
    <row r="1760" spans="13:15" x14ac:dyDescent="0.25">
      <c r="M1760" s="2"/>
      <c r="O1760" s="1"/>
    </row>
    <row r="1761" spans="13:15" x14ac:dyDescent="0.25">
      <c r="M1761" s="2"/>
      <c r="O1761" s="1"/>
    </row>
    <row r="1762" spans="13:15" x14ac:dyDescent="0.25">
      <c r="M1762" s="2"/>
      <c r="O1762" s="1"/>
    </row>
    <row r="1763" spans="13:15" x14ac:dyDescent="0.25">
      <c r="M1763" s="2"/>
      <c r="O1763" s="1"/>
    </row>
    <row r="1764" spans="13:15" x14ac:dyDescent="0.25">
      <c r="M1764" s="2"/>
      <c r="O1764" s="1"/>
    </row>
    <row r="1765" spans="13:15" x14ac:dyDescent="0.25">
      <c r="M1765" s="2"/>
      <c r="O1765" s="1"/>
    </row>
    <row r="1766" spans="13:15" x14ac:dyDescent="0.25">
      <c r="M1766" s="2"/>
      <c r="O1766" s="1"/>
    </row>
    <row r="1767" spans="13:15" x14ac:dyDescent="0.25">
      <c r="M1767" s="2"/>
      <c r="O1767" s="1"/>
    </row>
    <row r="1768" spans="13:15" x14ac:dyDescent="0.25">
      <c r="M1768" s="2"/>
      <c r="O1768" s="1"/>
    </row>
    <row r="1769" spans="13:15" x14ac:dyDescent="0.25">
      <c r="M1769" s="2"/>
      <c r="O1769" s="1"/>
    </row>
    <row r="1770" spans="13:15" x14ac:dyDescent="0.25">
      <c r="M1770" s="2"/>
      <c r="O1770" s="1"/>
    </row>
    <row r="1771" spans="13:15" x14ac:dyDescent="0.25">
      <c r="M1771" s="2"/>
      <c r="O1771" s="1"/>
    </row>
    <row r="1772" spans="13:15" x14ac:dyDescent="0.25">
      <c r="M1772" s="2"/>
      <c r="O1772" s="1"/>
    </row>
    <row r="1773" spans="13:15" x14ac:dyDescent="0.25">
      <c r="M1773" s="2"/>
      <c r="O1773" s="1"/>
    </row>
    <row r="1774" spans="13:15" x14ac:dyDescent="0.25">
      <c r="M1774" s="2"/>
      <c r="O1774" s="1"/>
    </row>
    <row r="1775" spans="13:15" x14ac:dyDescent="0.25">
      <c r="M1775" s="2"/>
      <c r="O1775" s="1"/>
    </row>
    <row r="1776" spans="13:15" x14ac:dyDescent="0.25">
      <c r="O1776" s="1"/>
    </row>
    <row r="1777" spans="13:15" x14ac:dyDescent="0.25">
      <c r="M1777" s="2"/>
      <c r="O1777" s="1"/>
    </row>
    <row r="1778" spans="13:15" x14ac:dyDescent="0.25">
      <c r="M1778" s="2"/>
      <c r="O1778" s="1"/>
    </row>
    <row r="1779" spans="13:15" x14ac:dyDescent="0.25">
      <c r="M1779" s="2"/>
      <c r="O1779" s="1"/>
    </row>
    <row r="1780" spans="13:15" x14ac:dyDescent="0.25">
      <c r="M1780" s="2"/>
      <c r="O1780" s="1"/>
    </row>
    <row r="1781" spans="13:15" x14ac:dyDescent="0.25">
      <c r="M1781" s="2"/>
      <c r="O1781" s="1"/>
    </row>
    <row r="1782" spans="13:15" x14ac:dyDescent="0.25">
      <c r="M1782" s="2"/>
      <c r="O1782" s="1"/>
    </row>
    <row r="1783" spans="13:15" x14ac:dyDescent="0.25">
      <c r="M1783" s="2"/>
      <c r="O1783" s="1"/>
    </row>
    <row r="1784" spans="13:15" x14ac:dyDescent="0.25">
      <c r="M1784" s="2"/>
      <c r="O1784" s="1"/>
    </row>
    <row r="1785" spans="13:15" x14ac:dyDescent="0.25">
      <c r="M1785" s="2"/>
      <c r="O1785" s="1"/>
    </row>
    <row r="1786" spans="13:15" x14ac:dyDescent="0.25">
      <c r="M1786" s="2"/>
      <c r="O1786" s="1"/>
    </row>
    <row r="1787" spans="13:15" x14ac:dyDescent="0.25">
      <c r="M1787" s="2"/>
      <c r="O1787" s="1"/>
    </row>
    <row r="1788" spans="13:15" x14ac:dyDescent="0.25">
      <c r="M1788" s="2"/>
      <c r="O1788" s="1"/>
    </row>
    <row r="1789" spans="13:15" x14ac:dyDescent="0.25">
      <c r="M1789" s="2"/>
      <c r="O1789" s="1"/>
    </row>
    <row r="1790" spans="13:15" x14ac:dyDescent="0.25">
      <c r="M1790" s="2"/>
      <c r="O1790" s="1"/>
    </row>
    <row r="1791" spans="13:15" x14ac:dyDescent="0.25">
      <c r="M1791" s="2"/>
      <c r="O1791" s="1"/>
    </row>
    <row r="1792" spans="13:15" x14ac:dyDescent="0.25">
      <c r="M1792" s="2"/>
      <c r="O1792" s="1"/>
    </row>
    <row r="1793" spans="13:15" x14ac:dyDescent="0.25">
      <c r="M1793" s="2"/>
      <c r="O1793" s="1"/>
    </row>
    <row r="1794" spans="13:15" x14ac:dyDescent="0.25">
      <c r="M1794" s="2"/>
      <c r="O1794" s="1"/>
    </row>
    <row r="1795" spans="13:15" x14ac:dyDescent="0.25">
      <c r="M1795" s="2"/>
      <c r="O1795" s="1"/>
    </row>
    <row r="1796" spans="13:15" x14ac:dyDescent="0.25">
      <c r="M1796" s="2"/>
      <c r="O1796" s="1"/>
    </row>
    <row r="1797" spans="13:15" x14ac:dyDescent="0.25">
      <c r="M1797" s="2"/>
      <c r="O1797" s="1"/>
    </row>
    <row r="1798" spans="13:15" x14ac:dyDescent="0.25">
      <c r="M1798" s="2"/>
      <c r="O1798" s="1"/>
    </row>
    <row r="1799" spans="13:15" x14ac:dyDescent="0.25">
      <c r="M1799" s="2"/>
      <c r="O1799" s="1"/>
    </row>
    <row r="1800" spans="13:15" x14ac:dyDescent="0.25">
      <c r="M1800" s="2"/>
      <c r="O1800" s="1"/>
    </row>
    <row r="1801" spans="13:15" x14ac:dyDescent="0.25">
      <c r="O1801" s="1"/>
    </row>
    <row r="1802" spans="13:15" x14ac:dyDescent="0.25">
      <c r="M1802" s="2"/>
      <c r="O1802" s="1"/>
    </row>
    <row r="1803" spans="13:15" x14ac:dyDescent="0.25">
      <c r="M1803" s="2"/>
      <c r="O1803" s="1"/>
    </row>
    <row r="1804" spans="13:15" x14ac:dyDescent="0.25">
      <c r="M1804" s="2"/>
      <c r="O1804" s="1"/>
    </row>
    <row r="1805" spans="13:15" x14ac:dyDescent="0.25">
      <c r="M1805" s="2"/>
      <c r="O1805" s="1"/>
    </row>
    <row r="1806" spans="13:15" x14ac:dyDescent="0.25">
      <c r="M1806" s="2"/>
      <c r="O1806" s="1"/>
    </row>
    <row r="1807" spans="13:15" x14ac:dyDescent="0.25">
      <c r="M1807" s="2"/>
      <c r="O1807" s="1"/>
    </row>
    <row r="1808" spans="13:15" x14ac:dyDescent="0.25">
      <c r="M1808" s="2"/>
      <c r="O1808" s="1"/>
    </row>
    <row r="1809" spans="13:15" x14ac:dyDescent="0.25">
      <c r="M1809" s="2"/>
      <c r="O1809" s="1"/>
    </row>
    <row r="1810" spans="13:15" x14ac:dyDescent="0.25">
      <c r="M1810" s="2"/>
      <c r="O1810" s="1"/>
    </row>
    <row r="1811" spans="13:15" x14ac:dyDescent="0.25">
      <c r="M1811" s="2"/>
      <c r="O1811" s="1"/>
    </row>
    <row r="1812" spans="13:15" x14ac:dyDescent="0.25">
      <c r="M1812" s="2"/>
      <c r="O1812" s="1"/>
    </row>
    <row r="1813" spans="13:15" x14ac:dyDescent="0.25">
      <c r="M1813" s="2"/>
      <c r="O1813" s="1"/>
    </row>
    <row r="1814" spans="13:15" x14ac:dyDescent="0.25">
      <c r="M1814" s="2"/>
      <c r="O1814" s="1"/>
    </row>
    <row r="1815" spans="13:15" x14ac:dyDescent="0.25">
      <c r="M1815" s="2"/>
      <c r="O1815" s="1"/>
    </row>
    <row r="1816" spans="13:15" x14ac:dyDescent="0.25">
      <c r="M1816" s="2"/>
      <c r="O1816" s="1"/>
    </row>
    <row r="1817" spans="13:15" x14ac:dyDescent="0.25">
      <c r="M1817" s="2"/>
      <c r="O1817" s="1"/>
    </row>
    <row r="1818" spans="13:15" x14ac:dyDescent="0.25">
      <c r="M1818" s="2"/>
      <c r="O1818" s="1"/>
    </row>
    <row r="1819" spans="13:15" x14ac:dyDescent="0.25">
      <c r="M1819" s="2"/>
      <c r="O1819" s="1"/>
    </row>
    <row r="1820" spans="13:15" x14ac:dyDescent="0.25">
      <c r="M1820" s="2"/>
      <c r="O1820" s="1"/>
    </row>
    <row r="1821" spans="13:15" x14ac:dyDescent="0.25">
      <c r="M1821" s="2"/>
      <c r="O1821" s="1"/>
    </row>
    <row r="1822" spans="13:15" x14ac:dyDescent="0.25">
      <c r="M1822" s="2"/>
      <c r="O1822" s="1"/>
    </row>
    <row r="1823" spans="13:15" x14ac:dyDescent="0.25">
      <c r="M1823" s="2"/>
      <c r="O1823" s="1"/>
    </row>
    <row r="1824" spans="13:15" x14ac:dyDescent="0.25">
      <c r="M1824" s="2"/>
      <c r="O1824" s="1"/>
    </row>
    <row r="1825" spans="13:15" x14ac:dyDescent="0.25">
      <c r="M1825" s="2"/>
      <c r="O1825" s="1"/>
    </row>
    <row r="1826" spans="13:15" x14ac:dyDescent="0.25">
      <c r="O1826" s="1"/>
    </row>
    <row r="1827" spans="13:15" x14ac:dyDescent="0.25">
      <c r="M1827" s="2"/>
      <c r="O1827" s="1"/>
    </row>
    <row r="1828" spans="13:15" x14ac:dyDescent="0.25">
      <c r="M1828" s="2"/>
      <c r="O1828" s="1"/>
    </row>
    <row r="1829" spans="13:15" x14ac:dyDescent="0.25">
      <c r="M1829" s="2"/>
      <c r="O1829" s="1"/>
    </row>
    <row r="1830" spans="13:15" x14ac:dyDescent="0.25">
      <c r="M1830" s="2"/>
      <c r="O1830" s="1"/>
    </row>
    <row r="1831" spans="13:15" x14ac:dyDescent="0.25">
      <c r="M1831" s="2"/>
      <c r="O1831" s="1"/>
    </row>
    <row r="1832" spans="13:15" x14ac:dyDescent="0.25">
      <c r="M1832" s="2"/>
      <c r="O1832" s="1"/>
    </row>
    <row r="1833" spans="13:15" x14ac:dyDescent="0.25">
      <c r="M1833" s="2"/>
      <c r="O1833" s="1"/>
    </row>
    <row r="1834" spans="13:15" x14ac:dyDescent="0.25">
      <c r="M1834" s="2"/>
      <c r="O1834" s="1"/>
    </row>
    <row r="1835" spans="13:15" x14ac:dyDescent="0.25">
      <c r="M1835" s="2"/>
      <c r="O1835" s="1"/>
    </row>
    <row r="1836" spans="13:15" x14ac:dyDescent="0.25">
      <c r="M1836" s="2"/>
      <c r="O1836" s="1"/>
    </row>
    <row r="1837" spans="13:15" x14ac:dyDescent="0.25">
      <c r="M1837" s="2"/>
      <c r="O1837" s="1"/>
    </row>
    <row r="1838" spans="13:15" x14ac:dyDescent="0.25">
      <c r="M1838" s="2"/>
      <c r="O1838" s="1"/>
    </row>
    <row r="1839" spans="13:15" x14ac:dyDescent="0.25">
      <c r="M1839" s="2"/>
      <c r="O1839" s="1"/>
    </row>
    <row r="1840" spans="13:15" x14ac:dyDescent="0.25">
      <c r="M1840" s="2"/>
      <c r="O1840" s="1"/>
    </row>
    <row r="1841" spans="13:15" x14ac:dyDescent="0.25">
      <c r="M1841" s="2"/>
      <c r="O1841" s="1"/>
    </row>
    <row r="1842" spans="13:15" x14ac:dyDescent="0.25">
      <c r="M1842" s="2"/>
      <c r="O1842" s="1"/>
    </row>
    <row r="1843" spans="13:15" x14ac:dyDescent="0.25">
      <c r="M1843" s="2"/>
      <c r="O1843" s="1"/>
    </row>
    <row r="1844" spans="13:15" x14ac:dyDescent="0.25">
      <c r="M1844" s="2"/>
      <c r="O1844" s="1"/>
    </row>
    <row r="1845" spans="13:15" x14ac:dyDescent="0.25">
      <c r="M1845" s="2"/>
      <c r="O1845" s="1"/>
    </row>
    <row r="1846" spans="13:15" x14ac:dyDescent="0.25">
      <c r="M1846" s="2"/>
      <c r="O1846" s="1"/>
    </row>
    <row r="1847" spans="13:15" x14ac:dyDescent="0.25">
      <c r="M1847" s="2"/>
      <c r="O1847" s="1"/>
    </row>
    <row r="1848" spans="13:15" x14ac:dyDescent="0.25">
      <c r="M1848" s="2"/>
      <c r="O1848" s="1"/>
    </row>
    <row r="1849" spans="13:15" x14ac:dyDescent="0.25">
      <c r="M1849" s="2"/>
      <c r="O1849" s="1"/>
    </row>
    <row r="1850" spans="13:15" x14ac:dyDescent="0.25">
      <c r="M1850" s="2"/>
      <c r="O1850" s="1"/>
    </row>
    <row r="1851" spans="13:15" x14ac:dyDescent="0.25">
      <c r="O1851" s="1"/>
    </row>
    <row r="1852" spans="13:15" x14ac:dyDescent="0.25">
      <c r="M1852" s="2"/>
      <c r="O1852" s="1"/>
    </row>
    <row r="1853" spans="13:15" x14ac:dyDescent="0.25">
      <c r="M1853" s="2"/>
      <c r="O1853" s="1"/>
    </row>
    <row r="1854" spans="13:15" x14ac:dyDescent="0.25">
      <c r="M1854" s="2"/>
      <c r="O1854" s="1"/>
    </row>
    <row r="1855" spans="13:15" x14ac:dyDescent="0.25">
      <c r="M1855" s="2"/>
      <c r="O1855" s="1"/>
    </row>
    <row r="1856" spans="13:15" x14ac:dyDescent="0.25">
      <c r="M1856" s="2"/>
      <c r="O1856" s="1"/>
    </row>
    <row r="1857" spans="13:15" x14ac:dyDescent="0.25">
      <c r="M1857" s="2"/>
      <c r="O1857" s="1"/>
    </row>
    <row r="1858" spans="13:15" x14ac:dyDescent="0.25">
      <c r="M1858" s="2"/>
      <c r="O1858" s="1"/>
    </row>
    <row r="1859" spans="13:15" x14ac:dyDescent="0.25">
      <c r="M1859" s="2"/>
      <c r="O1859" s="1"/>
    </row>
    <row r="1860" spans="13:15" x14ac:dyDescent="0.25">
      <c r="M1860" s="2"/>
      <c r="O1860" s="1"/>
    </row>
    <row r="1861" spans="13:15" x14ac:dyDescent="0.25">
      <c r="M1861" s="2"/>
      <c r="O1861" s="1"/>
    </row>
    <row r="1862" spans="13:15" x14ac:dyDescent="0.25">
      <c r="M1862" s="2"/>
      <c r="O1862" s="1"/>
    </row>
    <row r="1863" spans="13:15" x14ac:dyDescent="0.25">
      <c r="M1863" s="2"/>
      <c r="O1863" s="1"/>
    </row>
    <row r="1864" spans="13:15" x14ac:dyDescent="0.25">
      <c r="M1864" s="2"/>
      <c r="O1864" s="1"/>
    </row>
    <row r="1865" spans="13:15" x14ac:dyDescent="0.25">
      <c r="M1865" s="2"/>
      <c r="O1865" s="1"/>
    </row>
    <row r="1866" spans="13:15" x14ac:dyDescent="0.25">
      <c r="M1866" s="2"/>
      <c r="O1866" s="1"/>
    </row>
    <row r="1867" spans="13:15" x14ac:dyDescent="0.25">
      <c r="M1867" s="2"/>
      <c r="O1867" s="1"/>
    </row>
    <row r="1868" spans="13:15" x14ac:dyDescent="0.25">
      <c r="M1868" s="2"/>
      <c r="O1868" s="1"/>
    </row>
    <row r="1869" spans="13:15" x14ac:dyDescent="0.25">
      <c r="M1869" s="2"/>
      <c r="O1869" s="1"/>
    </row>
    <row r="1870" spans="13:15" x14ac:dyDescent="0.25">
      <c r="M1870" s="2"/>
      <c r="O1870" s="1"/>
    </row>
    <row r="1871" spans="13:15" x14ac:dyDescent="0.25">
      <c r="M1871" s="2"/>
      <c r="O1871" s="1"/>
    </row>
    <row r="1872" spans="13:15" x14ac:dyDescent="0.25">
      <c r="M1872" s="2"/>
      <c r="O1872" s="1"/>
    </row>
    <row r="1873" spans="13:15" x14ac:dyDescent="0.25">
      <c r="M1873" s="2"/>
      <c r="O1873" s="1"/>
    </row>
    <row r="1874" spans="13:15" x14ac:dyDescent="0.25">
      <c r="M1874" s="2"/>
      <c r="O1874" s="1"/>
    </row>
    <row r="1875" spans="13:15" x14ac:dyDescent="0.25">
      <c r="M1875" s="2"/>
      <c r="O1875" s="1"/>
    </row>
    <row r="1876" spans="13:15" x14ac:dyDescent="0.25">
      <c r="O1876" s="1"/>
    </row>
    <row r="1877" spans="13:15" x14ac:dyDescent="0.25">
      <c r="M1877" s="2"/>
      <c r="O1877" s="1"/>
    </row>
    <row r="1878" spans="13:15" x14ac:dyDescent="0.25">
      <c r="M1878" s="2"/>
      <c r="O1878" s="1"/>
    </row>
    <row r="1879" spans="13:15" x14ac:dyDescent="0.25">
      <c r="M1879" s="2"/>
      <c r="O1879" s="1"/>
    </row>
    <row r="1880" spans="13:15" x14ac:dyDescent="0.25">
      <c r="M1880" s="2"/>
      <c r="O1880" s="1"/>
    </row>
    <row r="1881" spans="13:15" x14ac:dyDescent="0.25">
      <c r="M1881" s="2"/>
      <c r="O1881" s="1"/>
    </row>
    <row r="1882" spans="13:15" x14ac:dyDescent="0.25">
      <c r="M1882" s="2"/>
      <c r="O1882" s="1"/>
    </row>
    <row r="1883" spans="13:15" x14ac:dyDescent="0.25">
      <c r="M1883" s="2"/>
      <c r="O1883" s="1"/>
    </row>
    <row r="1884" spans="13:15" x14ac:dyDescent="0.25">
      <c r="M1884" s="2"/>
      <c r="O1884" s="1"/>
    </row>
    <row r="1885" spans="13:15" x14ac:dyDescent="0.25">
      <c r="M1885" s="2"/>
      <c r="O1885" s="1"/>
    </row>
    <row r="1886" spans="13:15" x14ac:dyDescent="0.25">
      <c r="M1886" s="2"/>
      <c r="O1886" s="1"/>
    </row>
    <row r="1887" spans="13:15" x14ac:dyDescent="0.25">
      <c r="M1887" s="2"/>
      <c r="O1887" s="1"/>
    </row>
    <row r="1888" spans="13:15" x14ac:dyDescent="0.25">
      <c r="M1888" s="2"/>
      <c r="O1888" s="1"/>
    </row>
    <row r="1889" spans="13:15" x14ac:dyDescent="0.25">
      <c r="M1889" s="2"/>
      <c r="O1889" s="1"/>
    </row>
    <row r="1890" spans="13:15" x14ac:dyDescent="0.25">
      <c r="M1890" s="2"/>
      <c r="O1890" s="1"/>
    </row>
    <row r="1891" spans="13:15" x14ac:dyDescent="0.25">
      <c r="M1891" s="2"/>
      <c r="O1891" s="1"/>
    </row>
    <row r="1892" spans="13:15" x14ac:dyDescent="0.25">
      <c r="M1892" s="2"/>
      <c r="O1892" s="1"/>
    </row>
    <row r="1893" spans="13:15" x14ac:dyDescent="0.25">
      <c r="M1893" s="2"/>
      <c r="O1893" s="1"/>
    </row>
    <row r="1894" spans="13:15" x14ac:dyDescent="0.25">
      <c r="M1894" s="2"/>
      <c r="O1894" s="1"/>
    </row>
    <row r="1895" spans="13:15" x14ac:dyDescent="0.25">
      <c r="M1895" s="2"/>
      <c r="O1895" s="1"/>
    </row>
    <row r="1896" spans="13:15" x14ac:dyDescent="0.25">
      <c r="M1896" s="2"/>
      <c r="O1896" s="1"/>
    </row>
    <row r="1897" spans="13:15" x14ac:dyDescent="0.25">
      <c r="M1897" s="2"/>
      <c r="O1897" s="1"/>
    </row>
    <row r="1898" spans="13:15" x14ac:dyDescent="0.25">
      <c r="M1898" s="2"/>
      <c r="O1898" s="1"/>
    </row>
    <row r="1899" spans="13:15" x14ac:dyDescent="0.25">
      <c r="M1899" s="2"/>
      <c r="O1899" s="1"/>
    </row>
    <row r="1900" spans="13:15" x14ac:dyDescent="0.25">
      <c r="M1900" s="2"/>
      <c r="O1900" s="1"/>
    </row>
    <row r="1901" spans="13:15" x14ac:dyDescent="0.25">
      <c r="O1901" s="1"/>
    </row>
    <row r="1902" spans="13:15" x14ac:dyDescent="0.25">
      <c r="M1902" s="2"/>
      <c r="O1902" s="1"/>
    </row>
    <row r="1903" spans="13:15" x14ac:dyDescent="0.25">
      <c r="M1903" s="2"/>
      <c r="O1903" s="1"/>
    </row>
    <row r="1904" spans="13:15" x14ac:dyDescent="0.25">
      <c r="M1904" s="2"/>
      <c r="O1904" s="1"/>
    </row>
    <row r="1905" spans="13:15" x14ac:dyDescent="0.25">
      <c r="M1905" s="2"/>
      <c r="O1905" s="1"/>
    </row>
    <row r="1906" spans="13:15" x14ac:dyDescent="0.25">
      <c r="M1906" s="2"/>
      <c r="O1906" s="1"/>
    </row>
    <row r="1907" spans="13:15" x14ac:dyDescent="0.25">
      <c r="M1907" s="2"/>
      <c r="O1907" s="1"/>
    </row>
    <row r="1908" spans="13:15" x14ac:dyDescent="0.25">
      <c r="M1908" s="2"/>
      <c r="O1908" s="1"/>
    </row>
    <row r="1909" spans="13:15" x14ac:dyDescent="0.25">
      <c r="M1909" s="2"/>
      <c r="O1909" s="1"/>
    </row>
    <row r="1910" spans="13:15" x14ac:dyDescent="0.25">
      <c r="M1910" s="2"/>
      <c r="O1910" s="1"/>
    </row>
    <row r="1911" spans="13:15" x14ac:dyDescent="0.25">
      <c r="M1911" s="2"/>
      <c r="O1911" s="1"/>
    </row>
    <row r="1912" spans="13:15" x14ac:dyDescent="0.25">
      <c r="M1912" s="2"/>
      <c r="O1912" s="1"/>
    </row>
    <row r="1913" spans="13:15" x14ac:dyDescent="0.25">
      <c r="M1913" s="2"/>
      <c r="O1913" s="1"/>
    </row>
    <row r="1914" spans="13:15" x14ac:dyDescent="0.25">
      <c r="M1914" s="2"/>
      <c r="O1914" s="1"/>
    </row>
    <row r="1915" spans="13:15" x14ac:dyDescent="0.25">
      <c r="M1915" s="2"/>
      <c r="O1915" s="1"/>
    </row>
    <row r="1916" spans="13:15" x14ac:dyDescent="0.25">
      <c r="M1916" s="2"/>
      <c r="O1916" s="1"/>
    </row>
    <row r="1917" spans="13:15" x14ac:dyDescent="0.25">
      <c r="M1917" s="2"/>
      <c r="O1917" s="1"/>
    </row>
    <row r="1918" spans="13:15" x14ac:dyDescent="0.25">
      <c r="M1918" s="2"/>
      <c r="O1918" s="1"/>
    </row>
    <row r="1919" spans="13:15" x14ac:dyDescent="0.25">
      <c r="M1919" s="2"/>
      <c r="O1919" s="1"/>
    </row>
    <row r="1920" spans="13:15" x14ac:dyDescent="0.25">
      <c r="M1920" s="2"/>
      <c r="O1920" s="1"/>
    </row>
    <row r="1921" spans="13:15" x14ac:dyDescent="0.25">
      <c r="M1921" s="2"/>
      <c r="O1921" s="1"/>
    </row>
    <row r="1922" spans="13:15" x14ac:dyDescent="0.25">
      <c r="M1922" s="2"/>
      <c r="O1922" s="1"/>
    </row>
    <row r="1923" spans="13:15" x14ac:dyDescent="0.25">
      <c r="M1923" s="2"/>
      <c r="O1923" s="1"/>
    </row>
    <row r="1924" spans="13:15" x14ac:dyDescent="0.25">
      <c r="M1924" s="2"/>
      <c r="O1924" s="1"/>
    </row>
    <row r="1925" spans="13:15" x14ac:dyDescent="0.25">
      <c r="M1925" s="2"/>
      <c r="O1925" s="1"/>
    </row>
    <row r="1926" spans="13:15" x14ac:dyDescent="0.25">
      <c r="O1926" s="1"/>
    </row>
    <row r="1927" spans="13:15" x14ac:dyDescent="0.25">
      <c r="M1927" s="2"/>
      <c r="O1927" s="1"/>
    </row>
    <row r="1928" spans="13:15" x14ac:dyDescent="0.25">
      <c r="M1928" s="2"/>
      <c r="O1928" s="1"/>
    </row>
    <row r="1929" spans="13:15" x14ac:dyDescent="0.25">
      <c r="M1929" s="2"/>
      <c r="O1929" s="1"/>
    </row>
    <row r="1930" spans="13:15" x14ac:dyDescent="0.25">
      <c r="M1930" s="2"/>
      <c r="O1930" s="1"/>
    </row>
    <row r="1931" spans="13:15" x14ac:dyDescent="0.25">
      <c r="M1931" s="2"/>
      <c r="O1931" s="1"/>
    </row>
    <row r="1932" spans="13:15" x14ac:dyDescent="0.25">
      <c r="M1932" s="2"/>
      <c r="O1932" s="1"/>
    </row>
    <row r="1933" spans="13:15" x14ac:dyDescent="0.25">
      <c r="M1933" s="2"/>
      <c r="O1933" s="1"/>
    </row>
    <row r="1934" spans="13:15" x14ac:dyDescent="0.25">
      <c r="M1934" s="2"/>
      <c r="O1934" s="1"/>
    </row>
    <row r="1935" spans="13:15" x14ac:dyDescent="0.25">
      <c r="M1935" s="2"/>
      <c r="O1935" s="1"/>
    </row>
    <row r="1936" spans="13:15" x14ac:dyDescent="0.25">
      <c r="M1936" s="2"/>
      <c r="O1936" s="1"/>
    </row>
    <row r="1937" spans="13:15" x14ac:dyDescent="0.25">
      <c r="M1937" s="2"/>
      <c r="O1937" s="1"/>
    </row>
    <row r="1938" spans="13:15" x14ac:dyDescent="0.25">
      <c r="M1938" s="2"/>
      <c r="O1938" s="1"/>
    </row>
    <row r="1939" spans="13:15" x14ac:dyDescent="0.25">
      <c r="M1939" s="2"/>
      <c r="O1939" s="1"/>
    </row>
    <row r="1940" spans="13:15" x14ac:dyDescent="0.25">
      <c r="M1940" s="2"/>
      <c r="O1940" s="1"/>
    </row>
    <row r="1941" spans="13:15" x14ac:dyDescent="0.25">
      <c r="M1941" s="2"/>
      <c r="O1941" s="1"/>
    </row>
    <row r="1942" spans="13:15" x14ac:dyDescent="0.25">
      <c r="M1942" s="2"/>
      <c r="O1942" s="1"/>
    </row>
    <row r="1943" spans="13:15" x14ac:dyDescent="0.25">
      <c r="M1943" s="2"/>
      <c r="O1943" s="1"/>
    </row>
    <row r="1944" spans="13:15" x14ac:dyDescent="0.25">
      <c r="M1944" s="2"/>
      <c r="O1944" s="1"/>
    </row>
    <row r="1945" spans="13:15" x14ac:dyDescent="0.25">
      <c r="M1945" s="2"/>
      <c r="O1945" s="1"/>
    </row>
    <row r="1946" spans="13:15" x14ac:dyDescent="0.25">
      <c r="M1946" s="2"/>
      <c r="O1946" s="1"/>
    </row>
    <row r="1947" spans="13:15" x14ac:dyDescent="0.25">
      <c r="M1947" s="2"/>
      <c r="O1947" s="1"/>
    </row>
    <row r="1948" spans="13:15" x14ac:dyDescent="0.25">
      <c r="M1948" s="2"/>
      <c r="O1948" s="1"/>
    </row>
    <row r="1949" spans="13:15" x14ac:dyDescent="0.25">
      <c r="M1949" s="2"/>
      <c r="O1949" s="1"/>
    </row>
    <row r="1950" spans="13:15" x14ac:dyDescent="0.25">
      <c r="M1950" s="2"/>
      <c r="O1950" s="1"/>
    </row>
    <row r="1951" spans="13:15" x14ac:dyDescent="0.25">
      <c r="O1951" s="1"/>
    </row>
    <row r="1952" spans="13:15" x14ac:dyDescent="0.25">
      <c r="M1952" s="2"/>
      <c r="O1952" s="1"/>
    </row>
    <row r="1953" spans="13:15" x14ac:dyDescent="0.25">
      <c r="M1953" s="2"/>
      <c r="O1953" s="1"/>
    </row>
    <row r="1954" spans="13:15" x14ac:dyDescent="0.25">
      <c r="M1954" s="2"/>
      <c r="O1954" s="1"/>
    </row>
    <row r="1955" spans="13:15" x14ac:dyDescent="0.25">
      <c r="M1955" s="2"/>
      <c r="O1955" s="1"/>
    </row>
    <row r="1956" spans="13:15" x14ac:dyDescent="0.25">
      <c r="M1956" s="2"/>
      <c r="O1956" s="1"/>
    </row>
    <row r="1957" spans="13:15" x14ac:dyDescent="0.25">
      <c r="M1957" s="2"/>
      <c r="O1957" s="1"/>
    </row>
    <row r="1958" spans="13:15" x14ac:dyDescent="0.25">
      <c r="M1958" s="2"/>
      <c r="O1958" s="1"/>
    </row>
    <row r="1959" spans="13:15" x14ac:dyDescent="0.25">
      <c r="M1959" s="2"/>
      <c r="O1959" s="1"/>
    </row>
    <row r="1960" spans="13:15" x14ac:dyDescent="0.25">
      <c r="M1960" s="2"/>
      <c r="O1960" s="1"/>
    </row>
    <row r="1961" spans="13:15" x14ac:dyDescent="0.25">
      <c r="M1961" s="2"/>
      <c r="O1961" s="1"/>
    </row>
    <row r="1962" spans="13:15" x14ac:dyDescent="0.25">
      <c r="M1962" s="2"/>
      <c r="O1962" s="1"/>
    </row>
    <row r="1963" spans="13:15" x14ac:dyDescent="0.25">
      <c r="M1963" s="2"/>
      <c r="O1963" s="1"/>
    </row>
    <row r="1964" spans="13:15" x14ac:dyDescent="0.25">
      <c r="M1964" s="2"/>
      <c r="O1964" s="1"/>
    </row>
    <row r="1965" spans="13:15" x14ac:dyDescent="0.25">
      <c r="M1965" s="2"/>
      <c r="O1965" s="1"/>
    </row>
    <row r="1966" spans="13:15" x14ac:dyDescent="0.25">
      <c r="M1966" s="2"/>
      <c r="O1966" s="1"/>
    </row>
    <row r="1967" spans="13:15" x14ac:dyDescent="0.25">
      <c r="M1967" s="2"/>
      <c r="O1967" s="1"/>
    </row>
    <row r="1968" spans="13:15" x14ac:dyDescent="0.25">
      <c r="M1968" s="2"/>
      <c r="O1968" s="1"/>
    </row>
    <row r="1969" spans="13:15" x14ac:dyDescent="0.25">
      <c r="M1969" s="2"/>
      <c r="O1969" s="1"/>
    </row>
    <row r="1970" spans="13:15" x14ac:dyDescent="0.25">
      <c r="M1970" s="2"/>
      <c r="O1970" s="1"/>
    </row>
    <row r="1971" spans="13:15" x14ac:dyDescent="0.25">
      <c r="M1971" s="2"/>
      <c r="O1971" s="1"/>
    </row>
    <row r="1972" spans="13:15" x14ac:dyDescent="0.25">
      <c r="M1972" s="2"/>
      <c r="O1972" s="1"/>
    </row>
    <row r="1973" spans="13:15" x14ac:dyDescent="0.25">
      <c r="M1973" s="2"/>
      <c r="O1973" s="1"/>
    </row>
    <row r="1974" spans="13:15" x14ac:dyDescent="0.25">
      <c r="M1974" s="2"/>
      <c r="O1974" s="1"/>
    </row>
    <row r="1975" spans="13:15" x14ac:dyDescent="0.25">
      <c r="M1975" s="2"/>
      <c r="O1975" s="1"/>
    </row>
    <row r="1976" spans="13:15" x14ac:dyDescent="0.25">
      <c r="O1976" s="1"/>
    </row>
    <row r="1977" spans="13:15" x14ac:dyDescent="0.25">
      <c r="M1977" s="2"/>
      <c r="O1977" s="1"/>
    </row>
    <row r="1978" spans="13:15" x14ac:dyDescent="0.25">
      <c r="M1978" s="2"/>
      <c r="O1978" s="1"/>
    </row>
    <row r="1979" spans="13:15" x14ac:dyDescent="0.25">
      <c r="M1979" s="2"/>
      <c r="O1979" s="1"/>
    </row>
    <row r="1980" spans="13:15" x14ac:dyDescent="0.25">
      <c r="M1980" s="2"/>
      <c r="O1980" s="1"/>
    </row>
    <row r="1981" spans="13:15" x14ac:dyDescent="0.25">
      <c r="M1981" s="2"/>
      <c r="O1981" s="1"/>
    </row>
    <row r="1982" spans="13:15" x14ac:dyDescent="0.25">
      <c r="M1982" s="2"/>
      <c r="O1982" s="1"/>
    </row>
    <row r="1983" spans="13:15" x14ac:dyDescent="0.25">
      <c r="M1983" s="2"/>
      <c r="O1983" s="1"/>
    </row>
    <row r="1984" spans="13:15" x14ac:dyDescent="0.25">
      <c r="M1984" s="2"/>
      <c r="O1984" s="1"/>
    </row>
    <row r="1985" spans="13:15" x14ac:dyDescent="0.25">
      <c r="M1985" s="2"/>
      <c r="O1985" s="1"/>
    </row>
    <row r="1986" spans="13:15" x14ac:dyDescent="0.25">
      <c r="M1986" s="2"/>
      <c r="O1986" s="1"/>
    </row>
    <row r="1987" spans="13:15" x14ac:dyDescent="0.25">
      <c r="M1987" s="2"/>
      <c r="O1987" s="1"/>
    </row>
    <row r="1988" spans="13:15" x14ac:dyDescent="0.25">
      <c r="M1988" s="2"/>
      <c r="O1988" s="1"/>
    </row>
    <row r="1989" spans="13:15" x14ac:dyDescent="0.25">
      <c r="M1989" s="2"/>
      <c r="O1989" s="1"/>
    </row>
    <row r="1990" spans="13:15" x14ac:dyDescent="0.25">
      <c r="M1990" s="2"/>
      <c r="O1990" s="1"/>
    </row>
    <row r="1991" spans="13:15" x14ac:dyDescent="0.25">
      <c r="M1991" s="2"/>
      <c r="O1991" s="1"/>
    </row>
    <row r="1992" spans="13:15" x14ac:dyDescent="0.25">
      <c r="M1992" s="2"/>
      <c r="O1992" s="1"/>
    </row>
    <row r="1993" spans="13:15" x14ac:dyDescent="0.25">
      <c r="M1993" s="2"/>
      <c r="O1993" s="1"/>
    </row>
    <row r="1994" spans="13:15" x14ac:dyDescent="0.25">
      <c r="M1994" s="2"/>
      <c r="O1994" s="1"/>
    </row>
    <row r="1995" spans="13:15" x14ac:dyDescent="0.25">
      <c r="M1995" s="2"/>
      <c r="O1995" s="1"/>
    </row>
    <row r="1996" spans="13:15" x14ac:dyDescent="0.25">
      <c r="M1996" s="2"/>
      <c r="O1996" s="1"/>
    </row>
    <row r="1997" spans="13:15" x14ac:dyDescent="0.25">
      <c r="M1997" s="2"/>
      <c r="O1997" s="1"/>
    </row>
    <row r="1998" spans="13:15" x14ac:dyDescent="0.25">
      <c r="M1998" s="2"/>
      <c r="O1998" s="1"/>
    </row>
    <row r="1999" spans="13:15" x14ac:dyDescent="0.25">
      <c r="M1999" s="2"/>
      <c r="O1999" s="1"/>
    </row>
    <row r="2000" spans="13:15" x14ac:dyDescent="0.25">
      <c r="M2000" s="2"/>
      <c r="O2000" s="1"/>
    </row>
    <row r="2001" spans="13:15" x14ac:dyDescent="0.25">
      <c r="O2001" s="1"/>
    </row>
    <row r="2002" spans="13:15" x14ac:dyDescent="0.25">
      <c r="M2002" s="2"/>
      <c r="O2002" s="1"/>
    </row>
    <row r="2003" spans="13:15" x14ac:dyDescent="0.25">
      <c r="M2003" s="2"/>
      <c r="O2003" s="1"/>
    </row>
    <row r="2004" spans="13:15" x14ac:dyDescent="0.25">
      <c r="M2004" s="2"/>
      <c r="O2004" s="1"/>
    </row>
    <row r="2005" spans="13:15" x14ac:dyDescent="0.25">
      <c r="M2005" s="2"/>
      <c r="O2005" s="1"/>
    </row>
    <row r="2006" spans="13:15" x14ac:dyDescent="0.25">
      <c r="M2006" s="2"/>
      <c r="O2006" s="1"/>
    </row>
    <row r="2007" spans="13:15" x14ac:dyDescent="0.25">
      <c r="M2007" s="2"/>
      <c r="O2007" s="1"/>
    </row>
    <row r="2008" spans="13:15" x14ac:dyDescent="0.25">
      <c r="M2008" s="2"/>
      <c r="O2008" s="1"/>
    </row>
    <row r="2009" spans="13:15" x14ac:dyDescent="0.25">
      <c r="M2009" s="2"/>
      <c r="O2009" s="1"/>
    </row>
    <row r="2010" spans="13:15" x14ac:dyDescent="0.25">
      <c r="M2010" s="2"/>
      <c r="O2010" s="1"/>
    </row>
    <row r="2011" spans="13:15" x14ac:dyDescent="0.25">
      <c r="M2011" s="2"/>
      <c r="O2011" s="1"/>
    </row>
    <row r="2012" spans="13:15" x14ac:dyDescent="0.25">
      <c r="M2012" s="2"/>
      <c r="O2012" s="1"/>
    </row>
    <row r="2013" spans="13:15" x14ac:dyDescent="0.25">
      <c r="M2013" s="2"/>
      <c r="O2013" s="1"/>
    </row>
    <row r="2014" spans="13:15" x14ac:dyDescent="0.25">
      <c r="M2014" s="2"/>
      <c r="O2014" s="1"/>
    </row>
    <row r="2015" spans="13:15" x14ac:dyDescent="0.25">
      <c r="M2015" s="2"/>
      <c r="O2015" s="1"/>
    </row>
    <row r="2016" spans="13:15" x14ac:dyDescent="0.25">
      <c r="M2016" s="2"/>
      <c r="O2016" s="1"/>
    </row>
    <row r="2017" spans="13:15" x14ac:dyDescent="0.25">
      <c r="M2017" s="2"/>
      <c r="O2017" s="1"/>
    </row>
    <row r="2018" spans="13:15" x14ac:dyDescent="0.25">
      <c r="M2018" s="2"/>
      <c r="O2018" s="1"/>
    </row>
    <row r="2019" spans="13:15" x14ac:dyDescent="0.25">
      <c r="M2019" s="2"/>
      <c r="O2019" s="1"/>
    </row>
    <row r="2020" spans="13:15" x14ac:dyDescent="0.25">
      <c r="M2020" s="2"/>
      <c r="O2020" s="1"/>
    </row>
    <row r="2021" spans="13:15" x14ac:dyDescent="0.25">
      <c r="M2021" s="2"/>
      <c r="O2021" s="1"/>
    </row>
    <row r="2022" spans="13:15" x14ac:dyDescent="0.25">
      <c r="M2022" s="2"/>
      <c r="O2022" s="1"/>
    </row>
    <row r="2023" spans="13:15" x14ac:dyDescent="0.25">
      <c r="M2023" s="2"/>
      <c r="O2023" s="1"/>
    </row>
    <row r="2024" spans="13:15" x14ac:dyDescent="0.25">
      <c r="M2024" s="2"/>
      <c r="O2024" s="1"/>
    </row>
    <row r="2025" spans="13:15" x14ac:dyDescent="0.25">
      <c r="M2025" s="2"/>
      <c r="O2025" s="1"/>
    </row>
    <row r="2026" spans="13:15" x14ac:dyDescent="0.25">
      <c r="O2026" s="1"/>
    </row>
    <row r="2027" spans="13:15" x14ac:dyDescent="0.25">
      <c r="M2027" s="2"/>
      <c r="O2027" s="1"/>
    </row>
    <row r="2028" spans="13:15" x14ac:dyDescent="0.25">
      <c r="M2028" s="2"/>
      <c r="O2028" s="1"/>
    </row>
    <row r="2029" spans="13:15" x14ac:dyDescent="0.25">
      <c r="M2029" s="2"/>
      <c r="O2029" s="1"/>
    </row>
    <row r="2030" spans="13:15" x14ac:dyDescent="0.25">
      <c r="M2030" s="2"/>
      <c r="O2030" s="1"/>
    </row>
    <row r="2031" spans="13:15" x14ac:dyDescent="0.25">
      <c r="M2031" s="2"/>
      <c r="O2031" s="1"/>
    </row>
    <row r="2032" spans="13:15" x14ac:dyDescent="0.25">
      <c r="M2032" s="2"/>
      <c r="O2032" s="1"/>
    </row>
    <row r="2033" spans="13:15" x14ac:dyDescent="0.25">
      <c r="M2033" s="2"/>
      <c r="O2033" s="1"/>
    </row>
    <row r="2034" spans="13:15" x14ac:dyDescent="0.25">
      <c r="M2034" s="2"/>
      <c r="O2034" s="1"/>
    </row>
    <row r="2035" spans="13:15" x14ac:dyDescent="0.25">
      <c r="M2035" s="2"/>
      <c r="O2035" s="1"/>
    </row>
    <row r="2036" spans="13:15" x14ac:dyDescent="0.25">
      <c r="M2036" s="2"/>
      <c r="O2036" s="1"/>
    </row>
    <row r="2037" spans="13:15" x14ac:dyDescent="0.25">
      <c r="M2037" s="2"/>
      <c r="O2037" s="1"/>
    </row>
    <row r="2038" spans="13:15" x14ac:dyDescent="0.25">
      <c r="M2038" s="2"/>
      <c r="O2038" s="1"/>
    </row>
    <row r="2039" spans="13:15" x14ac:dyDescent="0.25">
      <c r="M2039" s="2"/>
      <c r="O2039" s="1"/>
    </row>
    <row r="2040" spans="13:15" x14ac:dyDescent="0.25">
      <c r="M2040" s="2"/>
      <c r="O2040" s="1"/>
    </row>
    <row r="2041" spans="13:15" x14ac:dyDescent="0.25">
      <c r="M2041" s="2"/>
      <c r="O2041" s="1"/>
    </row>
    <row r="2042" spans="13:15" x14ac:dyDescent="0.25">
      <c r="M2042" s="2"/>
      <c r="O2042" s="1"/>
    </row>
    <row r="2043" spans="13:15" x14ac:dyDescent="0.25">
      <c r="M2043" s="2"/>
      <c r="O2043" s="1"/>
    </row>
    <row r="2044" spans="13:15" x14ac:dyDescent="0.25">
      <c r="M2044" s="2"/>
      <c r="O2044" s="1"/>
    </row>
    <row r="2045" spans="13:15" x14ac:dyDescent="0.25">
      <c r="M2045" s="2"/>
      <c r="O2045" s="1"/>
    </row>
    <row r="2046" spans="13:15" x14ac:dyDescent="0.25">
      <c r="M2046" s="2"/>
      <c r="O2046" s="1"/>
    </row>
    <row r="2047" spans="13:15" x14ac:dyDescent="0.25">
      <c r="M2047" s="2"/>
      <c r="O2047" s="1"/>
    </row>
    <row r="2048" spans="13:15" x14ac:dyDescent="0.25">
      <c r="M2048" s="2"/>
      <c r="O2048" s="1"/>
    </row>
    <row r="2049" spans="13:15" x14ac:dyDescent="0.25">
      <c r="M2049" s="2"/>
      <c r="O2049" s="1"/>
    </row>
    <row r="2050" spans="13:15" x14ac:dyDescent="0.25">
      <c r="M2050" s="2"/>
      <c r="O2050" s="1"/>
    </row>
    <row r="2051" spans="13:15" x14ac:dyDescent="0.25">
      <c r="O2051" s="1"/>
    </row>
    <row r="2052" spans="13:15" x14ac:dyDescent="0.25">
      <c r="M2052" s="2"/>
      <c r="O2052" s="1"/>
    </row>
    <row r="2053" spans="13:15" x14ac:dyDescent="0.25">
      <c r="M2053" s="2"/>
      <c r="O2053" s="1"/>
    </row>
    <row r="2054" spans="13:15" x14ac:dyDescent="0.25">
      <c r="M2054" s="2"/>
      <c r="O2054" s="1"/>
    </row>
    <row r="2055" spans="13:15" x14ac:dyDescent="0.25">
      <c r="M2055" s="2"/>
      <c r="O2055" s="1"/>
    </row>
    <row r="2056" spans="13:15" x14ac:dyDescent="0.25">
      <c r="M2056" s="2"/>
      <c r="O2056" s="1"/>
    </row>
    <row r="2057" spans="13:15" x14ac:dyDescent="0.25">
      <c r="M2057" s="2"/>
      <c r="O2057" s="1"/>
    </row>
    <row r="2058" spans="13:15" x14ac:dyDescent="0.25">
      <c r="M2058" s="2"/>
      <c r="O2058" s="1"/>
    </row>
    <row r="2059" spans="13:15" x14ac:dyDescent="0.25">
      <c r="M2059" s="2"/>
      <c r="O2059" s="1"/>
    </row>
    <row r="2060" spans="13:15" x14ac:dyDescent="0.25">
      <c r="M2060" s="2"/>
      <c r="O2060" s="1"/>
    </row>
    <row r="2061" spans="13:15" x14ac:dyDescent="0.25">
      <c r="M2061" s="2"/>
      <c r="O2061" s="1"/>
    </row>
    <row r="2062" spans="13:15" x14ac:dyDescent="0.25">
      <c r="M2062" s="2"/>
      <c r="O2062" s="1"/>
    </row>
    <row r="2063" spans="13:15" x14ac:dyDescent="0.25">
      <c r="M2063" s="2"/>
      <c r="O2063" s="1"/>
    </row>
    <row r="2064" spans="13:15" x14ac:dyDescent="0.25">
      <c r="M2064" s="2"/>
      <c r="O2064" s="1"/>
    </row>
    <row r="2065" spans="13:15" x14ac:dyDescent="0.25">
      <c r="M2065" s="2"/>
      <c r="O2065" s="1"/>
    </row>
    <row r="2066" spans="13:15" x14ac:dyDescent="0.25">
      <c r="M2066" s="2"/>
      <c r="O2066" s="1"/>
    </row>
    <row r="2067" spans="13:15" x14ac:dyDescent="0.25">
      <c r="M2067" s="2"/>
      <c r="O2067" s="1"/>
    </row>
    <row r="2068" spans="13:15" x14ac:dyDescent="0.25">
      <c r="M2068" s="2"/>
      <c r="O2068" s="1"/>
    </row>
    <row r="2069" spans="13:15" x14ac:dyDescent="0.25">
      <c r="M2069" s="2"/>
      <c r="O2069" s="1"/>
    </row>
    <row r="2070" spans="13:15" x14ac:dyDescent="0.25">
      <c r="M2070" s="2"/>
      <c r="O2070" s="1"/>
    </row>
    <row r="2071" spans="13:15" x14ac:dyDescent="0.25">
      <c r="M2071" s="2"/>
      <c r="O2071" s="1"/>
    </row>
    <row r="2072" spans="13:15" x14ac:dyDescent="0.25">
      <c r="M2072" s="2"/>
      <c r="O2072" s="1"/>
    </row>
    <row r="2073" spans="13:15" x14ac:dyDescent="0.25">
      <c r="M2073" s="2"/>
      <c r="O2073" s="1"/>
    </row>
    <row r="2074" spans="13:15" x14ac:dyDescent="0.25">
      <c r="M2074" s="2"/>
      <c r="O2074" s="1"/>
    </row>
    <row r="2075" spans="13:15" x14ac:dyDescent="0.25">
      <c r="M2075" s="2"/>
      <c r="O2075" s="1"/>
    </row>
    <row r="2076" spans="13:15" x14ac:dyDescent="0.25">
      <c r="O2076" s="1"/>
    </row>
    <row r="2077" spans="13:15" x14ac:dyDescent="0.25">
      <c r="M2077" s="2"/>
      <c r="O2077" s="1"/>
    </row>
    <row r="2078" spans="13:15" x14ac:dyDescent="0.25">
      <c r="M2078" s="2"/>
      <c r="O2078" s="1"/>
    </row>
    <row r="2079" spans="13:15" x14ac:dyDescent="0.25">
      <c r="M2079" s="2"/>
      <c r="O2079" s="1"/>
    </row>
    <row r="2080" spans="13:15" x14ac:dyDescent="0.25">
      <c r="M2080" s="2"/>
      <c r="O2080" s="1"/>
    </row>
    <row r="2081" spans="13:15" x14ac:dyDescent="0.25">
      <c r="M2081" s="2"/>
      <c r="O2081" s="1"/>
    </row>
    <row r="2082" spans="13:15" x14ac:dyDescent="0.25">
      <c r="M2082" s="2"/>
      <c r="O2082" s="1"/>
    </row>
    <row r="2083" spans="13:15" x14ac:dyDescent="0.25">
      <c r="M2083" s="2"/>
      <c r="O2083" s="1"/>
    </row>
    <row r="2084" spans="13:15" x14ac:dyDescent="0.25">
      <c r="M2084" s="2"/>
      <c r="O2084" s="1"/>
    </row>
    <row r="2085" spans="13:15" x14ac:dyDescent="0.25">
      <c r="M2085" s="2"/>
      <c r="O2085" s="1"/>
    </row>
    <row r="2086" spans="13:15" x14ac:dyDescent="0.25">
      <c r="M2086" s="2"/>
      <c r="O2086" s="1"/>
    </row>
    <row r="2087" spans="13:15" x14ac:dyDescent="0.25">
      <c r="M2087" s="2"/>
      <c r="O2087" s="1"/>
    </row>
    <row r="2088" spans="13:15" x14ac:dyDescent="0.25">
      <c r="M2088" s="2"/>
      <c r="O2088" s="1"/>
    </row>
    <row r="2089" spans="13:15" x14ac:dyDescent="0.25">
      <c r="M2089" s="2"/>
      <c r="O2089" s="1"/>
    </row>
    <row r="2090" spans="13:15" x14ac:dyDescent="0.25">
      <c r="M2090" s="2"/>
      <c r="O2090" s="1"/>
    </row>
    <row r="2091" spans="13:15" x14ac:dyDescent="0.25">
      <c r="M2091" s="2"/>
      <c r="O2091" s="1"/>
    </row>
    <row r="2092" spans="13:15" x14ac:dyDescent="0.25">
      <c r="M2092" s="2"/>
      <c r="O2092" s="1"/>
    </row>
    <row r="2093" spans="13:15" x14ac:dyDescent="0.25">
      <c r="M2093" s="2"/>
      <c r="O2093" s="1"/>
    </row>
    <row r="2094" spans="13:15" x14ac:dyDescent="0.25">
      <c r="M2094" s="2"/>
      <c r="O2094" s="1"/>
    </row>
    <row r="2095" spans="13:15" x14ac:dyDescent="0.25">
      <c r="M2095" s="2"/>
      <c r="O2095" s="1"/>
    </row>
    <row r="2096" spans="13:15" x14ac:dyDescent="0.25">
      <c r="M2096" s="2"/>
      <c r="O2096" s="1"/>
    </row>
    <row r="2097" spans="13:15" x14ac:dyDescent="0.25">
      <c r="M2097" s="2"/>
      <c r="O2097" s="1"/>
    </row>
    <row r="2098" spans="13:15" x14ac:dyDescent="0.25">
      <c r="M2098" s="2"/>
      <c r="O2098" s="1"/>
    </row>
    <row r="2099" spans="13:15" x14ac:dyDescent="0.25">
      <c r="M2099" s="2"/>
      <c r="O2099" s="1"/>
    </row>
    <row r="2100" spans="13:15" x14ac:dyDescent="0.25">
      <c r="M2100" s="2"/>
      <c r="O2100" s="1"/>
    </row>
    <row r="2101" spans="13:15" x14ac:dyDescent="0.25">
      <c r="O2101" s="1"/>
    </row>
    <row r="2102" spans="13:15" x14ac:dyDescent="0.25">
      <c r="M2102" s="2"/>
      <c r="O2102" s="1"/>
    </row>
    <row r="2103" spans="13:15" x14ac:dyDescent="0.25">
      <c r="M2103" s="2"/>
      <c r="O2103" s="1"/>
    </row>
    <row r="2104" spans="13:15" x14ac:dyDescent="0.25">
      <c r="M2104" s="2"/>
      <c r="O2104" s="1"/>
    </row>
    <row r="2105" spans="13:15" x14ac:dyDescent="0.25">
      <c r="M2105" s="2"/>
      <c r="O2105" s="1"/>
    </row>
    <row r="2106" spans="13:15" x14ac:dyDescent="0.25">
      <c r="M2106" s="2"/>
      <c r="O2106" s="1"/>
    </row>
    <row r="2107" spans="13:15" x14ac:dyDescent="0.25">
      <c r="M2107" s="2"/>
      <c r="O2107" s="1"/>
    </row>
    <row r="2108" spans="13:15" x14ac:dyDescent="0.25">
      <c r="M2108" s="2"/>
      <c r="O2108" s="1"/>
    </row>
    <row r="2109" spans="13:15" x14ac:dyDescent="0.25">
      <c r="M2109" s="2"/>
      <c r="O2109" s="1"/>
    </row>
    <row r="2110" spans="13:15" x14ac:dyDescent="0.25">
      <c r="M2110" s="2"/>
      <c r="O2110" s="1"/>
    </row>
    <row r="2111" spans="13:15" x14ac:dyDescent="0.25">
      <c r="M2111" s="2"/>
      <c r="O2111" s="1"/>
    </row>
    <row r="2112" spans="13:15" x14ac:dyDescent="0.25">
      <c r="M2112" s="2"/>
      <c r="O2112" s="1"/>
    </row>
    <row r="2113" spans="13:15" x14ac:dyDescent="0.25">
      <c r="M2113" s="2"/>
      <c r="O2113" s="1"/>
    </row>
    <row r="2114" spans="13:15" x14ac:dyDescent="0.25">
      <c r="M2114" s="2"/>
      <c r="O2114" s="1"/>
    </row>
    <row r="2115" spans="13:15" x14ac:dyDescent="0.25">
      <c r="M2115" s="2"/>
      <c r="O2115" s="1"/>
    </row>
    <row r="2116" spans="13:15" x14ac:dyDescent="0.25">
      <c r="M2116" s="2"/>
      <c r="O2116" s="1"/>
    </row>
    <row r="2117" spans="13:15" x14ac:dyDescent="0.25">
      <c r="M2117" s="2"/>
      <c r="O2117" s="1"/>
    </row>
    <row r="2118" spans="13:15" x14ac:dyDescent="0.25">
      <c r="M2118" s="2"/>
      <c r="O2118" s="1"/>
    </row>
    <row r="2119" spans="13:15" x14ac:dyDescent="0.25">
      <c r="M2119" s="2"/>
      <c r="O2119" s="1"/>
    </row>
    <row r="2120" spans="13:15" x14ac:dyDescent="0.25">
      <c r="M2120" s="2"/>
      <c r="O2120" s="1"/>
    </row>
    <row r="2121" spans="13:15" x14ac:dyDescent="0.25">
      <c r="M2121" s="2"/>
      <c r="O2121" s="1"/>
    </row>
    <row r="2122" spans="13:15" x14ac:dyDescent="0.25">
      <c r="M2122" s="2"/>
      <c r="O2122" s="1"/>
    </row>
    <row r="2123" spans="13:15" x14ac:dyDescent="0.25">
      <c r="M2123" s="2"/>
      <c r="O2123" s="1"/>
    </row>
    <row r="2124" spans="13:15" x14ac:dyDescent="0.25">
      <c r="M2124" s="2"/>
      <c r="O2124" s="1"/>
    </row>
    <row r="2125" spans="13:15" x14ac:dyDescent="0.25">
      <c r="M2125" s="2"/>
      <c r="O2125" s="1"/>
    </row>
    <row r="2126" spans="13:15" x14ac:dyDescent="0.25">
      <c r="O2126" s="1"/>
    </row>
    <row r="2127" spans="13:15" x14ac:dyDescent="0.25">
      <c r="M2127" s="2"/>
      <c r="O2127" s="1"/>
    </row>
    <row r="2128" spans="13:15" x14ac:dyDescent="0.25">
      <c r="M2128" s="2"/>
      <c r="O2128" s="1"/>
    </row>
    <row r="2129" spans="13:15" x14ac:dyDescent="0.25">
      <c r="M2129" s="2"/>
      <c r="O2129" s="1"/>
    </row>
    <row r="2130" spans="13:15" x14ac:dyDescent="0.25">
      <c r="M2130" s="2"/>
      <c r="O2130" s="1"/>
    </row>
    <row r="2131" spans="13:15" x14ac:dyDescent="0.25">
      <c r="M2131" s="2"/>
      <c r="O2131" s="1"/>
    </row>
    <row r="2132" spans="13:15" x14ac:dyDescent="0.25">
      <c r="M2132" s="2"/>
      <c r="O2132" s="1"/>
    </row>
    <row r="2133" spans="13:15" x14ac:dyDescent="0.25">
      <c r="M2133" s="2"/>
      <c r="O2133" s="1"/>
    </row>
    <row r="2134" spans="13:15" x14ac:dyDescent="0.25">
      <c r="M2134" s="2"/>
      <c r="O2134" s="1"/>
    </row>
    <row r="2135" spans="13:15" x14ac:dyDescent="0.25">
      <c r="M2135" s="2"/>
      <c r="O2135" s="1"/>
    </row>
    <row r="2136" spans="13:15" x14ac:dyDescent="0.25">
      <c r="M2136" s="2"/>
      <c r="O2136" s="1"/>
    </row>
    <row r="2137" spans="13:15" x14ac:dyDescent="0.25">
      <c r="M2137" s="2"/>
      <c r="O2137" s="1"/>
    </row>
    <row r="2138" spans="13:15" x14ac:dyDescent="0.25">
      <c r="M2138" s="2"/>
      <c r="O2138" s="1"/>
    </row>
    <row r="2139" spans="13:15" x14ac:dyDescent="0.25">
      <c r="M2139" s="2"/>
      <c r="O2139" s="1"/>
    </row>
    <row r="2140" spans="13:15" x14ac:dyDescent="0.25">
      <c r="M2140" s="2"/>
      <c r="O2140" s="1"/>
    </row>
    <row r="2141" spans="13:15" x14ac:dyDescent="0.25">
      <c r="M2141" s="2"/>
      <c r="O2141" s="1"/>
    </row>
    <row r="2142" spans="13:15" x14ac:dyDescent="0.25">
      <c r="M2142" s="2"/>
      <c r="O2142" s="1"/>
    </row>
    <row r="2143" spans="13:15" x14ac:dyDescent="0.25">
      <c r="M2143" s="2"/>
      <c r="O2143" s="1"/>
    </row>
    <row r="2144" spans="13:15" x14ac:dyDescent="0.25">
      <c r="M2144" s="2"/>
      <c r="O2144" s="1"/>
    </row>
    <row r="2145" spans="13:15" x14ac:dyDescent="0.25">
      <c r="M2145" s="2"/>
      <c r="O2145" s="1"/>
    </row>
    <row r="2146" spans="13:15" x14ac:dyDescent="0.25">
      <c r="M2146" s="2"/>
      <c r="O2146" s="1"/>
    </row>
    <row r="2147" spans="13:15" x14ac:dyDescent="0.25">
      <c r="M2147" s="2"/>
      <c r="O2147" s="1"/>
    </row>
    <row r="2148" spans="13:15" x14ac:dyDescent="0.25">
      <c r="M2148" s="2"/>
      <c r="O2148" s="1"/>
    </row>
    <row r="2149" spans="13:15" x14ac:dyDescent="0.25">
      <c r="M2149" s="2"/>
      <c r="O2149" s="1"/>
    </row>
    <row r="2150" spans="13:15" x14ac:dyDescent="0.25">
      <c r="M2150" s="2"/>
      <c r="O2150" s="1"/>
    </row>
    <row r="2151" spans="13:15" x14ac:dyDescent="0.25">
      <c r="O2151" s="1"/>
    </row>
    <row r="2152" spans="13:15" x14ac:dyDescent="0.25">
      <c r="M2152" s="2"/>
      <c r="O2152" s="1"/>
    </row>
    <row r="2153" spans="13:15" x14ac:dyDescent="0.25">
      <c r="M2153" s="2"/>
      <c r="O2153" s="1"/>
    </row>
    <row r="2154" spans="13:15" x14ac:dyDescent="0.25">
      <c r="M2154" s="2"/>
      <c r="O2154" s="1"/>
    </row>
    <row r="2155" spans="13:15" x14ac:dyDescent="0.25">
      <c r="M2155" s="2"/>
      <c r="O2155" s="1"/>
    </row>
    <row r="2156" spans="13:15" x14ac:dyDescent="0.25">
      <c r="M2156" s="2"/>
      <c r="O2156" s="1"/>
    </row>
    <row r="2157" spans="13:15" x14ac:dyDescent="0.25">
      <c r="M2157" s="2"/>
      <c r="O2157" s="1"/>
    </row>
    <row r="2158" spans="13:15" x14ac:dyDescent="0.25">
      <c r="M2158" s="2"/>
      <c r="O2158" s="1"/>
    </row>
    <row r="2159" spans="13:15" x14ac:dyDescent="0.25">
      <c r="M2159" s="2"/>
      <c r="O2159" s="1"/>
    </row>
    <row r="2160" spans="13:15" x14ac:dyDescent="0.25">
      <c r="M2160" s="2"/>
      <c r="O2160" s="1"/>
    </row>
    <row r="2161" spans="13:15" x14ac:dyDescent="0.25">
      <c r="M2161" s="2"/>
      <c r="O2161" s="1"/>
    </row>
    <row r="2162" spans="13:15" x14ac:dyDescent="0.25">
      <c r="M2162" s="2"/>
      <c r="O2162" s="1"/>
    </row>
    <row r="2163" spans="13:15" x14ac:dyDescent="0.25">
      <c r="M2163" s="2"/>
      <c r="O2163" s="1"/>
    </row>
    <row r="2164" spans="13:15" x14ac:dyDescent="0.25">
      <c r="M2164" s="2"/>
      <c r="O2164" s="1"/>
    </row>
    <row r="2165" spans="13:15" x14ac:dyDescent="0.25">
      <c r="M2165" s="2"/>
      <c r="O2165" s="1"/>
    </row>
    <row r="2166" spans="13:15" x14ac:dyDescent="0.25">
      <c r="M2166" s="2"/>
      <c r="O2166" s="1"/>
    </row>
    <row r="2167" spans="13:15" x14ac:dyDescent="0.25">
      <c r="M2167" s="2"/>
      <c r="O2167" s="1"/>
    </row>
    <row r="2168" spans="13:15" x14ac:dyDescent="0.25">
      <c r="M2168" s="2"/>
      <c r="O2168" s="1"/>
    </row>
    <row r="2169" spans="13:15" x14ac:dyDescent="0.25">
      <c r="M2169" s="2"/>
      <c r="O2169" s="1"/>
    </row>
    <row r="2170" spans="13:15" x14ac:dyDescent="0.25">
      <c r="M2170" s="2"/>
      <c r="O2170" s="1"/>
    </row>
    <row r="2171" spans="13:15" x14ac:dyDescent="0.25">
      <c r="M2171" s="2"/>
      <c r="O2171" s="1"/>
    </row>
    <row r="2172" spans="13:15" x14ac:dyDescent="0.25">
      <c r="M2172" s="2"/>
      <c r="O2172" s="1"/>
    </row>
    <row r="2173" spans="13:15" x14ac:dyDescent="0.25">
      <c r="M2173" s="2"/>
      <c r="O2173" s="1"/>
    </row>
    <row r="2174" spans="13:15" x14ac:dyDescent="0.25">
      <c r="M2174" s="2"/>
      <c r="O2174" s="1"/>
    </row>
    <row r="2175" spans="13:15" x14ac:dyDescent="0.25">
      <c r="M2175" s="2"/>
      <c r="O2175" s="1"/>
    </row>
    <row r="2176" spans="13:15" x14ac:dyDescent="0.25">
      <c r="O2176" s="1"/>
    </row>
    <row r="2177" spans="13:15" x14ac:dyDescent="0.25">
      <c r="M2177" s="2"/>
      <c r="O2177" s="1"/>
    </row>
    <row r="2178" spans="13:15" x14ac:dyDescent="0.25">
      <c r="M2178" s="2"/>
      <c r="O2178" s="1"/>
    </row>
    <row r="2179" spans="13:15" x14ac:dyDescent="0.25">
      <c r="M2179" s="2"/>
      <c r="O2179" s="1"/>
    </row>
    <row r="2180" spans="13:15" x14ac:dyDescent="0.25">
      <c r="M2180" s="2"/>
      <c r="O2180" s="1"/>
    </row>
    <row r="2181" spans="13:15" x14ac:dyDescent="0.25">
      <c r="M2181" s="2"/>
      <c r="O2181" s="1"/>
    </row>
    <row r="2182" spans="13:15" x14ac:dyDescent="0.25">
      <c r="M2182" s="2"/>
      <c r="O2182" s="1"/>
    </row>
    <row r="2183" spans="13:15" x14ac:dyDescent="0.25">
      <c r="M2183" s="2"/>
      <c r="O2183" s="1"/>
    </row>
    <row r="2184" spans="13:15" x14ac:dyDescent="0.25">
      <c r="M2184" s="2"/>
      <c r="O2184" s="1"/>
    </row>
    <row r="2185" spans="13:15" x14ac:dyDescent="0.25">
      <c r="M2185" s="2"/>
      <c r="O2185" s="1"/>
    </row>
    <row r="2186" spans="13:15" x14ac:dyDescent="0.25">
      <c r="M2186" s="2"/>
      <c r="O2186" s="1"/>
    </row>
    <row r="2187" spans="13:15" x14ac:dyDescent="0.25">
      <c r="M2187" s="2"/>
      <c r="O2187" s="1"/>
    </row>
    <row r="2188" spans="13:15" x14ac:dyDescent="0.25">
      <c r="M2188" s="2"/>
      <c r="O2188" s="1"/>
    </row>
    <row r="2189" spans="13:15" x14ac:dyDescent="0.25">
      <c r="M2189" s="2"/>
      <c r="O2189" s="1"/>
    </row>
    <row r="2190" spans="13:15" x14ac:dyDescent="0.25">
      <c r="M2190" s="2"/>
      <c r="O2190" s="1"/>
    </row>
    <row r="2191" spans="13:15" x14ac:dyDescent="0.25">
      <c r="M2191" s="2"/>
      <c r="O2191" s="1"/>
    </row>
    <row r="2192" spans="13:15" x14ac:dyDescent="0.25">
      <c r="M2192" s="2"/>
      <c r="O2192" s="1"/>
    </row>
    <row r="2193" spans="13:15" x14ac:dyDescent="0.25">
      <c r="M2193" s="2"/>
      <c r="O2193" s="1"/>
    </row>
    <row r="2194" spans="13:15" x14ac:dyDescent="0.25">
      <c r="M2194" s="2"/>
      <c r="O2194" s="1"/>
    </row>
    <row r="2195" spans="13:15" x14ac:dyDescent="0.25">
      <c r="M2195" s="2"/>
      <c r="O2195" s="1"/>
    </row>
    <row r="2196" spans="13:15" x14ac:dyDescent="0.25">
      <c r="M2196" s="2"/>
      <c r="O2196" s="1"/>
    </row>
    <row r="2197" spans="13:15" x14ac:dyDescent="0.25">
      <c r="M2197" s="2"/>
      <c r="O2197" s="1"/>
    </row>
    <row r="2198" spans="13:15" x14ac:dyDescent="0.25">
      <c r="M2198" s="2"/>
      <c r="O2198" s="1"/>
    </row>
    <row r="2199" spans="13:15" x14ac:dyDescent="0.25">
      <c r="M2199" s="2"/>
      <c r="O2199" s="1"/>
    </row>
    <row r="2200" spans="13:15" x14ac:dyDescent="0.25">
      <c r="M2200" s="2"/>
      <c r="O2200" s="1"/>
    </row>
    <row r="2201" spans="13:15" x14ac:dyDescent="0.25">
      <c r="O2201" s="1"/>
    </row>
    <row r="2202" spans="13:15" x14ac:dyDescent="0.25">
      <c r="M2202" s="2"/>
      <c r="O2202" s="1"/>
    </row>
    <row r="2203" spans="13:15" x14ac:dyDescent="0.25">
      <c r="M2203" s="2"/>
      <c r="O2203" s="1"/>
    </row>
    <row r="2204" spans="13:15" x14ac:dyDescent="0.25">
      <c r="M2204" s="2"/>
      <c r="O2204" s="1"/>
    </row>
    <row r="2205" spans="13:15" x14ac:dyDescent="0.25">
      <c r="M2205" s="2"/>
      <c r="O2205" s="1"/>
    </row>
    <row r="2206" spans="13:15" x14ac:dyDescent="0.25">
      <c r="M2206" s="2"/>
      <c r="O2206" s="1"/>
    </row>
    <row r="2207" spans="13:15" x14ac:dyDescent="0.25">
      <c r="M2207" s="2"/>
      <c r="O2207" s="1"/>
    </row>
    <row r="2208" spans="13:15" x14ac:dyDescent="0.25">
      <c r="M2208" s="2"/>
      <c r="O2208" s="1"/>
    </row>
    <row r="2209" spans="13:15" x14ac:dyDescent="0.25">
      <c r="M2209" s="2"/>
      <c r="O2209" s="1"/>
    </row>
    <row r="2210" spans="13:15" x14ac:dyDescent="0.25">
      <c r="M2210" s="2"/>
      <c r="O2210" s="1"/>
    </row>
    <row r="2211" spans="13:15" x14ac:dyDescent="0.25">
      <c r="M2211" s="2"/>
      <c r="O2211" s="1"/>
    </row>
    <row r="2212" spans="13:15" x14ac:dyDescent="0.25">
      <c r="M2212" s="2"/>
      <c r="O2212" s="1"/>
    </row>
    <row r="2213" spans="13:15" x14ac:dyDescent="0.25">
      <c r="M2213" s="2"/>
      <c r="O2213" s="1"/>
    </row>
    <row r="2214" spans="13:15" x14ac:dyDescent="0.25">
      <c r="M2214" s="2"/>
      <c r="O2214" s="1"/>
    </row>
    <row r="2215" spans="13:15" x14ac:dyDescent="0.25">
      <c r="M2215" s="2"/>
      <c r="O2215" s="1"/>
    </row>
    <row r="2216" spans="13:15" x14ac:dyDescent="0.25">
      <c r="M2216" s="2"/>
      <c r="O2216" s="1"/>
    </row>
    <row r="2217" spans="13:15" x14ac:dyDescent="0.25">
      <c r="M2217" s="2"/>
      <c r="O2217" s="1"/>
    </row>
    <row r="2218" spans="13:15" x14ac:dyDescent="0.25">
      <c r="M2218" s="2"/>
      <c r="O2218" s="1"/>
    </row>
    <row r="2219" spans="13:15" x14ac:dyDescent="0.25">
      <c r="M2219" s="2"/>
      <c r="O2219" s="1"/>
    </row>
    <row r="2220" spans="13:15" x14ac:dyDescent="0.25">
      <c r="M2220" s="2"/>
      <c r="O2220" s="1"/>
    </row>
    <row r="2221" spans="13:15" x14ac:dyDescent="0.25">
      <c r="M2221" s="2"/>
      <c r="O2221" s="1"/>
    </row>
    <row r="2222" spans="13:15" x14ac:dyDescent="0.25">
      <c r="M2222" s="2"/>
      <c r="O2222" s="1"/>
    </row>
    <row r="2223" spans="13:15" x14ac:dyDescent="0.25">
      <c r="M2223" s="2"/>
      <c r="O2223" s="1"/>
    </row>
    <row r="2224" spans="13:15" x14ac:dyDescent="0.25">
      <c r="M2224" s="2"/>
      <c r="O2224" s="1"/>
    </row>
    <row r="2225" spans="13:15" x14ac:dyDescent="0.25">
      <c r="M2225" s="2"/>
      <c r="O2225" s="1"/>
    </row>
    <row r="2226" spans="13:15" x14ac:dyDescent="0.25">
      <c r="O2226" s="1"/>
    </row>
    <row r="2227" spans="13:15" x14ac:dyDescent="0.25">
      <c r="M2227" s="2"/>
      <c r="O2227" s="1"/>
    </row>
    <row r="2228" spans="13:15" x14ac:dyDescent="0.25">
      <c r="M2228" s="2"/>
      <c r="O2228" s="1"/>
    </row>
    <row r="2229" spans="13:15" x14ac:dyDescent="0.25">
      <c r="M2229" s="2"/>
      <c r="O2229" s="1"/>
    </row>
    <row r="2230" spans="13:15" x14ac:dyDescent="0.25">
      <c r="M2230" s="2"/>
      <c r="O2230" s="1"/>
    </row>
    <row r="2231" spans="13:15" x14ac:dyDescent="0.25">
      <c r="M2231" s="2"/>
      <c r="O2231" s="1"/>
    </row>
    <row r="2232" spans="13:15" x14ac:dyDescent="0.25">
      <c r="M2232" s="2"/>
      <c r="O2232" s="1"/>
    </row>
    <row r="2233" spans="13:15" x14ac:dyDescent="0.25">
      <c r="M2233" s="2"/>
      <c r="O2233" s="1"/>
    </row>
    <row r="2234" spans="13:15" x14ac:dyDescent="0.25">
      <c r="M2234" s="2"/>
      <c r="O2234" s="1"/>
    </row>
    <row r="2235" spans="13:15" x14ac:dyDescent="0.25">
      <c r="M2235" s="2"/>
      <c r="O2235" s="1"/>
    </row>
    <row r="2236" spans="13:15" x14ac:dyDescent="0.25">
      <c r="M2236" s="2"/>
      <c r="O2236" s="1"/>
    </row>
    <row r="2237" spans="13:15" x14ac:dyDescent="0.25">
      <c r="M2237" s="2"/>
      <c r="O2237" s="1"/>
    </row>
    <row r="2238" spans="13:15" x14ac:dyDescent="0.25">
      <c r="M2238" s="2"/>
      <c r="O2238" s="1"/>
    </row>
    <row r="2239" spans="13:15" x14ac:dyDescent="0.25">
      <c r="M2239" s="2"/>
      <c r="O2239" s="1"/>
    </row>
    <row r="2240" spans="13:15" x14ac:dyDescent="0.25">
      <c r="M2240" s="2"/>
      <c r="O2240" s="1"/>
    </row>
    <row r="2241" spans="13:15" x14ac:dyDescent="0.25">
      <c r="M2241" s="2"/>
      <c r="O2241" s="1"/>
    </row>
    <row r="2242" spans="13:15" x14ac:dyDescent="0.25">
      <c r="M2242" s="2"/>
      <c r="O2242" s="1"/>
    </row>
    <row r="2243" spans="13:15" x14ac:dyDescent="0.25">
      <c r="M2243" s="2"/>
      <c r="O2243" s="1"/>
    </row>
    <row r="2244" spans="13:15" x14ac:dyDescent="0.25">
      <c r="M2244" s="2"/>
      <c r="O2244" s="1"/>
    </row>
    <row r="2245" spans="13:15" x14ac:dyDescent="0.25">
      <c r="M2245" s="2"/>
      <c r="O2245" s="1"/>
    </row>
    <row r="2246" spans="13:15" x14ac:dyDescent="0.25">
      <c r="M2246" s="2"/>
      <c r="O2246" s="1"/>
    </row>
    <row r="2247" spans="13:15" x14ac:dyDescent="0.25">
      <c r="M2247" s="2"/>
      <c r="O2247" s="1"/>
    </row>
    <row r="2248" spans="13:15" x14ac:dyDescent="0.25">
      <c r="M2248" s="2"/>
      <c r="O2248" s="1"/>
    </row>
    <row r="2249" spans="13:15" x14ac:dyDescent="0.25">
      <c r="M2249" s="2"/>
      <c r="O2249" s="1"/>
    </row>
    <row r="2250" spans="13:15" x14ac:dyDescent="0.25">
      <c r="M2250" s="2"/>
      <c r="O2250" s="1"/>
    </row>
    <row r="2251" spans="13:15" x14ac:dyDescent="0.25">
      <c r="O2251" s="1"/>
    </row>
    <row r="2252" spans="13:15" x14ac:dyDescent="0.25">
      <c r="M2252" s="2"/>
      <c r="O2252" s="1"/>
    </row>
    <row r="2253" spans="13:15" x14ac:dyDescent="0.25">
      <c r="M2253" s="2"/>
      <c r="O2253" s="1"/>
    </row>
    <row r="2254" spans="13:15" x14ac:dyDescent="0.25">
      <c r="M2254" s="2"/>
      <c r="O2254" s="1"/>
    </row>
    <row r="2255" spans="13:15" x14ac:dyDescent="0.25">
      <c r="M2255" s="2"/>
      <c r="O2255" s="1"/>
    </row>
    <row r="2256" spans="13:15" x14ac:dyDescent="0.25">
      <c r="M2256" s="2"/>
      <c r="O2256" s="1"/>
    </row>
    <row r="2257" spans="13:15" x14ac:dyDescent="0.25">
      <c r="M2257" s="2"/>
      <c r="O2257" s="1"/>
    </row>
    <row r="2258" spans="13:15" x14ac:dyDescent="0.25">
      <c r="M2258" s="2"/>
      <c r="O2258" s="1"/>
    </row>
    <row r="2259" spans="13:15" x14ac:dyDescent="0.25">
      <c r="M2259" s="2"/>
      <c r="O2259" s="1"/>
    </row>
    <row r="2260" spans="13:15" x14ac:dyDescent="0.25">
      <c r="M2260" s="2"/>
      <c r="O2260" s="1"/>
    </row>
    <row r="2261" spans="13:15" x14ac:dyDescent="0.25">
      <c r="M2261" s="2"/>
      <c r="O2261" s="1"/>
    </row>
    <row r="2262" spans="13:15" x14ac:dyDescent="0.25">
      <c r="M2262" s="2"/>
      <c r="O2262" s="1"/>
    </row>
    <row r="2263" spans="13:15" x14ac:dyDescent="0.25">
      <c r="M2263" s="2"/>
      <c r="O2263" s="1"/>
    </row>
    <row r="2264" spans="13:15" x14ac:dyDescent="0.25">
      <c r="M2264" s="2"/>
      <c r="O2264" s="1"/>
    </row>
    <row r="2265" spans="13:15" x14ac:dyDescent="0.25">
      <c r="M2265" s="2"/>
      <c r="O2265" s="1"/>
    </row>
    <row r="2266" spans="13:15" x14ac:dyDescent="0.25">
      <c r="M2266" s="2"/>
      <c r="O2266" s="1"/>
    </row>
    <row r="2267" spans="13:15" x14ac:dyDescent="0.25">
      <c r="M2267" s="2"/>
      <c r="O2267" s="1"/>
    </row>
    <row r="2268" spans="13:15" x14ac:dyDescent="0.25">
      <c r="M2268" s="2"/>
      <c r="O2268" s="1"/>
    </row>
    <row r="2269" spans="13:15" x14ac:dyDescent="0.25">
      <c r="M2269" s="2"/>
      <c r="O2269" s="1"/>
    </row>
    <row r="2270" spans="13:15" x14ac:dyDescent="0.25">
      <c r="M2270" s="2"/>
      <c r="O2270" s="1"/>
    </row>
    <row r="2271" spans="13:15" x14ac:dyDescent="0.25">
      <c r="M2271" s="2"/>
      <c r="O2271" s="1"/>
    </row>
    <row r="2272" spans="13:15" x14ac:dyDescent="0.25">
      <c r="M2272" s="2"/>
      <c r="O2272" s="1"/>
    </row>
    <row r="2273" spans="13:15" x14ac:dyDescent="0.25">
      <c r="M2273" s="2"/>
      <c r="O2273" s="1"/>
    </row>
    <row r="2274" spans="13:15" x14ac:dyDescent="0.25">
      <c r="M2274" s="2"/>
      <c r="O2274" s="1"/>
    </row>
    <row r="2275" spans="13:15" x14ac:dyDescent="0.25">
      <c r="M2275" s="2"/>
      <c r="O2275" s="1"/>
    </row>
    <row r="2276" spans="13:15" x14ac:dyDescent="0.25">
      <c r="O2276" s="1"/>
    </row>
    <row r="2277" spans="13:15" x14ac:dyDescent="0.25">
      <c r="M2277" s="2"/>
      <c r="O2277" s="1"/>
    </row>
    <row r="2278" spans="13:15" x14ac:dyDescent="0.25">
      <c r="M2278" s="2"/>
      <c r="O2278" s="1"/>
    </row>
    <row r="2279" spans="13:15" x14ac:dyDescent="0.25">
      <c r="M2279" s="2"/>
      <c r="O2279" s="1"/>
    </row>
    <row r="2280" spans="13:15" x14ac:dyDescent="0.25">
      <c r="M2280" s="2"/>
      <c r="O2280" s="1"/>
    </row>
    <row r="2281" spans="13:15" x14ac:dyDescent="0.25">
      <c r="M2281" s="2"/>
      <c r="O2281" s="1"/>
    </row>
    <row r="2282" spans="13:15" x14ac:dyDescent="0.25">
      <c r="M2282" s="2"/>
      <c r="O2282" s="1"/>
    </row>
    <row r="2283" spans="13:15" x14ac:dyDescent="0.25">
      <c r="M2283" s="2"/>
      <c r="O2283" s="1"/>
    </row>
    <row r="2284" spans="13:15" x14ac:dyDescent="0.25">
      <c r="M2284" s="2"/>
      <c r="O2284" s="1"/>
    </row>
    <row r="2285" spans="13:15" x14ac:dyDescent="0.25">
      <c r="M2285" s="2"/>
      <c r="O2285" s="1"/>
    </row>
    <row r="2286" spans="13:15" x14ac:dyDescent="0.25">
      <c r="M2286" s="2"/>
      <c r="O2286" s="1"/>
    </row>
    <row r="2287" spans="13:15" x14ac:dyDescent="0.25">
      <c r="M2287" s="2"/>
      <c r="O2287" s="1"/>
    </row>
    <row r="2288" spans="13:15" x14ac:dyDescent="0.25">
      <c r="M2288" s="2"/>
      <c r="O2288" s="1"/>
    </row>
    <row r="2289" spans="13:15" x14ac:dyDescent="0.25">
      <c r="M2289" s="2"/>
      <c r="O2289" s="1"/>
    </row>
    <row r="2290" spans="13:15" x14ac:dyDescent="0.25">
      <c r="M2290" s="2"/>
      <c r="O2290" s="1"/>
    </row>
    <row r="2291" spans="13:15" x14ac:dyDescent="0.25">
      <c r="M2291" s="2"/>
      <c r="O2291" s="1"/>
    </row>
    <row r="2292" spans="13:15" x14ac:dyDescent="0.25">
      <c r="M2292" s="2"/>
      <c r="O2292" s="1"/>
    </row>
    <row r="2293" spans="13:15" x14ac:dyDescent="0.25">
      <c r="M2293" s="2"/>
      <c r="O2293" s="1"/>
    </row>
    <row r="2294" spans="13:15" x14ac:dyDescent="0.25">
      <c r="M2294" s="2"/>
      <c r="O2294" s="1"/>
    </row>
    <row r="2295" spans="13:15" x14ac:dyDescent="0.25">
      <c r="M2295" s="2"/>
      <c r="O2295" s="1"/>
    </row>
    <row r="2296" spans="13:15" x14ac:dyDescent="0.25">
      <c r="M2296" s="2"/>
      <c r="O2296" s="1"/>
    </row>
    <row r="2297" spans="13:15" x14ac:dyDescent="0.25">
      <c r="M2297" s="2"/>
      <c r="O2297" s="1"/>
    </row>
    <row r="2298" spans="13:15" x14ac:dyDescent="0.25">
      <c r="M2298" s="2"/>
      <c r="O2298" s="1"/>
    </row>
    <row r="2299" spans="13:15" x14ac:dyDescent="0.25">
      <c r="M2299" s="2"/>
      <c r="O2299" s="1"/>
    </row>
    <row r="2300" spans="13:15" x14ac:dyDescent="0.25">
      <c r="M2300" s="2"/>
      <c r="O2300" s="1"/>
    </row>
    <row r="2301" spans="13:15" x14ac:dyDescent="0.25">
      <c r="O2301" s="1"/>
    </row>
    <row r="2302" spans="13:15" x14ac:dyDescent="0.25">
      <c r="M2302" s="2"/>
      <c r="O2302" s="1"/>
    </row>
    <row r="2303" spans="13:15" x14ac:dyDescent="0.25">
      <c r="M2303" s="2"/>
      <c r="O2303" s="1"/>
    </row>
    <row r="2304" spans="13:15" x14ac:dyDescent="0.25">
      <c r="M2304" s="2"/>
      <c r="O2304" s="1"/>
    </row>
    <row r="2305" spans="13:15" x14ac:dyDescent="0.25">
      <c r="M2305" s="2"/>
      <c r="O2305" s="1"/>
    </row>
    <row r="2306" spans="13:15" x14ac:dyDescent="0.25">
      <c r="M2306" s="2"/>
      <c r="O2306" s="1"/>
    </row>
    <row r="2307" spans="13:15" x14ac:dyDescent="0.25">
      <c r="M2307" s="2"/>
      <c r="O2307" s="1"/>
    </row>
    <row r="2308" spans="13:15" x14ac:dyDescent="0.25">
      <c r="M2308" s="2"/>
      <c r="O2308" s="1"/>
    </row>
    <row r="2309" spans="13:15" x14ac:dyDescent="0.25">
      <c r="M2309" s="2"/>
      <c r="O2309" s="1"/>
    </row>
    <row r="2310" spans="13:15" x14ac:dyDescent="0.25">
      <c r="M2310" s="2"/>
      <c r="O2310" s="1"/>
    </row>
    <row r="2311" spans="13:15" x14ac:dyDescent="0.25">
      <c r="M2311" s="2"/>
      <c r="O2311" s="1"/>
    </row>
    <row r="2312" spans="13:15" x14ac:dyDescent="0.25">
      <c r="M2312" s="2"/>
      <c r="O2312" s="1"/>
    </row>
    <row r="2313" spans="13:15" x14ac:dyDescent="0.25">
      <c r="M2313" s="2"/>
      <c r="O2313" s="1"/>
    </row>
    <row r="2314" spans="13:15" x14ac:dyDescent="0.25">
      <c r="M2314" s="2"/>
      <c r="O2314" s="1"/>
    </row>
    <row r="2315" spans="13:15" x14ac:dyDescent="0.25">
      <c r="M2315" s="2"/>
      <c r="O2315" s="1"/>
    </row>
    <row r="2316" spans="13:15" x14ac:dyDescent="0.25">
      <c r="M2316" s="2"/>
      <c r="O2316" s="1"/>
    </row>
    <row r="2317" spans="13:15" x14ac:dyDescent="0.25">
      <c r="M2317" s="2"/>
      <c r="O2317" s="1"/>
    </row>
    <row r="2318" spans="13:15" x14ac:dyDescent="0.25">
      <c r="M2318" s="2"/>
      <c r="O2318" s="1"/>
    </row>
    <row r="2319" spans="13:15" x14ac:dyDescent="0.25">
      <c r="M2319" s="2"/>
      <c r="O2319" s="1"/>
    </row>
    <row r="2320" spans="13:15" x14ac:dyDescent="0.25">
      <c r="M2320" s="2"/>
      <c r="O2320" s="1"/>
    </row>
    <row r="2321" spans="13:15" x14ac:dyDescent="0.25">
      <c r="M2321" s="2"/>
      <c r="O2321" s="1"/>
    </row>
    <row r="2322" spans="13:15" x14ac:dyDescent="0.25">
      <c r="M2322" s="2"/>
      <c r="O2322" s="1"/>
    </row>
    <row r="2323" spans="13:15" x14ac:dyDescent="0.25">
      <c r="M2323" s="2"/>
      <c r="O2323" s="1"/>
    </row>
    <row r="2324" spans="13:15" x14ac:dyDescent="0.25">
      <c r="M2324" s="2"/>
      <c r="O2324" s="1"/>
    </row>
    <row r="2325" spans="13:15" x14ac:dyDescent="0.25">
      <c r="M2325" s="2"/>
      <c r="O2325" s="1"/>
    </row>
    <row r="2326" spans="13:15" x14ac:dyDescent="0.25">
      <c r="O2326" s="1"/>
    </row>
    <row r="2327" spans="13:15" x14ac:dyDescent="0.25">
      <c r="M2327" s="2"/>
      <c r="O2327" s="1"/>
    </row>
    <row r="2328" spans="13:15" x14ac:dyDescent="0.25">
      <c r="M2328" s="2"/>
      <c r="O2328" s="1"/>
    </row>
    <row r="2329" spans="13:15" x14ac:dyDescent="0.25">
      <c r="M2329" s="2"/>
      <c r="O2329" s="1"/>
    </row>
    <row r="2330" spans="13:15" x14ac:dyDescent="0.25">
      <c r="M2330" s="2"/>
      <c r="O2330" s="1"/>
    </row>
    <row r="2331" spans="13:15" x14ac:dyDescent="0.25">
      <c r="M2331" s="2"/>
      <c r="O2331" s="1"/>
    </row>
    <row r="2332" spans="13:15" x14ac:dyDescent="0.25">
      <c r="M2332" s="2"/>
      <c r="O2332" s="1"/>
    </row>
    <row r="2333" spans="13:15" x14ac:dyDescent="0.25">
      <c r="M2333" s="2"/>
      <c r="O2333" s="1"/>
    </row>
    <row r="2334" spans="13:15" x14ac:dyDescent="0.25">
      <c r="M2334" s="2"/>
      <c r="O2334" s="1"/>
    </row>
    <row r="2335" spans="13:15" x14ac:dyDescent="0.25">
      <c r="M2335" s="2"/>
      <c r="O2335" s="1"/>
    </row>
    <row r="2336" spans="13:15" x14ac:dyDescent="0.25">
      <c r="M2336" s="2"/>
      <c r="O2336" s="1"/>
    </row>
    <row r="2337" spans="13:15" x14ac:dyDescent="0.25">
      <c r="M2337" s="2"/>
      <c r="O2337" s="1"/>
    </row>
    <row r="2338" spans="13:15" x14ac:dyDescent="0.25">
      <c r="M2338" s="2"/>
      <c r="O2338" s="1"/>
    </row>
    <row r="2339" spans="13:15" x14ac:dyDescent="0.25">
      <c r="M2339" s="2"/>
      <c r="O2339" s="1"/>
    </row>
    <row r="2340" spans="13:15" x14ac:dyDescent="0.25">
      <c r="M2340" s="2"/>
      <c r="O2340" s="1"/>
    </row>
    <row r="2341" spans="13:15" x14ac:dyDescent="0.25">
      <c r="M2341" s="2"/>
      <c r="O2341" s="1"/>
    </row>
    <row r="2342" spans="13:15" x14ac:dyDescent="0.25">
      <c r="M2342" s="2"/>
      <c r="O2342" s="1"/>
    </row>
    <row r="2343" spans="13:15" x14ac:dyDescent="0.25">
      <c r="M2343" s="2"/>
      <c r="O2343" s="1"/>
    </row>
    <row r="2344" spans="13:15" x14ac:dyDescent="0.25">
      <c r="M2344" s="2"/>
      <c r="O2344" s="1"/>
    </row>
    <row r="2345" spans="13:15" x14ac:dyDescent="0.25">
      <c r="M2345" s="2"/>
      <c r="O2345" s="1"/>
    </row>
    <row r="2346" spans="13:15" x14ac:dyDescent="0.25">
      <c r="M2346" s="2"/>
      <c r="O2346" s="1"/>
    </row>
    <row r="2347" spans="13:15" x14ac:dyDescent="0.25">
      <c r="M2347" s="2"/>
      <c r="O2347" s="1"/>
    </row>
    <row r="2348" spans="13:15" x14ac:dyDescent="0.25">
      <c r="M2348" s="2"/>
      <c r="O2348" s="1"/>
    </row>
    <row r="2349" spans="13:15" x14ac:dyDescent="0.25">
      <c r="M2349" s="2"/>
      <c r="O2349" s="1"/>
    </row>
    <row r="2350" spans="13:15" x14ac:dyDescent="0.25">
      <c r="M2350" s="2"/>
      <c r="O2350" s="1"/>
    </row>
    <row r="2351" spans="13:15" x14ac:dyDescent="0.25">
      <c r="O2351" s="1"/>
    </row>
    <row r="2352" spans="13:15" x14ac:dyDescent="0.25">
      <c r="M2352" s="2"/>
      <c r="O2352" s="1"/>
    </row>
    <row r="2353" spans="13:15" x14ac:dyDescent="0.25">
      <c r="M2353" s="2"/>
      <c r="O2353" s="1"/>
    </row>
    <row r="2354" spans="13:15" x14ac:dyDescent="0.25">
      <c r="M2354" s="2"/>
      <c r="O2354" s="1"/>
    </row>
    <row r="2355" spans="13:15" x14ac:dyDescent="0.25">
      <c r="M2355" s="2"/>
      <c r="O2355" s="1"/>
    </row>
    <row r="2356" spans="13:15" x14ac:dyDescent="0.25">
      <c r="M2356" s="2"/>
      <c r="O2356" s="1"/>
    </row>
    <row r="2357" spans="13:15" x14ac:dyDescent="0.25">
      <c r="M2357" s="2"/>
      <c r="O2357" s="1"/>
    </row>
    <row r="2358" spans="13:15" x14ac:dyDescent="0.25">
      <c r="M2358" s="2"/>
      <c r="O2358" s="1"/>
    </row>
    <row r="2359" spans="13:15" x14ac:dyDescent="0.25">
      <c r="M2359" s="2"/>
      <c r="O2359" s="1"/>
    </row>
    <row r="2360" spans="13:15" x14ac:dyDescent="0.25">
      <c r="M2360" s="2"/>
      <c r="O2360" s="1"/>
    </row>
    <row r="2361" spans="13:15" x14ac:dyDescent="0.25">
      <c r="M2361" s="2"/>
      <c r="O2361" s="1"/>
    </row>
    <row r="2362" spans="13:15" x14ac:dyDescent="0.25">
      <c r="M2362" s="2"/>
      <c r="O2362" s="1"/>
    </row>
    <row r="2363" spans="13:15" x14ac:dyDescent="0.25">
      <c r="M2363" s="2"/>
      <c r="O2363" s="1"/>
    </row>
    <row r="2364" spans="13:15" x14ac:dyDescent="0.25">
      <c r="M2364" s="2"/>
      <c r="O2364" s="1"/>
    </row>
    <row r="2365" spans="13:15" x14ac:dyDescent="0.25">
      <c r="M2365" s="2"/>
      <c r="O2365" s="1"/>
    </row>
    <row r="2366" spans="13:15" x14ac:dyDescent="0.25">
      <c r="M2366" s="2"/>
      <c r="O2366" s="1"/>
    </row>
    <row r="2367" spans="13:15" x14ac:dyDescent="0.25">
      <c r="M2367" s="2"/>
      <c r="O2367" s="1"/>
    </row>
    <row r="2368" spans="13:15" x14ac:dyDescent="0.25">
      <c r="M2368" s="2"/>
      <c r="O2368" s="1"/>
    </row>
    <row r="2369" spans="13:15" x14ac:dyDescent="0.25">
      <c r="M2369" s="2"/>
      <c r="O2369" s="1"/>
    </row>
    <row r="2370" spans="13:15" x14ac:dyDescent="0.25">
      <c r="M2370" s="2"/>
      <c r="O2370" s="1"/>
    </row>
    <row r="2371" spans="13:15" x14ac:dyDescent="0.25">
      <c r="M2371" s="2"/>
      <c r="O2371" s="1"/>
    </row>
    <row r="2372" spans="13:15" x14ac:dyDescent="0.25">
      <c r="M2372" s="2"/>
      <c r="O2372" s="1"/>
    </row>
    <row r="2373" spans="13:15" x14ac:dyDescent="0.25">
      <c r="M2373" s="2"/>
      <c r="O2373" s="1"/>
    </row>
    <row r="2374" spans="13:15" x14ac:dyDescent="0.25">
      <c r="M2374" s="2"/>
      <c r="O2374" s="1"/>
    </row>
    <row r="2375" spans="13:15" x14ac:dyDescent="0.25">
      <c r="M2375" s="2"/>
      <c r="O2375" s="1"/>
    </row>
    <row r="2376" spans="13:15" x14ac:dyDescent="0.25">
      <c r="O2376" s="1"/>
    </row>
    <row r="2377" spans="13:15" x14ac:dyDescent="0.25">
      <c r="M2377" s="2"/>
      <c r="O2377" s="1"/>
    </row>
    <row r="2378" spans="13:15" x14ac:dyDescent="0.25">
      <c r="M2378" s="2"/>
      <c r="O2378" s="1"/>
    </row>
    <row r="2379" spans="13:15" x14ac:dyDescent="0.25">
      <c r="M2379" s="2"/>
      <c r="O2379" s="1"/>
    </row>
    <row r="2380" spans="13:15" x14ac:dyDescent="0.25">
      <c r="M2380" s="2"/>
      <c r="O2380" s="1"/>
    </row>
    <row r="2381" spans="13:15" x14ac:dyDescent="0.25">
      <c r="M2381" s="2"/>
      <c r="O2381" s="1"/>
    </row>
    <row r="2382" spans="13:15" x14ac:dyDescent="0.25">
      <c r="M2382" s="2"/>
      <c r="O2382" s="1"/>
    </row>
    <row r="2383" spans="13:15" x14ac:dyDescent="0.25">
      <c r="M2383" s="2"/>
      <c r="O2383" s="1"/>
    </row>
    <row r="2384" spans="13:15" x14ac:dyDescent="0.25">
      <c r="M2384" s="2"/>
      <c r="O2384" s="1"/>
    </row>
    <row r="2385" spans="13:15" x14ac:dyDescent="0.25">
      <c r="M2385" s="2"/>
      <c r="O2385" s="1"/>
    </row>
    <row r="2386" spans="13:15" x14ac:dyDescent="0.25">
      <c r="M2386" s="2"/>
      <c r="O2386" s="1"/>
    </row>
    <row r="2387" spans="13:15" x14ac:dyDescent="0.25">
      <c r="M2387" s="2"/>
      <c r="O2387" s="1"/>
    </row>
    <row r="2388" spans="13:15" x14ac:dyDescent="0.25">
      <c r="M2388" s="2"/>
      <c r="O2388" s="1"/>
    </row>
    <row r="2389" spans="13:15" x14ac:dyDescent="0.25">
      <c r="M2389" s="2"/>
      <c r="O2389" s="1"/>
    </row>
    <row r="2390" spans="13:15" x14ac:dyDescent="0.25">
      <c r="M2390" s="2"/>
      <c r="O2390" s="1"/>
    </row>
    <row r="2391" spans="13:15" x14ac:dyDescent="0.25">
      <c r="M2391" s="2"/>
      <c r="O2391" s="1"/>
    </row>
    <row r="2392" spans="13:15" x14ac:dyDescent="0.25">
      <c r="M2392" s="2"/>
      <c r="O2392" s="1"/>
    </row>
    <row r="2393" spans="13:15" x14ac:dyDescent="0.25">
      <c r="M2393" s="2"/>
      <c r="O2393" s="1"/>
    </row>
    <row r="2394" spans="13:15" x14ac:dyDescent="0.25">
      <c r="M2394" s="2"/>
      <c r="O2394" s="1"/>
    </row>
    <row r="2395" spans="13:15" x14ac:dyDescent="0.25">
      <c r="M2395" s="2"/>
      <c r="O2395" s="1"/>
    </row>
    <row r="2396" spans="13:15" x14ac:dyDescent="0.25">
      <c r="M2396" s="2"/>
      <c r="O2396" s="1"/>
    </row>
    <row r="2397" spans="13:15" x14ac:dyDescent="0.25">
      <c r="M2397" s="2"/>
      <c r="O2397" s="1"/>
    </row>
    <row r="2398" spans="13:15" x14ac:dyDescent="0.25">
      <c r="M2398" s="2"/>
      <c r="O2398" s="1"/>
    </row>
    <row r="2399" spans="13:15" x14ac:dyDescent="0.25">
      <c r="M2399" s="2"/>
      <c r="O2399" s="1"/>
    </row>
    <row r="2400" spans="13:15" x14ac:dyDescent="0.25">
      <c r="M2400" s="2"/>
      <c r="O2400" s="1"/>
    </row>
    <row r="2401" spans="13:15" x14ac:dyDescent="0.25">
      <c r="O2401" s="1"/>
    </row>
    <row r="2402" spans="13:15" x14ac:dyDescent="0.25">
      <c r="M2402" s="2"/>
      <c r="O2402" s="1"/>
    </row>
    <row r="2403" spans="13:15" x14ac:dyDescent="0.25">
      <c r="M2403" s="2"/>
      <c r="O2403" s="1"/>
    </row>
    <row r="2404" spans="13:15" x14ac:dyDescent="0.25">
      <c r="M2404" s="2"/>
      <c r="O2404" s="1"/>
    </row>
    <row r="2405" spans="13:15" x14ac:dyDescent="0.25">
      <c r="M2405" s="2"/>
      <c r="O2405" s="1"/>
    </row>
    <row r="2406" spans="13:15" x14ac:dyDescent="0.25">
      <c r="M2406" s="2"/>
      <c r="O2406" s="1"/>
    </row>
    <row r="2407" spans="13:15" x14ac:dyDescent="0.25">
      <c r="M2407" s="2"/>
      <c r="O2407" s="1"/>
    </row>
    <row r="2408" spans="13:15" x14ac:dyDescent="0.25">
      <c r="M2408" s="2"/>
      <c r="O2408" s="1"/>
    </row>
    <row r="2409" spans="13:15" x14ac:dyDescent="0.25">
      <c r="M2409" s="2"/>
      <c r="O2409" s="1"/>
    </row>
    <row r="2410" spans="13:15" x14ac:dyDescent="0.25">
      <c r="M2410" s="2"/>
      <c r="O2410" s="1"/>
    </row>
    <row r="2411" spans="13:15" x14ac:dyDescent="0.25">
      <c r="M2411" s="2"/>
      <c r="O2411" s="1"/>
    </row>
    <row r="2412" spans="13:15" x14ac:dyDescent="0.25">
      <c r="M2412" s="2"/>
      <c r="O2412" s="1"/>
    </row>
    <row r="2413" spans="13:15" x14ac:dyDescent="0.25">
      <c r="M2413" s="2"/>
      <c r="O2413" s="1"/>
    </row>
    <row r="2414" spans="13:15" x14ac:dyDescent="0.25">
      <c r="M2414" s="2"/>
      <c r="O2414" s="1"/>
    </row>
    <row r="2415" spans="13:15" x14ac:dyDescent="0.25">
      <c r="M2415" s="2"/>
      <c r="O2415" s="1"/>
    </row>
    <row r="2416" spans="13:15" x14ac:dyDescent="0.25">
      <c r="M2416" s="2"/>
      <c r="O2416" s="1"/>
    </row>
    <row r="2417" spans="13:15" x14ac:dyDescent="0.25">
      <c r="M2417" s="2"/>
      <c r="O2417" s="1"/>
    </row>
    <row r="2418" spans="13:15" x14ac:dyDescent="0.25">
      <c r="M2418" s="2"/>
      <c r="O2418" s="1"/>
    </row>
    <row r="2419" spans="13:15" x14ac:dyDescent="0.25">
      <c r="M2419" s="2"/>
      <c r="O2419" s="1"/>
    </row>
    <row r="2420" spans="13:15" x14ac:dyDescent="0.25">
      <c r="M2420" s="2"/>
      <c r="O2420" s="1"/>
    </row>
    <row r="2421" spans="13:15" x14ac:dyDescent="0.25">
      <c r="M2421" s="2"/>
      <c r="O2421" s="1"/>
    </row>
    <row r="2422" spans="13:15" x14ac:dyDescent="0.25">
      <c r="M2422" s="2"/>
      <c r="O2422" s="1"/>
    </row>
    <row r="2423" spans="13:15" x14ac:dyDescent="0.25">
      <c r="M2423" s="2"/>
      <c r="O2423" s="1"/>
    </row>
    <row r="2424" spans="13:15" x14ac:dyDescent="0.25">
      <c r="M2424" s="2"/>
      <c r="O2424" s="1"/>
    </row>
    <row r="2425" spans="13:15" x14ac:dyDescent="0.25">
      <c r="M2425" s="2"/>
      <c r="O2425" s="1"/>
    </row>
    <row r="2426" spans="13:15" x14ac:dyDescent="0.25">
      <c r="O2426" s="1"/>
    </row>
    <row r="2427" spans="13:15" x14ac:dyDescent="0.25">
      <c r="M2427" s="2"/>
      <c r="O2427" s="1"/>
    </row>
    <row r="2428" spans="13:15" x14ac:dyDescent="0.25">
      <c r="M2428" s="2"/>
      <c r="O2428" s="1"/>
    </row>
    <row r="2429" spans="13:15" x14ac:dyDescent="0.25">
      <c r="M2429" s="2"/>
      <c r="O2429" s="1"/>
    </row>
    <row r="2430" spans="13:15" x14ac:dyDescent="0.25">
      <c r="M2430" s="2"/>
      <c r="O2430" s="1"/>
    </row>
    <row r="2431" spans="13:15" x14ac:dyDescent="0.25">
      <c r="M2431" s="2"/>
      <c r="O2431" s="1"/>
    </row>
    <row r="2432" spans="13:15" x14ac:dyDescent="0.25">
      <c r="M2432" s="2"/>
      <c r="O2432" s="1"/>
    </row>
    <row r="2433" spans="13:15" x14ac:dyDescent="0.25">
      <c r="M2433" s="2"/>
      <c r="O2433" s="1"/>
    </row>
    <row r="2434" spans="13:15" x14ac:dyDescent="0.25">
      <c r="M2434" s="2"/>
      <c r="O2434" s="1"/>
    </row>
    <row r="2435" spans="13:15" x14ac:dyDescent="0.25">
      <c r="M2435" s="2"/>
      <c r="O2435" s="1"/>
    </row>
    <row r="2436" spans="13:15" x14ac:dyDescent="0.25">
      <c r="M2436" s="2"/>
      <c r="O2436" s="1"/>
    </row>
    <row r="2437" spans="13:15" x14ac:dyDescent="0.25">
      <c r="M2437" s="2"/>
      <c r="O2437" s="1"/>
    </row>
    <row r="2438" spans="13:15" x14ac:dyDescent="0.25">
      <c r="M2438" s="2"/>
      <c r="O2438" s="1"/>
    </row>
    <row r="2439" spans="13:15" x14ac:dyDescent="0.25">
      <c r="M2439" s="2"/>
      <c r="O2439" s="1"/>
    </row>
    <row r="2440" spans="13:15" x14ac:dyDescent="0.25">
      <c r="M2440" s="2"/>
      <c r="O2440" s="1"/>
    </row>
    <row r="2441" spans="13:15" x14ac:dyDescent="0.25">
      <c r="M2441" s="2"/>
      <c r="O2441" s="1"/>
    </row>
    <row r="2442" spans="13:15" x14ac:dyDescent="0.25">
      <c r="M2442" s="2"/>
      <c r="O2442" s="1"/>
    </row>
    <row r="2443" spans="13:15" x14ac:dyDescent="0.25">
      <c r="M2443" s="2"/>
      <c r="O2443" s="1"/>
    </row>
    <row r="2444" spans="13:15" x14ac:dyDescent="0.25">
      <c r="M2444" s="2"/>
      <c r="O2444" s="1"/>
    </row>
    <row r="2445" spans="13:15" x14ac:dyDescent="0.25">
      <c r="M2445" s="2"/>
      <c r="O2445" s="1"/>
    </row>
    <row r="2446" spans="13:15" x14ac:dyDescent="0.25">
      <c r="M2446" s="2"/>
      <c r="O2446" s="1"/>
    </row>
    <row r="2447" spans="13:15" x14ac:dyDescent="0.25">
      <c r="M2447" s="2"/>
      <c r="O2447" s="1"/>
    </row>
    <row r="2448" spans="13:15" x14ac:dyDescent="0.25">
      <c r="M2448" s="2"/>
      <c r="O2448" s="1"/>
    </row>
    <row r="2449" spans="13:15" x14ac:dyDescent="0.25">
      <c r="M2449" s="2"/>
      <c r="O2449" s="1"/>
    </row>
    <row r="2450" spans="13:15" x14ac:dyDescent="0.25">
      <c r="M2450" s="2"/>
      <c r="O2450" s="1"/>
    </row>
    <row r="2451" spans="13:15" x14ac:dyDescent="0.25">
      <c r="O2451" s="1"/>
    </row>
    <row r="2452" spans="13:15" x14ac:dyDescent="0.25">
      <c r="M2452" s="2"/>
      <c r="O2452" s="1"/>
    </row>
    <row r="2453" spans="13:15" x14ac:dyDescent="0.25">
      <c r="M2453" s="2"/>
      <c r="O2453" s="1"/>
    </row>
    <row r="2454" spans="13:15" x14ac:dyDescent="0.25">
      <c r="M2454" s="2"/>
      <c r="O2454" s="1"/>
    </row>
    <row r="2455" spans="13:15" x14ac:dyDescent="0.25">
      <c r="M2455" s="2"/>
      <c r="O2455" s="1"/>
    </row>
    <row r="2456" spans="13:15" x14ac:dyDescent="0.25">
      <c r="M2456" s="2"/>
      <c r="O2456" s="1"/>
    </row>
    <row r="2457" spans="13:15" x14ac:dyDescent="0.25">
      <c r="M2457" s="2"/>
      <c r="O2457" s="1"/>
    </row>
    <row r="2458" spans="13:15" x14ac:dyDescent="0.25">
      <c r="M2458" s="2"/>
      <c r="O2458" s="1"/>
    </row>
    <row r="2459" spans="13:15" x14ac:dyDescent="0.25">
      <c r="M2459" s="2"/>
      <c r="O2459" s="1"/>
    </row>
    <row r="2460" spans="13:15" x14ac:dyDescent="0.25">
      <c r="M2460" s="2"/>
      <c r="O2460" s="1"/>
    </row>
    <row r="2461" spans="13:15" x14ac:dyDescent="0.25">
      <c r="M2461" s="2"/>
      <c r="O2461" s="1"/>
    </row>
    <row r="2462" spans="13:15" x14ac:dyDescent="0.25">
      <c r="M2462" s="2"/>
      <c r="O2462" s="1"/>
    </row>
    <row r="2463" spans="13:15" x14ac:dyDescent="0.25">
      <c r="M2463" s="2"/>
      <c r="O2463" s="1"/>
    </row>
    <row r="2464" spans="13:15" x14ac:dyDescent="0.25">
      <c r="M2464" s="2"/>
      <c r="O2464" s="1"/>
    </row>
    <row r="2465" spans="13:15" x14ac:dyDescent="0.25">
      <c r="M2465" s="2"/>
      <c r="O2465" s="1"/>
    </row>
    <row r="2466" spans="13:15" x14ac:dyDescent="0.25">
      <c r="M2466" s="2"/>
      <c r="O2466" s="1"/>
    </row>
    <row r="2467" spans="13:15" x14ac:dyDescent="0.25">
      <c r="M2467" s="2"/>
      <c r="O2467" s="1"/>
    </row>
    <row r="2468" spans="13:15" x14ac:dyDescent="0.25">
      <c r="M2468" s="2"/>
      <c r="O2468" s="1"/>
    </row>
    <row r="2469" spans="13:15" x14ac:dyDescent="0.25">
      <c r="M2469" s="2"/>
      <c r="O2469" s="1"/>
    </row>
    <row r="2470" spans="13:15" x14ac:dyDescent="0.25">
      <c r="M2470" s="2"/>
      <c r="O2470" s="1"/>
    </row>
    <row r="2471" spans="13:15" x14ac:dyDescent="0.25">
      <c r="M2471" s="2"/>
      <c r="O2471" s="1"/>
    </row>
    <row r="2472" spans="13:15" x14ac:dyDescent="0.25">
      <c r="M2472" s="2"/>
      <c r="O2472" s="1"/>
    </row>
    <row r="2473" spans="13:15" x14ac:dyDescent="0.25">
      <c r="M2473" s="2"/>
      <c r="O2473" s="1"/>
    </row>
    <row r="2474" spans="13:15" x14ac:dyDescent="0.25">
      <c r="M2474" s="2"/>
      <c r="O2474" s="1"/>
    </row>
    <row r="2475" spans="13:15" x14ac:dyDescent="0.25">
      <c r="M2475" s="2"/>
      <c r="O2475" s="1"/>
    </row>
    <row r="2476" spans="13:15" x14ac:dyDescent="0.25">
      <c r="O2476" s="1"/>
    </row>
    <row r="2477" spans="13:15" x14ac:dyDescent="0.25">
      <c r="M2477" s="2"/>
      <c r="O2477" s="1"/>
    </row>
    <row r="2478" spans="13:15" x14ac:dyDescent="0.25">
      <c r="M2478" s="2"/>
      <c r="O2478" s="1"/>
    </row>
    <row r="2479" spans="13:15" x14ac:dyDescent="0.25">
      <c r="M2479" s="2"/>
      <c r="O2479" s="1"/>
    </row>
    <row r="2480" spans="13:15" x14ac:dyDescent="0.25">
      <c r="M2480" s="2"/>
      <c r="O2480" s="1"/>
    </row>
    <row r="2481" spans="13:15" x14ac:dyDescent="0.25">
      <c r="M2481" s="2"/>
      <c r="O2481" s="1"/>
    </row>
    <row r="2482" spans="13:15" x14ac:dyDescent="0.25">
      <c r="M2482" s="2"/>
      <c r="O2482" s="1"/>
    </row>
    <row r="2483" spans="13:15" x14ac:dyDescent="0.25">
      <c r="M2483" s="2"/>
      <c r="O2483" s="1"/>
    </row>
    <row r="2484" spans="13:15" x14ac:dyDescent="0.25">
      <c r="M2484" s="2"/>
      <c r="O2484" s="1"/>
    </row>
    <row r="2485" spans="13:15" x14ac:dyDescent="0.25">
      <c r="M2485" s="2"/>
      <c r="O2485" s="1"/>
    </row>
    <row r="2486" spans="13:15" x14ac:dyDescent="0.25">
      <c r="M2486" s="2"/>
      <c r="O2486" s="1"/>
    </row>
    <row r="2487" spans="13:15" x14ac:dyDescent="0.25">
      <c r="M2487" s="2"/>
      <c r="O2487" s="1"/>
    </row>
    <row r="2488" spans="13:15" x14ac:dyDescent="0.25">
      <c r="M2488" s="2"/>
      <c r="O2488" s="1"/>
    </row>
    <row r="2489" spans="13:15" x14ac:dyDescent="0.25">
      <c r="M2489" s="2"/>
      <c r="O2489" s="1"/>
    </row>
    <row r="2490" spans="13:15" x14ac:dyDescent="0.25">
      <c r="M2490" s="2"/>
      <c r="O2490" s="1"/>
    </row>
    <row r="2491" spans="13:15" x14ac:dyDescent="0.25">
      <c r="M2491" s="2"/>
      <c r="O2491" s="1"/>
    </row>
    <row r="2492" spans="13:15" x14ac:dyDescent="0.25">
      <c r="M2492" s="2"/>
      <c r="O2492" s="1"/>
    </row>
    <row r="2493" spans="13:15" x14ac:dyDescent="0.25">
      <c r="M2493" s="2"/>
      <c r="O2493" s="1"/>
    </row>
    <row r="2494" spans="13:15" x14ac:dyDescent="0.25">
      <c r="M2494" s="2"/>
      <c r="O2494" s="1"/>
    </row>
    <row r="2495" spans="13:15" x14ac:dyDescent="0.25">
      <c r="M2495" s="2"/>
      <c r="O2495" s="1"/>
    </row>
    <row r="2496" spans="13:15" x14ac:dyDescent="0.25">
      <c r="M2496" s="2"/>
      <c r="O2496" s="1"/>
    </row>
    <row r="2497" spans="13:15" x14ac:dyDescent="0.25">
      <c r="M2497" s="2"/>
      <c r="O2497" s="1"/>
    </row>
    <row r="2498" spans="13:15" x14ac:dyDescent="0.25">
      <c r="M2498" s="2"/>
      <c r="O2498" s="1"/>
    </row>
    <row r="2499" spans="13:15" x14ac:dyDescent="0.25">
      <c r="M2499" s="2"/>
      <c r="O2499" s="1"/>
    </row>
    <row r="2500" spans="13:15" x14ac:dyDescent="0.25">
      <c r="M2500" s="2"/>
      <c r="O2500" s="1"/>
    </row>
    <row r="2501" spans="13:15" x14ac:dyDescent="0.25">
      <c r="O2501" s="1"/>
    </row>
    <row r="2502" spans="13:15" x14ac:dyDescent="0.25">
      <c r="M2502" s="2"/>
      <c r="O2502" s="1"/>
    </row>
    <row r="2503" spans="13:15" x14ac:dyDescent="0.25">
      <c r="M2503" s="2"/>
      <c r="O2503" s="1"/>
    </row>
    <row r="2504" spans="13:15" x14ac:dyDescent="0.25">
      <c r="M2504" s="2"/>
      <c r="O2504" s="1"/>
    </row>
    <row r="2505" spans="13:15" x14ac:dyDescent="0.25">
      <c r="M2505" s="2"/>
      <c r="O2505" s="1"/>
    </row>
    <row r="2506" spans="13:15" x14ac:dyDescent="0.25">
      <c r="M2506" s="2"/>
      <c r="O2506" s="1"/>
    </row>
    <row r="2507" spans="13:15" x14ac:dyDescent="0.25">
      <c r="M2507" s="2"/>
      <c r="O2507" s="1"/>
    </row>
    <row r="2508" spans="13:15" x14ac:dyDescent="0.25">
      <c r="M2508" s="2"/>
      <c r="O2508" s="1"/>
    </row>
    <row r="2509" spans="13:15" x14ac:dyDescent="0.25">
      <c r="M2509" s="2"/>
      <c r="O2509" s="1"/>
    </row>
    <row r="2510" spans="13:15" x14ac:dyDescent="0.25">
      <c r="M2510" s="2"/>
      <c r="O2510" s="1"/>
    </row>
    <row r="2511" spans="13:15" x14ac:dyDescent="0.25">
      <c r="M2511" s="2"/>
      <c r="O2511" s="1"/>
    </row>
    <row r="2512" spans="13:15" x14ac:dyDescent="0.25">
      <c r="M2512" s="2"/>
      <c r="O2512" s="1"/>
    </row>
    <row r="2513" spans="13:15" x14ac:dyDescent="0.25">
      <c r="M2513" s="2"/>
      <c r="O2513" s="1"/>
    </row>
    <row r="2514" spans="13:15" x14ac:dyDescent="0.25">
      <c r="M2514" s="2"/>
      <c r="O2514" s="1"/>
    </row>
    <row r="2515" spans="13:15" x14ac:dyDescent="0.25">
      <c r="M2515" s="2"/>
      <c r="O2515" s="1"/>
    </row>
    <row r="2516" spans="13:15" x14ac:dyDescent="0.25">
      <c r="M2516" s="2"/>
      <c r="O2516" s="1"/>
    </row>
    <row r="2517" spans="13:15" x14ac:dyDescent="0.25">
      <c r="M2517" s="2"/>
      <c r="O2517" s="1"/>
    </row>
    <row r="2518" spans="13:15" x14ac:dyDescent="0.25">
      <c r="M2518" s="2"/>
      <c r="O2518" s="1"/>
    </row>
    <row r="2519" spans="13:15" x14ac:dyDescent="0.25">
      <c r="M2519" s="2"/>
      <c r="O2519" s="1"/>
    </row>
    <row r="2520" spans="13:15" x14ac:dyDescent="0.25">
      <c r="M2520" s="2"/>
      <c r="O2520" s="1"/>
    </row>
    <row r="2521" spans="13:15" x14ac:dyDescent="0.25">
      <c r="M2521" s="2"/>
      <c r="O2521" s="1"/>
    </row>
    <row r="2522" spans="13:15" x14ac:dyDescent="0.25">
      <c r="M2522" s="2"/>
      <c r="O2522" s="1"/>
    </row>
    <row r="2523" spans="13:15" x14ac:dyDescent="0.25">
      <c r="M2523" s="2"/>
      <c r="O2523" s="1"/>
    </row>
    <row r="2524" spans="13:15" x14ac:dyDescent="0.25">
      <c r="M2524" s="2"/>
      <c r="O2524" s="1"/>
    </row>
    <row r="2525" spans="13:15" x14ac:dyDescent="0.25">
      <c r="M2525" s="2"/>
      <c r="O2525" s="1"/>
    </row>
    <row r="2526" spans="13:15" x14ac:dyDescent="0.25">
      <c r="O2526" s="1"/>
    </row>
    <row r="2527" spans="13:15" x14ac:dyDescent="0.25">
      <c r="M2527" s="2"/>
      <c r="O2527" s="1"/>
    </row>
    <row r="2528" spans="13:15" x14ac:dyDescent="0.25">
      <c r="M2528" s="2"/>
      <c r="O2528" s="1"/>
    </row>
    <row r="2529" spans="13:15" x14ac:dyDescent="0.25">
      <c r="M2529" s="2"/>
      <c r="O2529" s="1"/>
    </row>
    <row r="2530" spans="13:15" x14ac:dyDescent="0.25">
      <c r="M2530" s="2"/>
      <c r="O2530" s="1"/>
    </row>
    <row r="2531" spans="13:15" x14ac:dyDescent="0.25">
      <c r="M2531" s="2"/>
      <c r="O2531" s="1"/>
    </row>
    <row r="2532" spans="13:15" x14ac:dyDescent="0.25">
      <c r="M2532" s="2"/>
      <c r="O2532" s="1"/>
    </row>
    <row r="2533" spans="13:15" x14ac:dyDescent="0.25">
      <c r="M2533" s="2"/>
      <c r="O2533" s="1"/>
    </row>
    <row r="2534" spans="13:15" x14ac:dyDescent="0.25">
      <c r="M2534" s="2"/>
      <c r="O2534" s="1"/>
    </row>
    <row r="2535" spans="13:15" x14ac:dyDescent="0.25">
      <c r="M2535" s="2"/>
      <c r="O2535" s="1"/>
    </row>
    <row r="2536" spans="13:15" x14ac:dyDescent="0.25">
      <c r="M2536" s="2"/>
      <c r="O2536" s="1"/>
    </row>
    <row r="2537" spans="13:15" x14ac:dyDescent="0.25">
      <c r="M2537" s="2"/>
      <c r="O2537" s="1"/>
    </row>
    <row r="2538" spans="13:15" x14ac:dyDescent="0.25">
      <c r="M2538" s="2"/>
      <c r="O2538" s="1"/>
    </row>
    <row r="2539" spans="13:15" x14ac:dyDescent="0.25">
      <c r="M2539" s="2"/>
      <c r="O2539" s="1"/>
    </row>
    <row r="2540" spans="13:15" x14ac:dyDescent="0.25">
      <c r="M2540" s="2"/>
      <c r="O2540" s="1"/>
    </row>
    <row r="2541" spans="13:15" x14ac:dyDescent="0.25">
      <c r="M2541" s="2"/>
      <c r="O2541" s="1"/>
    </row>
    <row r="2542" spans="13:15" x14ac:dyDescent="0.25">
      <c r="M2542" s="2"/>
      <c r="O2542" s="1"/>
    </row>
    <row r="2543" spans="13:15" x14ac:dyDescent="0.25">
      <c r="M2543" s="2"/>
      <c r="O2543" s="1"/>
    </row>
    <row r="2544" spans="13:15" x14ac:dyDescent="0.25">
      <c r="M2544" s="2"/>
      <c r="O2544" s="1"/>
    </row>
    <row r="2545" spans="13:15" x14ac:dyDescent="0.25">
      <c r="M2545" s="2"/>
      <c r="O2545" s="1"/>
    </row>
    <row r="2546" spans="13:15" x14ac:dyDescent="0.25">
      <c r="M2546" s="2"/>
      <c r="O2546" s="1"/>
    </row>
    <row r="2547" spans="13:15" x14ac:dyDescent="0.25">
      <c r="M2547" s="2"/>
      <c r="O2547" s="1"/>
    </row>
    <row r="2548" spans="13:15" x14ac:dyDescent="0.25">
      <c r="M2548" s="2"/>
      <c r="O2548" s="1"/>
    </row>
    <row r="2549" spans="13:15" x14ac:dyDescent="0.25">
      <c r="M2549" s="2"/>
      <c r="O2549" s="1"/>
    </row>
    <row r="2550" spans="13:15" x14ac:dyDescent="0.25">
      <c r="M2550" s="2"/>
      <c r="O2550" s="1"/>
    </row>
    <row r="2551" spans="13:15" x14ac:dyDescent="0.25">
      <c r="O2551" s="1"/>
    </row>
    <row r="2552" spans="13:15" x14ac:dyDescent="0.25">
      <c r="M2552" s="2"/>
      <c r="O2552" s="1"/>
    </row>
    <row r="2553" spans="13:15" x14ac:dyDescent="0.25">
      <c r="M2553" s="2"/>
      <c r="O2553" s="1"/>
    </row>
    <row r="2554" spans="13:15" x14ac:dyDescent="0.25">
      <c r="M2554" s="2"/>
      <c r="O2554" s="1"/>
    </row>
    <row r="2555" spans="13:15" x14ac:dyDescent="0.25">
      <c r="M2555" s="2"/>
      <c r="O2555" s="1"/>
    </row>
    <row r="2556" spans="13:15" x14ac:dyDescent="0.25">
      <c r="M2556" s="2"/>
      <c r="O2556" s="1"/>
    </row>
    <row r="2557" spans="13:15" x14ac:dyDescent="0.25">
      <c r="M2557" s="2"/>
      <c r="O2557" s="1"/>
    </row>
    <row r="2558" spans="13:15" x14ac:dyDescent="0.25">
      <c r="M2558" s="2"/>
      <c r="O2558" s="1"/>
    </row>
    <row r="2559" spans="13:15" x14ac:dyDescent="0.25">
      <c r="M2559" s="2"/>
      <c r="O2559" s="1"/>
    </row>
    <row r="2560" spans="13:15" x14ac:dyDescent="0.25">
      <c r="M2560" s="2"/>
      <c r="O2560" s="1"/>
    </row>
    <row r="2561" spans="13:15" x14ac:dyDescent="0.25">
      <c r="M2561" s="2"/>
      <c r="O2561" s="1"/>
    </row>
    <row r="2562" spans="13:15" x14ac:dyDescent="0.25">
      <c r="M2562" s="2"/>
      <c r="O2562" s="1"/>
    </row>
    <row r="2563" spans="13:15" x14ac:dyDescent="0.25">
      <c r="M2563" s="2"/>
      <c r="O2563" s="1"/>
    </row>
    <row r="2564" spans="13:15" x14ac:dyDescent="0.25">
      <c r="M2564" s="2"/>
      <c r="O2564" s="1"/>
    </row>
    <row r="2565" spans="13:15" x14ac:dyDescent="0.25">
      <c r="M2565" s="2"/>
      <c r="O2565" s="1"/>
    </row>
    <row r="2566" spans="13:15" x14ac:dyDescent="0.25">
      <c r="M2566" s="2"/>
      <c r="O2566" s="1"/>
    </row>
    <row r="2567" spans="13:15" x14ac:dyDescent="0.25">
      <c r="M2567" s="2"/>
      <c r="O2567" s="1"/>
    </row>
    <row r="2568" spans="13:15" x14ac:dyDescent="0.25">
      <c r="M2568" s="2"/>
      <c r="O2568" s="1"/>
    </row>
    <row r="2569" spans="13:15" x14ac:dyDescent="0.25">
      <c r="M2569" s="2"/>
      <c r="O2569" s="1"/>
    </row>
    <row r="2570" spans="13:15" x14ac:dyDescent="0.25">
      <c r="M2570" s="2"/>
      <c r="O2570" s="1"/>
    </row>
    <row r="2571" spans="13:15" x14ac:dyDescent="0.25">
      <c r="M2571" s="2"/>
      <c r="O2571" s="1"/>
    </row>
    <row r="2572" spans="13:15" x14ac:dyDescent="0.25">
      <c r="M2572" s="2"/>
      <c r="O2572" s="1"/>
    </row>
    <row r="2573" spans="13:15" x14ac:dyDescent="0.25">
      <c r="M2573" s="2"/>
      <c r="O2573" s="1"/>
    </row>
    <row r="2574" spans="13:15" x14ac:dyDescent="0.25">
      <c r="M2574" s="2"/>
      <c r="O2574" s="1"/>
    </row>
    <row r="2575" spans="13:15" x14ac:dyDescent="0.25">
      <c r="M2575" s="2"/>
      <c r="O2575" s="1"/>
    </row>
    <row r="2576" spans="13:15" x14ac:dyDescent="0.25">
      <c r="O2576" s="1"/>
    </row>
    <row r="2577" spans="13:15" x14ac:dyDescent="0.25">
      <c r="M2577" s="2"/>
      <c r="O2577" s="1"/>
    </row>
    <row r="2578" spans="13:15" x14ac:dyDescent="0.25">
      <c r="M2578" s="2"/>
      <c r="O2578" s="1"/>
    </row>
    <row r="2579" spans="13:15" x14ac:dyDescent="0.25">
      <c r="M2579" s="2"/>
      <c r="O2579" s="1"/>
    </row>
    <row r="2580" spans="13:15" x14ac:dyDescent="0.25">
      <c r="M2580" s="2"/>
      <c r="O2580" s="1"/>
    </row>
    <row r="2581" spans="13:15" x14ac:dyDescent="0.25">
      <c r="M2581" s="2"/>
      <c r="O2581" s="1"/>
    </row>
    <row r="2582" spans="13:15" x14ac:dyDescent="0.25">
      <c r="M2582" s="2"/>
      <c r="O2582" s="1"/>
    </row>
    <row r="2583" spans="13:15" x14ac:dyDescent="0.25">
      <c r="M2583" s="2"/>
      <c r="O2583" s="1"/>
    </row>
    <row r="2584" spans="13:15" x14ac:dyDescent="0.25">
      <c r="M2584" s="2"/>
      <c r="O2584" s="1"/>
    </row>
    <row r="2585" spans="13:15" x14ac:dyDescent="0.25">
      <c r="M2585" s="2"/>
      <c r="O2585" s="1"/>
    </row>
    <row r="2586" spans="13:15" x14ac:dyDescent="0.25">
      <c r="M2586" s="2"/>
      <c r="O2586" s="1"/>
    </row>
    <row r="2587" spans="13:15" x14ac:dyDescent="0.25">
      <c r="M2587" s="2"/>
      <c r="O2587" s="1"/>
    </row>
    <row r="2588" spans="13:15" x14ac:dyDescent="0.25">
      <c r="M2588" s="2"/>
      <c r="O2588" s="1"/>
    </row>
    <row r="2589" spans="13:15" x14ac:dyDescent="0.25">
      <c r="M2589" s="2"/>
      <c r="O2589" s="1"/>
    </row>
    <row r="2590" spans="13:15" x14ac:dyDescent="0.25">
      <c r="M2590" s="2"/>
      <c r="O2590" s="1"/>
    </row>
    <row r="2591" spans="13:15" x14ac:dyDescent="0.25">
      <c r="M2591" s="2"/>
      <c r="O2591" s="1"/>
    </row>
    <row r="2592" spans="13:15" x14ac:dyDescent="0.25">
      <c r="M2592" s="2"/>
      <c r="O2592" s="1"/>
    </row>
    <row r="2593" spans="13:15" x14ac:dyDescent="0.25">
      <c r="M2593" s="2"/>
      <c r="O2593" s="1"/>
    </row>
    <row r="2594" spans="13:15" x14ac:dyDescent="0.25">
      <c r="M2594" s="2"/>
      <c r="O2594" s="1"/>
    </row>
    <row r="2595" spans="13:15" x14ac:dyDescent="0.25">
      <c r="M2595" s="2"/>
      <c r="O2595" s="1"/>
    </row>
    <row r="2596" spans="13:15" x14ac:dyDescent="0.25">
      <c r="M2596" s="2"/>
      <c r="O2596" s="1"/>
    </row>
    <row r="2597" spans="13:15" x14ac:dyDescent="0.25">
      <c r="M2597" s="2"/>
      <c r="O2597" s="1"/>
    </row>
    <row r="2598" spans="13:15" x14ac:dyDescent="0.25">
      <c r="M2598" s="2"/>
      <c r="O2598" s="1"/>
    </row>
    <row r="2599" spans="13:15" x14ac:dyDescent="0.25">
      <c r="M2599" s="2"/>
      <c r="O2599" s="1"/>
    </row>
    <row r="2600" spans="13:15" x14ac:dyDescent="0.25">
      <c r="M2600" s="2"/>
      <c r="O2600" s="1"/>
    </row>
    <row r="2601" spans="13:15" x14ac:dyDescent="0.25">
      <c r="O2601" s="1"/>
    </row>
    <row r="2602" spans="13:15" x14ac:dyDescent="0.25">
      <c r="M2602" s="2"/>
      <c r="O2602" s="1"/>
    </row>
    <row r="2603" spans="13:15" x14ac:dyDescent="0.25">
      <c r="M2603" s="2"/>
      <c r="O2603" s="1"/>
    </row>
    <row r="2604" spans="13:15" x14ac:dyDescent="0.25">
      <c r="M2604" s="2"/>
      <c r="O2604" s="1"/>
    </row>
    <row r="2605" spans="13:15" x14ac:dyDescent="0.25">
      <c r="M2605" s="2"/>
      <c r="O2605" s="1"/>
    </row>
    <row r="2606" spans="13:15" x14ac:dyDescent="0.25">
      <c r="M2606" s="2"/>
      <c r="O2606" s="1"/>
    </row>
    <row r="2607" spans="13:15" x14ac:dyDescent="0.25">
      <c r="M2607" s="2"/>
      <c r="O2607" s="1"/>
    </row>
    <row r="2608" spans="13:15" x14ac:dyDescent="0.25">
      <c r="M2608" s="2"/>
      <c r="O2608" s="1"/>
    </row>
    <row r="2609" spans="13:15" x14ac:dyDescent="0.25">
      <c r="M2609" s="2"/>
      <c r="O2609" s="1"/>
    </row>
    <row r="2610" spans="13:15" x14ac:dyDescent="0.25">
      <c r="M2610" s="2"/>
      <c r="O2610" s="1"/>
    </row>
    <row r="2611" spans="13:15" x14ac:dyDescent="0.25">
      <c r="M2611" s="2"/>
      <c r="O2611" s="1"/>
    </row>
    <row r="2612" spans="13:15" x14ac:dyDescent="0.25">
      <c r="M2612" s="2"/>
      <c r="O2612" s="1"/>
    </row>
    <row r="2613" spans="13:15" x14ac:dyDescent="0.25">
      <c r="M2613" s="2"/>
      <c r="O2613" s="1"/>
    </row>
    <row r="2614" spans="13:15" x14ac:dyDescent="0.25">
      <c r="M2614" s="2"/>
      <c r="O2614" s="1"/>
    </row>
    <row r="2615" spans="13:15" x14ac:dyDescent="0.25">
      <c r="M2615" s="2"/>
      <c r="O2615" s="1"/>
    </row>
    <row r="2616" spans="13:15" x14ac:dyDescent="0.25">
      <c r="M2616" s="2"/>
      <c r="O2616" s="1"/>
    </row>
    <row r="2617" spans="13:15" x14ac:dyDescent="0.25">
      <c r="M2617" s="2"/>
      <c r="O2617" s="1"/>
    </row>
    <row r="2618" spans="13:15" x14ac:dyDescent="0.25">
      <c r="M2618" s="2"/>
      <c r="O2618" s="1"/>
    </row>
    <row r="2619" spans="13:15" x14ac:dyDescent="0.25">
      <c r="M2619" s="2"/>
      <c r="O2619" s="1"/>
    </row>
    <row r="2620" spans="13:15" x14ac:dyDescent="0.25">
      <c r="M2620" s="2"/>
      <c r="O2620" s="1"/>
    </row>
    <row r="2621" spans="13:15" x14ac:dyDescent="0.25">
      <c r="M2621" s="2"/>
      <c r="O2621" s="1"/>
    </row>
    <row r="2622" spans="13:15" x14ac:dyDescent="0.25">
      <c r="M2622" s="2"/>
      <c r="O2622" s="1"/>
    </row>
    <row r="2623" spans="13:15" x14ac:dyDescent="0.25">
      <c r="M2623" s="2"/>
      <c r="O2623" s="1"/>
    </row>
    <row r="2624" spans="13:15" x14ac:dyDescent="0.25">
      <c r="M2624" s="2"/>
      <c r="O2624" s="1"/>
    </row>
    <row r="2625" spans="13:15" x14ac:dyDescent="0.25">
      <c r="M2625" s="2"/>
      <c r="O2625" s="1"/>
    </row>
    <row r="2626" spans="13:15" x14ac:dyDescent="0.25">
      <c r="O2626" s="1"/>
    </row>
    <row r="2627" spans="13:15" x14ac:dyDescent="0.25">
      <c r="M2627" s="2"/>
      <c r="O2627" s="1"/>
    </row>
    <row r="2628" spans="13:15" x14ac:dyDescent="0.25">
      <c r="M2628" s="2"/>
      <c r="O2628" s="1"/>
    </row>
    <row r="2629" spans="13:15" x14ac:dyDescent="0.25">
      <c r="M2629" s="2"/>
      <c r="O2629" s="1"/>
    </row>
    <row r="2630" spans="13:15" x14ac:dyDescent="0.25">
      <c r="M2630" s="2"/>
      <c r="O2630" s="1"/>
    </row>
    <row r="2631" spans="13:15" x14ac:dyDescent="0.25">
      <c r="M2631" s="2"/>
      <c r="O2631" s="1"/>
    </row>
    <row r="2632" spans="13:15" x14ac:dyDescent="0.25">
      <c r="M2632" s="2"/>
      <c r="O2632" s="1"/>
    </row>
    <row r="2633" spans="13:15" x14ac:dyDescent="0.25">
      <c r="M2633" s="2"/>
      <c r="O2633" s="1"/>
    </row>
    <row r="2634" spans="13:15" x14ac:dyDescent="0.25">
      <c r="M2634" s="2"/>
      <c r="O2634" s="1"/>
    </row>
    <row r="2635" spans="13:15" x14ac:dyDescent="0.25">
      <c r="M2635" s="2"/>
      <c r="O2635" s="1"/>
    </row>
    <row r="2636" spans="13:15" x14ac:dyDescent="0.25">
      <c r="M2636" s="2"/>
      <c r="O2636" s="1"/>
    </row>
    <row r="2637" spans="13:15" x14ac:dyDescent="0.25">
      <c r="M2637" s="2"/>
      <c r="O2637" s="1"/>
    </row>
    <row r="2638" spans="13:15" x14ac:dyDescent="0.25">
      <c r="M2638" s="2"/>
      <c r="O2638" s="1"/>
    </row>
    <row r="2639" spans="13:15" x14ac:dyDescent="0.25">
      <c r="M2639" s="2"/>
      <c r="O2639" s="1"/>
    </row>
    <row r="2640" spans="13:15" x14ac:dyDescent="0.25">
      <c r="M2640" s="2"/>
      <c r="O2640" s="1"/>
    </row>
    <row r="2641" spans="13:15" x14ac:dyDescent="0.25">
      <c r="M2641" s="2"/>
      <c r="O2641" s="1"/>
    </row>
    <row r="2642" spans="13:15" x14ac:dyDescent="0.25">
      <c r="M2642" s="2"/>
      <c r="O2642" s="1"/>
    </row>
    <row r="2643" spans="13:15" x14ac:dyDescent="0.25">
      <c r="M2643" s="2"/>
      <c r="O2643" s="1"/>
    </row>
    <row r="2644" spans="13:15" x14ac:dyDescent="0.25">
      <c r="M2644" s="2"/>
      <c r="O2644" s="1"/>
    </row>
    <row r="2645" spans="13:15" x14ac:dyDescent="0.25">
      <c r="M2645" s="2"/>
      <c r="O2645" s="1"/>
    </row>
    <row r="2646" spans="13:15" x14ac:dyDescent="0.25">
      <c r="M2646" s="2"/>
      <c r="O2646" s="1"/>
    </row>
    <row r="2647" spans="13:15" x14ac:dyDescent="0.25">
      <c r="M2647" s="2"/>
      <c r="O2647" s="1"/>
    </row>
    <row r="2648" spans="13:15" x14ac:dyDescent="0.25">
      <c r="M2648" s="2"/>
      <c r="O2648" s="1"/>
    </row>
    <row r="2649" spans="13:15" x14ac:dyDescent="0.25">
      <c r="M2649" s="2"/>
      <c r="O2649" s="1"/>
    </row>
    <row r="2650" spans="13:15" x14ac:dyDescent="0.25">
      <c r="M2650" s="2"/>
      <c r="O2650" s="1"/>
    </row>
    <row r="2651" spans="13:15" x14ac:dyDescent="0.25">
      <c r="O2651" s="1"/>
    </row>
    <row r="2652" spans="13:15" x14ac:dyDescent="0.25">
      <c r="M2652" s="2"/>
      <c r="O2652" s="1"/>
    </row>
    <row r="2653" spans="13:15" x14ac:dyDescent="0.25">
      <c r="M2653" s="2"/>
      <c r="O2653" s="1"/>
    </row>
    <row r="2654" spans="13:15" x14ac:dyDescent="0.25">
      <c r="M2654" s="2"/>
      <c r="O2654" s="1"/>
    </row>
    <row r="2655" spans="13:15" x14ac:dyDescent="0.25">
      <c r="M2655" s="2"/>
      <c r="O2655" s="1"/>
    </row>
    <row r="2656" spans="13:15" x14ac:dyDescent="0.25">
      <c r="M2656" s="2"/>
      <c r="O2656" s="1"/>
    </row>
    <row r="2657" spans="13:15" x14ac:dyDescent="0.25">
      <c r="M2657" s="2"/>
      <c r="O2657" s="1"/>
    </row>
    <row r="2658" spans="13:15" x14ac:dyDescent="0.25">
      <c r="M2658" s="2"/>
      <c r="O2658" s="1"/>
    </row>
    <row r="2659" spans="13:15" x14ac:dyDescent="0.25">
      <c r="M2659" s="2"/>
      <c r="O2659" s="1"/>
    </row>
    <row r="2660" spans="13:15" x14ac:dyDescent="0.25">
      <c r="M2660" s="2"/>
      <c r="O2660" s="1"/>
    </row>
    <row r="2661" spans="13:15" x14ac:dyDescent="0.25">
      <c r="M2661" s="2"/>
      <c r="O2661" s="1"/>
    </row>
    <row r="2662" spans="13:15" x14ac:dyDescent="0.25">
      <c r="M2662" s="2"/>
      <c r="O2662" s="1"/>
    </row>
    <row r="2663" spans="13:15" x14ac:dyDescent="0.25">
      <c r="M2663" s="2"/>
      <c r="O2663" s="1"/>
    </row>
    <row r="2664" spans="13:15" x14ac:dyDescent="0.25">
      <c r="M2664" s="2"/>
      <c r="O2664" s="1"/>
    </row>
    <row r="2665" spans="13:15" x14ac:dyDescent="0.25">
      <c r="M2665" s="2"/>
      <c r="O2665" s="1"/>
    </row>
    <row r="2666" spans="13:15" x14ac:dyDescent="0.25">
      <c r="M2666" s="2"/>
      <c r="O2666" s="1"/>
    </row>
    <row r="2667" spans="13:15" x14ac:dyDescent="0.25">
      <c r="M2667" s="2"/>
      <c r="O2667" s="1"/>
    </row>
    <row r="2668" spans="13:15" x14ac:dyDescent="0.25">
      <c r="M2668" s="2"/>
      <c r="O2668" s="1"/>
    </row>
    <row r="2669" spans="13:15" x14ac:dyDescent="0.25">
      <c r="M2669" s="2"/>
      <c r="O2669" s="1"/>
    </row>
    <row r="2670" spans="13:15" x14ac:dyDescent="0.25">
      <c r="M2670" s="2"/>
      <c r="O2670" s="1"/>
    </row>
    <row r="2671" spans="13:15" x14ac:dyDescent="0.25">
      <c r="M2671" s="2"/>
      <c r="O2671" s="1"/>
    </row>
    <row r="2672" spans="13:15" x14ac:dyDescent="0.25">
      <c r="M2672" s="2"/>
      <c r="O2672" s="1"/>
    </row>
    <row r="2673" spans="13:15" x14ac:dyDescent="0.25">
      <c r="M2673" s="2"/>
      <c r="O2673" s="1"/>
    </row>
    <row r="2674" spans="13:15" x14ac:dyDescent="0.25">
      <c r="M2674" s="2"/>
      <c r="O2674" s="1"/>
    </row>
    <row r="2675" spans="13:15" x14ac:dyDescent="0.25">
      <c r="M2675" s="2"/>
      <c r="O2675" s="1"/>
    </row>
    <row r="2676" spans="13:15" x14ac:dyDescent="0.25">
      <c r="O2676" s="1"/>
    </row>
    <row r="2677" spans="13:15" x14ac:dyDescent="0.25">
      <c r="M2677" s="2"/>
      <c r="O2677" s="1"/>
    </row>
    <row r="2678" spans="13:15" x14ac:dyDescent="0.25">
      <c r="M2678" s="2"/>
      <c r="O2678" s="1"/>
    </row>
    <row r="2679" spans="13:15" x14ac:dyDescent="0.25">
      <c r="M2679" s="2"/>
      <c r="O2679" s="1"/>
    </row>
    <row r="2680" spans="13:15" x14ac:dyDescent="0.25">
      <c r="M2680" s="2"/>
      <c r="O2680" s="1"/>
    </row>
    <row r="2681" spans="13:15" x14ac:dyDescent="0.25">
      <c r="M2681" s="2"/>
      <c r="O2681" s="1"/>
    </row>
    <row r="2682" spans="13:15" x14ac:dyDescent="0.25">
      <c r="M2682" s="2"/>
      <c r="O2682" s="1"/>
    </row>
    <row r="2683" spans="13:15" x14ac:dyDescent="0.25">
      <c r="M2683" s="2"/>
      <c r="O2683" s="1"/>
    </row>
    <row r="2684" spans="13:15" x14ac:dyDescent="0.25">
      <c r="M2684" s="2"/>
      <c r="O2684" s="1"/>
    </row>
    <row r="2685" spans="13:15" x14ac:dyDescent="0.25">
      <c r="M2685" s="2"/>
      <c r="O2685" s="1"/>
    </row>
    <row r="2686" spans="13:15" x14ac:dyDescent="0.25">
      <c r="M2686" s="2"/>
      <c r="O2686" s="1"/>
    </row>
    <row r="2687" spans="13:15" x14ac:dyDescent="0.25">
      <c r="M2687" s="2"/>
      <c r="O2687" s="1"/>
    </row>
    <row r="2688" spans="13:15" x14ac:dyDescent="0.25">
      <c r="M2688" s="2"/>
      <c r="O2688" s="1"/>
    </row>
    <row r="2689" spans="13:15" x14ac:dyDescent="0.25">
      <c r="M2689" s="2"/>
      <c r="O2689" s="1"/>
    </row>
    <row r="2690" spans="13:15" x14ac:dyDescent="0.25">
      <c r="M2690" s="2"/>
      <c r="O2690" s="1"/>
    </row>
    <row r="2691" spans="13:15" x14ac:dyDescent="0.25">
      <c r="M2691" s="2"/>
      <c r="O2691" s="1"/>
    </row>
    <row r="2692" spans="13:15" x14ac:dyDescent="0.25">
      <c r="M2692" s="2"/>
      <c r="O2692" s="1"/>
    </row>
    <row r="2693" spans="13:15" x14ac:dyDescent="0.25">
      <c r="M2693" s="2"/>
      <c r="O2693" s="1"/>
    </row>
    <row r="2694" spans="13:15" x14ac:dyDescent="0.25">
      <c r="M2694" s="2"/>
      <c r="O2694" s="1"/>
    </row>
    <row r="2695" spans="13:15" x14ac:dyDescent="0.25">
      <c r="M2695" s="2"/>
      <c r="O2695" s="1"/>
    </row>
    <row r="2696" spans="13:15" x14ac:dyDescent="0.25">
      <c r="M2696" s="2"/>
      <c r="O2696" s="1"/>
    </row>
    <row r="2697" spans="13:15" x14ac:dyDescent="0.25">
      <c r="M2697" s="2"/>
      <c r="O2697" s="1"/>
    </row>
    <row r="2698" spans="13:15" x14ac:dyDescent="0.25">
      <c r="M2698" s="2"/>
      <c r="O2698" s="1"/>
    </row>
    <row r="2699" spans="13:15" x14ac:dyDescent="0.25">
      <c r="M2699" s="2"/>
      <c r="O2699" s="1"/>
    </row>
    <row r="2700" spans="13:15" x14ac:dyDescent="0.25">
      <c r="M2700" s="2"/>
      <c r="O2700" s="1"/>
    </row>
    <row r="2701" spans="13:15" x14ac:dyDescent="0.25">
      <c r="O2701" s="1"/>
    </row>
    <row r="2702" spans="13:15" x14ac:dyDescent="0.25">
      <c r="M2702" s="2"/>
      <c r="O2702" s="1"/>
    </row>
    <row r="2703" spans="13:15" x14ac:dyDescent="0.25">
      <c r="M2703" s="2"/>
      <c r="O2703" s="1"/>
    </row>
    <row r="2704" spans="13:15" x14ac:dyDescent="0.25">
      <c r="M2704" s="2"/>
      <c r="O2704" s="1"/>
    </row>
    <row r="2705" spans="13:15" x14ac:dyDescent="0.25">
      <c r="M2705" s="2"/>
      <c r="O2705" s="1"/>
    </row>
    <row r="2706" spans="13:15" x14ac:dyDescent="0.25">
      <c r="M2706" s="2"/>
      <c r="O2706" s="1"/>
    </row>
    <row r="2707" spans="13:15" x14ac:dyDescent="0.25">
      <c r="M2707" s="2"/>
      <c r="O2707" s="1"/>
    </row>
    <row r="2708" spans="13:15" x14ac:dyDescent="0.25">
      <c r="M2708" s="2"/>
      <c r="O2708" s="1"/>
    </row>
    <row r="2709" spans="13:15" x14ac:dyDescent="0.25">
      <c r="M2709" s="2"/>
      <c r="O2709" s="1"/>
    </row>
    <row r="2710" spans="13:15" x14ac:dyDescent="0.25">
      <c r="M2710" s="2"/>
      <c r="O2710" s="1"/>
    </row>
    <row r="2711" spans="13:15" x14ac:dyDescent="0.25">
      <c r="M2711" s="2"/>
      <c r="O2711" s="1"/>
    </row>
    <row r="2712" spans="13:15" x14ac:dyDescent="0.25">
      <c r="M2712" s="2"/>
      <c r="O2712" s="1"/>
    </row>
    <row r="2713" spans="13:15" x14ac:dyDescent="0.25">
      <c r="M2713" s="2"/>
      <c r="O2713" s="1"/>
    </row>
    <row r="2714" spans="13:15" x14ac:dyDescent="0.25">
      <c r="M2714" s="2"/>
      <c r="O2714" s="1"/>
    </row>
    <row r="2715" spans="13:15" x14ac:dyDescent="0.25">
      <c r="M2715" s="2"/>
      <c r="O2715" s="1"/>
    </row>
    <row r="2716" spans="13:15" x14ac:dyDescent="0.25">
      <c r="M2716" s="2"/>
      <c r="O2716" s="1"/>
    </row>
    <row r="2717" spans="13:15" x14ac:dyDescent="0.25">
      <c r="M2717" s="2"/>
      <c r="O2717" s="1"/>
    </row>
    <row r="2718" spans="13:15" x14ac:dyDescent="0.25">
      <c r="M2718" s="2"/>
      <c r="O2718" s="1"/>
    </row>
    <row r="2719" spans="13:15" x14ac:dyDescent="0.25">
      <c r="M2719" s="2"/>
      <c r="O2719" s="1"/>
    </row>
    <row r="2720" spans="13:15" x14ac:dyDescent="0.25">
      <c r="M2720" s="2"/>
      <c r="O2720" s="1"/>
    </row>
    <row r="2721" spans="13:15" x14ac:dyDescent="0.25">
      <c r="M2721" s="2"/>
      <c r="O2721" s="1"/>
    </row>
    <row r="2722" spans="13:15" x14ac:dyDescent="0.25">
      <c r="M2722" s="2"/>
      <c r="O2722" s="1"/>
    </row>
    <row r="2723" spans="13:15" x14ac:dyDescent="0.25">
      <c r="M2723" s="2"/>
      <c r="O2723" s="1"/>
    </row>
    <row r="2724" spans="13:15" x14ac:dyDescent="0.25">
      <c r="M2724" s="2"/>
      <c r="O2724" s="1"/>
    </row>
    <row r="2725" spans="13:15" x14ac:dyDescent="0.25">
      <c r="M2725" s="2"/>
      <c r="O2725" s="1"/>
    </row>
    <row r="2726" spans="13:15" x14ac:dyDescent="0.25">
      <c r="O2726" s="1"/>
    </row>
    <row r="2727" spans="13:15" x14ac:dyDescent="0.25">
      <c r="M2727" s="2"/>
      <c r="O2727" s="1"/>
    </row>
    <row r="2728" spans="13:15" x14ac:dyDescent="0.25">
      <c r="M2728" s="2"/>
      <c r="O2728" s="1"/>
    </row>
    <row r="2729" spans="13:15" x14ac:dyDescent="0.25">
      <c r="M2729" s="2"/>
      <c r="O2729" s="1"/>
    </row>
    <row r="2730" spans="13:15" x14ac:dyDescent="0.25">
      <c r="M2730" s="2"/>
      <c r="O2730" s="1"/>
    </row>
    <row r="2731" spans="13:15" x14ac:dyDescent="0.25">
      <c r="M2731" s="2"/>
      <c r="O2731" s="1"/>
    </row>
    <row r="2732" spans="13:15" x14ac:dyDescent="0.25">
      <c r="M2732" s="2"/>
      <c r="O2732" s="1"/>
    </row>
    <row r="2733" spans="13:15" x14ac:dyDescent="0.25">
      <c r="M2733" s="2"/>
      <c r="O2733" s="1"/>
    </row>
    <row r="2734" spans="13:15" x14ac:dyDescent="0.25">
      <c r="M2734" s="2"/>
      <c r="O2734" s="1"/>
    </row>
    <row r="2735" spans="13:15" x14ac:dyDescent="0.25">
      <c r="M2735" s="2"/>
      <c r="O2735" s="1"/>
    </row>
    <row r="2736" spans="13:15" x14ac:dyDescent="0.25">
      <c r="M2736" s="2"/>
      <c r="O2736" s="1"/>
    </row>
    <row r="2737" spans="13:15" x14ac:dyDescent="0.25">
      <c r="M2737" s="2"/>
      <c r="O2737" s="1"/>
    </row>
    <row r="2738" spans="13:15" x14ac:dyDescent="0.25">
      <c r="M2738" s="2"/>
      <c r="O2738" s="1"/>
    </row>
    <row r="2739" spans="13:15" x14ac:dyDescent="0.25">
      <c r="M2739" s="2"/>
      <c r="O2739" s="1"/>
    </row>
    <row r="2740" spans="13:15" x14ac:dyDescent="0.25">
      <c r="M2740" s="2"/>
      <c r="O2740" s="1"/>
    </row>
    <row r="2741" spans="13:15" x14ac:dyDescent="0.25">
      <c r="M2741" s="2"/>
      <c r="O2741" s="1"/>
    </row>
    <row r="2742" spans="13:15" x14ac:dyDescent="0.25">
      <c r="M2742" s="2"/>
      <c r="O2742" s="1"/>
    </row>
    <row r="2743" spans="13:15" x14ac:dyDescent="0.25">
      <c r="M2743" s="2"/>
      <c r="O2743" s="1"/>
    </row>
    <row r="2744" spans="13:15" x14ac:dyDescent="0.25">
      <c r="M2744" s="2"/>
      <c r="O2744" s="1"/>
    </row>
    <row r="2745" spans="13:15" x14ac:dyDescent="0.25">
      <c r="M2745" s="2"/>
      <c r="O2745" s="1"/>
    </row>
    <row r="2746" spans="13:15" x14ac:dyDescent="0.25">
      <c r="M2746" s="2"/>
      <c r="O2746" s="1"/>
    </row>
    <row r="2747" spans="13:15" x14ac:dyDescent="0.25">
      <c r="M2747" s="2"/>
      <c r="O2747" s="1"/>
    </row>
    <row r="2748" spans="13:15" x14ac:dyDescent="0.25">
      <c r="M2748" s="2"/>
      <c r="O2748" s="1"/>
    </row>
    <row r="2749" spans="13:15" x14ac:dyDescent="0.25">
      <c r="M2749" s="2"/>
      <c r="O2749" s="1"/>
    </row>
    <row r="2750" spans="13:15" x14ac:dyDescent="0.25">
      <c r="M2750" s="2"/>
      <c r="O2750" s="1"/>
    </row>
    <row r="2751" spans="13:15" x14ac:dyDescent="0.25">
      <c r="O2751" s="1"/>
    </row>
    <row r="2752" spans="13:15" x14ac:dyDescent="0.25">
      <c r="M2752" s="2"/>
      <c r="O2752" s="1"/>
    </row>
    <row r="2753" spans="13:15" x14ac:dyDescent="0.25">
      <c r="M2753" s="2"/>
      <c r="O2753" s="1"/>
    </row>
    <row r="2754" spans="13:15" x14ac:dyDescent="0.25">
      <c r="M2754" s="2"/>
      <c r="O2754" s="1"/>
    </row>
    <row r="2755" spans="13:15" x14ac:dyDescent="0.25">
      <c r="M2755" s="2"/>
      <c r="O2755" s="1"/>
    </row>
    <row r="2756" spans="13:15" x14ac:dyDescent="0.25">
      <c r="M2756" s="2"/>
      <c r="O2756" s="1"/>
    </row>
    <row r="2757" spans="13:15" x14ac:dyDescent="0.25">
      <c r="M2757" s="2"/>
      <c r="O2757" s="1"/>
    </row>
    <row r="2758" spans="13:15" x14ac:dyDescent="0.25">
      <c r="M2758" s="2"/>
      <c r="O2758" s="1"/>
    </row>
    <row r="2759" spans="13:15" x14ac:dyDescent="0.25">
      <c r="M2759" s="2"/>
      <c r="O2759" s="1"/>
    </row>
    <row r="2760" spans="13:15" x14ac:dyDescent="0.25">
      <c r="M2760" s="2"/>
      <c r="O2760" s="1"/>
    </row>
    <row r="2761" spans="13:15" x14ac:dyDescent="0.25">
      <c r="M2761" s="2"/>
      <c r="O2761" s="1"/>
    </row>
    <row r="2762" spans="13:15" x14ac:dyDescent="0.25">
      <c r="M2762" s="2"/>
      <c r="O2762" s="1"/>
    </row>
    <row r="2763" spans="13:15" x14ac:dyDescent="0.25">
      <c r="M2763" s="2"/>
      <c r="O2763" s="1"/>
    </row>
    <row r="2764" spans="13:15" x14ac:dyDescent="0.25">
      <c r="M2764" s="2"/>
      <c r="O2764" s="1"/>
    </row>
    <row r="2765" spans="13:15" x14ac:dyDescent="0.25">
      <c r="M2765" s="2"/>
      <c r="O2765" s="1"/>
    </row>
    <row r="2766" spans="13:15" x14ac:dyDescent="0.25">
      <c r="M2766" s="2"/>
      <c r="O2766" s="1"/>
    </row>
    <row r="2767" spans="13:15" x14ac:dyDescent="0.25">
      <c r="M2767" s="2"/>
      <c r="O2767" s="1"/>
    </row>
    <row r="2768" spans="13:15" x14ac:dyDescent="0.25">
      <c r="M2768" s="2"/>
      <c r="O2768" s="1"/>
    </row>
    <row r="2769" spans="13:15" x14ac:dyDescent="0.25">
      <c r="M2769" s="2"/>
      <c r="O2769" s="1"/>
    </row>
    <row r="2770" spans="13:15" x14ac:dyDescent="0.25">
      <c r="M2770" s="2"/>
      <c r="O2770" s="1"/>
    </row>
    <row r="2771" spans="13:15" x14ac:dyDescent="0.25">
      <c r="M2771" s="2"/>
      <c r="O2771" s="1"/>
    </row>
    <row r="2772" spans="13:15" x14ac:dyDescent="0.25">
      <c r="M2772" s="2"/>
      <c r="O2772" s="1"/>
    </row>
    <row r="2773" spans="13:15" x14ac:dyDescent="0.25">
      <c r="M2773" s="2"/>
      <c r="O2773" s="1"/>
    </row>
    <row r="2774" spans="13:15" x14ac:dyDescent="0.25">
      <c r="M2774" s="2"/>
      <c r="O2774" s="1"/>
    </row>
    <row r="2775" spans="13:15" x14ac:dyDescent="0.25">
      <c r="M2775" s="2"/>
      <c r="O2775" s="1"/>
    </row>
    <row r="2776" spans="13:15" x14ac:dyDescent="0.25">
      <c r="O2776" s="1"/>
    </row>
    <row r="2777" spans="13:15" x14ac:dyDescent="0.25">
      <c r="M2777" s="2"/>
      <c r="O2777" s="1"/>
    </row>
    <row r="2778" spans="13:15" x14ac:dyDescent="0.25">
      <c r="M2778" s="2"/>
      <c r="O2778" s="1"/>
    </row>
    <row r="2779" spans="13:15" x14ac:dyDescent="0.25">
      <c r="M2779" s="2"/>
      <c r="O2779" s="1"/>
    </row>
    <row r="2780" spans="13:15" x14ac:dyDescent="0.25">
      <c r="M2780" s="2"/>
      <c r="O2780" s="1"/>
    </row>
    <row r="2781" spans="13:15" x14ac:dyDescent="0.25">
      <c r="M2781" s="2"/>
      <c r="O2781" s="1"/>
    </row>
    <row r="2782" spans="13:15" x14ac:dyDescent="0.25">
      <c r="M2782" s="2"/>
      <c r="O2782" s="1"/>
    </row>
    <row r="2783" spans="13:15" x14ac:dyDescent="0.25">
      <c r="M2783" s="2"/>
      <c r="O2783" s="1"/>
    </row>
    <row r="2784" spans="13:15" x14ac:dyDescent="0.25">
      <c r="M2784" s="2"/>
      <c r="O2784" s="1"/>
    </row>
    <row r="2785" spans="13:15" x14ac:dyDescent="0.25">
      <c r="M2785" s="2"/>
      <c r="O2785" s="1"/>
    </row>
    <row r="2786" spans="13:15" x14ac:dyDescent="0.25">
      <c r="M2786" s="2"/>
      <c r="O2786" s="1"/>
    </row>
    <row r="2787" spans="13:15" x14ac:dyDescent="0.25">
      <c r="M2787" s="2"/>
      <c r="O2787" s="1"/>
    </row>
    <row r="2788" spans="13:15" x14ac:dyDescent="0.25">
      <c r="M2788" s="2"/>
      <c r="O2788" s="1"/>
    </row>
    <row r="2789" spans="13:15" x14ac:dyDescent="0.25">
      <c r="M2789" s="2"/>
      <c r="O2789" s="1"/>
    </row>
    <row r="2790" spans="13:15" x14ac:dyDescent="0.25">
      <c r="M2790" s="2"/>
      <c r="O2790" s="1"/>
    </row>
    <row r="2791" spans="13:15" x14ac:dyDescent="0.25">
      <c r="M2791" s="2"/>
      <c r="O2791" s="1"/>
    </row>
    <row r="2792" spans="13:15" x14ac:dyDescent="0.25">
      <c r="M2792" s="2"/>
      <c r="O2792" s="1"/>
    </row>
    <row r="2793" spans="13:15" x14ac:dyDescent="0.25">
      <c r="M2793" s="2"/>
      <c r="O2793" s="1"/>
    </row>
    <row r="2794" spans="13:15" x14ac:dyDescent="0.25">
      <c r="M2794" s="2"/>
      <c r="O2794" s="1"/>
    </row>
    <row r="2795" spans="13:15" x14ac:dyDescent="0.25">
      <c r="M2795" s="2"/>
      <c r="O2795" s="1"/>
    </row>
    <row r="2796" spans="13:15" x14ac:dyDescent="0.25">
      <c r="M2796" s="2"/>
      <c r="O2796" s="1"/>
    </row>
    <row r="2797" spans="13:15" x14ac:dyDescent="0.25">
      <c r="M2797" s="2"/>
      <c r="O2797" s="1"/>
    </row>
    <row r="2798" spans="13:15" x14ac:dyDescent="0.25">
      <c r="M2798" s="2"/>
      <c r="O2798" s="1"/>
    </row>
    <row r="2799" spans="13:15" x14ac:dyDescent="0.25">
      <c r="M2799" s="2"/>
      <c r="O2799" s="1"/>
    </row>
    <row r="2800" spans="13:15" x14ac:dyDescent="0.25">
      <c r="M2800" s="2"/>
      <c r="O2800" s="1"/>
    </row>
    <row r="2801" spans="13:15" x14ac:dyDescent="0.25">
      <c r="O2801" s="1"/>
    </row>
    <row r="2802" spans="13:15" x14ac:dyDescent="0.25">
      <c r="M2802" s="2"/>
      <c r="O2802" s="1"/>
    </row>
    <row r="2803" spans="13:15" x14ac:dyDescent="0.25">
      <c r="M2803" s="2"/>
      <c r="O2803" s="1"/>
    </row>
    <row r="2804" spans="13:15" x14ac:dyDescent="0.25">
      <c r="M2804" s="2"/>
      <c r="O2804" s="1"/>
    </row>
    <row r="2805" spans="13:15" x14ac:dyDescent="0.25">
      <c r="M2805" s="2"/>
      <c r="O2805" s="1"/>
    </row>
    <row r="2806" spans="13:15" x14ac:dyDescent="0.25">
      <c r="M2806" s="2"/>
      <c r="O2806" s="1"/>
    </row>
    <row r="2807" spans="13:15" x14ac:dyDescent="0.25">
      <c r="M2807" s="2"/>
      <c r="O2807" s="1"/>
    </row>
    <row r="2808" spans="13:15" x14ac:dyDescent="0.25">
      <c r="M2808" s="2"/>
      <c r="O2808" s="1"/>
    </row>
    <row r="2809" spans="13:15" x14ac:dyDescent="0.25">
      <c r="M2809" s="2"/>
      <c r="O2809" s="1"/>
    </row>
    <row r="2810" spans="13:15" x14ac:dyDescent="0.25">
      <c r="M2810" s="2"/>
      <c r="O2810" s="1"/>
    </row>
    <row r="2811" spans="13:15" x14ac:dyDescent="0.25">
      <c r="M2811" s="2"/>
      <c r="O2811" s="1"/>
    </row>
    <row r="2812" spans="13:15" x14ac:dyDescent="0.25">
      <c r="M2812" s="2"/>
      <c r="O2812" s="1"/>
    </row>
    <row r="2813" spans="13:15" x14ac:dyDescent="0.25">
      <c r="M2813" s="2"/>
      <c r="O2813" s="1"/>
    </row>
    <row r="2814" spans="13:15" x14ac:dyDescent="0.25">
      <c r="M2814" s="2"/>
      <c r="O2814" s="1"/>
    </row>
    <row r="2815" spans="13:15" x14ac:dyDescent="0.25">
      <c r="M2815" s="2"/>
      <c r="O2815" s="1"/>
    </row>
    <row r="2816" spans="13:15" x14ac:dyDescent="0.25">
      <c r="M2816" s="2"/>
      <c r="O2816" s="1"/>
    </row>
    <row r="2817" spans="13:15" x14ac:dyDescent="0.25">
      <c r="M2817" s="2"/>
      <c r="O2817" s="1"/>
    </row>
    <row r="2818" spans="13:15" x14ac:dyDescent="0.25">
      <c r="M2818" s="2"/>
      <c r="O2818" s="1"/>
    </row>
    <row r="2819" spans="13:15" x14ac:dyDescent="0.25">
      <c r="M2819" s="2"/>
      <c r="O2819" s="1"/>
    </row>
    <row r="2820" spans="13:15" x14ac:dyDescent="0.25">
      <c r="M2820" s="2"/>
      <c r="O2820" s="1"/>
    </row>
    <row r="2821" spans="13:15" x14ac:dyDescent="0.25">
      <c r="M2821" s="2"/>
      <c r="O2821" s="1"/>
    </row>
    <row r="2822" spans="13:15" x14ac:dyDescent="0.25">
      <c r="M2822" s="2"/>
      <c r="O2822" s="1"/>
    </row>
    <row r="2823" spans="13:15" x14ac:dyDescent="0.25">
      <c r="M2823" s="2"/>
      <c r="O2823" s="1"/>
    </row>
    <row r="2824" spans="13:15" x14ac:dyDescent="0.25">
      <c r="M2824" s="2"/>
      <c r="O2824" s="1"/>
    </row>
    <row r="2825" spans="13:15" x14ac:dyDescent="0.25">
      <c r="M2825" s="2"/>
      <c r="O2825" s="1"/>
    </row>
    <row r="2826" spans="13:15" x14ac:dyDescent="0.25">
      <c r="O2826" s="1"/>
    </row>
    <row r="2827" spans="13:15" x14ac:dyDescent="0.25">
      <c r="M2827" s="2"/>
      <c r="O2827" s="1"/>
    </row>
    <row r="2828" spans="13:15" x14ac:dyDescent="0.25">
      <c r="M2828" s="2"/>
      <c r="O2828" s="1"/>
    </row>
    <row r="2829" spans="13:15" x14ac:dyDescent="0.25">
      <c r="M2829" s="2"/>
      <c r="O2829" s="1"/>
    </row>
    <row r="2830" spans="13:15" x14ac:dyDescent="0.25">
      <c r="M2830" s="2"/>
      <c r="O2830" s="1"/>
    </row>
    <row r="2831" spans="13:15" x14ac:dyDescent="0.25">
      <c r="M2831" s="2"/>
      <c r="O2831" s="1"/>
    </row>
    <row r="2832" spans="13:15" x14ac:dyDescent="0.25">
      <c r="M2832" s="2"/>
      <c r="O2832" s="1"/>
    </row>
    <row r="2833" spans="13:15" x14ac:dyDescent="0.25">
      <c r="M2833" s="2"/>
      <c r="O2833" s="1"/>
    </row>
    <row r="2834" spans="13:15" x14ac:dyDescent="0.25">
      <c r="M2834" s="2"/>
      <c r="O2834" s="1"/>
    </row>
    <row r="2835" spans="13:15" x14ac:dyDescent="0.25">
      <c r="M2835" s="2"/>
      <c r="O2835" s="1"/>
    </row>
    <row r="2836" spans="13:15" x14ac:dyDescent="0.25">
      <c r="M2836" s="2"/>
      <c r="O2836" s="1"/>
    </row>
    <row r="2837" spans="13:15" x14ac:dyDescent="0.25">
      <c r="M2837" s="2"/>
      <c r="O2837" s="1"/>
    </row>
    <row r="2838" spans="13:15" x14ac:dyDescent="0.25">
      <c r="M2838" s="2"/>
      <c r="O2838" s="1"/>
    </row>
    <row r="2839" spans="13:15" x14ac:dyDescent="0.25">
      <c r="M2839" s="2"/>
      <c r="O2839" s="1"/>
    </row>
    <row r="2840" spans="13:15" x14ac:dyDescent="0.25">
      <c r="M2840" s="2"/>
      <c r="O2840" s="1"/>
    </row>
    <row r="2841" spans="13:15" x14ac:dyDescent="0.25">
      <c r="M2841" s="2"/>
      <c r="O2841" s="1"/>
    </row>
    <row r="2842" spans="13:15" x14ac:dyDescent="0.25">
      <c r="M2842" s="2"/>
      <c r="O2842" s="1"/>
    </row>
    <row r="2843" spans="13:15" x14ac:dyDescent="0.25">
      <c r="M2843" s="2"/>
      <c r="O2843" s="1"/>
    </row>
    <row r="2844" spans="13:15" x14ac:dyDescent="0.25">
      <c r="M2844" s="2"/>
      <c r="O2844" s="1"/>
    </row>
    <row r="2845" spans="13:15" x14ac:dyDescent="0.25">
      <c r="M2845" s="2"/>
      <c r="O2845" s="1"/>
    </row>
    <row r="2846" spans="13:15" x14ac:dyDescent="0.25">
      <c r="M2846" s="2"/>
      <c r="O2846" s="1"/>
    </row>
    <row r="2847" spans="13:15" x14ac:dyDescent="0.25">
      <c r="M2847" s="2"/>
      <c r="O2847" s="1"/>
    </row>
    <row r="2848" spans="13:15" x14ac:dyDescent="0.25">
      <c r="M2848" s="2"/>
      <c r="O2848" s="1"/>
    </row>
    <row r="2849" spans="13:15" x14ac:dyDescent="0.25">
      <c r="M2849" s="2"/>
      <c r="O2849" s="1"/>
    </row>
    <row r="2850" spans="13:15" x14ac:dyDescent="0.25">
      <c r="M2850" s="2"/>
      <c r="O2850" s="1"/>
    </row>
    <row r="2851" spans="13:15" x14ac:dyDescent="0.25">
      <c r="O2851" s="1"/>
    </row>
    <row r="2852" spans="13:15" x14ac:dyDescent="0.25">
      <c r="M2852" s="2"/>
      <c r="O2852" s="1"/>
    </row>
    <row r="2853" spans="13:15" x14ac:dyDescent="0.25">
      <c r="M2853" s="2"/>
      <c r="O2853" s="1"/>
    </row>
    <row r="2854" spans="13:15" x14ac:dyDescent="0.25">
      <c r="M2854" s="2"/>
      <c r="O2854" s="1"/>
    </row>
    <row r="2855" spans="13:15" x14ac:dyDescent="0.25">
      <c r="M2855" s="2"/>
      <c r="O2855" s="1"/>
    </row>
    <row r="2856" spans="13:15" x14ac:dyDescent="0.25">
      <c r="M2856" s="2"/>
      <c r="O2856" s="1"/>
    </row>
    <row r="2857" spans="13:15" x14ac:dyDescent="0.25">
      <c r="M2857" s="2"/>
      <c r="O2857" s="1"/>
    </row>
    <row r="2858" spans="13:15" x14ac:dyDescent="0.25">
      <c r="M2858" s="2"/>
      <c r="O2858" s="1"/>
    </row>
    <row r="2859" spans="13:15" x14ac:dyDescent="0.25">
      <c r="M2859" s="2"/>
      <c r="O2859" s="1"/>
    </row>
    <row r="2860" spans="13:15" x14ac:dyDescent="0.25">
      <c r="M2860" s="2"/>
      <c r="O2860" s="1"/>
    </row>
    <row r="2861" spans="13:15" x14ac:dyDescent="0.25">
      <c r="M2861" s="2"/>
      <c r="O2861" s="1"/>
    </row>
    <row r="2862" spans="13:15" x14ac:dyDescent="0.25">
      <c r="M2862" s="2"/>
      <c r="O2862" s="1"/>
    </row>
    <row r="2863" spans="13:15" x14ac:dyDescent="0.25">
      <c r="M2863" s="2"/>
      <c r="O2863" s="1"/>
    </row>
    <row r="2864" spans="13:15" x14ac:dyDescent="0.25">
      <c r="M2864" s="2"/>
      <c r="O2864" s="1"/>
    </row>
    <row r="2865" spans="13:15" x14ac:dyDescent="0.25">
      <c r="M2865" s="2"/>
      <c r="O2865" s="1"/>
    </row>
    <row r="2866" spans="13:15" x14ac:dyDescent="0.25">
      <c r="M2866" s="2"/>
      <c r="O2866" s="1"/>
    </row>
    <row r="2867" spans="13:15" x14ac:dyDescent="0.25">
      <c r="M2867" s="2"/>
      <c r="O2867" s="1"/>
    </row>
    <row r="2868" spans="13:15" x14ac:dyDescent="0.25">
      <c r="M2868" s="2"/>
      <c r="O2868" s="1"/>
    </row>
    <row r="2869" spans="13:15" x14ac:dyDescent="0.25">
      <c r="M2869" s="2"/>
      <c r="O2869" s="1"/>
    </row>
    <row r="2870" spans="13:15" x14ac:dyDescent="0.25">
      <c r="M2870" s="2"/>
      <c r="O2870" s="1"/>
    </row>
    <row r="2871" spans="13:15" x14ac:dyDescent="0.25">
      <c r="M2871" s="2"/>
      <c r="O2871" s="1"/>
    </row>
    <row r="2872" spans="13:15" x14ac:dyDescent="0.25">
      <c r="M2872" s="2"/>
      <c r="O2872" s="1"/>
    </row>
    <row r="2873" spans="13:15" x14ac:dyDescent="0.25">
      <c r="M2873" s="2"/>
      <c r="O2873" s="1"/>
    </row>
    <row r="2874" spans="13:15" x14ac:dyDescent="0.25">
      <c r="M2874" s="2"/>
      <c r="O2874" s="1"/>
    </row>
    <row r="2875" spans="13:15" x14ac:dyDescent="0.25">
      <c r="M2875" s="2"/>
      <c r="O2875" s="1"/>
    </row>
    <row r="2876" spans="13:15" x14ac:dyDescent="0.25">
      <c r="O2876" s="1"/>
    </row>
    <row r="2877" spans="13:15" x14ac:dyDescent="0.25">
      <c r="M2877" s="2"/>
      <c r="O2877" s="1"/>
    </row>
    <row r="2878" spans="13:15" x14ac:dyDescent="0.25">
      <c r="M2878" s="2"/>
      <c r="O2878" s="1"/>
    </row>
    <row r="2879" spans="13:15" x14ac:dyDescent="0.25">
      <c r="M2879" s="2"/>
      <c r="O2879" s="1"/>
    </row>
    <row r="2880" spans="13:15" x14ac:dyDescent="0.25">
      <c r="M2880" s="2"/>
      <c r="O2880" s="1"/>
    </row>
    <row r="2881" spans="13:15" x14ac:dyDescent="0.25">
      <c r="M2881" s="2"/>
      <c r="O2881" s="1"/>
    </row>
    <row r="2882" spans="13:15" x14ac:dyDescent="0.25">
      <c r="M2882" s="2"/>
      <c r="O2882" s="1"/>
    </row>
    <row r="2883" spans="13:15" x14ac:dyDescent="0.25">
      <c r="M2883" s="2"/>
      <c r="O2883" s="1"/>
    </row>
    <row r="2884" spans="13:15" x14ac:dyDescent="0.25">
      <c r="M2884" s="2"/>
      <c r="O2884" s="1"/>
    </row>
    <row r="2885" spans="13:15" x14ac:dyDescent="0.25">
      <c r="M2885" s="2"/>
      <c r="O2885" s="1"/>
    </row>
    <row r="2886" spans="13:15" x14ac:dyDescent="0.25">
      <c r="M2886" s="2"/>
      <c r="O2886" s="1"/>
    </row>
    <row r="2887" spans="13:15" x14ac:dyDescent="0.25">
      <c r="M2887" s="2"/>
      <c r="O2887" s="1"/>
    </row>
    <row r="2888" spans="13:15" x14ac:dyDescent="0.25">
      <c r="M2888" s="2"/>
      <c r="O2888" s="1"/>
    </row>
    <row r="2889" spans="13:15" x14ac:dyDescent="0.25">
      <c r="M2889" s="2"/>
      <c r="O2889" s="1"/>
    </row>
    <row r="2890" spans="13:15" x14ac:dyDescent="0.25">
      <c r="M2890" s="2"/>
      <c r="O2890" s="1"/>
    </row>
    <row r="2891" spans="13:15" x14ac:dyDescent="0.25">
      <c r="M2891" s="2"/>
      <c r="O2891" s="1"/>
    </row>
    <row r="2892" spans="13:15" x14ac:dyDescent="0.25">
      <c r="M2892" s="2"/>
      <c r="O2892" s="1"/>
    </row>
    <row r="2893" spans="13:15" x14ac:dyDescent="0.25">
      <c r="M2893" s="2"/>
      <c r="O2893" s="1"/>
    </row>
    <row r="2894" spans="13:15" x14ac:dyDescent="0.25">
      <c r="M2894" s="2"/>
      <c r="O2894" s="1"/>
    </row>
    <row r="2895" spans="13:15" x14ac:dyDescent="0.25">
      <c r="M2895" s="2"/>
      <c r="O2895" s="1"/>
    </row>
    <row r="2896" spans="13:15" x14ac:dyDescent="0.25">
      <c r="M2896" s="2"/>
      <c r="O2896" s="1"/>
    </row>
    <row r="2897" spans="13:15" x14ac:dyDescent="0.25">
      <c r="M2897" s="2"/>
      <c r="O2897" s="1"/>
    </row>
    <row r="2898" spans="13:15" x14ac:dyDescent="0.25">
      <c r="M2898" s="2"/>
      <c r="O2898" s="1"/>
    </row>
    <row r="2899" spans="13:15" x14ac:dyDescent="0.25">
      <c r="M2899" s="2"/>
      <c r="O2899" s="1"/>
    </row>
    <row r="2900" spans="13:15" x14ac:dyDescent="0.25">
      <c r="M2900" s="2"/>
      <c r="O2900" s="1"/>
    </row>
    <row r="2901" spans="13:15" x14ac:dyDescent="0.25">
      <c r="O2901" s="1"/>
    </row>
    <row r="2902" spans="13:15" x14ac:dyDescent="0.25">
      <c r="M2902" s="2"/>
      <c r="O2902" s="1"/>
    </row>
    <row r="2903" spans="13:15" x14ac:dyDescent="0.25">
      <c r="M2903" s="2"/>
      <c r="O2903" s="1"/>
    </row>
    <row r="2904" spans="13:15" x14ac:dyDescent="0.25">
      <c r="M2904" s="2"/>
      <c r="O2904" s="1"/>
    </row>
    <row r="2905" spans="13:15" x14ac:dyDescent="0.25">
      <c r="M2905" s="2"/>
      <c r="O2905" s="1"/>
    </row>
    <row r="2906" spans="13:15" x14ac:dyDescent="0.25">
      <c r="M2906" s="2"/>
      <c r="O2906" s="1"/>
    </row>
    <row r="2907" spans="13:15" x14ac:dyDescent="0.25">
      <c r="M2907" s="2"/>
      <c r="O2907" s="1"/>
    </row>
    <row r="2908" spans="13:15" x14ac:dyDescent="0.25">
      <c r="M2908" s="2"/>
      <c r="O2908" s="1"/>
    </row>
    <row r="2909" spans="13:15" x14ac:dyDescent="0.25">
      <c r="M2909" s="2"/>
      <c r="O2909" s="1"/>
    </row>
    <row r="2910" spans="13:15" x14ac:dyDescent="0.25">
      <c r="M2910" s="2"/>
      <c r="O2910" s="1"/>
    </row>
    <row r="2911" spans="13:15" x14ac:dyDescent="0.25">
      <c r="M2911" s="2"/>
      <c r="O2911" s="1"/>
    </row>
    <row r="2912" spans="13:15" x14ac:dyDescent="0.25">
      <c r="M2912" s="2"/>
      <c r="O2912" s="1"/>
    </row>
    <row r="2913" spans="13:15" x14ac:dyDescent="0.25">
      <c r="M2913" s="2"/>
      <c r="O2913" s="1"/>
    </row>
    <row r="2914" spans="13:15" x14ac:dyDescent="0.25">
      <c r="M2914" s="2"/>
      <c r="O2914" s="1"/>
    </row>
    <row r="2915" spans="13:15" x14ac:dyDescent="0.25">
      <c r="M2915" s="2"/>
      <c r="O2915" s="1"/>
    </row>
    <row r="2916" spans="13:15" x14ac:dyDescent="0.25">
      <c r="M2916" s="2"/>
      <c r="O2916" s="1"/>
    </row>
    <row r="2917" spans="13:15" x14ac:dyDescent="0.25">
      <c r="M2917" s="2"/>
      <c r="O2917" s="1"/>
    </row>
    <row r="2918" spans="13:15" x14ac:dyDescent="0.25">
      <c r="M2918" s="2"/>
      <c r="O2918" s="1"/>
    </row>
    <row r="2919" spans="13:15" x14ac:dyDescent="0.25">
      <c r="M2919" s="2"/>
      <c r="O2919" s="1"/>
    </row>
    <row r="2920" spans="13:15" x14ac:dyDescent="0.25">
      <c r="M2920" s="2"/>
      <c r="O2920" s="1"/>
    </row>
    <row r="2921" spans="13:15" x14ac:dyDescent="0.25">
      <c r="M2921" s="2"/>
      <c r="O2921" s="1"/>
    </row>
    <row r="2922" spans="13:15" x14ac:dyDescent="0.25">
      <c r="M2922" s="2"/>
      <c r="O2922" s="1"/>
    </row>
    <row r="2923" spans="13:15" x14ac:dyDescent="0.25">
      <c r="M2923" s="2"/>
      <c r="O2923" s="1"/>
    </row>
    <row r="2924" spans="13:15" x14ac:dyDescent="0.25">
      <c r="M2924" s="2"/>
      <c r="O2924" s="1"/>
    </row>
    <row r="2925" spans="13:15" x14ac:dyDescent="0.25">
      <c r="M2925" s="2"/>
      <c r="O2925" s="1"/>
    </row>
    <row r="2926" spans="13:15" x14ac:dyDescent="0.25">
      <c r="O2926" s="1"/>
    </row>
    <row r="2927" spans="13:15" x14ac:dyDescent="0.25">
      <c r="M2927" s="2"/>
      <c r="O2927" s="1"/>
    </row>
    <row r="2928" spans="13:15" x14ac:dyDescent="0.25">
      <c r="M2928" s="2"/>
      <c r="O2928" s="1"/>
    </row>
    <row r="2929" spans="13:15" x14ac:dyDescent="0.25">
      <c r="M2929" s="2"/>
      <c r="O2929" s="1"/>
    </row>
    <row r="2930" spans="13:15" x14ac:dyDescent="0.25">
      <c r="M2930" s="2"/>
      <c r="O2930" s="1"/>
    </row>
    <row r="2931" spans="13:15" x14ac:dyDescent="0.25">
      <c r="M2931" s="2"/>
      <c r="O2931" s="1"/>
    </row>
    <row r="2932" spans="13:15" x14ac:dyDescent="0.25">
      <c r="M2932" s="2"/>
      <c r="O2932" s="1"/>
    </row>
    <row r="2933" spans="13:15" x14ac:dyDescent="0.25">
      <c r="M2933" s="2"/>
      <c r="O2933" s="1"/>
    </row>
    <row r="2934" spans="13:15" x14ac:dyDescent="0.25">
      <c r="M2934" s="2"/>
      <c r="O2934" s="1"/>
    </row>
    <row r="2935" spans="13:15" x14ac:dyDescent="0.25">
      <c r="M2935" s="2"/>
      <c r="O2935" s="1"/>
    </row>
    <row r="2936" spans="13:15" x14ac:dyDescent="0.25">
      <c r="M2936" s="2"/>
      <c r="O2936" s="1"/>
    </row>
    <row r="2937" spans="13:15" x14ac:dyDescent="0.25">
      <c r="M2937" s="2"/>
      <c r="O2937" s="1"/>
    </row>
    <row r="2938" spans="13:15" x14ac:dyDescent="0.25">
      <c r="M2938" s="2"/>
      <c r="O2938" s="1"/>
    </row>
    <row r="2939" spans="13:15" x14ac:dyDescent="0.25">
      <c r="M2939" s="2"/>
      <c r="O2939" s="1"/>
    </row>
    <row r="2940" spans="13:15" x14ac:dyDescent="0.25">
      <c r="M2940" s="2"/>
      <c r="O2940" s="1"/>
    </row>
    <row r="2941" spans="13:15" x14ac:dyDescent="0.25">
      <c r="M2941" s="2"/>
      <c r="O2941" s="1"/>
    </row>
    <row r="2942" spans="13:15" x14ac:dyDescent="0.25">
      <c r="M2942" s="2"/>
      <c r="O2942" s="1"/>
    </row>
    <row r="2943" spans="13:15" x14ac:dyDescent="0.25">
      <c r="M2943" s="2"/>
      <c r="O2943" s="1"/>
    </row>
    <row r="2944" spans="13:15" x14ac:dyDescent="0.25">
      <c r="M2944" s="2"/>
      <c r="O2944" s="1"/>
    </row>
    <row r="2945" spans="13:15" x14ac:dyDescent="0.25">
      <c r="M2945" s="2"/>
      <c r="O2945" s="1"/>
    </row>
    <row r="2946" spans="13:15" x14ac:dyDescent="0.25">
      <c r="M2946" s="2"/>
      <c r="O2946" s="1"/>
    </row>
    <row r="2947" spans="13:15" x14ac:dyDescent="0.25">
      <c r="M2947" s="2"/>
      <c r="O2947" s="1"/>
    </row>
    <row r="2948" spans="13:15" x14ac:dyDescent="0.25">
      <c r="M2948" s="2"/>
      <c r="O2948" s="1"/>
    </row>
    <row r="2949" spans="13:15" x14ac:dyDescent="0.25">
      <c r="M2949" s="2"/>
      <c r="O2949" s="1"/>
    </row>
    <row r="2950" spans="13:15" x14ac:dyDescent="0.25">
      <c r="M2950" s="2"/>
      <c r="O2950" s="1"/>
    </row>
    <row r="2951" spans="13:15" x14ac:dyDescent="0.25">
      <c r="O2951" s="1"/>
    </row>
    <row r="2952" spans="13:15" x14ac:dyDescent="0.25">
      <c r="M2952" s="2"/>
      <c r="O2952" s="1"/>
    </row>
    <row r="2953" spans="13:15" x14ac:dyDescent="0.25">
      <c r="M2953" s="2"/>
      <c r="O2953" s="1"/>
    </row>
    <row r="2954" spans="13:15" x14ac:dyDescent="0.25">
      <c r="M2954" s="2"/>
      <c r="O2954" s="1"/>
    </row>
    <row r="2955" spans="13:15" x14ac:dyDescent="0.25">
      <c r="M2955" s="2"/>
      <c r="O2955" s="1"/>
    </row>
    <row r="2956" spans="13:15" x14ac:dyDescent="0.25">
      <c r="M2956" s="2"/>
      <c r="O2956" s="1"/>
    </row>
    <row r="2957" spans="13:15" x14ac:dyDescent="0.25">
      <c r="M2957" s="2"/>
      <c r="O2957" s="1"/>
    </row>
    <row r="2958" spans="13:15" x14ac:dyDescent="0.25">
      <c r="M2958" s="2"/>
      <c r="O2958" s="1"/>
    </row>
    <row r="2959" spans="13:15" x14ac:dyDescent="0.25">
      <c r="M2959" s="2"/>
      <c r="O2959" s="1"/>
    </row>
    <row r="2960" spans="13:15" x14ac:dyDescent="0.25">
      <c r="M2960" s="2"/>
      <c r="O2960" s="1"/>
    </row>
    <row r="2961" spans="13:15" x14ac:dyDescent="0.25">
      <c r="M2961" s="2"/>
      <c r="O2961" s="1"/>
    </row>
    <row r="2962" spans="13:15" x14ac:dyDescent="0.25">
      <c r="M2962" s="2"/>
      <c r="O2962" s="1"/>
    </row>
    <row r="2963" spans="13:15" x14ac:dyDescent="0.25">
      <c r="M2963" s="2"/>
      <c r="O2963" s="1"/>
    </row>
    <row r="2964" spans="13:15" x14ac:dyDescent="0.25">
      <c r="M2964" s="2"/>
      <c r="O2964" s="1"/>
    </row>
    <row r="2965" spans="13:15" x14ac:dyDescent="0.25">
      <c r="M2965" s="2"/>
      <c r="O2965" s="1"/>
    </row>
    <row r="2966" spans="13:15" x14ac:dyDescent="0.25">
      <c r="M2966" s="2"/>
      <c r="O2966" s="1"/>
    </row>
    <row r="2967" spans="13:15" x14ac:dyDescent="0.25">
      <c r="M2967" s="2"/>
      <c r="O2967" s="1"/>
    </row>
    <row r="2968" spans="13:15" x14ac:dyDescent="0.25">
      <c r="M2968" s="2"/>
      <c r="O2968" s="1"/>
    </row>
    <row r="2969" spans="13:15" x14ac:dyDescent="0.25">
      <c r="M2969" s="2"/>
      <c r="O2969" s="1"/>
    </row>
    <row r="2970" spans="13:15" x14ac:dyDescent="0.25">
      <c r="M2970" s="2"/>
      <c r="O2970" s="1"/>
    </row>
    <row r="2971" spans="13:15" x14ac:dyDescent="0.25">
      <c r="M2971" s="2"/>
      <c r="O2971" s="1"/>
    </row>
    <row r="2972" spans="13:15" x14ac:dyDescent="0.25">
      <c r="M2972" s="2"/>
      <c r="O2972" s="1"/>
    </row>
    <row r="2973" spans="13:15" x14ac:dyDescent="0.25">
      <c r="M2973" s="2"/>
      <c r="O2973" s="1"/>
    </row>
    <row r="2974" spans="13:15" x14ac:dyDescent="0.25">
      <c r="M2974" s="2"/>
      <c r="O2974" s="1"/>
    </row>
    <row r="2975" spans="13:15" x14ac:dyDescent="0.25">
      <c r="M2975" s="2"/>
      <c r="O2975" s="1"/>
    </row>
    <row r="2976" spans="13:15" x14ac:dyDescent="0.25">
      <c r="O2976" s="1"/>
    </row>
    <row r="2977" spans="13:15" x14ac:dyDescent="0.25">
      <c r="M2977" s="2"/>
      <c r="O2977" s="1"/>
    </row>
    <row r="2978" spans="13:15" x14ac:dyDescent="0.25">
      <c r="M2978" s="2"/>
      <c r="O2978" s="1"/>
    </row>
    <row r="2979" spans="13:15" x14ac:dyDescent="0.25">
      <c r="M2979" s="2"/>
      <c r="O2979" s="1"/>
    </row>
    <row r="2980" spans="13:15" x14ac:dyDescent="0.25">
      <c r="M2980" s="2"/>
      <c r="O2980" s="1"/>
    </row>
    <row r="2981" spans="13:15" x14ac:dyDescent="0.25">
      <c r="M2981" s="2"/>
      <c r="O2981" s="1"/>
    </row>
    <row r="2982" spans="13:15" x14ac:dyDescent="0.25">
      <c r="M2982" s="2"/>
      <c r="O2982" s="1"/>
    </row>
    <row r="2983" spans="13:15" x14ac:dyDescent="0.25">
      <c r="M2983" s="2"/>
      <c r="O2983" s="1"/>
    </row>
    <row r="2984" spans="13:15" x14ac:dyDescent="0.25">
      <c r="M2984" s="2"/>
      <c r="O2984" s="1"/>
    </row>
    <row r="2985" spans="13:15" x14ac:dyDescent="0.25">
      <c r="M2985" s="2"/>
      <c r="O2985" s="1"/>
    </row>
    <row r="2986" spans="13:15" x14ac:dyDescent="0.25">
      <c r="M2986" s="2"/>
      <c r="O2986" s="1"/>
    </row>
    <row r="2987" spans="13:15" x14ac:dyDescent="0.25">
      <c r="M2987" s="2"/>
      <c r="O2987" s="1"/>
    </row>
    <row r="2988" spans="13:15" x14ac:dyDescent="0.25">
      <c r="M2988" s="2"/>
      <c r="O2988" s="1"/>
    </row>
    <row r="2989" spans="13:15" x14ac:dyDescent="0.25">
      <c r="M2989" s="2"/>
      <c r="O2989" s="1"/>
    </row>
    <row r="2990" spans="13:15" x14ac:dyDescent="0.25">
      <c r="M2990" s="2"/>
      <c r="O2990" s="1"/>
    </row>
    <row r="2991" spans="13:15" x14ac:dyDescent="0.25">
      <c r="M2991" s="2"/>
      <c r="O2991" s="1"/>
    </row>
    <row r="2992" spans="13:15" x14ac:dyDescent="0.25">
      <c r="M2992" s="2"/>
      <c r="O2992" s="1"/>
    </row>
    <row r="2993" spans="13:15" x14ac:dyDescent="0.25">
      <c r="M2993" s="2"/>
      <c r="O2993" s="1"/>
    </row>
    <row r="2994" spans="13:15" x14ac:dyDescent="0.25">
      <c r="M2994" s="2"/>
      <c r="O2994" s="1"/>
    </row>
    <row r="2995" spans="13:15" x14ac:dyDescent="0.25">
      <c r="M2995" s="2"/>
      <c r="O2995" s="1"/>
    </row>
    <row r="2996" spans="13:15" x14ac:dyDescent="0.25">
      <c r="M2996" s="2"/>
      <c r="O2996" s="1"/>
    </row>
    <row r="2997" spans="13:15" x14ac:dyDescent="0.25">
      <c r="M2997" s="2"/>
      <c r="O2997" s="1"/>
    </row>
    <row r="2998" spans="13:15" x14ac:dyDescent="0.25">
      <c r="M2998" s="2"/>
      <c r="O2998" s="1"/>
    </row>
    <row r="2999" spans="13:15" x14ac:dyDescent="0.25">
      <c r="M2999" s="2"/>
      <c r="O2999" s="1"/>
    </row>
    <row r="3000" spans="13:15" x14ac:dyDescent="0.25">
      <c r="M3000" s="2"/>
      <c r="O3000" s="1"/>
    </row>
    <row r="3001" spans="13:15" x14ac:dyDescent="0.25">
      <c r="O3001" s="1"/>
    </row>
    <row r="3002" spans="13:15" x14ac:dyDescent="0.25">
      <c r="M3002" s="2"/>
      <c r="O3002" s="1"/>
    </row>
    <row r="3003" spans="13:15" x14ac:dyDescent="0.25">
      <c r="M3003" s="2"/>
      <c r="O3003" s="1"/>
    </row>
    <row r="3004" spans="13:15" x14ac:dyDescent="0.25">
      <c r="M3004" s="2"/>
      <c r="O3004" s="1"/>
    </row>
    <row r="3005" spans="13:15" x14ac:dyDescent="0.25">
      <c r="M3005" s="2"/>
      <c r="O3005" s="1"/>
    </row>
    <row r="3006" spans="13:15" x14ac:dyDescent="0.25">
      <c r="M3006" s="2"/>
      <c r="O3006" s="1"/>
    </row>
    <row r="3007" spans="13:15" x14ac:dyDescent="0.25">
      <c r="M3007" s="2"/>
      <c r="O3007" s="1"/>
    </row>
    <row r="3008" spans="13:15" x14ac:dyDescent="0.25">
      <c r="M3008" s="2"/>
      <c r="O3008" s="1"/>
    </row>
    <row r="3009" spans="13:15" x14ac:dyDescent="0.25">
      <c r="M3009" s="2"/>
      <c r="O3009" s="1"/>
    </row>
    <row r="3010" spans="13:15" x14ac:dyDescent="0.25">
      <c r="M3010" s="2"/>
      <c r="O3010" s="1"/>
    </row>
    <row r="3011" spans="13:15" x14ac:dyDescent="0.25">
      <c r="M3011" s="2"/>
      <c r="O3011" s="1"/>
    </row>
    <row r="3012" spans="13:15" x14ac:dyDescent="0.25">
      <c r="M3012" s="2"/>
      <c r="O3012" s="1"/>
    </row>
    <row r="3013" spans="13:15" x14ac:dyDescent="0.25">
      <c r="M3013" s="2"/>
      <c r="O3013" s="1"/>
    </row>
    <row r="3014" spans="13:15" x14ac:dyDescent="0.25">
      <c r="M3014" s="2"/>
      <c r="O3014" s="1"/>
    </row>
    <row r="3015" spans="13:15" x14ac:dyDescent="0.25">
      <c r="M3015" s="2"/>
      <c r="O3015" s="1"/>
    </row>
    <row r="3016" spans="13:15" x14ac:dyDescent="0.25">
      <c r="M3016" s="2"/>
      <c r="O3016" s="1"/>
    </row>
    <row r="3017" spans="13:15" x14ac:dyDescent="0.25">
      <c r="M3017" s="2"/>
      <c r="O3017" s="1"/>
    </row>
    <row r="3018" spans="13:15" x14ac:dyDescent="0.25">
      <c r="M3018" s="2"/>
      <c r="O3018" s="1"/>
    </row>
    <row r="3019" spans="13:15" x14ac:dyDescent="0.25">
      <c r="M3019" s="2"/>
      <c r="O3019" s="1"/>
    </row>
    <row r="3020" spans="13:15" x14ac:dyDescent="0.25">
      <c r="M3020" s="2"/>
      <c r="O3020" s="1"/>
    </row>
    <row r="3021" spans="13:15" x14ac:dyDescent="0.25">
      <c r="M3021" s="2"/>
      <c r="O3021" s="1"/>
    </row>
    <row r="3022" spans="13:15" x14ac:dyDescent="0.25">
      <c r="M3022" s="2"/>
      <c r="O3022" s="1"/>
    </row>
    <row r="3023" spans="13:15" x14ac:dyDescent="0.25">
      <c r="M3023" s="2"/>
      <c r="O3023" s="1"/>
    </row>
    <row r="3024" spans="13:15" x14ac:dyDescent="0.25">
      <c r="M3024" s="2"/>
      <c r="O3024" s="1"/>
    </row>
    <row r="3025" spans="13:15" x14ac:dyDescent="0.25">
      <c r="M3025" s="2"/>
      <c r="O3025" s="1"/>
    </row>
    <row r="3026" spans="13:15" x14ac:dyDescent="0.25">
      <c r="O3026" s="1"/>
    </row>
    <row r="3027" spans="13:15" x14ac:dyDescent="0.25">
      <c r="M3027" s="2"/>
      <c r="O3027" s="1"/>
    </row>
    <row r="3028" spans="13:15" x14ac:dyDescent="0.25">
      <c r="M3028" s="2"/>
      <c r="O3028" s="1"/>
    </row>
    <row r="3029" spans="13:15" x14ac:dyDescent="0.25">
      <c r="M3029" s="2"/>
      <c r="O3029" s="1"/>
    </row>
    <row r="3030" spans="13:15" x14ac:dyDescent="0.25">
      <c r="M3030" s="2"/>
      <c r="O3030" s="1"/>
    </row>
    <row r="3031" spans="13:15" x14ac:dyDescent="0.25">
      <c r="M3031" s="2"/>
      <c r="O3031" s="1"/>
    </row>
    <row r="3032" spans="13:15" x14ac:dyDescent="0.25">
      <c r="M3032" s="2"/>
      <c r="O3032" s="1"/>
    </row>
    <row r="3033" spans="13:15" x14ac:dyDescent="0.25">
      <c r="M3033" s="2"/>
      <c r="O3033" s="1"/>
    </row>
    <row r="3034" spans="13:15" x14ac:dyDescent="0.25">
      <c r="M3034" s="2"/>
      <c r="O3034" s="1"/>
    </row>
    <row r="3035" spans="13:15" x14ac:dyDescent="0.25">
      <c r="M3035" s="2"/>
      <c r="O3035" s="1"/>
    </row>
    <row r="3036" spans="13:15" x14ac:dyDescent="0.25">
      <c r="M3036" s="2"/>
      <c r="O3036" s="1"/>
    </row>
    <row r="3037" spans="13:15" x14ac:dyDescent="0.25">
      <c r="M3037" s="2"/>
      <c r="O3037" s="1"/>
    </row>
    <row r="3038" spans="13:15" x14ac:dyDescent="0.25">
      <c r="M3038" s="2"/>
      <c r="O3038" s="1"/>
    </row>
    <row r="3039" spans="13:15" x14ac:dyDescent="0.25">
      <c r="M3039" s="2"/>
      <c r="O3039" s="1"/>
    </row>
    <row r="3040" spans="13:15" x14ac:dyDescent="0.25">
      <c r="M3040" s="2"/>
      <c r="O3040" s="1"/>
    </row>
    <row r="3041" spans="13:15" x14ac:dyDescent="0.25">
      <c r="M3041" s="2"/>
      <c r="O3041" s="1"/>
    </row>
    <row r="3042" spans="13:15" x14ac:dyDescent="0.25">
      <c r="M3042" s="2"/>
      <c r="O3042" s="1"/>
    </row>
    <row r="3043" spans="13:15" x14ac:dyDescent="0.25">
      <c r="M3043" s="2"/>
      <c r="O3043" s="1"/>
    </row>
    <row r="3044" spans="13:15" x14ac:dyDescent="0.25">
      <c r="M3044" s="2"/>
      <c r="O3044" s="1"/>
    </row>
    <row r="3045" spans="13:15" x14ac:dyDescent="0.25">
      <c r="M3045" s="2"/>
      <c r="O3045" s="1"/>
    </row>
    <row r="3046" spans="13:15" x14ac:dyDescent="0.25">
      <c r="M3046" s="2"/>
      <c r="O3046" s="1"/>
    </row>
    <row r="3047" spans="13:15" x14ac:dyDescent="0.25">
      <c r="M3047" s="2"/>
      <c r="O3047" s="1"/>
    </row>
    <row r="3048" spans="13:15" x14ac:dyDescent="0.25">
      <c r="M3048" s="2"/>
      <c r="O3048" s="1"/>
    </row>
    <row r="3049" spans="13:15" x14ac:dyDescent="0.25">
      <c r="M3049" s="2"/>
      <c r="O3049" s="1"/>
    </row>
    <row r="3050" spans="13:15" x14ac:dyDescent="0.25">
      <c r="M3050" s="2"/>
      <c r="O3050" s="1"/>
    </row>
    <row r="3051" spans="13:15" x14ac:dyDescent="0.25">
      <c r="O3051" s="1"/>
    </row>
    <row r="3052" spans="13:15" x14ac:dyDescent="0.25">
      <c r="M3052" s="2"/>
      <c r="O3052" s="1"/>
    </row>
    <row r="3053" spans="13:15" x14ac:dyDescent="0.25">
      <c r="M3053" s="2"/>
      <c r="O3053" s="1"/>
    </row>
    <row r="3054" spans="13:15" x14ac:dyDescent="0.25">
      <c r="M3054" s="2"/>
      <c r="O3054" s="1"/>
    </row>
    <row r="3055" spans="13:15" x14ac:dyDescent="0.25">
      <c r="M3055" s="2"/>
      <c r="O3055" s="1"/>
    </row>
    <row r="3056" spans="13:15" x14ac:dyDescent="0.25">
      <c r="M3056" s="2"/>
      <c r="O3056" s="1"/>
    </row>
    <row r="3057" spans="13:15" x14ac:dyDescent="0.25">
      <c r="M3057" s="2"/>
      <c r="O3057" s="1"/>
    </row>
    <row r="3058" spans="13:15" x14ac:dyDescent="0.25">
      <c r="M3058" s="2"/>
      <c r="O3058" s="1"/>
    </row>
    <row r="3059" spans="13:15" x14ac:dyDescent="0.25">
      <c r="M3059" s="2"/>
      <c r="O3059" s="1"/>
    </row>
    <row r="3060" spans="13:15" x14ac:dyDescent="0.25">
      <c r="M3060" s="2"/>
      <c r="O3060" s="1"/>
    </row>
    <row r="3061" spans="13:15" x14ac:dyDescent="0.25">
      <c r="M3061" s="2"/>
      <c r="O3061" s="1"/>
    </row>
    <row r="3062" spans="13:15" x14ac:dyDescent="0.25">
      <c r="M3062" s="2"/>
      <c r="O3062" s="1"/>
    </row>
    <row r="3063" spans="13:15" x14ac:dyDescent="0.25">
      <c r="M3063" s="2"/>
      <c r="O3063" s="1"/>
    </row>
    <row r="3064" spans="13:15" x14ac:dyDescent="0.25">
      <c r="M3064" s="2"/>
      <c r="O3064" s="1"/>
    </row>
    <row r="3065" spans="13:15" x14ac:dyDescent="0.25">
      <c r="M3065" s="2"/>
      <c r="O3065" s="1"/>
    </row>
    <row r="3066" spans="13:15" x14ac:dyDescent="0.25">
      <c r="M3066" s="2"/>
      <c r="O3066" s="1"/>
    </row>
    <row r="3067" spans="13:15" x14ac:dyDescent="0.25">
      <c r="M3067" s="2"/>
      <c r="O3067" s="1"/>
    </row>
    <row r="3068" spans="13:15" x14ac:dyDescent="0.25">
      <c r="M3068" s="2"/>
      <c r="O3068" s="1"/>
    </row>
    <row r="3069" spans="13:15" x14ac:dyDescent="0.25">
      <c r="M3069" s="2"/>
      <c r="O3069" s="1"/>
    </row>
    <row r="3070" spans="13:15" x14ac:dyDescent="0.25">
      <c r="M3070" s="2"/>
      <c r="O3070" s="1"/>
    </row>
    <row r="3071" spans="13:15" x14ac:dyDescent="0.25">
      <c r="M3071" s="2"/>
      <c r="O3071" s="1"/>
    </row>
    <row r="3072" spans="13:15" x14ac:dyDescent="0.25">
      <c r="M3072" s="2"/>
      <c r="O3072" s="1"/>
    </row>
    <row r="3073" spans="13:15" x14ac:dyDescent="0.25">
      <c r="M3073" s="2"/>
      <c r="O3073" s="1"/>
    </row>
    <row r="3074" spans="13:15" x14ac:dyDescent="0.25">
      <c r="M3074" s="2"/>
      <c r="O3074" s="1"/>
    </row>
    <row r="3075" spans="13:15" x14ac:dyDescent="0.25">
      <c r="M3075" s="2"/>
      <c r="O3075" s="1"/>
    </row>
    <row r="3076" spans="13:15" x14ac:dyDescent="0.25">
      <c r="O3076" s="1"/>
    </row>
    <row r="3077" spans="13:15" x14ac:dyDescent="0.25">
      <c r="M3077" s="2"/>
      <c r="O3077" s="1"/>
    </row>
    <row r="3078" spans="13:15" x14ac:dyDescent="0.25">
      <c r="M3078" s="2"/>
      <c r="O3078" s="1"/>
    </row>
    <row r="3079" spans="13:15" x14ac:dyDescent="0.25">
      <c r="M3079" s="2"/>
      <c r="O3079" s="1"/>
    </row>
    <row r="3080" spans="13:15" x14ac:dyDescent="0.25">
      <c r="M3080" s="2"/>
      <c r="O3080" s="1"/>
    </row>
    <row r="3081" spans="13:15" x14ac:dyDescent="0.25">
      <c r="M3081" s="2"/>
      <c r="O3081" s="1"/>
    </row>
    <row r="3082" spans="13:15" x14ac:dyDescent="0.25">
      <c r="M3082" s="2"/>
      <c r="O3082" s="1"/>
    </row>
    <row r="3083" spans="13:15" x14ac:dyDescent="0.25">
      <c r="M3083" s="2"/>
      <c r="O3083" s="1"/>
    </row>
    <row r="3084" spans="13:15" x14ac:dyDescent="0.25">
      <c r="M3084" s="2"/>
      <c r="O3084" s="1"/>
    </row>
    <row r="3085" spans="13:15" x14ac:dyDescent="0.25">
      <c r="M3085" s="2"/>
      <c r="O3085" s="1"/>
    </row>
    <row r="3086" spans="13:15" x14ac:dyDescent="0.25">
      <c r="M3086" s="2"/>
      <c r="O3086" s="1"/>
    </row>
    <row r="3087" spans="13:15" x14ac:dyDescent="0.25">
      <c r="M3087" s="2"/>
      <c r="O3087" s="1"/>
    </row>
    <row r="3088" spans="13:15" x14ac:dyDescent="0.25">
      <c r="M3088" s="2"/>
      <c r="O3088" s="1"/>
    </row>
    <row r="3089" spans="13:15" x14ac:dyDescent="0.25">
      <c r="M3089" s="2"/>
      <c r="O3089" s="1"/>
    </row>
    <row r="3090" spans="13:15" x14ac:dyDescent="0.25">
      <c r="M3090" s="2"/>
      <c r="O3090" s="1"/>
    </row>
    <row r="3091" spans="13:15" x14ac:dyDescent="0.25">
      <c r="M3091" s="2"/>
      <c r="O3091" s="1"/>
    </row>
    <row r="3092" spans="13:15" x14ac:dyDescent="0.25">
      <c r="M3092" s="2"/>
      <c r="O3092" s="1"/>
    </row>
    <row r="3093" spans="13:15" x14ac:dyDescent="0.25">
      <c r="M3093" s="2"/>
      <c r="O3093" s="1"/>
    </row>
    <row r="3094" spans="13:15" x14ac:dyDescent="0.25">
      <c r="M3094" s="2"/>
      <c r="O3094" s="1"/>
    </row>
    <row r="3095" spans="13:15" x14ac:dyDescent="0.25">
      <c r="M3095" s="2"/>
      <c r="O3095" s="1"/>
    </row>
    <row r="3096" spans="13:15" x14ac:dyDescent="0.25">
      <c r="M3096" s="2"/>
      <c r="O3096" s="1"/>
    </row>
    <row r="3097" spans="13:15" x14ac:dyDescent="0.25">
      <c r="M3097" s="2"/>
      <c r="O3097" s="1"/>
    </row>
    <row r="3098" spans="13:15" x14ac:dyDescent="0.25">
      <c r="M3098" s="2"/>
      <c r="O3098" s="1"/>
    </row>
    <row r="3099" spans="13:15" x14ac:dyDescent="0.25">
      <c r="M3099" s="2"/>
      <c r="O3099" s="1"/>
    </row>
    <row r="3100" spans="13:15" x14ac:dyDescent="0.25">
      <c r="M3100" s="2"/>
      <c r="O3100" s="1"/>
    </row>
    <row r="3101" spans="13:15" x14ac:dyDescent="0.25">
      <c r="O3101" s="1"/>
    </row>
    <row r="3102" spans="13:15" x14ac:dyDescent="0.25">
      <c r="M3102" s="2"/>
      <c r="O3102" s="1"/>
    </row>
    <row r="3103" spans="13:15" x14ac:dyDescent="0.25">
      <c r="M3103" s="2"/>
      <c r="O3103" s="1"/>
    </row>
    <row r="3104" spans="13:15" x14ac:dyDescent="0.25">
      <c r="M3104" s="2"/>
      <c r="O3104" s="1"/>
    </row>
    <row r="3105" spans="13:15" x14ac:dyDescent="0.25">
      <c r="M3105" s="2"/>
      <c r="O3105" s="1"/>
    </row>
    <row r="3106" spans="13:15" x14ac:dyDescent="0.25">
      <c r="M3106" s="2"/>
      <c r="O3106" s="1"/>
    </row>
    <row r="3107" spans="13:15" x14ac:dyDescent="0.25">
      <c r="M3107" s="2"/>
      <c r="O3107" s="1"/>
    </row>
    <row r="3108" spans="13:15" x14ac:dyDescent="0.25">
      <c r="M3108" s="2"/>
      <c r="O3108" s="1"/>
    </row>
    <row r="3109" spans="13:15" x14ac:dyDescent="0.25">
      <c r="M3109" s="2"/>
      <c r="O3109" s="1"/>
    </row>
    <row r="3110" spans="13:15" x14ac:dyDescent="0.25">
      <c r="M3110" s="2"/>
      <c r="O3110" s="1"/>
    </row>
    <row r="3111" spans="13:15" x14ac:dyDescent="0.25">
      <c r="M3111" s="2"/>
      <c r="O3111" s="1"/>
    </row>
    <row r="3112" spans="13:15" x14ac:dyDescent="0.25">
      <c r="M3112" s="2"/>
      <c r="O3112" s="1"/>
    </row>
    <row r="3113" spans="13:15" x14ac:dyDescent="0.25">
      <c r="M3113" s="2"/>
      <c r="O3113" s="1"/>
    </row>
    <row r="3114" spans="13:15" x14ac:dyDescent="0.25">
      <c r="M3114" s="2"/>
      <c r="O3114" s="1"/>
    </row>
    <row r="3115" spans="13:15" x14ac:dyDescent="0.25">
      <c r="M3115" s="2"/>
      <c r="O3115" s="1"/>
    </row>
    <row r="3116" spans="13:15" x14ac:dyDescent="0.25">
      <c r="M3116" s="2"/>
      <c r="O3116" s="1"/>
    </row>
    <row r="3117" spans="13:15" x14ac:dyDescent="0.25">
      <c r="M3117" s="2"/>
      <c r="O3117" s="1"/>
    </row>
    <row r="3118" spans="13:15" x14ac:dyDescent="0.25">
      <c r="M3118" s="2"/>
      <c r="O3118" s="1"/>
    </row>
    <row r="3119" spans="13:15" x14ac:dyDescent="0.25">
      <c r="M3119" s="2"/>
      <c r="O3119" s="1"/>
    </row>
    <row r="3120" spans="13:15" x14ac:dyDescent="0.25">
      <c r="M3120" s="2"/>
      <c r="O3120" s="1"/>
    </row>
    <row r="3121" spans="13:15" x14ac:dyDescent="0.25">
      <c r="M3121" s="2"/>
      <c r="O3121" s="1"/>
    </row>
    <row r="3122" spans="13:15" x14ac:dyDescent="0.25">
      <c r="M3122" s="2"/>
      <c r="O3122" s="1"/>
    </row>
    <row r="3123" spans="13:15" x14ac:dyDescent="0.25">
      <c r="M3123" s="2"/>
      <c r="O3123" s="1"/>
    </row>
    <row r="3124" spans="13:15" x14ac:dyDescent="0.25">
      <c r="M3124" s="2"/>
      <c r="O3124" s="1"/>
    </row>
    <row r="3125" spans="13:15" x14ac:dyDescent="0.25">
      <c r="M3125" s="2"/>
      <c r="O3125" s="1"/>
    </row>
    <row r="3126" spans="13:15" x14ac:dyDescent="0.25">
      <c r="O3126" s="1"/>
    </row>
    <row r="3127" spans="13:15" x14ac:dyDescent="0.25">
      <c r="M3127" s="2"/>
      <c r="O3127" s="1"/>
    </row>
    <row r="3128" spans="13:15" x14ac:dyDescent="0.25">
      <c r="M3128" s="2"/>
      <c r="O3128" s="1"/>
    </row>
    <row r="3129" spans="13:15" x14ac:dyDescent="0.25">
      <c r="M3129" s="2"/>
      <c r="O3129" s="1"/>
    </row>
    <row r="3130" spans="13:15" x14ac:dyDescent="0.25">
      <c r="M3130" s="2"/>
      <c r="O3130" s="1"/>
    </row>
    <row r="3131" spans="13:15" x14ac:dyDescent="0.25">
      <c r="M3131" s="2"/>
      <c r="O3131" s="1"/>
    </row>
    <row r="3132" spans="13:15" x14ac:dyDescent="0.25">
      <c r="M3132" s="2"/>
      <c r="O3132" s="1"/>
    </row>
    <row r="3133" spans="13:15" x14ac:dyDescent="0.25">
      <c r="M3133" s="2"/>
      <c r="O3133" s="1"/>
    </row>
    <row r="3134" spans="13:15" x14ac:dyDescent="0.25">
      <c r="M3134" s="2"/>
      <c r="O3134" s="1"/>
    </row>
    <row r="3135" spans="13:15" x14ac:dyDescent="0.25">
      <c r="M3135" s="2"/>
      <c r="O3135" s="1"/>
    </row>
    <row r="3136" spans="13:15" x14ac:dyDescent="0.25">
      <c r="M3136" s="2"/>
      <c r="O3136" s="1"/>
    </row>
    <row r="3137" spans="13:15" x14ac:dyDescent="0.25">
      <c r="M3137" s="2"/>
      <c r="O3137" s="1"/>
    </row>
    <row r="3138" spans="13:15" x14ac:dyDescent="0.25">
      <c r="M3138" s="2"/>
      <c r="O3138" s="1"/>
    </row>
    <row r="3139" spans="13:15" x14ac:dyDescent="0.25">
      <c r="M3139" s="2"/>
      <c r="O3139" s="1"/>
    </row>
    <row r="3140" spans="13:15" x14ac:dyDescent="0.25">
      <c r="M3140" s="2"/>
      <c r="O3140" s="1"/>
    </row>
    <row r="3141" spans="13:15" x14ac:dyDescent="0.25">
      <c r="M3141" s="2"/>
      <c r="O3141" s="1"/>
    </row>
    <row r="3142" spans="13:15" x14ac:dyDescent="0.25">
      <c r="M3142" s="2"/>
      <c r="O3142" s="1"/>
    </row>
    <row r="3143" spans="13:15" x14ac:dyDescent="0.25">
      <c r="M3143" s="2"/>
      <c r="O3143" s="1"/>
    </row>
    <row r="3144" spans="13:15" x14ac:dyDescent="0.25">
      <c r="M3144" s="2"/>
      <c r="O3144" s="1"/>
    </row>
    <row r="3145" spans="13:15" x14ac:dyDescent="0.25">
      <c r="M3145" s="2"/>
      <c r="O3145" s="1"/>
    </row>
    <row r="3146" spans="13:15" x14ac:dyDescent="0.25">
      <c r="M3146" s="2"/>
      <c r="O3146" s="1"/>
    </row>
    <row r="3147" spans="13:15" x14ac:dyDescent="0.25">
      <c r="M3147" s="2"/>
      <c r="O3147" s="1"/>
    </row>
    <row r="3148" spans="13:15" x14ac:dyDescent="0.25">
      <c r="M3148" s="2"/>
      <c r="O3148" s="1"/>
    </row>
    <row r="3149" spans="13:15" x14ac:dyDescent="0.25">
      <c r="M3149" s="2"/>
      <c r="O3149" s="1"/>
    </row>
    <row r="3150" spans="13:15" x14ac:dyDescent="0.25">
      <c r="M3150" s="2"/>
      <c r="O3150" s="1"/>
    </row>
    <row r="3151" spans="13:15" x14ac:dyDescent="0.25">
      <c r="O3151" s="1"/>
    </row>
    <row r="3152" spans="13:15" x14ac:dyDescent="0.25">
      <c r="M3152" s="2"/>
      <c r="O3152" s="1"/>
    </row>
    <row r="3153" spans="13:15" x14ac:dyDescent="0.25">
      <c r="M3153" s="2"/>
      <c r="O3153" s="1"/>
    </row>
    <row r="3154" spans="13:15" x14ac:dyDescent="0.25">
      <c r="M3154" s="2"/>
      <c r="O3154" s="1"/>
    </row>
    <row r="3155" spans="13:15" x14ac:dyDescent="0.25">
      <c r="M3155" s="2"/>
      <c r="O3155" s="1"/>
    </row>
    <row r="3156" spans="13:15" x14ac:dyDescent="0.25">
      <c r="M3156" s="2"/>
      <c r="O3156" s="1"/>
    </row>
    <row r="3157" spans="13:15" x14ac:dyDescent="0.25">
      <c r="M3157" s="2"/>
      <c r="O3157" s="1"/>
    </row>
    <row r="3158" spans="13:15" x14ac:dyDescent="0.25">
      <c r="M3158" s="2"/>
      <c r="O3158" s="1"/>
    </row>
    <row r="3159" spans="13:15" x14ac:dyDescent="0.25">
      <c r="M3159" s="2"/>
      <c r="O3159" s="1"/>
    </row>
    <row r="3160" spans="13:15" x14ac:dyDescent="0.25">
      <c r="M3160" s="2"/>
      <c r="O3160" s="1"/>
    </row>
    <row r="3161" spans="13:15" x14ac:dyDescent="0.25">
      <c r="M3161" s="2"/>
      <c r="O3161" s="1"/>
    </row>
    <row r="3162" spans="13:15" x14ac:dyDescent="0.25">
      <c r="M3162" s="2"/>
      <c r="O3162" s="1"/>
    </row>
    <row r="3163" spans="13:15" x14ac:dyDescent="0.25">
      <c r="M3163" s="2"/>
      <c r="O3163" s="1"/>
    </row>
    <row r="3164" spans="13:15" x14ac:dyDescent="0.25">
      <c r="M3164" s="2"/>
      <c r="O3164" s="1"/>
    </row>
    <row r="3165" spans="13:15" x14ac:dyDescent="0.25">
      <c r="M3165" s="2"/>
      <c r="O3165" s="1"/>
    </row>
    <row r="3166" spans="13:15" x14ac:dyDescent="0.25">
      <c r="M3166" s="2"/>
      <c r="O3166" s="1"/>
    </row>
    <row r="3167" spans="13:15" x14ac:dyDescent="0.25">
      <c r="M3167" s="2"/>
      <c r="O3167" s="1"/>
    </row>
    <row r="3168" spans="13:15" x14ac:dyDescent="0.25">
      <c r="M3168" s="2"/>
      <c r="O3168" s="1"/>
    </row>
    <row r="3169" spans="13:15" x14ac:dyDescent="0.25">
      <c r="M3169" s="2"/>
      <c r="O3169" s="1"/>
    </row>
    <row r="3170" spans="13:15" x14ac:dyDescent="0.25">
      <c r="M3170" s="2"/>
      <c r="O3170" s="1"/>
    </row>
    <row r="3171" spans="13:15" x14ac:dyDescent="0.25">
      <c r="M3171" s="2"/>
      <c r="O3171" s="1"/>
    </row>
    <row r="3172" spans="13:15" x14ac:dyDescent="0.25">
      <c r="M3172" s="2"/>
      <c r="O3172" s="1"/>
    </row>
    <row r="3173" spans="13:15" x14ac:dyDescent="0.25">
      <c r="M3173" s="2"/>
      <c r="O3173" s="1"/>
    </row>
    <row r="3174" spans="13:15" x14ac:dyDescent="0.25">
      <c r="M3174" s="2"/>
      <c r="O3174" s="1"/>
    </row>
    <row r="3175" spans="13:15" x14ac:dyDescent="0.25">
      <c r="M3175" s="2"/>
      <c r="O3175" s="1"/>
    </row>
    <row r="3176" spans="13:15" x14ac:dyDescent="0.25">
      <c r="O3176" s="1"/>
    </row>
    <row r="3177" spans="13:15" x14ac:dyDescent="0.25">
      <c r="M3177" s="2"/>
      <c r="O3177" s="1"/>
    </row>
    <row r="3178" spans="13:15" x14ac:dyDescent="0.25">
      <c r="M3178" s="2"/>
      <c r="O3178" s="1"/>
    </row>
    <row r="3179" spans="13:15" x14ac:dyDescent="0.25">
      <c r="M3179" s="2"/>
      <c r="O3179" s="1"/>
    </row>
    <row r="3180" spans="13:15" x14ac:dyDescent="0.25">
      <c r="M3180" s="2"/>
      <c r="O3180" s="1"/>
    </row>
    <row r="3181" spans="13:15" x14ac:dyDescent="0.25">
      <c r="M3181" s="2"/>
      <c r="O3181" s="1"/>
    </row>
    <row r="3182" spans="13:15" x14ac:dyDescent="0.25">
      <c r="M3182" s="2"/>
      <c r="O3182" s="1"/>
    </row>
    <row r="3183" spans="13:15" x14ac:dyDescent="0.25">
      <c r="M3183" s="2"/>
      <c r="O3183" s="1"/>
    </row>
    <row r="3184" spans="13:15" x14ac:dyDescent="0.25">
      <c r="M3184" s="2"/>
      <c r="O3184" s="1"/>
    </row>
    <row r="3185" spans="13:15" x14ac:dyDescent="0.25">
      <c r="M3185" s="2"/>
      <c r="O3185" s="1"/>
    </row>
    <row r="3186" spans="13:15" x14ac:dyDescent="0.25">
      <c r="M3186" s="2"/>
      <c r="O3186" s="1"/>
    </row>
    <row r="3187" spans="13:15" x14ac:dyDescent="0.25">
      <c r="M3187" s="2"/>
      <c r="O3187" s="1"/>
    </row>
    <row r="3188" spans="13:15" x14ac:dyDescent="0.25">
      <c r="M3188" s="2"/>
      <c r="O3188" s="1"/>
    </row>
    <row r="3189" spans="13:15" x14ac:dyDescent="0.25">
      <c r="M3189" s="2"/>
      <c r="O3189" s="1"/>
    </row>
    <row r="3190" spans="13:15" x14ac:dyDescent="0.25">
      <c r="M3190" s="2"/>
      <c r="O3190" s="1"/>
    </row>
    <row r="3191" spans="13:15" x14ac:dyDescent="0.25">
      <c r="M3191" s="2"/>
      <c r="O3191" s="1"/>
    </row>
    <row r="3192" spans="13:15" x14ac:dyDescent="0.25">
      <c r="M3192" s="2"/>
      <c r="O3192" s="1"/>
    </row>
    <row r="3193" spans="13:15" x14ac:dyDescent="0.25">
      <c r="M3193" s="2"/>
      <c r="O3193" s="1"/>
    </row>
    <row r="3194" spans="13:15" x14ac:dyDescent="0.25">
      <c r="M3194" s="2"/>
      <c r="O3194" s="1"/>
    </row>
    <row r="3195" spans="13:15" x14ac:dyDescent="0.25">
      <c r="M3195" s="2"/>
      <c r="O3195" s="1"/>
    </row>
    <row r="3196" spans="13:15" x14ac:dyDescent="0.25">
      <c r="M3196" s="2"/>
      <c r="O3196" s="1"/>
    </row>
    <row r="3197" spans="13:15" x14ac:dyDescent="0.25">
      <c r="M3197" s="2"/>
      <c r="O3197" s="1"/>
    </row>
    <row r="3198" spans="13:15" x14ac:dyDescent="0.25">
      <c r="M3198" s="2"/>
      <c r="O3198" s="1"/>
    </row>
    <row r="3199" spans="13:15" x14ac:dyDescent="0.25">
      <c r="M3199" s="2"/>
      <c r="O3199" s="1"/>
    </row>
    <row r="3200" spans="13:15" x14ac:dyDescent="0.25">
      <c r="M3200" s="2"/>
      <c r="O3200" s="1"/>
    </row>
    <row r="3201" spans="13:15" x14ac:dyDescent="0.25">
      <c r="O3201" s="1"/>
    </row>
    <row r="3202" spans="13:15" x14ac:dyDescent="0.25">
      <c r="M3202" s="2"/>
      <c r="O3202" s="1"/>
    </row>
    <row r="3203" spans="13:15" x14ac:dyDescent="0.25">
      <c r="M3203" s="2"/>
      <c r="O3203" s="1"/>
    </row>
    <row r="3204" spans="13:15" x14ac:dyDescent="0.25">
      <c r="M3204" s="2"/>
      <c r="O3204" s="1"/>
    </row>
    <row r="3205" spans="13:15" x14ac:dyDescent="0.25">
      <c r="M3205" s="2"/>
      <c r="O3205" s="1"/>
    </row>
    <row r="3206" spans="13:15" x14ac:dyDescent="0.25">
      <c r="M3206" s="2"/>
      <c r="O3206" s="1"/>
    </row>
    <row r="3207" spans="13:15" x14ac:dyDescent="0.25">
      <c r="M3207" s="2"/>
      <c r="O3207" s="1"/>
    </row>
    <row r="3208" spans="13:15" x14ac:dyDescent="0.25">
      <c r="M3208" s="2"/>
      <c r="O3208" s="1"/>
    </row>
    <row r="3209" spans="13:15" x14ac:dyDescent="0.25">
      <c r="M3209" s="2"/>
      <c r="O3209" s="1"/>
    </row>
    <row r="3210" spans="13:15" x14ac:dyDescent="0.25">
      <c r="M3210" s="2"/>
      <c r="O3210" s="1"/>
    </row>
    <row r="3211" spans="13:15" x14ac:dyDescent="0.25">
      <c r="M3211" s="2"/>
      <c r="O3211" s="1"/>
    </row>
    <row r="3212" spans="13:15" x14ac:dyDescent="0.25">
      <c r="M3212" s="2"/>
      <c r="O3212" s="1"/>
    </row>
    <row r="3213" spans="13:15" x14ac:dyDescent="0.25">
      <c r="M3213" s="2"/>
      <c r="O3213" s="1"/>
    </row>
    <row r="3214" spans="13:15" x14ac:dyDescent="0.25">
      <c r="M3214" s="2"/>
      <c r="O3214" s="1"/>
    </row>
    <row r="3215" spans="13:15" x14ac:dyDescent="0.25">
      <c r="M3215" s="2"/>
      <c r="O3215" s="1"/>
    </row>
    <row r="3216" spans="13:15" x14ac:dyDescent="0.25">
      <c r="M3216" s="2"/>
      <c r="O3216" s="1"/>
    </row>
    <row r="3217" spans="13:15" x14ac:dyDescent="0.25">
      <c r="M3217" s="2"/>
      <c r="O3217" s="1"/>
    </row>
    <row r="3218" spans="13:15" x14ac:dyDescent="0.25">
      <c r="M3218" s="2"/>
      <c r="O3218" s="1"/>
    </row>
    <row r="3219" spans="13:15" x14ac:dyDescent="0.25">
      <c r="M3219" s="2"/>
      <c r="O3219" s="1"/>
    </row>
    <row r="3220" spans="13:15" x14ac:dyDescent="0.25">
      <c r="M3220" s="2"/>
      <c r="O3220" s="1"/>
    </row>
    <row r="3221" spans="13:15" x14ac:dyDescent="0.25">
      <c r="M3221" s="2"/>
      <c r="O3221" s="1"/>
    </row>
    <row r="3222" spans="13:15" x14ac:dyDescent="0.25">
      <c r="M3222" s="2"/>
      <c r="O3222" s="1"/>
    </row>
    <row r="3223" spans="13:15" x14ac:dyDescent="0.25">
      <c r="M3223" s="2"/>
      <c r="O3223" s="1"/>
    </row>
    <row r="3224" spans="13:15" x14ac:dyDescent="0.25">
      <c r="M3224" s="2"/>
      <c r="O3224" s="1"/>
    </row>
    <row r="3225" spans="13:15" x14ac:dyDescent="0.25">
      <c r="M3225" s="2"/>
      <c r="O3225" s="1"/>
    </row>
    <row r="3226" spans="13:15" x14ac:dyDescent="0.25">
      <c r="O3226" s="1"/>
    </row>
    <row r="3227" spans="13:15" x14ac:dyDescent="0.25">
      <c r="M3227" s="2"/>
      <c r="O3227" s="1"/>
    </row>
    <row r="3228" spans="13:15" x14ac:dyDescent="0.25">
      <c r="M3228" s="2"/>
      <c r="O3228" s="1"/>
    </row>
    <row r="3229" spans="13:15" x14ac:dyDescent="0.25">
      <c r="M3229" s="2"/>
      <c r="O3229" s="1"/>
    </row>
    <row r="3230" spans="13:15" x14ac:dyDescent="0.25">
      <c r="M3230" s="2"/>
      <c r="O3230" s="1"/>
    </row>
    <row r="3231" spans="13:15" x14ac:dyDescent="0.25">
      <c r="M3231" s="2"/>
      <c r="O3231" s="1"/>
    </row>
    <row r="3232" spans="13:15" x14ac:dyDescent="0.25">
      <c r="M3232" s="2"/>
      <c r="O3232" s="1"/>
    </row>
    <row r="3233" spans="13:15" x14ac:dyDescent="0.25">
      <c r="M3233" s="2"/>
      <c r="O3233" s="1"/>
    </row>
    <row r="3234" spans="13:15" x14ac:dyDescent="0.25">
      <c r="M3234" s="2"/>
      <c r="O3234" s="1"/>
    </row>
    <row r="3235" spans="13:15" x14ac:dyDescent="0.25">
      <c r="M3235" s="2"/>
      <c r="O3235" s="1"/>
    </row>
    <row r="3236" spans="13:15" x14ac:dyDescent="0.25">
      <c r="M3236" s="2"/>
      <c r="O3236" s="1"/>
    </row>
    <row r="3237" spans="13:15" x14ac:dyDescent="0.25">
      <c r="M3237" s="2"/>
      <c r="O3237" s="1"/>
    </row>
    <row r="3238" spans="13:15" x14ac:dyDescent="0.25">
      <c r="M3238" s="2"/>
      <c r="O3238" s="1"/>
    </row>
    <row r="3239" spans="13:15" x14ac:dyDescent="0.25">
      <c r="M3239" s="2"/>
      <c r="O3239" s="1"/>
    </row>
    <row r="3240" spans="13:15" x14ac:dyDescent="0.25">
      <c r="M3240" s="2"/>
      <c r="O3240" s="1"/>
    </row>
    <row r="3241" spans="13:15" x14ac:dyDescent="0.25">
      <c r="M3241" s="2"/>
      <c r="O3241" s="1"/>
    </row>
    <row r="3242" spans="13:15" x14ac:dyDescent="0.25">
      <c r="M3242" s="2"/>
      <c r="O3242" s="1"/>
    </row>
    <row r="3243" spans="13:15" x14ac:dyDescent="0.25">
      <c r="M3243" s="2"/>
      <c r="O3243" s="1"/>
    </row>
    <row r="3244" spans="13:15" x14ac:dyDescent="0.25">
      <c r="M3244" s="2"/>
      <c r="O3244" s="1"/>
    </row>
    <row r="3245" spans="13:15" x14ac:dyDescent="0.25">
      <c r="M3245" s="2"/>
      <c r="O3245" s="1"/>
    </row>
    <row r="3246" spans="13:15" x14ac:dyDescent="0.25">
      <c r="M3246" s="2"/>
      <c r="O3246" s="1"/>
    </row>
    <row r="3247" spans="13:15" x14ac:dyDescent="0.25">
      <c r="M3247" s="2"/>
      <c r="O3247" s="1"/>
    </row>
    <row r="3248" spans="13:15" x14ac:dyDescent="0.25">
      <c r="M3248" s="2"/>
      <c r="O3248" s="1"/>
    </row>
    <row r="3249" spans="13:15" x14ac:dyDescent="0.25">
      <c r="M3249" s="2"/>
      <c r="O3249" s="1"/>
    </row>
    <row r="3250" spans="13:15" x14ac:dyDescent="0.25">
      <c r="M3250" s="2"/>
      <c r="O3250" s="1"/>
    </row>
    <row r="3251" spans="13:15" x14ac:dyDescent="0.25">
      <c r="O3251" s="1"/>
    </row>
    <row r="3252" spans="13:15" x14ac:dyDescent="0.25">
      <c r="M3252" s="2"/>
      <c r="O3252" s="1"/>
    </row>
    <row r="3253" spans="13:15" x14ac:dyDescent="0.25">
      <c r="M3253" s="2"/>
      <c r="O3253" s="1"/>
    </row>
    <row r="3254" spans="13:15" x14ac:dyDescent="0.25">
      <c r="M3254" s="2"/>
      <c r="O3254" s="1"/>
    </row>
    <row r="3255" spans="13:15" x14ac:dyDescent="0.25">
      <c r="M3255" s="2"/>
      <c r="O3255" s="1"/>
    </row>
    <row r="3256" spans="13:15" x14ac:dyDescent="0.25">
      <c r="M3256" s="2"/>
      <c r="O3256" s="1"/>
    </row>
    <row r="3257" spans="13:15" x14ac:dyDescent="0.25">
      <c r="M3257" s="2"/>
      <c r="O3257" s="1"/>
    </row>
    <row r="3258" spans="13:15" x14ac:dyDescent="0.25">
      <c r="M3258" s="2"/>
      <c r="O3258" s="1"/>
    </row>
    <row r="3259" spans="13:15" x14ac:dyDescent="0.25">
      <c r="M3259" s="2"/>
      <c r="O3259" s="1"/>
    </row>
    <row r="3260" spans="13:15" x14ac:dyDescent="0.25">
      <c r="M3260" s="2"/>
      <c r="O3260" s="1"/>
    </row>
    <row r="3261" spans="13:15" x14ac:dyDescent="0.25">
      <c r="M3261" s="2"/>
      <c r="O3261" s="1"/>
    </row>
    <row r="3262" spans="13:15" x14ac:dyDescent="0.25">
      <c r="M3262" s="2"/>
      <c r="O3262" s="1"/>
    </row>
    <row r="3263" spans="13:15" x14ac:dyDescent="0.25">
      <c r="M3263" s="2"/>
      <c r="O3263" s="1"/>
    </row>
    <row r="3264" spans="13:15" x14ac:dyDescent="0.25">
      <c r="M3264" s="2"/>
      <c r="O3264" s="1"/>
    </row>
    <row r="3265" spans="13:15" x14ac:dyDescent="0.25">
      <c r="M3265" s="2"/>
      <c r="O3265" s="1"/>
    </row>
    <row r="3266" spans="13:15" x14ac:dyDescent="0.25">
      <c r="M3266" s="2"/>
      <c r="O3266" s="1"/>
    </row>
    <row r="3267" spans="13:15" x14ac:dyDescent="0.25">
      <c r="M3267" s="2"/>
      <c r="O3267" s="1"/>
    </row>
    <row r="3268" spans="13:15" x14ac:dyDescent="0.25">
      <c r="M3268" s="2"/>
      <c r="O3268" s="1"/>
    </row>
    <row r="3269" spans="13:15" x14ac:dyDescent="0.25">
      <c r="M3269" s="2"/>
      <c r="O3269" s="1"/>
    </row>
    <row r="3270" spans="13:15" x14ac:dyDescent="0.25">
      <c r="M3270" s="2"/>
      <c r="O3270" s="1"/>
    </row>
    <row r="3271" spans="13:15" x14ac:dyDescent="0.25">
      <c r="M3271" s="2"/>
      <c r="O3271" s="1"/>
    </row>
    <row r="3272" spans="13:15" x14ac:dyDescent="0.25">
      <c r="M3272" s="2"/>
      <c r="O3272" s="1"/>
    </row>
    <row r="3273" spans="13:15" x14ac:dyDescent="0.25">
      <c r="M3273" s="2"/>
      <c r="O3273" s="1"/>
    </row>
    <row r="3274" spans="13:15" x14ac:dyDescent="0.25">
      <c r="M3274" s="2"/>
      <c r="O3274" s="1"/>
    </row>
    <row r="3275" spans="13:15" x14ac:dyDescent="0.25">
      <c r="M3275" s="2"/>
      <c r="O3275" s="1"/>
    </row>
    <row r="3276" spans="13:15" x14ac:dyDescent="0.25">
      <c r="O3276" s="1"/>
    </row>
    <row r="3277" spans="13:15" x14ac:dyDescent="0.25">
      <c r="M3277" s="2"/>
      <c r="O3277" s="1"/>
    </row>
    <row r="3278" spans="13:15" x14ac:dyDescent="0.25">
      <c r="M3278" s="2"/>
      <c r="O3278" s="1"/>
    </row>
    <row r="3279" spans="13:15" x14ac:dyDescent="0.25">
      <c r="M3279" s="2"/>
      <c r="O3279" s="1"/>
    </row>
    <row r="3280" spans="13:15" x14ac:dyDescent="0.25">
      <c r="M3280" s="2"/>
      <c r="O3280" s="1"/>
    </row>
    <row r="3281" spans="13:15" x14ac:dyDescent="0.25">
      <c r="M3281" s="2"/>
      <c r="O3281" s="1"/>
    </row>
    <row r="3282" spans="13:15" x14ac:dyDescent="0.25">
      <c r="M3282" s="2"/>
      <c r="O3282" s="1"/>
    </row>
    <row r="3283" spans="13:15" x14ac:dyDescent="0.25">
      <c r="M3283" s="2"/>
      <c r="O3283" s="1"/>
    </row>
    <row r="3284" spans="13:15" x14ac:dyDescent="0.25">
      <c r="M3284" s="2"/>
      <c r="O3284" s="1"/>
    </row>
    <row r="3285" spans="13:15" x14ac:dyDescent="0.25">
      <c r="M3285" s="2"/>
      <c r="O3285" s="1"/>
    </row>
    <row r="3286" spans="13:15" x14ac:dyDescent="0.25">
      <c r="M3286" s="2"/>
      <c r="O3286" s="1"/>
    </row>
    <row r="3287" spans="13:15" x14ac:dyDescent="0.25">
      <c r="M3287" s="2"/>
      <c r="O3287" s="1"/>
    </row>
    <row r="3288" spans="13:15" x14ac:dyDescent="0.25">
      <c r="M3288" s="2"/>
      <c r="O3288" s="1"/>
    </row>
    <row r="3289" spans="13:15" x14ac:dyDescent="0.25">
      <c r="M3289" s="2"/>
      <c r="O3289" s="1"/>
    </row>
    <row r="3290" spans="13:15" x14ac:dyDescent="0.25">
      <c r="M3290" s="2"/>
      <c r="O3290" s="1"/>
    </row>
    <row r="3291" spans="13:15" x14ac:dyDescent="0.25">
      <c r="M3291" s="2"/>
      <c r="O3291" s="1"/>
    </row>
    <row r="3292" spans="13:15" x14ac:dyDescent="0.25">
      <c r="M3292" s="2"/>
      <c r="O3292" s="1"/>
    </row>
    <row r="3293" spans="13:15" x14ac:dyDescent="0.25">
      <c r="M3293" s="2"/>
      <c r="O3293" s="1"/>
    </row>
    <row r="3294" spans="13:15" x14ac:dyDescent="0.25">
      <c r="M3294" s="2"/>
      <c r="O3294" s="1"/>
    </row>
    <row r="3295" spans="13:15" x14ac:dyDescent="0.25">
      <c r="M3295" s="2"/>
      <c r="O3295" s="1"/>
    </row>
    <row r="3296" spans="13:15" x14ac:dyDescent="0.25">
      <c r="M3296" s="2"/>
      <c r="O3296" s="1"/>
    </row>
    <row r="3297" spans="13:15" x14ac:dyDescent="0.25">
      <c r="M3297" s="2"/>
      <c r="O3297" s="1"/>
    </row>
    <row r="3298" spans="13:15" x14ac:dyDescent="0.25">
      <c r="M3298" s="2"/>
      <c r="O3298" s="1"/>
    </row>
    <row r="3299" spans="13:15" x14ac:dyDescent="0.25">
      <c r="M3299" s="2"/>
      <c r="O3299" s="1"/>
    </row>
    <row r="3300" spans="13:15" x14ac:dyDescent="0.25">
      <c r="M3300" s="2"/>
      <c r="O3300" s="1"/>
    </row>
    <row r="3301" spans="13:15" x14ac:dyDescent="0.25">
      <c r="O3301" s="1"/>
    </row>
    <row r="3302" spans="13:15" x14ac:dyDescent="0.25">
      <c r="M3302" s="2"/>
      <c r="O3302" s="1"/>
    </row>
    <row r="3303" spans="13:15" x14ac:dyDescent="0.25">
      <c r="M3303" s="2"/>
      <c r="O3303" s="1"/>
    </row>
    <row r="3304" spans="13:15" x14ac:dyDescent="0.25">
      <c r="M3304" s="2"/>
      <c r="O3304" s="1"/>
    </row>
    <row r="3305" spans="13:15" x14ac:dyDescent="0.25">
      <c r="M3305" s="2"/>
      <c r="O3305" s="1"/>
    </row>
    <row r="3306" spans="13:15" x14ac:dyDescent="0.25">
      <c r="M3306" s="2"/>
      <c r="O3306" s="1"/>
    </row>
    <row r="3307" spans="13:15" x14ac:dyDescent="0.25">
      <c r="M3307" s="2"/>
      <c r="O3307" s="1"/>
    </row>
    <row r="3308" spans="13:15" x14ac:dyDescent="0.25">
      <c r="M3308" s="2"/>
      <c r="O3308" s="1"/>
    </row>
    <row r="3309" spans="13:15" x14ac:dyDescent="0.25">
      <c r="M3309" s="2"/>
      <c r="O3309" s="1"/>
    </row>
    <row r="3310" spans="13:15" x14ac:dyDescent="0.25">
      <c r="M3310" s="2"/>
      <c r="O3310" s="1"/>
    </row>
    <row r="3311" spans="13:15" x14ac:dyDescent="0.25">
      <c r="M3311" s="2"/>
      <c r="O3311" s="1"/>
    </row>
    <row r="3312" spans="13:15" x14ac:dyDescent="0.25">
      <c r="M3312" s="2"/>
      <c r="O3312" s="1"/>
    </row>
    <row r="3313" spans="13:15" x14ac:dyDescent="0.25">
      <c r="M3313" s="2"/>
      <c r="O3313" s="1"/>
    </row>
    <row r="3314" spans="13:15" x14ac:dyDescent="0.25">
      <c r="M3314" s="2"/>
      <c r="O3314" s="1"/>
    </row>
    <row r="3315" spans="13:15" x14ac:dyDescent="0.25">
      <c r="M3315" s="2"/>
      <c r="O3315" s="1"/>
    </row>
    <row r="3316" spans="13:15" x14ac:dyDescent="0.25">
      <c r="M3316" s="2"/>
      <c r="O3316" s="1"/>
    </row>
    <row r="3317" spans="13:15" x14ac:dyDescent="0.25">
      <c r="M3317" s="2"/>
      <c r="O3317" s="1"/>
    </row>
    <row r="3318" spans="13:15" x14ac:dyDescent="0.25">
      <c r="M3318" s="2"/>
      <c r="O3318" s="1"/>
    </row>
    <row r="3319" spans="13:15" x14ac:dyDescent="0.25">
      <c r="M3319" s="2"/>
      <c r="O3319" s="1"/>
    </row>
    <row r="3320" spans="13:15" x14ac:dyDescent="0.25">
      <c r="M3320" s="2"/>
      <c r="O3320" s="1"/>
    </row>
    <row r="3321" spans="13:15" x14ac:dyDescent="0.25">
      <c r="M3321" s="2"/>
      <c r="O3321" s="1"/>
    </row>
    <row r="3322" spans="13:15" x14ac:dyDescent="0.25">
      <c r="M3322" s="2"/>
      <c r="O3322" s="1"/>
    </row>
    <row r="3323" spans="13:15" x14ac:dyDescent="0.25">
      <c r="M3323" s="2"/>
      <c r="O3323" s="1"/>
    </row>
    <row r="3324" spans="13:15" x14ac:dyDescent="0.25">
      <c r="M3324" s="2"/>
      <c r="O3324" s="1"/>
    </row>
    <row r="3325" spans="13:15" x14ac:dyDescent="0.25">
      <c r="M3325" s="2"/>
      <c r="O3325" s="1"/>
    </row>
    <row r="3326" spans="13:15" x14ac:dyDescent="0.25">
      <c r="O3326" s="1"/>
    </row>
    <row r="3327" spans="13:15" x14ac:dyDescent="0.25">
      <c r="M3327" s="2"/>
      <c r="O3327" s="1"/>
    </row>
    <row r="3328" spans="13:15" x14ac:dyDescent="0.25">
      <c r="M3328" s="2"/>
      <c r="O3328" s="1"/>
    </row>
    <row r="3329" spans="13:15" x14ac:dyDescent="0.25">
      <c r="M3329" s="2"/>
      <c r="O3329" s="1"/>
    </row>
    <row r="3330" spans="13:15" x14ac:dyDescent="0.25">
      <c r="M3330" s="2"/>
      <c r="O3330" s="1"/>
    </row>
    <row r="3331" spans="13:15" x14ac:dyDescent="0.25">
      <c r="M3331" s="2"/>
      <c r="O3331" s="1"/>
    </row>
    <row r="3332" spans="13:15" x14ac:dyDescent="0.25">
      <c r="M3332" s="2"/>
      <c r="O3332" s="1"/>
    </row>
    <row r="3333" spans="13:15" x14ac:dyDescent="0.25">
      <c r="M3333" s="2"/>
      <c r="O3333" s="1"/>
    </row>
    <row r="3334" spans="13:15" x14ac:dyDescent="0.25">
      <c r="M3334" s="2"/>
      <c r="O3334" s="1"/>
    </row>
    <row r="3335" spans="13:15" x14ac:dyDescent="0.25">
      <c r="M3335" s="2"/>
      <c r="O3335" s="1"/>
    </row>
    <row r="3336" spans="13:15" x14ac:dyDescent="0.25">
      <c r="M3336" s="2"/>
      <c r="O3336" s="1"/>
    </row>
    <row r="3337" spans="13:15" x14ac:dyDescent="0.25">
      <c r="M3337" s="2"/>
      <c r="O3337" s="1"/>
    </row>
    <row r="3338" spans="13:15" x14ac:dyDescent="0.25">
      <c r="M3338" s="2"/>
      <c r="O3338" s="1"/>
    </row>
    <row r="3339" spans="13:15" x14ac:dyDescent="0.25">
      <c r="M3339" s="2"/>
      <c r="O3339" s="1"/>
    </row>
    <row r="3340" spans="13:15" x14ac:dyDescent="0.25">
      <c r="M3340" s="2"/>
      <c r="O3340" s="1"/>
    </row>
    <row r="3341" spans="13:15" x14ac:dyDescent="0.25">
      <c r="M3341" s="2"/>
      <c r="O3341" s="1"/>
    </row>
    <row r="3342" spans="13:15" x14ac:dyDescent="0.25">
      <c r="M3342" s="2"/>
      <c r="O3342" s="1"/>
    </row>
    <row r="3343" spans="13:15" x14ac:dyDescent="0.25">
      <c r="M3343" s="2"/>
      <c r="O3343" s="1"/>
    </row>
    <row r="3344" spans="13:15" x14ac:dyDescent="0.25">
      <c r="M3344" s="2"/>
      <c r="O3344" s="1"/>
    </row>
    <row r="3345" spans="13:15" x14ac:dyDescent="0.25">
      <c r="M3345" s="2"/>
      <c r="O3345" s="1"/>
    </row>
    <row r="3346" spans="13:15" x14ac:dyDescent="0.25">
      <c r="M3346" s="2"/>
      <c r="O3346" s="1"/>
    </row>
    <row r="3347" spans="13:15" x14ac:dyDescent="0.25">
      <c r="M3347" s="2"/>
      <c r="O3347" s="1"/>
    </row>
    <row r="3348" spans="13:15" x14ac:dyDescent="0.25">
      <c r="M3348" s="2"/>
      <c r="O3348" s="1"/>
    </row>
    <row r="3349" spans="13:15" x14ac:dyDescent="0.25">
      <c r="M3349" s="2"/>
      <c r="O3349" s="1"/>
    </row>
    <row r="3350" spans="13:15" x14ac:dyDescent="0.25">
      <c r="M3350" s="2"/>
      <c r="O3350" s="1"/>
    </row>
    <row r="3351" spans="13:15" x14ac:dyDescent="0.25">
      <c r="O3351" s="1"/>
    </row>
    <row r="3352" spans="13:15" x14ac:dyDescent="0.25">
      <c r="M3352" s="2"/>
      <c r="O3352" s="1"/>
    </row>
    <row r="3353" spans="13:15" x14ac:dyDescent="0.25">
      <c r="M3353" s="2"/>
      <c r="O3353" s="1"/>
    </row>
    <row r="3354" spans="13:15" x14ac:dyDescent="0.25">
      <c r="M3354" s="2"/>
      <c r="O3354" s="1"/>
    </row>
    <row r="3355" spans="13:15" x14ac:dyDescent="0.25">
      <c r="M3355" s="2"/>
      <c r="O3355" s="1"/>
    </row>
    <row r="3356" spans="13:15" x14ac:dyDescent="0.25">
      <c r="M3356" s="2"/>
      <c r="O3356" s="1"/>
    </row>
    <row r="3357" spans="13:15" x14ac:dyDescent="0.25">
      <c r="M3357" s="2"/>
      <c r="O3357" s="1"/>
    </row>
    <row r="3358" spans="13:15" x14ac:dyDescent="0.25">
      <c r="M3358" s="2"/>
      <c r="O3358" s="1"/>
    </row>
    <row r="3359" spans="13:15" x14ac:dyDescent="0.25">
      <c r="M3359" s="2"/>
      <c r="O3359" s="1"/>
    </row>
    <row r="3360" spans="13:15" x14ac:dyDescent="0.25">
      <c r="M3360" s="2"/>
      <c r="O3360" s="1"/>
    </row>
    <row r="3361" spans="13:15" x14ac:dyDescent="0.25">
      <c r="M3361" s="2"/>
      <c r="O3361" s="1"/>
    </row>
    <row r="3362" spans="13:15" x14ac:dyDescent="0.25">
      <c r="M3362" s="2"/>
      <c r="O3362" s="1"/>
    </row>
    <row r="3363" spans="13:15" x14ac:dyDescent="0.25">
      <c r="M3363" s="2"/>
      <c r="O3363" s="1"/>
    </row>
    <row r="3364" spans="13:15" x14ac:dyDescent="0.25">
      <c r="M3364" s="2"/>
      <c r="O3364" s="1"/>
    </row>
    <row r="3365" spans="13:15" x14ac:dyDescent="0.25">
      <c r="M3365" s="2"/>
      <c r="O3365" s="1"/>
    </row>
    <row r="3366" spans="13:15" x14ac:dyDescent="0.25">
      <c r="M3366" s="2"/>
      <c r="O3366" s="1"/>
    </row>
    <row r="3367" spans="13:15" x14ac:dyDescent="0.25">
      <c r="M3367" s="2"/>
      <c r="O3367" s="1"/>
    </row>
    <row r="3368" spans="13:15" x14ac:dyDescent="0.25">
      <c r="M3368" s="2"/>
      <c r="O3368" s="1"/>
    </row>
    <row r="3369" spans="13:15" x14ac:dyDescent="0.25">
      <c r="M3369" s="2"/>
      <c r="O3369" s="1"/>
    </row>
    <row r="3370" spans="13:15" x14ac:dyDescent="0.25">
      <c r="M3370" s="2"/>
      <c r="O3370" s="1"/>
    </row>
    <row r="3371" spans="13:15" x14ac:dyDescent="0.25">
      <c r="M3371" s="2"/>
      <c r="O3371" s="1"/>
    </row>
    <row r="3372" spans="13:15" x14ac:dyDescent="0.25">
      <c r="M3372" s="2"/>
      <c r="O3372" s="1"/>
    </row>
    <row r="3373" spans="13:15" x14ac:dyDescent="0.25">
      <c r="M3373" s="2"/>
      <c r="O3373" s="1"/>
    </row>
    <row r="3374" spans="13:15" x14ac:dyDescent="0.25">
      <c r="M3374" s="2"/>
      <c r="O3374" s="1"/>
    </row>
    <row r="3375" spans="13:15" x14ac:dyDescent="0.25">
      <c r="M3375" s="2"/>
      <c r="O3375" s="1"/>
    </row>
    <row r="3376" spans="13:15" x14ac:dyDescent="0.25">
      <c r="O3376" s="1"/>
    </row>
    <row r="3377" spans="13:15" x14ac:dyDescent="0.25">
      <c r="M3377" s="2"/>
      <c r="O3377" s="1"/>
    </row>
    <row r="3378" spans="13:15" x14ac:dyDescent="0.25">
      <c r="M3378" s="2"/>
      <c r="O3378" s="1"/>
    </row>
    <row r="3379" spans="13:15" x14ac:dyDescent="0.25">
      <c r="M3379" s="2"/>
      <c r="O3379" s="1"/>
    </row>
    <row r="3380" spans="13:15" x14ac:dyDescent="0.25">
      <c r="M3380" s="2"/>
      <c r="O3380" s="1"/>
    </row>
    <row r="3381" spans="13:15" x14ac:dyDescent="0.25">
      <c r="M3381" s="2"/>
      <c r="O3381" s="1"/>
    </row>
    <row r="3382" spans="13:15" x14ac:dyDescent="0.25">
      <c r="M3382" s="2"/>
      <c r="O3382" s="1"/>
    </row>
    <row r="3383" spans="13:15" x14ac:dyDescent="0.25">
      <c r="M3383" s="2"/>
      <c r="O3383" s="1"/>
    </row>
    <row r="3384" spans="13:15" x14ac:dyDescent="0.25">
      <c r="M3384" s="2"/>
      <c r="O3384" s="1"/>
    </row>
    <row r="3385" spans="13:15" x14ac:dyDescent="0.25">
      <c r="M3385" s="2"/>
      <c r="O3385" s="1"/>
    </row>
    <row r="3386" spans="13:15" x14ac:dyDescent="0.25">
      <c r="M3386" s="2"/>
      <c r="O3386" s="1"/>
    </row>
    <row r="3387" spans="13:15" x14ac:dyDescent="0.25">
      <c r="M3387" s="2"/>
      <c r="O3387" s="1"/>
    </row>
    <row r="3388" spans="13:15" x14ac:dyDescent="0.25">
      <c r="M3388" s="2"/>
      <c r="O3388" s="1"/>
    </row>
    <row r="3389" spans="13:15" x14ac:dyDescent="0.25">
      <c r="M3389" s="2"/>
      <c r="O3389" s="1"/>
    </row>
    <row r="3390" spans="13:15" x14ac:dyDescent="0.25">
      <c r="M3390" s="2"/>
      <c r="O3390" s="1"/>
    </row>
    <row r="3391" spans="13:15" x14ac:dyDescent="0.25">
      <c r="M3391" s="2"/>
      <c r="O3391" s="1"/>
    </row>
    <row r="3392" spans="13:15" x14ac:dyDescent="0.25">
      <c r="M3392" s="2"/>
      <c r="O3392" s="1"/>
    </row>
    <row r="3393" spans="13:15" x14ac:dyDescent="0.25">
      <c r="M3393" s="2"/>
      <c r="O3393" s="1"/>
    </row>
    <row r="3394" spans="13:15" x14ac:dyDescent="0.25">
      <c r="M3394" s="2"/>
      <c r="O3394" s="1"/>
    </row>
    <row r="3395" spans="13:15" x14ac:dyDescent="0.25">
      <c r="M3395" s="2"/>
      <c r="O3395" s="1"/>
    </row>
    <row r="3396" spans="13:15" x14ac:dyDescent="0.25">
      <c r="M3396" s="2"/>
      <c r="O3396" s="1"/>
    </row>
    <row r="3397" spans="13:15" x14ac:dyDescent="0.25">
      <c r="M3397" s="2"/>
      <c r="O3397" s="1"/>
    </row>
    <row r="3398" spans="13:15" x14ac:dyDescent="0.25">
      <c r="M3398" s="2"/>
      <c r="O3398" s="1"/>
    </row>
    <row r="3399" spans="13:15" x14ac:dyDescent="0.25">
      <c r="M3399" s="2"/>
      <c r="O3399" s="1"/>
    </row>
    <row r="3400" spans="13:15" x14ac:dyDescent="0.25">
      <c r="M3400" s="2"/>
      <c r="O3400" s="1"/>
    </row>
    <row r="3401" spans="13:15" x14ac:dyDescent="0.25">
      <c r="O3401" s="1"/>
    </row>
    <row r="3402" spans="13:15" x14ac:dyDescent="0.25">
      <c r="M3402" s="2"/>
      <c r="O3402" s="1"/>
    </row>
    <row r="3403" spans="13:15" x14ac:dyDescent="0.25">
      <c r="M3403" s="2"/>
      <c r="O3403" s="1"/>
    </row>
    <row r="3404" spans="13:15" x14ac:dyDescent="0.25">
      <c r="M3404" s="2"/>
      <c r="O3404" s="1"/>
    </row>
    <row r="3405" spans="13:15" x14ac:dyDescent="0.25">
      <c r="M3405" s="2"/>
      <c r="O3405" s="1"/>
    </row>
    <row r="3406" spans="13:15" x14ac:dyDescent="0.25">
      <c r="M3406" s="2"/>
      <c r="O3406" s="1"/>
    </row>
    <row r="3407" spans="13:15" x14ac:dyDescent="0.25">
      <c r="M3407" s="2"/>
      <c r="O3407" s="1"/>
    </row>
    <row r="3408" spans="13:15" x14ac:dyDescent="0.25">
      <c r="M3408" s="2"/>
      <c r="O3408" s="1"/>
    </row>
    <row r="3409" spans="13:15" x14ac:dyDescent="0.25">
      <c r="M3409" s="2"/>
      <c r="O3409" s="1"/>
    </row>
    <row r="3410" spans="13:15" x14ac:dyDescent="0.25">
      <c r="M3410" s="2"/>
      <c r="O3410" s="1"/>
    </row>
    <row r="3411" spans="13:15" x14ac:dyDescent="0.25">
      <c r="M3411" s="2"/>
      <c r="O3411" s="1"/>
    </row>
    <row r="3412" spans="13:15" x14ac:dyDescent="0.25">
      <c r="M3412" s="2"/>
      <c r="O3412" s="1"/>
    </row>
    <row r="3413" spans="13:15" x14ac:dyDescent="0.25">
      <c r="M3413" s="2"/>
      <c r="O3413" s="1"/>
    </row>
    <row r="3414" spans="13:15" x14ac:dyDescent="0.25">
      <c r="M3414" s="2"/>
      <c r="O3414" s="1"/>
    </row>
    <row r="3415" spans="13:15" x14ac:dyDescent="0.25">
      <c r="M3415" s="2"/>
      <c r="O3415" s="1"/>
    </row>
    <row r="3416" spans="13:15" x14ac:dyDescent="0.25">
      <c r="M3416" s="2"/>
      <c r="O3416" s="1"/>
    </row>
    <row r="3417" spans="13:15" x14ac:dyDescent="0.25">
      <c r="M3417" s="2"/>
      <c r="O3417" s="1"/>
    </row>
    <row r="3418" spans="13:15" x14ac:dyDescent="0.25">
      <c r="M3418" s="2"/>
      <c r="O3418" s="1"/>
    </row>
    <row r="3419" spans="13:15" x14ac:dyDescent="0.25">
      <c r="M3419" s="2"/>
      <c r="O3419" s="1"/>
    </row>
    <row r="3420" spans="13:15" x14ac:dyDescent="0.25">
      <c r="M3420" s="2"/>
      <c r="O3420" s="1"/>
    </row>
    <row r="3421" spans="13:15" x14ac:dyDescent="0.25">
      <c r="M3421" s="2"/>
      <c r="O3421" s="1"/>
    </row>
    <row r="3422" spans="13:15" x14ac:dyDescent="0.25">
      <c r="M3422" s="2"/>
      <c r="O3422" s="1"/>
    </row>
    <row r="3423" spans="13:15" x14ac:dyDescent="0.25">
      <c r="M3423" s="2"/>
      <c r="O3423" s="1"/>
    </row>
    <row r="3424" spans="13:15" x14ac:dyDescent="0.25">
      <c r="M3424" s="2"/>
      <c r="O3424" s="1"/>
    </row>
    <row r="3425" spans="13:15" x14ac:dyDescent="0.25">
      <c r="M3425" s="2"/>
      <c r="O3425" s="1"/>
    </row>
    <row r="3426" spans="13:15" x14ac:dyDescent="0.25">
      <c r="O3426" s="1"/>
    </row>
    <row r="3427" spans="13:15" x14ac:dyDescent="0.25">
      <c r="M3427" s="2"/>
      <c r="O3427" s="1"/>
    </row>
    <row r="3428" spans="13:15" x14ac:dyDescent="0.25">
      <c r="M3428" s="2"/>
      <c r="O3428" s="1"/>
    </row>
    <row r="3429" spans="13:15" x14ac:dyDescent="0.25">
      <c r="M3429" s="2"/>
      <c r="O3429" s="1"/>
    </row>
    <row r="3430" spans="13:15" x14ac:dyDescent="0.25">
      <c r="M3430" s="2"/>
      <c r="O3430" s="1"/>
    </row>
    <row r="3431" spans="13:15" x14ac:dyDescent="0.25">
      <c r="M3431" s="2"/>
      <c r="O3431" s="1"/>
    </row>
    <row r="3432" spans="13:15" x14ac:dyDescent="0.25">
      <c r="M3432" s="2"/>
      <c r="O3432" s="1"/>
    </row>
    <row r="3433" spans="13:15" x14ac:dyDescent="0.25">
      <c r="M3433" s="2"/>
      <c r="O3433" s="1"/>
    </row>
    <row r="3434" spans="13:15" x14ac:dyDescent="0.25">
      <c r="M3434" s="2"/>
      <c r="O3434" s="1"/>
    </row>
    <row r="3435" spans="13:15" x14ac:dyDescent="0.25">
      <c r="M3435" s="2"/>
      <c r="O3435" s="1"/>
    </row>
    <row r="3436" spans="13:15" x14ac:dyDescent="0.25">
      <c r="M3436" s="2"/>
      <c r="O3436" s="1"/>
    </row>
    <row r="3437" spans="13:15" x14ac:dyDescent="0.25">
      <c r="M3437" s="2"/>
      <c r="O3437" s="1"/>
    </row>
    <row r="3438" spans="13:15" x14ac:dyDescent="0.25">
      <c r="M3438" s="2"/>
      <c r="O3438" s="1"/>
    </row>
    <row r="3439" spans="13:15" x14ac:dyDescent="0.25">
      <c r="M3439" s="2"/>
      <c r="O3439" s="1"/>
    </row>
    <row r="3440" spans="13:15" x14ac:dyDescent="0.25">
      <c r="M3440" s="2"/>
      <c r="O3440" s="1"/>
    </row>
    <row r="3441" spans="13:15" x14ac:dyDescent="0.25">
      <c r="M3441" s="2"/>
      <c r="O3441" s="1"/>
    </row>
    <row r="3442" spans="13:15" x14ac:dyDescent="0.25">
      <c r="M3442" s="2"/>
      <c r="O3442" s="1"/>
    </row>
    <row r="3443" spans="13:15" x14ac:dyDescent="0.25">
      <c r="M3443" s="2"/>
      <c r="O3443" s="1"/>
    </row>
    <row r="3444" spans="13:15" x14ac:dyDescent="0.25">
      <c r="M3444" s="2"/>
      <c r="O3444" s="1"/>
    </row>
    <row r="3445" spans="13:15" x14ac:dyDescent="0.25">
      <c r="M3445" s="2"/>
      <c r="O3445" s="1"/>
    </row>
    <row r="3446" spans="13:15" x14ac:dyDescent="0.25">
      <c r="M3446" s="2"/>
      <c r="O3446" s="1"/>
    </row>
    <row r="3447" spans="13:15" x14ac:dyDescent="0.25">
      <c r="M3447" s="2"/>
      <c r="O3447" s="1"/>
    </row>
    <row r="3448" spans="13:15" x14ac:dyDescent="0.25">
      <c r="M3448" s="2"/>
      <c r="O3448" s="1"/>
    </row>
    <row r="3449" spans="13:15" x14ac:dyDescent="0.25">
      <c r="M3449" s="2"/>
      <c r="O3449" s="1"/>
    </row>
    <row r="3450" spans="13:15" x14ac:dyDescent="0.25">
      <c r="M3450" s="2"/>
      <c r="O3450" s="1"/>
    </row>
    <row r="3451" spans="13:15" x14ac:dyDescent="0.25">
      <c r="O3451" s="1"/>
    </row>
    <row r="3452" spans="13:15" x14ac:dyDescent="0.25">
      <c r="M3452" s="2"/>
      <c r="O3452" s="1"/>
    </row>
    <row r="3453" spans="13:15" x14ac:dyDescent="0.25">
      <c r="M3453" s="2"/>
      <c r="O3453" s="1"/>
    </row>
    <row r="3454" spans="13:15" x14ac:dyDescent="0.25">
      <c r="M3454" s="2"/>
      <c r="O3454" s="1"/>
    </row>
    <row r="3455" spans="13:15" x14ac:dyDescent="0.25">
      <c r="M3455" s="2"/>
      <c r="O3455" s="1"/>
    </row>
    <row r="3456" spans="13:15" x14ac:dyDescent="0.25">
      <c r="M3456" s="2"/>
      <c r="O3456" s="1"/>
    </row>
    <row r="3457" spans="13:15" x14ac:dyDescent="0.25">
      <c r="M3457" s="2"/>
      <c r="O3457" s="1"/>
    </row>
    <row r="3458" spans="13:15" x14ac:dyDescent="0.25">
      <c r="M3458" s="2"/>
      <c r="O3458" s="1"/>
    </row>
    <row r="3459" spans="13:15" x14ac:dyDescent="0.25">
      <c r="M3459" s="2"/>
      <c r="O3459" s="1"/>
    </row>
    <row r="3460" spans="13:15" x14ac:dyDescent="0.25">
      <c r="M3460" s="2"/>
      <c r="O3460" s="1"/>
    </row>
    <row r="3461" spans="13:15" x14ac:dyDescent="0.25">
      <c r="M3461" s="2"/>
      <c r="O3461" s="1"/>
    </row>
    <row r="3462" spans="13:15" x14ac:dyDescent="0.25">
      <c r="M3462" s="2"/>
      <c r="O3462" s="1"/>
    </row>
    <row r="3463" spans="13:15" x14ac:dyDescent="0.25">
      <c r="M3463" s="2"/>
      <c r="O3463" s="1"/>
    </row>
    <row r="3464" spans="13:15" x14ac:dyDescent="0.25">
      <c r="M3464" s="2"/>
      <c r="O3464" s="1"/>
    </row>
    <row r="3465" spans="13:15" x14ac:dyDescent="0.25">
      <c r="M3465" s="2"/>
      <c r="O3465" s="1"/>
    </row>
    <row r="3466" spans="13:15" x14ac:dyDescent="0.25">
      <c r="M3466" s="2"/>
      <c r="O3466" s="1"/>
    </row>
    <row r="3467" spans="13:15" x14ac:dyDescent="0.25">
      <c r="M3467" s="2"/>
      <c r="O3467" s="1"/>
    </row>
    <row r="3468" spans="13:15" x14ac:dyDescent="0.25">
      <c r="M3468" s="2"/>
      <c r="O3468" s="1"/>
    </row>
    <row r="3469" spans="13:15" x14ac:dyDescent="0.25">
      <c r="M3469" s="2"/>
      <c r="O3469" s="1"/>
    </row>
    <row r="3470" spans="13:15" x14ac:dyDescent="0.25">
      <c r="M3470" s="2"/>
      <c r="O3470" s="1"/>
    </row>
    <row r="3471" spans="13:15" x14ac:dyDescent="0.25">
      <c r="M3471" s="2"/>
      <c r="O3471" s="1"/>
    </row>
    <row r="3472" spans="13:15" x14ac:dyDescent="0.25">
      <c r="M3472" s="2"/>
      <c r="O3472" s="1"/>
    </row>
    <row r="3473" spans="13:15" x14ac:dyDescent="0.25">
      <c r="M3473" s="2"/>
      <c r="O3473" s="1"/>
    </row>
    <row r="3474" spans="13:15" x14ac:dyDescent="0.25">
      <c r="M3474" s="2"/>
      <c r="O3474" s="1"/>
    </row>
    <row r="3475" spans="13:15" x14ac:dyDescent="0.25">
      <c r="M3475" s="2"/>
      <c r="O3475" s="1"/>
    </row>
    <row r="3476" spans="13:15" x14ac:dyDescent="0.25">
      <c r="O3476" s="1"/>
    </row>
    <row r="3477" spans="13:15" x14ac:dyDescent="0.25">
      <c r="M3477" s="2"/>
      <c r="O3477" s="1"/>
    </row>
    <row r="3478" spans="13:15" x14ac:dyDescent="0.25">
      <c r="M3478" s="2"/>
      <c r="O3478" s="1"/>
    </row>
    <row r="3479" spans="13:15" x14ac:dyDescent="0.25">
      <c r="M3479" s="2"/>
      <c r="O3479" s="1"/>
    </row>
    <row r="3480" spans="13:15" x14ac:dyDescent="0.25">
      <c r="M3480" s="2"/>
      <c r="O3480" s="1"/>
    </row>
    <row r="3481" spans="13:15" x14ac:dyDescent="0.25">
      <c r="M3481" s="2"/>
      <c r="O3481" s="1"/>
    </row>
    <row r="3482" spans="13:15" x14ac:dyDescent="0.25">
      <c r="M3482" s="2"/>
      <c r="O3482" s="1"/>
    </row>
    <row r="3483" spans="13:15" x14ac:dyDescent="0.25">
      <c r="M3483" s="2"/>
      <c r="O3483" s="1"/>
    </row>
    <row r="3484" spans="13:15" x14ac:dyDescent="0.25">
      <c r="M3484" s="2"/>
      <c r="O3484" s="1"/>
    </row>
    <row r="3485" spans="13:15" x14ac:dyDescent="0.25">
      <c r="M3485" s="2"/>
      <c r="O3485" s="1"/>
    </row>
    <row r="3486" spans="13:15" x14ac:dyDescent="0.25">
      <c r="M3486" s="2"/>
      <c r="O3486" s="1"/>
    </row>
    <row r="3487" spans="13:15" x14ac:dyDescent="0.25">
      <c r="M3487" s="2"/>
      <c r="O3487" s="1"/>
    </row>
    <row r="3488" spans="13:15" x14ac:dyDescent="0.25">
      <c r="M3488" s="2"/>
      <c r="O3488" s="1"/>
    </row>
    <row r="3489" spans="13:15" x14ac:dyDescent="0.25">
      <c r="M3489" s="2"/>
      <c r="O3489" s="1"/>
    </row>
    <row r="3490" spans="13:15" x14ac:dyDescent="0.25">
      <c r="M3490" s="2"/>
      <c r="O3490" s="1"/>
    </row>
    <row r="3491" spans="13:15" x14ac:dyDescent="0.25">
      <c r="M3491" s="2"/>
      <c r="O3491" s="1"/>
    </row>
    <row r="3492" spans="13:15" x14ac:dyDescent="0.25">
      <c r="M3492" s="2"/>
      <c r="O3492" s="1"/>
    </row>
    <row r="3493" spans="13:15" x14ac:dyDescent="0.25">
      <c r="M3493" s="2"/>
      <c r="O3493" s="1"/>
    </row>
    <row r="3494" spans="13:15" x14ac:dyDescent="0.25">
      <c r="M3494" s="2"/>
      <c r="O3494" s="1"/>
    </row>
    <row r="3495" spans="13:15" x14ac:dyDescent="0.25">
      <c r="M3495" s="2"/>
      <c r="O3495" s="1"/>
    </row>
    <row r="3496" spans="13:15" x14ac:dyDescent="0.25">
      <c r="M3496" s="2"/>
      <c r="O3496" s="1"/>
    </row>
    <row r="3497" spans="13:15" x14ac:dyDescent="0.25">
      <c r="M3497" s="2"/>
      <c r="O3497" s="1"/>
    </row>
    <row r="3498" spans="13:15" x14ac:dyDescent="0.25">
      <c r="M3498" s="2"/>
      <c r="O3498" s="1"/>
    </row>
    <row r="3499" spans="13:15" x14ac:dyDescent="0.25">
      <c r="M3499" s="2"/>
      <c r="O3499" s="1"/>
    </row>
    <row r="3500" spans="13:15" x14ac:dyDescent="0.25">
      <c r="M3500" s="2"/>
      <c r="O3500" s="1"/>
    </row>
    <row r="3501" spans="13:15" x14ac:dyDescent="0.25">
      <c r="O3501" s="1"/>
    </row>
    <row r="3502" spans="13:15" x14ac:dyDescent="0.25">
      <c r="M3502" s="2"/>
      <c r="O3502" s="1"/>
    </row>
    <row r="3503" spans="13:15" x14ac:dyDescent="0.25">
      <c r="M3503" s="2"/>
      <c r="O3503" s="1"/>
    </row>
    <row r="3504" spans="13:15" x14ac:dyDescent="0.25">
      <c r="M3504" s="2"/>
      <c r="O3504" s="1"/>
    </row>
    <row r="3505" spans="13:15" x14ac:dyDescent="0.25">
      <c r="M3505" s="2"/>
      <c r="O3505" s="1"/>
    </row>
    <row r="3506" spans="13:15" x14ac:dyDescent="0.25">
      <c r="M3506" s="2"/>
      <c r="O3506" s="1"/>
    </row>
    <row r="3507" spans="13:15" x14ac:dyDescent="0.25">
      <c r="M3507" s="2"/>
      <c r="O3507" s="1"/>
    </row>
    <row r="3508" spans="13:15" x14ac:dyDescent="0.25">
      <c r="M3508" s="2"/>
      <c r="O3508" s="1"/>
    </row>
    <row r="3509" spans="13:15" x14ac:dyDescent="0.25">
      <c r="M3509" s="2"/>
      <c r="O3509" s="1"/>
    </row>
    <row r="3510" spans="13:15" x14ac:dyDescent="0.25">
      <c r="M3510" s="2"/>
      <c r="O3510" s="1"/>
    </row>
    <row r="3511" spans="13:15" x14ac:dyDescent="0.25">
      <c r="M3511" s="2"/>
      <c r="O3511" s="1"/>
    </row>
    <row r="3512" spans="13:15" x14ac:dyDescent="0.25">
      <c r="M3512" s="2"/>
      <c r="O3512" s="1"/>
    </row>
    <row r="3513" spans="13:15" x14ac:dyDescent="0.25">
      <c r="M3513" s="2"/>
      <c r="O3513" s="1"/>
    </row>
    <row r="3514" spans="13:15" x14ac:dyDescent="0.25">
      <c r="M3514" s="2"/>
      <c r="O3514" s="1"/>
    </row>
    <row r="3515" spans="13:15" x14ac:dyDescent="0.25">
      <c r="M3515" s="2"/>
      <c r="O3515" s="1"/>
    </row>
    <row r="3516" spans="13:15" x14ac:dyDescent="0.25">
      <c r="M3516" s="2"/>
      <c r="O3516" s="1"/>
    </row>
    <row r="3517" spans="13:15" x14ac:dyDescent="0.25">
      <c r="M3517" s="2"/>
      <c r="O3517" s="1"/>
    </row>
    <row r="3518" spans="13:15" x14ac:dyDescent="0.25">
      <c r="M3518" s="2"/>
      <c r="O3518" s="1"/>
    </row>
    <row r="3519" spans="13:15" x14ac:dyDescent="0.25">
      <c r="M3519" s="2"/>
      <c r="O3519" s="1"/>
    </row>
    <row r="3520" spans="13:15" x14ac:dyDescent="0.25">
      <c r="M3520" s="2"/>
      <c r="O3520" s="1"/>
    </row>
    <row r="3521" spans="13:15" x14ac:dyDescent="0.25">
      <c r="M3521" s="2"/>
      <c r="O3521" s="1"/>
    </row>
    <row r="3522" spans="13:15" x14ac:dyDescent="0.25">
      <c r="M3522" s="2"/>
      <c r="O3522" s="1"/>
    </row>
    <row r="3523" spans="13:15" x14ac:dyDescent="0.25">
      <c r="M3523" s="2"/>
      <c r="O3523" s="1"/>
    </row>
    <row r="3524" spans="13:15" x14ac:dyDescent="0.25">
      <c r="M3524" s="2"/>
      <c r="O3524" s="1"/>
    </row>
    <row r="3525" spans="13:15" x14ac:dyDescent="0.25">
      <c r="M3525" s="2"/>
      <c r="O3525" s="1"/>
    </row>
    <row r="3526" spans="13:15" x14ac:dyDescent="0.25">
      <c r="O3526" s="1"/>
    </row>
    <row r="3527" spans="13:15" x14ac:dyDescent="0.25">
      <c r="M3527" s="2"/>
      <c r="O3527" s="1"/>
    </row>
    <row r="3528" spans="13:15" x14ac:dyDescent="0.25">
      <c r="M3528" s="2"/>
      <c r="O3528" s="1"/>
    </row>
    <row r="3529" spans="13:15" x14ac:dyDescent="0.25">
      <c r="M3529" s="2"/>
      <c r="O3529" s="1"/>
    </row>
    <row r="3530" spans="13:15" x14ac:dyDescent="0.25">
      <c r="M3530" s="2"/>
      <c r="O3530" s="1"/>
    </row>
    <row r="3531" spans="13:15" x14ac:dyDescent="0.25">
      <c r="M3531" s="2"/>
      <c r="O3531" s="1"/>
    </row>
    <row r="3532" spans="13:15" x14ac:dyDescent="0.25">
      <c r="M3532" s="2"/>
      <c r="O3532" s="1"/>
    </row>
    <row r="3533" spans="13:15" x14ac:dyDescent="0.25">
      <c r="M3533" s="2"/>
      <c r="O3533" s="1"/>
    </row>
    <row r="3534" spans="13:15" x14ac:dyDescent="0.25">
      <c r="M3534" s="2"/>
      <c r="O3534" s="1"/>
    </row>
    <row r="3535" spans="13:15" x14ac:dyDescent="0.25">
      <c r="M3535" s="2"/>
      <c r="O3535" s="1"/>
    </row>
    <row r="3536" spans="13:15" x14ac:dyDescent="0.25">
      <c r="M3536" s="2"/>
      <c r="O3536" s="1"/>
    </row>
    <row r="3537" spans="13:15" x14ac:dyDescent="0.25">
      <c r="M3537" s="2"/>
      <c r="O3537" s="1"/>
    </row>
    <row r="3538" spans="13:15" x14ac:dyDescent="0.25">
      <c r="M3538" s="2"/>
      <c r="O3538" s="1"/>
    </row>
    <row r="3539" spans="13:15" x14ac:dyDescent="0.25">
      <c r="M3539" s="2"/>
      <c r="O3539" s="1"/>
    </row>
    <row r="3540" spans="13:15" x14ac:dyDescent="0.25">
      <c r="M3540" s="2"/>
      <c r="O3540" s="1"/>
    </row>
    <row r="3541" spans="13:15" x14ac:dyDescent="0.25">
      <c r="M3541" s="2"/>
      <c r="O3541" s="1"/>
    </row>
    <row r="3542" spans="13:15" x14ac:dyDescent="0.25">
      <c r="M3542" s="2"/>
      <c r="O3542" s="1"/>
    </row>
    <row r="3543" spans="13:15" x14ac:dyDescent="0.25">
      <c r="M3543" s="2"/>
      <c r="O3543" s="1"/>
    </row>
    <row r="3544" spans="13:15" x14ac:dyDescent="0.25">
      <c r="M3544" s="2"/>
      <c r="O3544" s="1"/>
    </row>
    <row r="3545" spans="13:15" x14ac:dyDescent="0.25">
      <c r="M3545" s="2"/>
      <c r="O3545" s="1"/>
    </row>
    <row r="3546" spans="13:15" x14ac:dyDescent="0.25">
      <c r="M3546" s="2"/>
      <c r="O3546" s="1"/>
    </row>
    <row r="3547" spans="13:15" x14ac:dyDescent="0.25">
      <c r="M3547" s="2"/>
      <c r="O3547" s="1"/>
    </row>
    <row r="3548" spans="13:15" x14ac:dyDescent="0.25">
      <c r="M3548" s="2"/>
      <c r="O3548" s="1"/>
    </row>
    <row r="3549" spans="13:15" x14ac:dyDescent="0.25">
      <c r="M3549" s="2"/>
      <c r="O3549" s="1"/>
    </row>
    <row r="3550" spans="13:15" x14ac:dyDescent="0.25">
      <c r="M3550" s="2"/>
      <c r="O3550" s="1"/>
    </row>
    <row r="3551" spans="13:15" x14ac:dyDescent="0.25">
      <c r="O3551" s="1"/>
    </row>
    <row r="3552" spans="13:15" x14ac:dyDescent="0.25">
      <c r="M3552" s="2"/>
      <c r="O3552" s="1"/>
    </row>
    <row r="3553" spans="13:15" x14ac:dyDescent="0.25">
      <c r="M3553" s="2"/>
      <c r="O3553" s="1"/>
    </row>
    <row r="3554" spans="13:15" x14ac:dyDescent="0.25">
      <c r="M3554" s="2"/>
      <c r="O3554" s="1"/>
    </row>
    <row r="3555" spans="13:15" x14ac:dyDescent="0.25">
      <c r="M3555" s="2"/>
      <c r="O3555" s="1"/>
    </row>
    <row r="3556" spans="13:15" x14ac:dyDescent="0.25">
      <c r="M3556" s="2"/>
      <c r="O3556" s="1"/>
    </row>
    <row r="3557" spans="13:15" x14ac:dyDescent="0.25">
      <c r="M3557" s="2"/>
      <c r="O3557" s="1"/>
    </row>
    <row r="3558" spans="13:15" x14ac:dyDescent="0.25">
      <c r="M3558" s="2"/>
      <c r="O3558" s="1"/>
    </row>
    <row r="3559" spans="13:15" x14ac:dyDescent="0.25">
      <c r="M3559" s="2"/>
      <c r="O3559" s="1"/>
    </row>
    <row r="3560" spans="13:15" x14ac:dyDescent="0.25">
      <c r="M3560" s="2"/>
      <c r="O3560" s="1"/>
    </row>
    <row r="3561" spans="13:15" x14ac:dyDescent="0.25">
      <c r="M3561" s="2"/>
      <c r="O3561" s="1"/>
    </row>
    <row r="3562" spans="13:15" x14ac:dyDescent="0.25">
      <c r="M3562" s="2"/>
      <c r="O3562" s="1"/>
    </row>
    <row r="3563" spans="13:15" x14ac:dyDescent="0.25">
      <c r="M3563" s="2"/>
      <c r="O3563" s="1"/>
    </row>
    <row r="3564" spans="13:15" x14ac:dyDescent="0.25">
      <c r="M3564" s="2"/>
      <c r="O3564" s="1"/>
    </row>
    <row r="3565" spans="13:15" x14ac:dyDescent="0.25">
      <c r="M3565" s="2"/>
      <c r="O3565" s="1"/>
    </row>
    <row r="3566" spans="13:15" x14ac:dyDescent="0.25">
      <c r="M3566" s="2"/>
      <c r="O3566" s="1"/>
    </row>
    <row r="3567" spans="13:15" x14ac:dyDescent="0.25">
      <c r="M3567" s="2"/>
      <c r="O3567" s="1"/>
    </row>
    <row r="3568" spans="13:15" x14ac:dyDescent="0.25">
      <c r="M3568" s="2"/>
      <c r="O3568" s="1"/>
    </row>
    <row r="3569" spans="13:15" x14ac:dyDescent="0.25">
      <c r="M3569" s="2"/>
      <c r="O3569" s="1"/>
    </row>
    <row r="3570" spans="13:15" x14ac:dyDescent="0.25">
      <c r="M3570" s="2"/>
      <c r="O3570" s="1"/>
    </row>
    <row r="3571" spans="13:15" x14ac:dyDescent="0.25">
      <c r="M3571" s="2"/>
      <c r="O3571" s="1"/>
    </row>
    <row r="3572" spans="13:15" x14ac:dyDescent="0.25">
      <c r="M3572" s="2"/>
      <c r="O3572" s="1"/>
    </row>
    <row r="3573" spans="13:15" x14ac:dyDescent="0.25">
      <c r="M3573" s="2"/>
      <c r="O3573" s="1"/>
    </row>
    <row r="3574" spans="13:15" x14ac:dyDescent="0.25">
      <c r="M3574" s="2"/>
      <c r="O3574" s="1"/>
    </row>
    <row r="3575" spans="13:15" x14ac:dyDescent="0.25">
      <c r="M3575" s="2"/>
      <c r="O3575" s="1"/>
    </row>
    <row r="3576" spans="13:15" x14ac:dyDescent="0.25">
      <c r="O3576" s="1"/>
    </row>
    <row r="3577" spans="13:15" x14ac:dyDescent="0.25">
      <c r="M3577" s="2"/>
      <c r="O3577" s="1"/>
    </row>
    <row r="3578" spans="13:15" x14ac:dyDescent="0.25">
      <c r="M3578" s="2"/>
      <c r="O3578" s="1"/>
    </row>
    <row r="3579" spans="13:15" x14ac:dyDescent="0.25">
      <c r="M3579" s="2"/>
      <c r="O3579" s="1"/>
    </row>
    <row r="3580" spans="13:15" x14ac:dyDescent="0.25">
      <c r="M3580" s="2"/>
      <c r="O3580" s="1"/>
    </row>
    <row r="3581" spans="13:15" x14ac:dyDescent="0.25">
      <c r="M3581" s="2"/>
      <c r="O3581" s="1"/>
    </row>
    <row r="3582" spans="13:15" x14ac:dyDescent="0.25">
      <c r="M3582" s="2"/>
      <c r="O3582" s="1"/>
    </row>
    <row r="3583" spans="13:15" x14ac:dyDescent="0.25">
      <c r="M3583" s="2"/>
      <c r="O3583" s="1"/>
    </row>
    <row r="3584" spans="13:15" x14ac:dyDescent="0.25">
      <c r="M3584" s="2"/>
      <c r="O3584" s="1"/>
    </row>
    <row r="3585" spans="13:15" x14ac:dyDescent="0.25">
      <c r="M3585" s="2"/>
      <c r="O3585" s="1"/>
    </row>
    <row r="3586" spans="13:15" x14ac:dyDescent="0.25">
      <c r="M3586" s="2"/>
      <c r="O3586" s="1"/>
    </row>
    <row r="3587" spans="13:15" x14ac:dyDescent="0.25">
      <c r="M3587" s="2"/>
      <c r="O3587" s="1"/>
    </row>
    <row r="3588" spans="13:15" x14ac:dyDescent="0.25">
      <c r="M3588" s="2"/>
      <c r="O3588" s="1"/>
    </row>
    <row r="3589" spans="13:15" x14ac:dyDescent="0.25">
      <c r="M3589" s="2"/>
      <c r="O3589" s="1"/>
    </row>
    <row r="3590" spans="13:15" x14ac:dyDescent="0.25">
      <c r="M3590" s="2"/>
      <c r="O3590" s="1"/>
    </row>
    <row r="3591" spans="13:15" x14ac:dyDescent="0.25">
      <c r="M3591" s="2"/>
      <c r="O3591" s="1"/>
    </row>
    <row r="3592" spans="13:15" x14ac:dyDescent="0.25">
      <c r="M3592" s="2"/>
      <c r="O3592" s="1"/>
    </row>
    <row r="3593" spans="13:15" x14ac:dyDescent="0.25">
      <c r="M3593" s="2"/>
      <c r="O3593" s="1"/>
    </row>
    <row r="3594" spans="13:15" x14ac:dyDescent="0.25">
      <c r="M3594" s="2"/>
      <c r="O3594" s="1"/>
    </row>
    <row r="3595" spans="13:15" x14ac:dyDescent="0.25">
      <c r="M3595" s="2"/>
      <c r="O3595" s="1"/>
    </row>
    <row r="3596" spans="13:15" x14ac:dyDescent="0.25">
      <c r="M3596" s="2"/>
      <c r="O3596" s="1"/>
    </row>
    <row r="3597" spans="13:15" x14ac:dyDescent="0.25">
      <c r="M3597" s="2"/>
      <c r="O3597" s="1"/>
    </row>
    <row r="3598" spans="13:15" x14ac:dyDescent="0.25">
      <c r="M3598" s="2"/>
      <c r="O3598" s="1"/>
    </row>
    <row r="3599" spans="13:15" x14ac:dyDescent="0.25">
      <c r="M3599" s="2"/>
      <c r="O3599" s="1"/>
    </row>
    <row r="3600" spans="13:15" x14ac:dyDescent="0.25">
      <c r="M3600" s="2"/>
      <c r="O3600" s="1"/>
    </row>
    <row r="3601" spans="13:15" x14ac:dyDescent="0.25">
      <c r="O3601" s="1"/>
    </row>
    <row r="3602" spans="13:15" x14ac:dyDescent="0.25">
      <c r="M3602" s="2"/>
      <c r="O3602" s="1"/>
    </row>
    <row r="3603" spans="13:15" x14ac:dyDescent="0.25">
      <c r="M3603" s="2"/>
      <c r="O3603" s="1"/>
    </row>
    <row r="3604" spans="13:15" x14ac:dyDescent="0.25">
      <c r="M3604" s="2"/>
      <c r="O3604" s="1"/>
    </row>
    <row r="3605" spans="13:15" x14ac:dyDescent="0.25">
      <c r="M3605" s="2"/>
      <c r="O3605" s="1"/>
    </row>
    <row r="3606" spans="13:15" x14ac:dyDescent="0.25">
      <c r="M3606" s="2"/>
      <c r="O3606" s="1"/>
    </row>
    <row r="3607" spans="13:15" x14ac:dyDescent="0.25">
      <c r="M3607" s="2"/>
      <c r="O3607" s="1"/>
    </row>
    <row r="3608" spans="13:15" x14ac:dyDescent="0.25">
      <c r="M3608" s="2"/>
      <c r="O3608" s="1"/>
    </row>
    <row r="3609" spans="13:15" x14ac:dyDescent="0.25">
      <c r="M3609" s="2"/>
      <c r="O3609" s="1"/>
    </row>
    <row r="3610" spans="13:15" x14ac:dyDescent="0.25">
      <c r="M3610" s="2"/>
      <c r="O3610" s="1"/>
    </row>
    <row r="3611" spans="13:15" x14ac:dyDescent="0.25">
      <c r="M3611" s="2"/>
      <c r="O3611" s="1"/>
    </row>
    <row r="3612" spans="13:15" x14ac:dyDescent="0.25">
      <c r="M3612" s="2"/>
      <c r="O3612" s="1"/>
    </row>
    <row r="3613" spans="13:15" x14ac:dyDescent="0.25">
      <c r="M3613" s="2"/>
      <c r="O3613" s="1"/>
    </row>
    <row r="3614" spans="13:15" x14ac:dyDescent="0.25">
      <c r="M3614" s="2"/>
      <c r="O3614" s="1"/>
    </row>
    <row r="3615" spans="13:15" x14ac:dyDescent="0.25">
      <c r="M3615" s="2"/>
      <c r="O3615" s="1"/>
    </row>
    <row r="3616" spans="13:15" x14ac:dyDescent="0.25">
      <c r="M3616" s="2"/>
      <c r="O3616" s="1"/>
    </row>
    <row r="3617" spans="13:15" x14ac:dyDescent="0.25">
      <c r="M3617" s="2"/>
      <c r="O3617" s="1"/>
    </row>
    <row r="3618" spans="13:15" x14ac:dyDescent="0.25">
      <c r="M3618" s="2"/>
      <c r="O3618" s="1"/>
    </row>
    <row r="3619" spans="13:15" x14ac:dyDescent="0.25">
      <c r="M3619" s="2"/>
      <c r="O3619" s="1"/>
    </row>
    <row r="3620" spans="13:15" x14ac:dyDescent="0.25">
      <c r="M3620" s="2"/>
      <c r="O3620" s="1"/>
    </row>
    <row r="3621" spans="13:15" x14ac:dyDescent="0.25">
      <c r="M3621" s="2"/>
      <c r="O3621" s="1"/>
    </row>
    <row r="3622" spans="13:15" x14ac:dyDescent="0.25">
      <c r="M3622" s="2"/>
      <c r="O3622" s="1"/>
    </row>
    <row r="3623" spans="13:15" x14ac:dyDescent="0.25">
      <c r="M3623" s="2"/>
      <c r="O3623" s="1"/>
    </row>
    <row r="3624" spans="13:15" x14ac:dyDescent="0.25">
      <c r="M3624" s="2"/>
      <c r="O3624" s="1"/>
    </row>
    <row r="3625" spans="13:15" x14ac:dyDescent="0.25">
      <c r="M3625" s="2"/>
      <c r="O3625" s="1"/>
    </row>
    <row r="3626" spans="13:15" x14ac:dyDescent="0.25">
      <c r="O3626" s="1"/>
    </row>
    <row r="3627" spans="13:15" x14ac:dyDescent="0.25">
      <c r="M3627" s="2"/>
      <c r="O3627" s="1"/>
    </row>
    <row r="3628" spans="13:15" x14ac:dyDescent="0.25">
      <c r="M3628" s="2"/>
      <c r="O3628" s="1"/>
    </row>
    <row r="3629" spans="13:15" x14ac:dyDescent="0.25">
      <c r="M3629" s="2"/>
      <c r="O3629" s="1"/>
    </row>
    <row r="3630" spans="13:15" x14ac:dyDescent="0.25">
      <c r="M3630" s="2"/>
      <c r="O3630" s="1"/>
    </row>
    <row r="3631" spans="13:15" x14ac:dyDescent="0.25">
      <c r="M3631" s="2"/>
      <c r="O3631" s="1"/>
    </row>
    <row r="3632" spans="13:15" x14ac:dyDescent="0.25">
      <c r="M3632" s="2"/>
      <c r="O3632" s="1"/>
    </row>
    <row r="3633" spans="13:15" x14ac:dyDescent="0.25">
      <c r="M3633" s="2"/>
      <c r="O3633" s="1"/>
    </row>
    <row r="3634" spans="13:15" x14ac:dyDescent="0.25">
      <c r="M3634" s="2"/>
      <c r="O3634" s="1"/>
    </row>
    <row r="3635" spans="13:15" x14ac:dyDescent="0.25">
      <c r="M3635" s="2"/>
      <c r="O3635" s="1"/>
    </row>
    <row r="3636" spans="13:15" x14ac:dyDescent="0.25">
      <c r="M3636" s="2"/>
      <c r="O3636" s="1"/>
    </row>
    <row r="3637" spans="13:15" x14ac:dyDescent="0.25">
      <c r="M3637" s="2"/>
      <c r="O3637" s="1"/>
    </row>
    <row r="3638" spans="13:15" x14ac:dyDescent="0.25">
      <c r="M3638" s="2"/>
      <c r="O3638" s="1"/>
    </row>
    <row r="3639" spans="13:15" x14ac:dyDescent="0.25">
      <c r="M3639" s="2"/>
      <c r="O3639" s="1"/>
    </row>
    <row r="3640" spans="13:15" x14ac:dyDescent="0.25">
      <c r="M3640" s="2"/>
      <c r="O3640" s="1"/>
    </row>
    <row r="3641" spans="13:15" x14ac:dyDescent="0.25">
      <c r="M3641" s="2"/>
      <c r="O3641" s="1"/>
    </row>
    <row r="3642" spans="13:15" x14ac:dyDescent="0.25">
      <c r="M3642" s="2"/>
      <c r="O3642" s="1"/>
    </row>
    <row r="3643" spans="13:15" x14ac:dyDescent="0.25">
      <c r="M3643" s="2"/>
      <c r="O3643" s="1"/>
    </row>
    <row r="3644" spans="13:15" x14ac:dyDescent="0.25">
      <c r="M3644" s="2"/>
      <c r="O3644" s="1"/>
    </row>
    <row r="3645" spans="13:15" x14ac:dyDescent="0.25">
      <c r="M3645" s="2"/>
      <c r="O3645" s="1"/>
    </row>
    <row r="3646" spans="13:15" x14ac:dyDescent="0.25">
      <c r="M3646" s="2"/>
      <c r="O3646" s="1"/>
    </row>
    <row r="3647" spans="13:15" x14ac:dyDescent="0.25">
      <c r="M3647" s="2"/>
      <c r="O3647" s="1"/>
    </row>
    <row r="3648" spans="13:15" x14ac:dyDescent="0.25">
      <c r="M3648" s="2"/>
      <c r="O3648" s="1"/>
    </row>
    <row r="3649" spans="13:15" x14ac:dyDescent="0.25">
      <c r="M3649" s="2"/>
      <c r="O3649" s="1"/>
    </row>
    <row r="3650" spans="13:15" x14ac:dyDescent="0.25">
      <c r="M3650" s="2"/>
      <c r="O3650" s="1"/>
    </row>
    <row r="3651" spans="13:15" x14ac:dyDescent="0.25">
      <c r="O3651" s="1"/>
    </row>
    <row r="3652" spans="13:15" x14ac:dyDescent="0.25">
      <c r="M3652" s="2"/>
      <c r="O3652" s="1"/>
    </row>
    <row r="3653" spans="13:15" x14ac:dyDescent="0.25">
      <c r="M3653" s="2"/>
      <c r="O3653" s="1"/>
    </row>
    <row r="3654" spans="13:15" x14ac:dyDescent="0.25">
      <c r="M3654" s="2"/>
      <c r="O3654" s="1"/>
    </row>
    <row r="3655" spans="13:15" x14ac:dyDescent="0.25">
      <c r="M3655" s="2"/>
      <c r="O3655" s="1"/>
    </row>
    <row r="3656" spans="13:15" x14ac:dyDescent="0.25">
      <c r="M3656" s="2"/>
      <c r="O3656" s="1"/>
    </row>
    <row r="3657" spans="13:15" x14ac:dyDescent="0.25">
      <c r="M3657" s="2"/>
      <c r="O3657" s="1"/>
    </row>
    <row r="3658" spans="13:15" x14ac:dyDescent="0.25">
      <c r="M3658" s="2"/>
      <c r="O3658" s="1"/>
    </row>
    <row r="3659" spans="13:15" x14ac:dyDescent="0.25">
      <c r="M3659" s="2"/>
      <c r="O3659" s="1"/>
    </row>
    <row r="3660" spans="13:15" x14ac:dyDescent="0.25">
      <c r="M3660" s="2"/>
      <c r="O3660" s="1"/>
    </row>
    <row r="3661" spans="13:15" x14ac:dyDescent="0.25">
      <c r="M3661" s="2"/>
      <c r="O3661" s="1"/>
    </row>
    <row r="3662" spans="13:15" x14ac:dyDescent="0.25">
      <c r="M3662" s="2"/>
      <c r="O3662" s="1"/>
    </row>
    <row r="3663" spans="13:15" x14ac:dyDescent="0.25">
      <c r="M3663" s="2"/>
      <c r="O3663" s="1"/>
    </row>
    <row r="3664" spans="13:15" x14ac:dyDescent="0.25">
      <c r="M3664" s="2"/>
      <c r="O3664" s="1"/>
    </row>
    <row r="3665" spans="13:15" x14ac:dyDescent="0.25">
      <c r="M3665" s="2"/>
      <c r="O3665" s="1"/>
    </row>
    <row r="3666" spans="13:15" x14ac:dyDescent="0.25">
      <c r="M3666" s="2"/>
      <c r="O3666" s="1"/>
    </row>
    <row r="3667" spans="13:15" x14ac:dyDescent="0.25">
      <c r="M3667" s="2"/>
      <c r="O3667" s="1"/>
    </row>
    <row r="3668" spans="13:15" x14ac:dyDescent="0.25">
      <c r="M3668" s="2"/>
      <c r="O3668" s="1"/>
    </row>
    <row r="3669" spans="13:15" x14ac:dyDescent="0.25">
      <c r="M3669" s="2"/>
      <c r="O3669" s="1"/>
    </row>
    <row r="3670" spans="13:15" x14ac:dyDescent="0.25">
      <c r="M3670" s="2"/>
      <c r="O3670" s="1"/>
    </row>
    <row r="3671" spans="13:15" x14ac:dyDescent="0.25">
      <c r="M3671" s="2"/>
      <c r="O3671" s="1"/>
    </row>
    <row r="3672" spans="13:15" x14ac:dyDescent="0.25">
      <c r="M3672" s="2"/>
      <c r="O3672" s="1"/>
    </row>
    <row r="3673" spans="13:15" x14ac:dyDescent="0.25">
      <c r="M3673" s="2"/>
      <c r="O3673" s="1"/>
    </row>
    <row r="3674" spans="13:15" x14ac:dyDescent="0.25">
      <c r="M3674" s="2"/>
      <c r="O3674" s="1"/>
    </row>
    <row r="3675" spans="13:15" x14ac:dyDescent="0.25">
      <c r="M3675" s="2"/>
      <c r="O3675" s="1"/>
    </row>
    <row r="3676" spans="13:15" x14ac:dyDescent="0.25">
      <c r="O3676" s="1"/>
    </row>
    <row r="3677" spans="13:15" x14ac:dyDescent="0.25">
      <c r="M3677" s="2"/>
      <c r="O3677" s="1"/>
    </row>
    <row r="3678" spans="13:15" x14ac:dyDescent="0.25">
      <c r="M3678" s="2"/>
      <c r="O3678" s="1"/>
    </row>
    <row r="3679" spans="13:15" x14ac:dyDescent="0.25">
      <c r="M3679" s="2"/>
      <c r="O3679" s="1"/>
    </row>
    <row r="3680" spans="13:15" x14ac:dyDescent="0.25">
      <c r="M3680" s="2"/>
      <c r="O3680" s="1"/>
    </row>
    <row r="3681" spans="13:15" x14ac:dyDescent="0.25">
      <c r="M3681" s="2"/>
      <c r="O3681" s="1"/>
    </row>
    <row r="3682" spans="13:15" x14ac:dyDescent="0.25">
      <c r="M3682" s="2"/>
      <c r="O3682" s="1"/>
    </row>
    <row r="3683" spans="13:15" x14ac:dyDescent="0.25">
      <c r="M3683" s="2"/>
      <c r="O3683" s="1"/>
    </row>
    <row r="3684" spans="13:15" x14ac:dyDescent="0.25">
      <c r="M3684" s="2"/>
      <c r="O3684" s="1"/>
    </row>
    <row r="3685" spans="13:15" x14ac:dyDescent="0.25">
      <c r="M3685" s="2"/>
      <c r="O3685" s="1"/>
    </row>
    <row r="3686" spans="13:15" x14ac:dyDescent="0.25">
      <c r="M3686" s="2"/>
      <c r="O3686" s="1"/>
    </row>
    <row r="3687" spans="13:15" x14ac:dyDescent="0.25">
      <c r="M3687" s="2"/>
      <c r="O3687" s="1"/>
    </row>
    <row r="3688" spans="13:15" x14ac:dyDescent="0.25">
      <c r="M3688" s="2"/>
      <c r="O3688" s="1"/>
    </row>
    <row r="3689" spans="13:15" x14ac:dyDescent="0.25">
      <c r="M3689" s="2"/>
      <c r="O3689" s="1"/>
    </row>
    <row r="3690" spans="13:15" x14ac:dyDescent="0.25">
      <c r="M3690" s="2"/>
      <c r="O3690" s="1"/>
    </row>
    <row r="3691" spans="13:15" x14ac:dyDescent="0.25">
      <c r="M3691" s="2"/>
      <c r="O3691" s="1"/>
    </row>
    <row r="3692" spans="13:15" x14ac:dyDescent="0.25">
      <c r="M3692" s="2"/>
      <c r="O3692" s="1"/>
    </row>
    <row r="3693" spans="13:15" x14ac:dyDescent="0.25">
      <c r="M3693" s="2"/>
      <c r="O3693" s="1"/>
    </row>
    <row r="3694" spans="13:15" x14ac:dyDescent="0.25">
      <c r="M3694" s="2"/>
      <c r="O3694" s="1"/>
    </row>
    <row r="3695" spans="13:15" x14ac:dyDescent="0.25">
      <c r="M3695" s="2"/>
      <c r="O3695" s="1"/>
    </row>
    <row r="3696" spans="13:15" x14ac:dyDescent="0.25">
      <c r="M3696" s="2"/>
      <c r="O3696" s="1"/>
    </row>
    <row r="3697" spans="13:15" x14ac:dyDescent="0.25">
      <c r="M3697" s="2"/>
      <c r="O3697" s="1"/>
    </row>
    <row r="3698" spans="13:15" x14ac:dyDescent="0.25">
      <c r="M3698" s="2"/>
      <c r="O3698" s="1"/>
    </row>
    <row r="3699" spans="13:15" x14ac:dyDescent="0.25">
      <c r="M3699" s="2"/>
      <c r="O3699" s="1"/>
    </row>
    <row r="3700" spans="13:15" x14ac:dyDescent="0.25">
      <c r="M3700" s="2"/>
      <c r="O3700" s="1"/>
    </row>
    <row r="3701" spans="13:15" x14ac:dyDescent="0.25">
      <c r="O3701" s="1"/>
    </row>
    <row r="3702" spans="13:15" x14ac:dyDescent="0.25">
      <c r="M3702" s="2"/>
      <c r="O3702" s="1"/>
    </row>
    <row r="3703" spans="13:15" x14ac:dyDescent="0.25">
      <c r="M3703" s="2"/>
      <c r="O3703" s="1"/>
    </row>
    <row r="3704" spans="13:15" x14ac:dyDescent="0.25">
      <c r="M3704" s="2"/>
      <c r="O3704" s="1"/>
    </row>
    <row r="3705" spans="13:15" x14ac:dyDescent="0.25">
      <c r="M3705" s="2"/>
      <c r="O3705" s="1"/>
    </row>
    <row r="3706" spans="13:15" x14ac:dyDescent="0.25">
      <c r="M3706" s="2"/>
      <c r="O3706" s="1"/>
    </row>
    <row r="3707" spans="13:15" x14ac:dyDescent="0.25">
      <c r="M3707" s="2"/>
      <c r="O3707" s="1"/>
    </row>
    <row r="3708" spans="13:15" x14ac:dyDescent="0.25">
      <c r="M3708" s="2"/>
      <c r="O3708" s="1"/>
    </row>
    <row r="3709" spans="13:15" x14ac:dyDescent="0.25">
      <c r="M3709" s="2"/>
      <c r="O3709" s="1"/>
    </row>
    <row r="3710" spans="13:15" x14ac:dyDescent="0.25">
      <c r="M3710" s="2"/>
      <c r="O3710" s="1"/>
    </row>
    <row r="3711" spans="13:15" x14ac:dyDescent="0.25">
      <c r="M3711" s="2"/>
      <c r="O3711" s="1"/>
    </row>
    <row r="3712" spans="13:15" x14ac:dyDescent="0.25">
      <c r="M3712" s="2"/>
      <c r="O3712" s="1"/>
    </row>
    <row r="3713" spans="13:15" x14ac:dyDescent="0.25">
      <c r="M3713" s="2"/>
      <c r="O3713" s="1"/>
    </row>
    <row r="3714" spans="13:15" x14ac:dyDescent="0.25">
      <c r="M3714" s="2"/>
      <c r="O3714" s="1"/>
    </row>
    <row r="3715" spans="13:15" x14ac:dyDescent="0.25">
      <c r="M3715" s="2"/>
      <c r="O3715" s="1"/>
    </row>
    <row r="3716" spans="13:15" x14ac:dyDescent="0.25">
      <c r="M3716" s="2"/>
      <c r="O3716" s="1"/>
    </row>
    <row r="3717" spans="13:15" x14ac:dyDescent="0.25">
      <c r="M3717" s="2"/>
      <c r="O3717" s="1"/>
    </row>
    <row r="3718" spans="13:15" x14ac:dyDescent="0.25">
      <c r="M3718" s="2"/>
      <c r="O3718" s="1"/>
    </row>
    <row r="3719" spans="13:15" x14ac:dyDescent="0.25">
      <c r="M3719" s="2"/>
      <c r="O3719" s="1"/>
    </row>
    <row r="3720" spans="13:15" x14ac:dyDescent="0.25">
      <c r="M3720" s="2"/>
      <c r="O3720" s="1"/>
    </row>
    <row r="3721" spans="13:15" x14ac:dyDescent="0.25">
      <c r="M3721" s="2"/>
      <c r="O3721" s="1"/>
    </row>
    <row r="3722" spans="13:15" x14ac:dyDescent="0.25">
      <c r="M3722" s="2"/>
      <c r="O3722" s="1"/>
    </row>
    <row r="3723" spans="13:15" x14ac:dyDescent="0.25">
      <c r="M3723" s="2"/>
      <c r="O3723" s="1"/>
    </row>
    <row r="3724" spans="13:15" x14ac:dyDescent="0.25">
      <c r="M3724" s="2"/>
      <c r="O3724" s="1"/>
    </row>
    <row r="3725" spans="13:15" x14ac:dyDescent="0.25">
      <c r="M3725" s="2"/>
      <c r="O3725" s="1"/>
    </row>
    <row r="3726" spans="13:15" x14ac:dyDescent="0.25">
      <c r="O3726" s="1"/>
    </row>
    <row r="3727" spans="13:15" x14ac:dyDescent="0.25">
      <c r="M3727" s="2"/>
      <c r="O3727" s="1"/>
    </row>
    <row r="3728" spans="13:15" x14ac:dyDescent="0.25">
      <c r="M3728" s="2"/>
      <c r="O3728" s="1"/>
    </row>
    <row r="3729" spans="13:15" x14ac:dyDescent="0.25">
      <c r="M3729" s="2"/>
      <c r="O3729" s="1"/>
    </row>
    <row r="3730" spans="13:15" x14ac:dyDescent="0.25">
      <c r="M3730" s="2"/>
      <c r="O3730" s="1"/>
    </row>
    <row r="3731" spans="13:15" x14ac:dyDescent="0.25">
      <c r="M3731" s="2"/>
      <c r="O3731" s="1"/>
    </row>
    <row r="3732" spans="13:15" x14ac:dyDescent="0.25">
      <c r="M3732" s="2"/>
      <c r="O3732" s="1"/>
    </row>
    <row r="3733" spans="13:15" x14ac:dyDescent="0.25">
      <c r="M3733" s="2"/>
      <c r="O3733" s="1"/>
    </row>
    <row r="3734" spans="13:15" x14ac:dyDescent="0.25">
      <c r="M3734" s="2"/>
      <c r="O3734" s="1"/>
    </row>
    <row r="3735" spans="13:15" x14ac:dyDescent="0.25">
      <c r="M3735" s="2"/>
      <c r="O3735" s="1"/>
    </row>
    <row r="3736" spans="13:15" x14ac:dyDescent="0.25">
      <c r="M3736" s="2"/>
      <c r="O3736" s="1"/>
    </row>
    <row r="3737" spans="13:15" x14ac:dyDescent="0.25">
      <c r="M3737" s="2"/>
      <c r="O3737" s="1"/>
    </row>
    <row r="3738" spans="13:15" x14ac:dyDescent="0.25">
      <c r="M3738" s="2"/>
      <c r="O3738" s="1"/>
    </row>
    <row r="3739" spans="13:15" x14ac:dyDescent="0.25">
      <c r="M3739" s="2"/>
      <c r="O3739" s="1"/>
    </row>
    <row r="3740" spans="13:15" x14ac:dyDescent="0.25">
      <c r="M3740" s="2"/>
      <c r="O3740" s="1"/>
    </row>
    <row r="3741" spans="13:15" x14ac:dyDescent="0.25">
      <c r="M3741" s="2"/>
      <c r="O3741" s="1"/>
    </row>
    <row r="3742" spans="13:15" x14ac:dyDescent="0.25">
      <c r="M3742" s="2"/>
      <c r="O3742" s="1"/>
    </row>
    <row r="3743" spans="13:15" x14ac:dyDescent="0.25">
      <c r="M3743" s="2"/>
      <c r="O3743" s="1"/>
    </row>
    <row r="3744" spans="13:15" x14ac:dyDescent="0.25">
      <c r="M3744" s="2"/>
      <c r="O3744" s="1"/>
    </row>
    <row r="3745" spans="13:15" x14ac:dyDescent="0.25">
      <c r="M3745" s="2"/>
      <c r="O3745" s="1"/>
    </row>
    <row r="3746" spans="13:15" x14ac:dyDescent="0.25">
      <c r="M3746" s="2"/>
      <c r="O3746" s="1"/>
    </row>
    <row r="3747" spans="13:15" x14ac:dyDescent="0.25">
      <c r="M3747" s="2"/>
      <c r="O3747" s="1"/>
    </row>
    <row r="3748" spans="13:15" x14ac:dyDescent="0.25">
      <c r="M3748" s="2"/>
      <c r="O3748" s="1"/>
    </row>
    <row r="3749" spans="13:15" x14ac:dyDescent="0.25">
      <c r="M3749" s="2"/>
      <c r="O3749" s="1"/>
    </row>
    <row r="3750" spans="13:15" x14ac:dyDescent="0.25">
      <c r="M3750" s="2"/>
      <c r="O3750" s="1"/>
    </row>
    <row r="3751" spans="13:15" x14ac:dyDescent="0.25">
      <c r="O3751" s="1"/>
    </row>
    <row r="3752" spans="13:15" x14ac:dyDescent="0.25">
      <c r="M3752" s="2"/>
      <c r="O3752" s="1"/>
    </row>
    <row r="3753" spans="13:15" x14ac:dyDescent="0.25">
      <c r="M3753" s="2"/>
      <c r="O3753" s="1"/>
    </row>
    <row r="3754" spans="13:15" x14ac:dyDescent="0.25">
      <c r="M3754" s="2"/>
      <c r="O3754" s="1"/>
    </row>
    <row r="3755" spans="13:15" x14ac:dyDescent="0.25">
      <c r="M3755" s="2"/>
      <c r="O3755" s="1"/>
    </row>
    <row r="3756" spans="13:15" x14ac:dyDescent="0.25">
      <c r="M3756" s="2"/>
      <c r="O3756" s="1"/>
    </row>
    <row r="3757" spans="13:15" x14ac:dyDescent="0.25">
      <c r="M3757" s="2"/>
      <c r="O3757" s="1"/>
    </row>
    <row r="3758" spans="13:15" x14ac:dyDescent="0.25">
      <c r="M3758" s="2"/>
      <c r="O3758" s="1"/>
    </row>
    <row r="3759" spans="13:15" x14ac:dyDescent="0.25">
      <c r="M3759" s="2"/>
      <c r="O3759" s="1"/>
    </row>
    <row r="3760" spans="13:15" x14ac:dyDescent="0.25">
      <c r="M3760" s="2"/>
      <c r="O3760" s="1"/>
    </row>
    <row r="3761" spans="13:15" x14ac:dyDescent="0.25">
      <c r="M3761" s="2"/>
      <c r="O3761" s="1"/>
    </row>
    <row r="3762" spans="13:15" x14ac:dyDescent="0.25">
      <c r="M3762" s="2"/>
      <c r="O3762" s="1"/>
    </row>
    <row r="3763" spans="13:15" x14ac:dyDescent="0.25">
      <c r="M3763" s="2"/>
      <c r="O3763" s="1"/>
    </row>
    <row r="3764" spans="13:15" x14ac:dyDescent="0.25">
      <c r="M3764" s="2"/>
      <c r="O3764" s="1"/>
    </row>
    <row r="3765" spans="13:15" x14ac:dyDescent="0.25">
      <c r="M3765" s="2"/>
      <c r="O3765" s="1"/>
    </row>
    <row r="3766" spans="13:15" x14ac:dyDescent="0.25">
      <c r="M3766" s="2"/>
      <c r="O3766" s="1"/>
    </row>
    <row r="3767" spans="13:15" x14ac:dyDescent="0.25">
      <c r="M3767" s="2"/>
      <c r="O3767" s="1"/>
    </row>
    <row r="3768" spans="13:15" x14ac:dyDescent="0.25">
      <c r="M3768" s="2"/>
      <c r="O3768" s="1"/>
    </row>
    <row r="3769" spans="13:15" x14ac:dyDescent="0.25">
      <c r="M3769" s="2"/>
      <c r="O3769" s="1"/>
    </row>
    <row r="3770" spans="13:15" x14ac:dyDescent="0.25">
      <c r="M3770" s="2"/>
      <c r="O3770" s="1"/>
    </row>
    <row r="3771" spans="13:15" x14ac:dyDescent="0.25">
      <c r="M3771" s="2"/>
      <c r="O3771" s="1"/>
    </row>
    <row r="3772" spans="13:15" x14ac:dyDescent="0.25">
      <c r="M3772" s="2"/>
      <c r="O3772" s="1"/>
    </row>
    <row r="3773" spans="13:15" x14ac:dyDescent="0.25">
      <c r="M3773" s="2"/>
      <c r="O3773" s="1"/>
    </row>
    <row r="3774" spans="13:15" x14ac:dyDescent="0.25">
      <c r="M3774" s="2"/>
      <c r="O3774" s="1"/>
    </row>
    <row r="3775" spans="13:15" x14ac:dyDescent="0.25">
      <c r="M3775" s="2"/>
      <c r="O3775" s="1"/>
    </row>
    <row r="3776" spans="13:15" x14ac:dyDescent="0.25">
      <c r="O3776" s="1"/>
    </row>
    <row r="3777" spans="13:15" x14ac:dyDescent="0.25">
      <c r="M3777" s="2"/>
      <c r="O3777" s="1"/>
    </row>
    <row r="3778" spans="13:15" x14ac:dyDescent="0.25">
      <c r="M3778" s="2"/>
      <c r="O3778" s="1"/>
    </row>
    <row r="3779" spans="13:15" x14ac:dyDescent="0.25">
      <c r="M3779" s="2"/>
      <c r="O3779" s="1"/>
    </row>
    <row r="3780" spans="13:15" x14ac:dyDescent="0.25">
      <c r="M3780" s="2"/>
      <c r="O3780" s="1"/>
    </row>
    <row r="3781" spans="13:15" x14ac:dyDescent="0.25">
      <c r="M3781" s="2"/>
      <c r="O3781" s="1"/>
    </row>
    <row r="3782" spans="13:15" x14ac:dyDescent="0.25">
      <c r="M3782" s="2"/>
      <c r="O3782" s="1"/>
    </row>
    <row r="3783" spans="13:15" x14ac:dyDescent="0.25">
      <c r="M3783" s="2"/>
      <c r="O3783" s="1"/>
    </row>
    <row r="3784" spans="13:15" x14ac:dyDescent="0.25">
      <c r="M3784" s="2"/>
      <c r="O3784" s="1"/>
    </row>
    <row r="3785" spans="13:15" x14ac:dyDescent="0.25">
      <c r="M3785" s="2"/>
      <c r="O3785" s="1"/>
    </row>
    <row r="3786" spans="13:15" x14ac:dyDescent="0.25">
      <c r="M3786" s="2"/>
      <c r="O3786" s="1"/>
    </row>
    <row r="3787" spans="13:15" x14ac:dyDescent="0.25">
      <c r="M3787" s="2"/>
      <c r="O3787" s="1"/>
    </row>
    <row r="3788" spans="13:15" x14ac:dyDescent="0.25">
      <c r="M3788" s="2"/>
      <c r="O3788" s="1"/>
    </row>
    <row r="3789" spans="13:15" x14ac:dyDescent="0.25">
      <c r="M3789" s="2"/>
      <c r="O3789" s="1"/>
    </row>
    <row r="3790" spans="13:15" x14ac:dyDescent="0.25">
      <c r="M3790" s="2"/>
      <c r="O3790" s="1"/>
    </row>
    <row r="3791" spans="13:15" x14ac:dyDescent="0.25">
      <c r="M3791" s="2"/>
      <c r="O3791" s="1"/>
    </row>
    <row r="3792" spans="13:15" x14ac:dyDescent="0.25">
      <c r="M3792" s="2"/>
      <c r="O3792" s="1"/>
    </row>
    <row r="3793" spans="13:15" x14ac:dyDescent="0.25">
      <c r="M3793" s="2"/>
      <c r="O3793" s="1"/>
    </row>
    <row r="3794" spans="13:15" x14ac:dyDescent="0.25">
      <c r="M3794" s="2"/>
      <c r="O3794" s="1"/>
    </row>
    <row r="3795" spans="13:15" x14ac:dyDescent="0.25">
      <c r="M3795" s="2"/>
      <c r="O3795" s="1"/>
    </row>
    <row r="3796" spans="13:15" x14ac:dyDescent="0.25">
      <c r="M3796" s="2"/>
      <c r="O3796" s="1"/>
    </row>
    <row r="3797" spans="13:15" x14ac:dyDescent="0.25">
      <c r="M3797" s="2"/>
      <c r="O3797" s="1"/>
    </row>
    <row r="3798" spans="13:15" x14ac:dyDescent="0.25">
      <c r="M3798" s="2"/>
      <c r="O3798" s="1"/>
    </row>
    <row r="3799" spans="13:15" x14ac:dyDescent="0.25">
      <c r="M3799" s="2"/>
      <c r="O3799" s="1"/>
    </row>
    <row r="3800" spans="13:15" x14ac:dyDescent="0.25">
      <c r="M3800" s="2"/>
      <c r="O3800" s="1"/>
    </row>
    <row r="3801" spans="13:15" x14ac:dyDescent="0.25">
      <c r="O3801" s="1"/>
    </row>
    <row r="3802" spans="13:15" x14ac:dyDescent="0.25">
      <c r="M3802" s="2"/>
      <c r="O3802" s="1"/>
    </row>
    <row r="3803" spans="13:15" x14ac:dyDescent="0.25">
      <c r="M3803" s="2"/>
      <c r="O3803" s="1"/>
    </row>
    <row r="3804" spans="13:15" x14ac:dyDescent="0.25">
      <c r="M3804" s="2"/>
      <c r="O3804" s="1"/>
    </row>
    <row r="3805" spans="13:15" x14ac:dyDescent="0.25">
      <c r="M3805" s="2"/>
      <c r="O3805" s="1"/>
    </row>
    <row r="3806" spans="13:15" x14ac:dyDescent="0.25">
      <c r="M3806" s="2"/>
      <c r="O3806" s="1"/>
    </row>
    <row r="3807" spans="13:15" x14ac:dyDescent="0.25">
      <c r="M3807" s="2"/>
      <c r="O3807" s="1"/>
    </row>
    <row r="3808" spans="13:15" x14ac:dyDescent="0.25">
      <c r="M3808" s="2"/>
      <c r="O3808" s="1"/>
    </row>
    <row r="3809" spans="13:15" x14ac:dyDescent="0.25">
      <c r="M3809" s="2"/>
      <c r="O3809" s="1"/>
    </row>
    <row r="3810" spans="13:15" x14ac:dyDescent="0.25">
      <c r="M3810" s="2"/>
      <c r="O3810" s="1"/>
    </row>
    <row r="3811" spans="13:15" x14ac:dyDescent="0.25">
      <c r="M3811" s="2"/>
      <c r="O3811" s="1"/>
    </row>
    <row r="3812" spans="13:15" x14ac:dyDescent="0.25">
      <c r="M3812" s="2"/>
      <c r="O3812" s="1"/>
    </row>
    <row r="3813" spans="13:15" x14ac:dyDescent="0.25">
      <c r="M3813" s="2"/>
      <c r="O3813" s="1"/>
    </row>
    <row r="3814" spans="13:15" x14ac:dyDescent="0.25">
      <c r="M3814" s="2"/>
      <c r="O3814" s="1"/>
    </row>
    <row r="3815" spans="13:15" x14ac:dyDescent="0.25">
      <c r="M3815" s="2"/>
      <c r="O3815" s="1"/>
    </row>
    <row r="3816" spans="13:15" x14ac:dyDescent="0.25">
      <c r="M3816" s="2"/>
      <c r="O3816" s="1"/>
    </row>
    <row r="3817" spans="13:15" x14ac:dyDescent="0.25">
      <c r="M3817" s="2"/>
      <c r="O3817" s="1"/>
    </row>
    <row r="3818" spans="13:15" x14ac:dyDescent="0.25">
      <c r="M3818" s="2"/>
      <c r="O3818" s="1"/>
    </row>
    <row r="3819" spans="13:15" x14ac:dyDescent="0.25">
      <c r="M3819" s="2"/>
      <c r="O3819" s="1"/>
    </row>
    <row r="3820" spans="13:15" x14ac:dyDescent="0.25">
      <c r="M3820" s="2"/>
      <c r="O3820" s="1"/>
    </row>
    <row r="3821" spans="13:15" x14ac:dyDescent="0.25">
      <c r="M3821" s="2"/>
      <c r="O3821" s="1"/>
    </row>
    <row r="3822" spans="13:15" x14ac:dyDescent="0.25">
      <c r="M3822" s="2"/>
      <c r="O3822" s="1"/>
    </row>
    <row r="3823" spans="13:15" x14ac:dyDescent="0.25">
      <c r="M3823" s="2"/>
      <c r="O3823" s="1"/>
    </row>
    <row r="3824" spans="13:15" x14ac:dyDescent="0.25">
      <c r="M3824" s="2"/>
      <c r="O3824" s="1"/>
    </row>
    <row r="3825" spans="13:15" x14ac:dyDescent="0.25">
      <c r="M3825" s="2"/>
      <c r="O3825" s="1"/>
    </row>
    <row r="3826" spans="13:15" x14ac:dyDescent="0.25">
      <c r="O3826" s="1"/>
    </row>
    <row r="3827" spans="13:15" x14ac:dyDescent="0.25">
      <c r="M3827" s="2"/>
      <c r="O3827" s="1"/>
    </row>
    <row r="3828" spans="13:15" x14ac:dyDescent="0.25">
      <c r="M3828" s="2"/>
      <c r="O3828" s="1"/>
    </row>
    <row r="3829" spans="13:15" x14ac:dyDescent="0.25">
      <c r="M3829" s="2"/>
      <c r="O3829" s="1"/>
    </row>
    <row r="3830" spans="13:15" x14ac:dyDescent="0.25">
      <c r="M3830" s="2"/>
      <c r="O3830" s="1"/>
    </row>
    <row r="3831" spans="13:15" x14ac:dyDescent="0.25">
      <c r="M3831" s="2"/>
      <c r="O3831" s="1"/>
    </row>
    <row r="3832" spans="13:15" x14ac:dyDescent="0.25">
      <c r="M3832" s="2"/>
      <c r="O3832" s="1"/>
    </row>
    <row r="3833" spans="13:15" x14ac:dyDescent="0.25">
      <c r="M3833" s="2"/>
      <c r="O3833" s="1"/>
    </row>
    <row r="3834" spans="13:15" x14ac:dyDescent="0.25">
      <c r="M3834" s="2"/>
      <c r="O3834" s="1"/>
    </row>
    <row r="3835" spans="13:15" x14ac:dyDescent="0.25">
      <c r="M3835" s="2"/>
      <c r="O3835" s="1"/>
    </row>
    <row r="3836" spans="13:15" x14ac:dyDescent="0.25">
      <c r="M3836" s="2"/>
      <c r="O3836" s="1"/>
    </row>
    <row r="3837" spans="13:15" x14ac:dyDescent="0.25">
      <c r="M3837" s="2"/>
      <c r="O3837" s="1"/>
    </row>
    <row r="3838" spans="13:15" x14ac:dyDescent="0.25">
      <c r="M3838" s="2"/>
      <c r="O3838" s="1"/>
    </row>
    <row r="3839" spans="13:15" x14ac:dyDescent="0.25">
      <c r="M3839" s="2"/>
      <c r="O3839" s="1"/>
    </row>
    <row r="3840" spans="13:15" x14ac:dyDescent="0.25">
      <c r="M3840" s="2"/>
      <c r="O3840" s="1"/>
    </row>
    <row r="3841" spans="13:15" x14ac:dyDescent="0.25">
      <c r="M3841" s="2"/>
      <c r="O3841" s="1"/>
    </row>
    <row r="3842" spans="13:15" x14ac:dyDescent="0.25">
      <c r="M3842" s="2"/>
      <c r="O3842" s="1"/>
    </row>
    <row r="3843" spans="13:15" x14ac:dyDescent="0.25">
      <c r="M3843" s="2"/>
      <c r="O3843" s="1"/>
    </row>
    <row r="3844" spans="13:15" x14ac:dyDescent="0.25">
      <c r="M3844" s="2"/>
      <c r="O3844" s="1"/>
    </row>
    <row r="3845" spans="13:15" x14ac:dyDescent="0.25">
      <c r="M3845" s="2"/>
      <c r="O3845" s="1"/>
    </row>
    <row r="3846" spans="13:15" x14ac:dyDescent="0.25">
      <c r="M3846" s="2"/>
      <c r="O3846" s="1"/>
    </row>
    <row r="3847" spans="13:15" x14ac:dyDescent="0.25">
      <c r="M3847" s="2"/>
      <c r="O3847" s="1"/>
    </row>
    <row r="3848" spans="13:15" x14ac:dyDescent="0.25">
      <c r="M3848" s="2"/>
      <c r="O3848" s="1"/>
    </row>
    <row r="3849" spans="13:15" x14ac:dyDescent="0.25">
      <c r="M3849" s="2"/>
      <c r="O3849" s="1"/>
    </row>
    <row r="3850" spans="13:15" x14ac:dyDescent="0.25">
      <c r="M3850" s="2"/>
      <c r="O3850" s="1"/>
    </row>
    <row r="3851" spans="13:15" x14ac:dyDescent="0.25">
      <c r="O3851" s="1"/>
    </row>
    <row r="3852" spans="13:15" x14ac:dyDescent="0.25">
      <c r="M3852" s="2"/>
      <c r="O3852" s="1"/>
    </row>
    <row r="3853" spans="13:15" x14ac:dyDescent="0.25">
      <c r="M3853" s="2"/>
      <c r="O3853" s="1"/>
    </row>
    <row r="3854" spans="13:15" x14ac:dyDescent="0.25">
      <c r="M3854" s="2"/>
      <c r="O3854" s="1"/>
    </row>
    <row r="3855" spans="13:15" x14ac:dyDescent="0.25">
      <c r="M3855" s="2"/>
      <c r="O3855" s="1"/>
    </row>
    <row r="3856" spans="13:15" x14ac:dyDescent="0.25">
      <c r="M3856" s="2"/>
      <c r="O3856" s="1"/>
    </row>
    <row r="3857" spans="13:15" x14ac:dyDescent="0.25">
      <c r="M3857" s="2"/>
      <c r="O3857" s="1"/>
    </row>
    <row r="3858" spans="13:15" x14ac:dyDescent="0.25">
      <c r="M3858" s="2"/>
      <c r="O3858" s="1"/>
    </row>
    <row r="3859" spans="13:15" x14ac:dyDescent="0.25">
      <c r="M3859" s="2"/>
      <c r="O3859" s="1"/>
    </row>
    <row r="3860" spans="13:15" x14ac:dyDescent="0.25">
      <c r="M3860" s="2"/>
      <c r="O3860" s="1"/>
    </row>
    <row r="3861" spans="13:15" x14ac:dyDescent="0.25">
      <c r="M3861" s="2"/>
      <c r="O3861" s="1"/>
    </row>
    <row r="3862" spans="13:15" x14ac:dyDescent="0.25">
      <c r="M3862" s="2"/>
      <c r="O3862" s="1"/>
    </row>
    <row r="3863" spans="13:15" x14ac:dyDescent="0.25">
      <c r="M3863" s="2"/>
      <c r="O3863" s="1"/>
    </row>
    <row r="3864" spans="13:15" x14ac:dyDescent="0.25">
      <c r="M3864" s="2"/>
      <c r="O3864" s="1"/>
    </row>
    <row r="3865" spans="13:15" x14ac:dyDescent="0.25">
      <c r="M3865" s="2"/>
      <c r="O3865" s="1"/>
    </row>
    <row r="3866" spans="13:15" x14ac:dyDescent="0.25">
      <c r="M3866" s="2"/>
      <c r="O3866" s="1"/>
    </row>
    <row r="3867" spans="13:15" x14ac:dyDescent="0.25">
      <c r="M3867" s="2"/>
      <c r="O3867" s="1"/>
    </row>
    <row r="3868" spans="13:15" x14ac:dyDescent="0.25">
      <c r="M3868" s="2"/>
      <c r="O3868" s="1"/>
    </row>
    <row r="3869" spans="13:15" x14ac:dyDescent="0.25">
      <c r="M3869" s="2"/>
      <c r="O3869" s="1"/>
    </row>
    <row r="3870" spans="13:15" x14ac:dyDescent="0.25">
      <c r="M3870" s="2"/>
      <c r="O3870" s="1"/>
    </row>
    <row r="3871" spans="13:15" x14ac:dyDescent="0.25">
      <c r="M3871" s="2"/>
      <c r="O3871" s="1"/>
    </row>
    <row r="3872" spans="13:15" x14ac:dyDescent="0.25">
      <c r="M3872" s="2"/>
      <c r="O3872" s="1"/>
    </row>
    <row r="3873" spans="13:15" x14ac:dyDescent="0.25">
      <c r="M3873" s="2"/>
      <c r="O3873" s="1"/>
    </row>
    <row r="3874" spans="13:15" x14ac:dyDescent="0.25">
      <c r="M3874" s="2"/>
      <c r="O3874" s="1"/>
    </row>
    <row r="3875" spans="13:15" x14ac:dyDescent="0.25">
      <c r="M3875" s="2"/>
      <c r="O3875" s="1"/>
    </row>
    <row r="3876" spans="13:15" x14ac:dyDescent="0.25">
      <c r="O3876" s="1"/>
    </row>
    <row r="3877" spans="13:15" x14ac:dyDescent="0.25">
      <c r="M3877" s="2"/>
      <c r="O3877" s="1"/>
    </row>
    <row r="3878" spans="13:15" x14ac:dyDescent="0.25">
      <c r="M3878" s="2"/>
      <c r="O3878" s="1"/>
    </row>
    <row r="3879" spans="13:15" x14ac:dyDescent="0.25">
      <c r="M3879" s="2"/>
      <c r="O3879" s="1"/>
    </row>
    <row r="3880" spans="13:15" x14ac:dyDescent="0.25">
      <c r="M3880" s="2"/>
      <c r="O3880" s="1"/>
    </row>
    <row r="3881" spans="13:15" x14ac:dyDescent="0.25">
      <c r="M3881" s="2"/>
      <c r="O3881" s="1"/>
    </row>
    <row r="3882" spans="13:15" x14ac:dyDescent="0.25">
      <c r="M3882" s="2"/>
      <c r="O3882" s="1"/>
    </row>
    <row r="3883" spans="13:15" x14ac:dyDescent="0.25">
      <c r="M3883" s="2"/>
      <c r="O3883" s="1"/>
    </row>
    <row r="3884" spans="13:15" x14ac:dyDescent="0.25">
      <c r="M3884" s="2"/>
      <c r="O3884" s="1"/>
    </row>
    <row r="3885" spans="13:15" x14ac:dyDescent="0.25">
      <c r="M3885" s="2"/>
      <c r="O3885" s="1"/>
    </row>
    <row r="3886" spans="13:15" x14ac:dyDescent="0.25">
      <c r="M3886" s="2"/>
      <c r="O3886" s="1"/>
    </row>
    <row r="3887" spans="13:15" x14ac:dyDescent="0.25">
      <c r="M3887" s="2"/>
      <c r="O3887" s="1"/>
    </row>
    <row r="3888" spans="13:15" x14ac:dyDescent="0.25">
      <c r="M3888" s="2"/>
      <c r="O3888" s="1"/>
    </row>
    <row r="3889" spans="13:15" x14ac:dyDescent="0.25">
      <c r="M3889" s="2"/>
      <c r="O3889" s="1"/>
    </row>
    <row r="3890" spans="13:15" x14ac:dyDescent="0.25">
      <c r="M3890" s="2"/>
      <c r="O3890" s="1"/>
    </row>
    <row r="3891" spans="13:15" x14ac:dyDescent="0.25">
      <c r="M3891" s="2"/>
      <c r="O3891" s="1"/>
    </row>
    <row r="3892" spans="13:15" x14ac:dyDescent="0.25">
      <c r="M3892" s="2"/>
      <c r="O3892" s="1"/>
    </row>
    <row r="3893" spans="13:15" x14ac:dyDescent="0.25">
      <c r="M3893" s="2"/>
      <c r="O3893" s="1"/>
    </row>
    <row r="3894" spans="13:15" x14ac:dyDescent="0.25">
      <c r="M3894" s="2"/>
      <c r="O3894" s="1"/>
    </row>
    <row r="3895" spans="13:15" x14ac:dyDescent="0.25">
      <c r="M3895" s="2"/>
      <c r="O3895" s="1"/>
    </row>
    <row r="3896" spans="13:15" x14ac:dyDescent="0.25">
      <c r="M3896" s="2"/>
      <c r="O3896" s="1"/>
    </row>
    <row r="3897" spans="13:15" x14ac:dyDescent="0.25">
      <c r="M3897" s="2"/>
      <c r="O3897" s="1"/>
    </row>
    <row r="3898" spans="13:15" x14ac:dyDescent="0.25">
      <c r="M3898" s="2"/>
      <c r="O3898" s="1"/>
    </row>
    <row r="3899" spans="13:15" x14ac:dyDescent="0.25">
      <c r="M3899" s="2"/>
      <c r="O3899" s="1"/>
    </row>
    <row r="3900" spans="13:15" x14ac:dyDescent="0.25">
      <c r="M3900" s="2"/>
      <c r="O3900" s="1"/>
    </row>
    <row r="3901" spans="13:15" x14ac:dyDescent="0.25">
      <c r="O3901" s="1"/>
    </row>
    <row r="3902" spans="13:15" x14ac:dyDescent="0.25">
      <c r="M3902" s="2"/>
      <c r="O3902" s="1"/>
    </row>
    <row r="3903" spans="13:15" x14ac:dyDescent="0.25">
      <c r="M3903" s="2"/>
      <c r="O3903" s="1"/>
    </row>
    <row r="3904" spans="13:15" x14ac:dyDescent="0.25">
      <c r="M3904" s="2"/>
      <c r="O3904" s="1"/>
    </row>
    <row r="3905" spans="13:15" x14ac:dyDescent="0.25">
      <c r="M3905" s="2"/>
      <c r="O390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B5F0-54AD-4637-9B38-524159928F9A}">
  <dimension ref="A1:J30"/>
  <sheetViews>
    <sheetView workbookViewId="0">
      <selection activeCell="L1" sqref="L1:O7"/>
    </sheetView>
  </sheetViews>
  <sheetFormatPr baseColWidth="10" defaultRowHeight="15" x14ac:dyDescent="0.25"/>
  <cols>
    <col min="1" max="1" width="19.85546875" bestFit="1" customWidth="1"/>
  </cols>
  <sheetData>
    <row r="1" spans="1:10" x14ac:dyDescent="0.25">
      <c r="A1" t="s">
        <v>287</v>
      </c>
      <c r="B1" t="s">
        <v>286</v>
      </c>
      <c r="D1" t="s">
        <v>285</v>
      </c>
      <c r="G1" t="s">
        <v>275</v>
      </c>
    </row>
    <row r="2" spans="1:10" x14ac:dyDescent="0.25">
      <c r="A2" t="s">
        <v>275</v>
      </c>
      <c r="B2" t="s">
        <v>275</v>
      </c>
      <c r="D2" t="s">
        <v>275</v>
      </c>
      <c r="G2" t="s">
        <v>277</v>
      </c>
      <c r="I2" t="s">
        <v>303</v>
      </c>
    </row>
    <row r="3" spans="1:10" x14ac:dyDescent="0.25">
      <c r="A3" t="s">
        <v>276</v>
      </c>
      <c r="B3" t="s">
        <v>276</v>
      </c>
      <c r="D3" t="s">
        <v>276</v>
      </c>
      <c r="G3" t="s">
        <v>300</v>
      </c>
    </row>
    <row r="4" spans="1:10" x14ac:dyDescent="0.25">
      <c r="A4" t="s">
        <v>277</v>
      </c>
      <c r="B4" t="s">
        <v>280</v>
      </c>
      <c r="D4" t="s">
        <v>282</v>
      </c>
      <c r="G4" t="s">
        <v>301</v>
      </c>
      <c r="I4" t="s">
        <v>305</v>
      </c>
      <c r="J4" t="s">
        <v>304</v>
      </c>
    </row>
    <row r="5" spans="1:10" x14ac:dyDescent="0.25">
      <c r="A5" t="s">
        <v>278</v>
      </c>
      <c r="B5" t="s">
        <v>278</v>
      </c>
      <c r="D5" t="s">
        <v>283</v>
      </c>
      <c r="G5" t="s">
        <v>302</v>
      </c>
    </row>
    <row r="6" spans="1:10" x14ac:dyDescent="0.25">
      <c r="A6" t="s">
        <v>279</v>
      </c>
      <c r="B6" t="s">
        <v>281</v>
      </c>
      <c r="D6" t="s">
        <v>284</v>
      </c>
    </row>
    <row r="7" spans="1:10" x14ac:dyDescent="0.25">
      <c r="G7" t="s">
        <v>275</v>
      </c>
    </row>
    <row r="8" spans="1:10" x14ac:dyDescent="0.25">
      <c r="D8" t="s">
        <v>275</v>
      </c>
      <c r="G8" t="s">
        <v>298</v>
      </c>
      <c r="I8" t="s">
        <v>303</v>
      </c>
    </row>
    <row r="9" spans="1:10" x14ac:dyDescent="0.25">
      <c r="D9" t="s">
        <v>276</v>
      </c>
      <c r="G9" t="s">
        <v>306</v>
      </c>
    </row>
    <row r="10" spans="1:10" x14ac:dyDescent="0.25">
      <c r="D10" t="s">
        <v>288</v>
      </c>
      <c r="G10" t="s">
        <v>299</v>
      </c>
      <c r="I10" t="s">
        <v>305</v>
      </c>
      <c r="J10" t="s">
        <v>304</v>
      </c>
    </row>
    <row r="11" spans="1:10" x14ac:dyDescent="0.25">
      <c r="D11" t="s">
        <v>289</v>
      </c>
      <c r="G11" t="s">
        <v>307</v>
      </c>
    </row>
    <row r="12" spans="1:10" x14ac:dyDescent="0.25">
      <c r="D12" t="s">
        <v>290</v>
      </c>
    </row>
    <row r="13" spans="1:10" x14ac:dyDescent="0.25">
      <c r="G13" t="s">
        <v>275</v>
      </c>
    </row>
    <row r="14" spans="1:10" x14ac:dyDescent="0.25">
      <c r="D14" t="s">
        <v>275</v>
      </c>
      <c r="G14" t="s">
        <v>298</v>
      </c>
      <c r="I14" t="s">
        <v>303</v>
      </c>
    </row>
    <row r="15" spans="1:10" x14ac:dyDescent="0.25">
      <c r="D15" t="s">
        <v>276</v>
      </c>
      <c r="G15" t="s">
        <v>308</v>
      </c>
    </row>
    <row r="16" spans="1:10" x14ac:dyDescent="0.25">
      <c r="D16" t="s">
        <v>288</v>
      </c>
      <c r="G16" t="s">
        <v>299</v>
      </c>
      <c r="I16" t="s">
        <v>305</v>
      </c>
      <c r="J16" t="s">
        <v>304</v>
      </c>
    </row>
    <row r="17" spans="4:10" x14ac:dyDescent="0.25">
      <c r="D17" t="s">
        <v>291</v>
      </c>
      <c r="G17" t="s">
        <v>309</v>
      </c>
    </row>
    <row r="18" spans="4:10" x14ac:dyDescent="0.25">
      <c r="D18" t="s">
        <v>290</v>
      </c>
    </row>
    <row r="19" spans="4:10" x14ac:dyDescent="0.25">
      <c r="G19" t="s">
        <v>275</v>
      </c>
    </row>
    <row r="20" spans="4:10" x14ac:dyDescent="0.25">
      <c r="D20" t="s">
        <v>275</v>
      </c>
      <c r="G20" t="s">
        <v>310</v>
      </c>
      <c r="I20" t="s">
        <v>303</v>
      </c>
    </row>
    <row r="21" spans="4:10" x14ac:dyDescent="0.25">
      <c r="D21" t="s">
        <v>276</v>
      </c>
      <c r="G21" t="s">
        <v>311</v>
      </c>
    </row>
    <row r="22" spans="4:10" x14ac:dyDescent="0.25">
      <c r="D22" t="s">
        <v>292</v>
      </c>
      <c r="G22" t="s">
        <v>312</v>
      </c>
      <c r="I22" t="s">
        <v>305</v>
      </c>
      <c r="J22" t="s">
        <v>313</v>
      </c>
    </row>
    <row r="23" spans="4:10" x14ac:dyDescent="0.25">
      <c r="D23" t="s">
        <v>293</v>
      </c>
      <c r="G23" s="4" t="s">
        <v>314</v>
      </c>
    </row>
    <row r="24" spans="4:10" x14ac:dyDescent="0.25">
      <c r="D24" t="s">
        <v>294</v>
      </c>
      <c r="G24" s="3"/>
    </row>
    <row r="25" spans="4:10" x14ac:dyDescent="0.25">
      <c r="G25" t="s">
        <v>275</v>
      </c>
    </row>
    <row r="26" spans="4:10" x14ac:dyDescent="0.25">
      <c r="D26" t="s">
        <v>275</v>
      </c>
      <c r="G26" t="s">
        <v>310</v>
      </c>
      <c r="I26" t="s">
        <v>303</v>
      </c>
    </row>
    <row r="27" spans="4:10" x14ac:dyDescent="0.25">
      <c r="D27" t="s">
        <v>276</v>
      </c>
      <c r="G27" t="s">
        <v>311</v>
      </c>
    </row>
    <row r="28" spans="4:10" x14ac:dyDescent="0.25">
      <c r="D28" t="s">
        <v>295</v>
      </c>
      <c r="G28" t="s">
        <v>312</v>
      </c>
      <c r="I28" t="s">
        <v>305</v>
      </c>
      <c r="J28" t="s">
        <v>316</v>
      </c>
    </row>
    <row r="29" spans="4:10" x14ac:dyDescent="0.25">
      <c r="D29" t="s">
        <v>296</v>
      </c>
      <c r="G29" t="s">
        <v>315</v>
      </c>
    </row>
    <row r="30" spans="4:10" x14ac:dyDescent="0.25">
      <c r="D30" t="s">
        <v>297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20FD-8E07-4303-BEAE-B8E4270EA5CF}">
  <dimension ref="A1:L67"/>
  <sheetViews>
    <sheetView topLeftCell="A40" workbookViewId="0">
      <selection activeCell="L55" sqref="L55"/>
    </sheetView>
  </sheetViews>
  <sheetFormatPr baseColWidth="10" defaultRowHeight="15" x14ac:dyDescent="0.25"/>
  <cols>
    <col min="1" max="1" width="16.140625" bestFit="1" customWidth="1"/>
    <col min="2" max="2" width="12" bestFit="1" customWidth="1"/>
    <col min="3" max="3" width="6.5703125" bestFit="1" customWidth="1"/>
    <col min="4" max="4" width="16.140625" bestFit="1" customWidth="1"/>
    <col min="5" max="5" width="12" bestFit="1" customWidth="1"/>
    <col min="6" max="6" width="6.5703125" bestFit="1" customWidth="1"/>
    <col min="7" max="7" width="16.85546875" bestFit="1" customWidth="1"/>
    <col min="8" max="8" width="12" bestFit="1" customWidth="1"/>
    <col min="9" max="9" width="8.5703125" bestFit="1" customWidth="1"/>
  </cols>
  <sheetData>
    <row r="1" spans="1:8" x14ac:dyDescent="0.25">
      <c r="A1" t="s">
        <v>2352</v>
      </c>
      <c r="B1" s="5" t="s">
        <v>317</v>
      </c>
      <c r="D1" t="s">
        <v>2356</v>
      </c>
      <c r="E1" s="5" t="s">
        <v>1359</v>
      </c>
      <c r="H1" s="5" t="s">
        <v>1527</v>
      </c>
    </row>
    <row r="2" spans="1:8" x14ac:dyDescent="0.25">
      <c r="A2" t="s">
        <v>2353</v>
      </c>
      <c r="D2" t="s">
        <v>2357</v>
      </c>
      <c r="H2" s="1"/>
    </row>
    <row r="3" spans="1:8" x14ac:dyDescent="0.25">
      <c r="A3" t="s">
        <v>2354</v>
      </c>
      <c r="C3" s="12"/>
      <c r="D3" t="s">
        <v>2358</v>
      </c>
    </row>
    <row r="4" spans="1:8" x14ac:dyDescent="0.25">
      <c r="A4" t="s">
        <v>2349</v>
      </c>
      <c r="B4" t="s">
        <v>305</v>
      </c>
      <c r="C4" s="12" t="s">
        <v>2351</v>
      </c>
      <c r="D4" t="s">
        <v>2359</v>
      </c>
      <c r="E4" t="s">
        <v>305</v>
      </c>
      <c r="F4" s="12" t="s">
        <v>2363</v>
      </c>
      <c r="H4" t="s">
        <v>305</v>
      </c>
    </row>
    <row r="5" spans="1:8" x14ac:dyDescent="0.25">
      <c r="A5" t="s">
        <v>2347</v>
      </c>
      <c r="D5" t="s">
        <v>2362</v>
      </c>
    </row>
    <row r="6" spans="1:8" x14ac:dyDescent="0.25">
      <c r="A6" t="s">
        <v>2355</v>
      </c>
      <c r="D6" t="s">
        <v>2360</v>
      </c>
    </row>
    <row r="7" spans="1:8" x14ac:dyDescent="0.25">
      <c r="A7" t="s">
        <v>2350</v>
      </c>
      <c r="D7" t="s">
        <v>2361</v>
      </c>
    </row>
    <row r="9" spans="1:8" x14ac:dyDescent="0.25">
      <c r="B9" s="5" t="s">
        <v>465</v>
      </c>
      <c r="E9" s="5" t="s">
        <v>1366</v>
      </c>
      <c r="H9" s="5" t="s">
        <v>1528</v>
      </c>
    </row>
    <row r="10" spans="1:8" x14ac:dyDescent="0.25">
      <c r="H10" s="1"/>
    </row>
    <row r="12" spans="1:8" x14ac:dyDescent="0.25">
      <c r="B12" t="s">
        <v>305</v>
      </c>
      <c r="E12" t="s">
        <v>305</v>
      </c>
      <c r="H12" t="s">
        <v>305</v>
      </c>
    </row>
    <row r="17" spans="2:8" x14ac:dyDescent="0.25">
      <c r="B17" s="5" t="s">
        <v>466</v>
      </c>
      <c r="E17" s="5" t="s">
        <v>1525</v>
      </c>
      <c r="H17" s="5" t="s">
        <v>1529</v>
      </c>
    </row>
    <row r="19" spans="2:8" ht="17.25" customHeight="1" x14ac:dyDescent="0.25"/>
    <row r="20" spans="2:8" x14ac:dyDescent="0.25">
      <c r="B20" t="s">
        <v>305</v>
      </c>
      <c r="E20" t="s">
        <v>305</v>
      </c>
      <c r="H20" t="s">
        <v>305</v>
      </c>
    </row>
    <row r="25" spans="2:8" x14ac:dyDescent="0.25">
      <c r="B25" s="5" t="s">
        <v>467</v>
      </c>
      <c r="E25" s="5" t="s">
        <v>1526</v>
      </c>
      <c r="H25" s="5" t="s">
        <v>1530</v>
      </c>
    </row>
    <row r="28" spans="2:8" x14ac:dyDescent="0.25">
      <c r="B28" t="s">
        <v>305</v>
      </c>
      <c r="E28" t="s">
        <v>305</v>
      </c>
      <c r="H28" t="s">
        <v>305</v>
      </c>
    </row>
    <row r="33" spans="1:12" x14ac:dyDescent="0.25">
      <c r="A33" t="s">
        <v>2379</v>
      </c>
      <c r="E33" t="s">
        <v>2380</v>
      </c>
      <c r="J33" t="s">
        <v>2405</v>
      </c>
      <c r="L33" t="s">
        <v>2411</v>
      </c>
    </row>
    <row r="34" spans="1:12" x14ac:dyDescent="0.25">
      <c r="A34" t="s">
        <v>2368</v>
      </c>
      <c r="E34" t="s">
        <v>2381</v>
      </c>
      <c r="J34" t="s">
        <v>2400</v>
      </c>
    </row>
    <row r="35" spans="1:12" x14ac:dyDescent="0.25">
      <c r="A35" t="s">
        <v>2369</v>
      </c>
      <c r="E35" t="s">
        <v>2382</v>
      </c>
      <c r="J35" t="s">
        <v>2401</v>
      </c>
    </row>
    <row r="36" spans="1:12" x14ac:dyDescent="0.25">
      <c r="A36" t="s">
        <v>2358</v>
      </c>
      <c r="E36" t="s">
        <v>2383</v>
      </c>
      <c r="J36" t="s">
        <v>2383</v>
      </c>
    </row>
    <row r="37" spans="1:12" x14ac:dyDescent="0.25">
      <c r="A37" t="s">
        <v>2365</v>
      </c>
      <c r="B37">
        <v>1.2884</v>
      </c>
      <c r="E37" t="s">
        <v>2384</v>
      </c>
      <c r="J37" t="s">
        <v>2402</v>
      </c>
      <c r="L37">
        <v>0.12089999999999999</v>
      </c>
    </row>
    <row r="38" spans="1:12" x14ac:dyDescent="0.25">
      <c r="A38" t="s">
        <v>2366</v>
      </c>
      <c r="E38" t="s">
        <v>2385</v>
      </c>
      <c r="J38" t="s">
        <v>2403</v>
      </c>
    </row>
    <row r="39" spans="1:12" x14ac:dyDescent="0.25">
      <c r="A39" t="s">
        <v>2370</v>
      </c>
      <c r="E39" t="s">
        <v>2386</v>
      </c>
      <c r="J39" t="s">
        <v>2404</v>
      </c>
    </row>
    <row r="40" spans="1:12" x14ac:dyDescent="0.25">
      <c r="A40" t="s">
        <v>2371</v>
      </c>
      <c r="E40" t="s">
        <v>2387</v>
      </c>
      <c r="J40" t="s">
        <v>2387</v>
      </c>
    </row>
    <row r="41" spans="1:12" x14ac:dyDescent="0.25">
      <c r="A41" t="s">
        <v>2367</v>
      </c>
    </row>
    <row r="42" spans="1:12" x14ac:dyDescent="0.25">
      <c r="A42" t="s">
        <v>2364</v>
      </c>
      <c r="E42" t="s">
        <v>2388</v>
      </c>
    </row>
    <row r="43" spans="1:12" x14ac:dyDescent="0.25">
      <c r="E43" t="s">
        <v>2389</v>
      </c>
      <c r="J43" t="s">
        <v>2405</v>
      </c>
      <c r="L43" t="s">
        <v>2411</v>
      </c>
    </row>
    <row r="44" spans="1:12" x14ac:dyDescent="0.25">
      <c r="E44" t="s">
        <v>2383</v>
      </c>
      <c r="J44" t="s">
        <v>2406</v>
      </c>
    </row>
    <row r="45" spans="1:12" x14ac:dyDescent="0.25">
      <c r="E45" t="s">
        <v>2345</v>
      </c>
      <c r="J45" t="s">
        <v>2407</v>
      </c>
    </row>
    <row r="46" spans="1:12" x14ac:dyDescent="0.25">
      <c r="A46" t="s">
        <v>2372</v>
      </c>
      <c r="E46" t="s">
        <v>2390</v>
      </c>
      <c r="J46" t="s">
        <v>2383</v>
      </c>
    </row>
    <row r="47" spans="1:12" x14ac:dyDescent="0.25">
      <c r="A47" t="s">
        <v>2373</v>
      </c>
      <c r="E47" t="s">
        <v>2386</v>
      </c>
      <c r="J47" t="s">
        <v>2408</v>
      </c>
      <c r="L47">
        <v>0.17799999999999999</v>
      </c>
    </row>
    <row r="48" spans="1:12" x14ac:dyDescent="0.25">
      <c r="A48" t="s">
        <v>2374</v>
      </c>
      <c r="E48" t="s">
        <v>2387</v>
      </c>
      <c r="J48" t="s">
        <v>2409</v>
      </c>
    </row>
    <row r="49" spans="1:12" x14ac:dyDescent="0.25">
      <c r="A49" t="s">
        <v>2375</v>
      </c>
      <c r="B49">
        <v>2.9371</v>
      </c>
      <c r="J49" t="s">
        <v>2410</v>
      </c>
    </row>
    <row r="50" spans="1:12" x14ac:dyDescent="0.25">
      <c r="A50" t="s">
        <v>2365</v>
      </c>
      <c r="E50" t="s">
        <v>2391</v>
      </c>
      <c r="J50" t="s">
        <v>2387</v>
      </c>
    </row>
    <row r="51" spans="1:12" x14ac:dyDescent="0.25">
      <c r="A51" t="s">
        <v>2376</v>
      </c>
      <c r="E51" t="s">
        <v>2392</v>
      </c>
    </row>
    <row r="52" spans="1:12" x14ac:dyDescent="0.25">
      <c r="A52" t="s">
        <v>2377</v>
      </c>
      <c r="E52" t="s">
        <v>2383</v>
      </c>
      <c r="J52" t="s">
        <v>2417</v>
      </c>
    </row>
    <row r="53" spans="1:12" x14ac:dyDescent="0.25">
      <c r="A53" t="s">
        <v>2367</v>
      </c>
      <c r="E53" t="s">
        <v>2393</v>
      </c>
      <c r="J53" t="s">
        <v>2412</v>
      </c>
    </row>
    <row r="54" spans="1:12" x14ac:dyDescent="0.25">
      <c r="A54" t="s">
        <v>2378</v>
      </c>
      <c r="E54" t="s">
        <v>2394</v>
      </c>
      <c r="J54" t="s">
        <v>2413</v>
      </c>
      <c r="L54" t="s">
        <v>2418</v>
      </c>
    </row>
    <row r="55" spans="1:12" x14ac:dyDescent="0.25">
      <c r="A55" t="s">
        <v>2364</v>
      </c>
      <c r="E55" t="s">
        <v>2386</v>
      </c>
      <c r="J55" t="s">
        <v>2387</v>
      </c>
      <c r="L55">
        <v>0.33473999999999998</v>
      </c>
    </row>
    <row r="56" spans="1:12" x14ac:dyDescent="0.25">
      <c r="E56" t="s">
        <v>2387</v>
      </c>
      <c r="J56" t="s">
        <v>2414</v>
      </c>
    </row>
    <row r="57" spans="1:12" x14ac:dyDescent="0.25">
      <c r="J57" t="s">
        <v>2415</v>
      </c>
    </row>
    <row r="58" spans="1:12" x14ac:dyDescent="0.25">
      <c r="J58" t="s">
        <v>2416</v>
      </c>
    </row>
    <row r="61" spans="1:12" x14ac:dyDescent="0.25">
      <c r="E61" t="s">
        <v>2395</v>
      </c>
    </row>
    <row r="62" spans="1:12" x14ac:dyDescent="0.25">
      <c r="E62" t="s">
        <v>2396</v>
      </c>
    </row>
    <row r="63" spans="1:12" x14ac:dyDescent="0.25">
      <c r="E63" t="s">
        <v>2383</v>
      </c>
    </row>
    <row r="64" spans="1:12" x14ac:dyDescent="0.25">
      <c r="E64" t="s">
        <v>2397</v>
      </c>
      <c r="G64">
        <v>2.7191000000000001</v>
      </c>
    </row>
    <row r="65" spans="5:5" x14ac:dyDescent="0.25">
      <c r="E65" t="s">
        <v>2398</v>
      </c>
    </row>
    <row r="66" spans="5:5" x14ac:dyDescent="0.25">
      <c r="E66" t="s">
        <v>2399</v>
      </c>
    </row>
    <row r="67" spans="5:5" x14ac:dyDescent="0.25">
      <c r="E67" t="s">
        <v>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07C6-ACC0-48B0-86C5-FF2C34889DAD}">
  <dimension ref="A1:L29"/>
  <sheetViews>
    <sheetView workbookViewId="0">
      <selection sqref="A1:A7"/>
    </sheetView>
  </sheetViews>
  <sheetFormatPr baseColWidth="10" defaultRowHeight="15" x14ac:dyDescent="0.25"/>
  <cols>
    <col min="1" max="1" width="16.140625" bestFit="1" customWidth="1"/>
    <col min="2" max="2" width="12" bestFit="1" customWidth="1"/>
    <col min="3" max="3" width="8.140625" customWidth="1"/>
    <col min="4" max="4" width="16.140625" bestFit="1" customWidth="1"/>
    <col min="5" max="5" width="12" bestFit="1" customWidth="1"/>
    <col min="6" max="6" width="9.5703125" bestFit="1" customWidth="1"/>
    <col min="7" max="7" width="16.85546875" bestFit="1" customWidth="1"/>
    <col min="8" max="8" width="12" bestFit="1" customWidth="1"/>
    <col min="9" max="9" width="8.5703125" bestFit="1" customWidth="1"/>
    <col min="10" max="10" width="16.140625" bestFit="1" customWidth="1"/>
    <col min="11" max="11" width="12" bestFit="1" customWidth="1"/>
    <col min="12" max="12" width="8.5703125" bestFit="1" customWidth="1"/>
  </cols>
  <sheetData>
    <row r="1" spans="1:12" x14ac:dyDescent="0.25">
      <c r="A1" t="s">
        <v>2341</v>
      </c>
      <c r="B1" s="5" t="s">
        <v>317</v>
      </c>
      <c r="D1" t="s">
        <v>990</v>
      </c>
      <c r="E1" s="5" t="s">
        <v>317</v>
      </c>
      <c r="G1" t="s">
        <v>1679</v>
      </c>
      <c r="H1" s="5" t="s">
        <v>1526</v>
      </c>
      <c r="J1" t="s">
        <v>2335</v>
      </c>
      <c r="K1" s="5" t="s">
        <v>1530</v>
      </c>
    </row>
    <row r="2" spans="1:12" x14ac:dyDescent="0.25">
      <c r="A2" t="s">
        <v>2342</v>
      </c>
      <c r="D2" t="s">
        <v>992</v>
      </c>
      <c r="E2">
        <f>0.00000061436*60</f>
        <v>3.68616E-5</v>
      </c>
      <c r="G2" t="s">
        <v>1680</v>
      </c>
      <c r="H2" s="1">
        <f>0.00000026465*60</f>
        <v>1.5878999999999998E-5</v>
      </c>
      <c r="J2" t="s">
        <v>2336</v>
      </c>
      <c r="K2">
        <f>0.00000025356*60</f>
        <v>1.5213599999999999E-5</v>
      </c>
    </row>
    <row r="3" spans="1:12" x14ac:dyDescent="0.25">
      <c r="A3" t="s">
        <v>2343</v>
      </c>
      <c r="B3" t="s">
        <v>305</v>
      </c>
      <c r="C3" s="11" t="s">
        <v>2348</v>
      </c>
      <c r="D3" t="s">
        <v>464</v>
      </c>
      <c r="E3" t="s">
        <v>305</v>
      </c>
      <c r="F3" t="s">
        <v>991</v>
      </c>
      <c r="G3" t="s">
        <v>1681</v>
      </c>
      <c r="J3" t="s">
        <v>1681</v>
      </c>
    </row>
    <row r="4" spans="1:12" x14ac:dyDescent="0.25">
      <c r="A4" t="s">
        <v>2344</v>
      </c>
      <c r="C4" s="12"/>
      <c r="D4" t="s">
        <v>993</v>
      </c>
      <c r="G4" t="s">
        <v>1682</v>
      </c>
      <c r="H4" t="s">
        <v>305</v>
      </c>
      <c r="I4" t="s">
        <v>1685</v>
      </c>
      <c r="J4" t="s">
        <v>2337</v>
      </c>
      <c r="K4" t="s">
        <v>305</v>
      </c>
      <c r="L4" t="s">
        <v>2340</v>
      </c>
    </row>
    <row r="5" spans="1:12" x14ac:dyDescent="0.25">
      <c r="A5" t="s">
        <v>2345</v>
      </c>
      <c r="D5" t="s">
        <v>994</v>
      </c>
      <c r="G5" t="s">
        <v>1683</v>
      </c>
      <c r="H5" t="s">
        <v>1686</v>
      </c>
      <c r="J5" t="s">
        <v>2338</v>
      </c>
    </row>
    <row r="6" spans="1:12" x14ac:dyDescent="0.25">
      <c r="A6" t="s">
        <v>2346</v>
      </c>
      <c r="D6" t="s">
        <v>995</v>
      </c>
      <c r="G6" t="s">
        <v>1684</v>
      </c>
      <c r="J6" t="s">
        <v>2339</v>
      </c>
    </row>
    <row r="7" spans="1:12" x14ac:dyDescent="0.25">
      <c r="A7" t="s">
        <v>2347</v>
      </c>
    </row>
    <row r="9" spans="1:12" x14ac:dyDescent="0.25">
      <c r="A9" t="s">
        <v>984</v>
      </c>
      <c r="B9" s="5" t="s">
        <v>465</v>
      </c>
      <c r="D9" t="s">
        <v>1360</v>
      </c>
      <c r="E9" s="5" t="s">
        <v>1359</v>
      </c>
      <c r="G9" t="s">
        <v>1687</v>
      </c>
      <c r="H9" s="5" t="s">
        <v>1527</v>
      </c>
    </row>
    <row r="10" spans="1:12" x14ac:dyDescent="0.25">
      <c r="A10" t="s">
        <v>986</v>
      </c>
      <c r="B10">
        <f xml:space="preserve"> 0.00000086267*60</f>
        <v>5.17602E-5</v>
      </c>
      <c r="D10" t="s">
        <v>1361</v>
      </c>
      <c r="E10">
        <f>0.00000035619*60</f>
        <v>2.13714E-5</v>
      </c>
      <c r="G10" t="s">
        <v>1688</v>
      </c>
      <c r="H10" s="1">
        <f>0.0000003629*60</f>
        <v>2.1773999999999999E-5</v>
      </c>
    </row>
    <row r="11" spans="1:12" x14ac:dyDescent="0.25">
      <c r="A11" t="s">
        <v>464</v>
      </c>
      <c r="D11" t="s">
        <v>464</v>
      </c>
      <c r="G11" t="s">
        <v>1681</v>
      </c>
    </row>
    <row r="12" spans="1:12" x14ac:dyDescent="0.25">
      <c r="A12" t="s">
        <v>987</v>
      </c>
      <c r="B12" t="s">
        <v>305</v>
      </c>
      <c r="C12" t="s">
        <v>985</v>
      </c>
      <c r="D12" t="s">
        <v>1362</v>
      </c>
      <c r="E12" t="s">
        <v>305</v>
      </c>
      <c r="F12" t="s">
        <v>1365</v>
      </c>
      <c r="G12" t="s">
        <v>1689</v>
      </c>
      <c r="H12" t="s">
        <v>305</v>
      </c>
      <c r="I12" t="s">
        <v>1692</v>
      </c>
    </row>
    <row r="13" spans="1:12" x14ac:dyDescent="0.25">
      <c r="A13" t="s">
        <v>988</v>
      </c>
      <c r="D13" t="s">
        <v>1363</v>
      </c>
      <c r="G13" t="s">
        <v>1690</v>
      </c>
    </row>
    <row r="14" spans="1:12" x14ac:dyDescent="0.25">
      <c r="A14" t="s">
        <v>989</v>
      </c>
      <c r="D14" t="s">
        <v>1364</v>
      </c>
      <c r="G14" t="s">
        <v>1691</v>
      </c>
    </row>
    <row r="17" spans="1:9" x14ac:dyDescent="0.25">
      <c r="A17" t="s">
        <v>1210</v>
      </c>
      <c r="B17" s="5" t="s">
        <v>466</v>
      </c>
      <c r="D17" t="s">
        <v>1367</v>
      </c>
      <c r="E17" s="5" t="s">
        <v>1366</v>
      </c>
      <c r="G17" t="s">
        <v>2003</v>
      </c>
      <c r="H17" s="5" t="s">
        <v>1528</v>
      </c>
    </row>
    <row r="18" spans="1:9" x14ac:dyDescent="0.25">
      <c r="A18" t="s">
        <v>1211</v>
      </c>
      <c r="B18">
        <f>0.0000010162*60</f>
        <v>6.0971999999999992E-5</v>
      </c>
      <c r="D18" t="s">
        <v>1368</v>
      </c>
      <c r="E18">
        <f>0.00000064492*60</f>
        <v>3.8695200000000002E-5</v>
      </c>
      <c r="G18" t="s">
        <v>2004</v>
      </c>
      <c r="H18" s="1">
        <f>0.0000002963*60</f>
        <v>1.7778000000000002E-5</v>
      </c>
    </row>
    <row r="19" spans="1:9" x14ac:dyDescent="0.25">
      <c r="A19" t="s">
        <v>464</v>
      </c>
      <c r="D19" t="s">
        <v>464</v>
      </c>
      <c r="G19" t="s">
        <v>1681</v>
      </c>
    </row>
    <row r="20" spans="1:9" x14ac:dyDescent="0.25">
      <c r="A20" t="s">
        <v>1212</v>
      </c>
      <c r="B20" t="s">
        <v>305</v>
      </c>
      <c r="C20" t="s">
        <v>1215</v>
      </c>
      <c r="D20" t="s">
        <v>1369</v>
      </c>
      <c r="E20" t="s">
        <v>305</v>
      </c>
      <c r="F20" t="s">
        <v>1372</v>
      </c>
      <c r="G20" t="s">
        <v>2005</v>
      </c>
      <c r="H20" t="s">
        <v>305</v>
      </c>
      <c r="I20" t="s">
        <v>2008</v>
      </c>
    </row>
    <row r="21" spans="1:9" x14ac:dyDescent="0.25">
      <c r="A21" t="s">
        <v>1213</v>
      </c>
      <c r="D21" t="s">
        <v>1370</v>
      </c>
      <c r="G21" t="s">
        <v>2006</v>
      </c>
    </row>
    <row r="22" spans="1:9" x14ac:dyDescent="0.25">
      <c r="A22" t="s">
        <v>1214</v>
      </c>
      <c r="D22" t="s">
        <v>1371</v>
      </c>
      <c r="G22" t="s">
        <v>2007</v>
      </c>
    </row>
    <row r="24" spans="1:9" x14ac:dyDescent="0.25">
      <c r="A24" t="s">
        <v>1353</v>
      </c>
      <c r="B24" s="5" t="s">
        <v>467</v>
      </c>
      <c r="D24" t="s">
        <v>1673</v>
      </c>
      <c r="E24" s="5" t="s">
        <v>1525</v>
      </c>
      <c r="G24" t="s">
        <v>2330</v>
      </c>
      <c r="H24" s="5" t="s">
        <v>1529</v>
      </c>
    </row>
    <row r="25" spans="1:9" x14ac:dyDescent="0.25">
      <c r="A25" t="s">
        <v>1354</v>
      </c>
      <c r="D25" t="s">
        <v>1674</v>
      </c>
      <c r="E25">
        <f>0.00000032556*60</f>
        <v>1.9533600000000002E-5</v>
      </c>
      <c r="G25" t="s">
        <v>2331</v>
      </c>
      <c r="H25">
        <f>0.00000046479*60</f>
        <v>2.78874E-5</v>
      </c>
    </row>
    <row r="26" spans="1:9" x14ac:dyDescent="0.25">
      <c r="A26" t="s">
        <v>464</v>
      </c>
      <c r="D26" t="s">
        <v>464</v>
      </c>
      <c r="G26" t="s">
        <v>1681</v>
      </c>
    </row>
    <row r="27" spans="1:9" x14ac:dyDescent="0.25">
      <c r="A27" t="s">
        <v>1355</v>
      </c>
      <c r="B27" t="s">
        <v>305</v>
      </c>
      <c r="C27" t="s">
        <v>1358</v>
      </c>
      <c r="D27" t="s">
        <v>1675</v>
      </c>
      <c r="E27" t="s">
        <v>305</v>
      </c>
      <c r="F27" t="s">
        <v>1678</v>
      </c>
      <c r="G27" t="s">
        <v>2332</v>
      </c>
      <c r="H27" t="s">
        <v>305</v>
      </c>
      <c r="I27" t="s">
        <v>2329</v>
      </c>
    </row>
    <row r="28" spans="1:9" x14ac:dyDescent="0.25">
      <c r="A28" t="s">
        <v>1356</v>
      </c>
      <c r="D28" t="s">
        <v>1676</v>
      </c>
      <c r="G28" t="s">
        <v>2333</v>
      </c>
    </row>
    <row r="29" spans="1:9" x14ac:dyDescent="0.25">
      <c r="A29" t="s">
        <v>1357</v>
      </c>
      <c r="D29" t="s">
        <v>1677</v>
      </c>
      <c r="G29" t="s">
        <v>2334</v>
      </c>
    </row>
  </sheetData>
  <pageMargins left="0.7" right="0.7" top="0.75" bottom="0.75" header="0.3" footer="0.3"/>
  <pageSetup paperSize="9" orientation="portrait" r:id="rId1"/>
  <ignoredErrors>
    <ignoredError sqref="C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0B48-2CCF-4DED-91E5-65F189347BEA}">
  <dimension ref="A1:AF71"/>
  <sheetViews>
    <sheetView tabSelected="1" topLeftCell="F1" workbookViewId="0">
      <selection activeCell="S5" sqref="S5"/>
    </sheetView>
  </sheetViews>
  <sheetFormatPr baseColWidth="10" defaultRowHeight="15" x14ac:dyDescent="0.25"/>
  <cols>
    <col min="4" max="4" width="11.42578125" style="13"/>
    <col min="8" max="8" width="11.42578125" style="13"/>
    <col min="11" max="11" width="11.85546875" bestFit="1" customWidth="1"/>
    <col min="12" max="12" width="11.42578125" style="13"/>
    <col min="16" max="16" width="11.42578125" style="13"/>
    <col min="19" max="19" width="11.85546875" bestFit="1" customWidth="1"/>
    <col min="20" max="20" width="11.42578125" style="13"/>
    <col min="24" max="24" width="11.42578125" style="13"/>
    <col min="28" max="28" width="11.42578125" style="13"/>
    <col min="32" max="32" width="11.42578125" style="13"/>
  </cols>
  <sheetData>
    <row r="1" spans="1:32" x14ac:dyDescent="0.25">
      <c r="A1" t="s">
        <v>317</v>
      </c>
      <c r="E1" t="s">
        <v>317</v>
      </c>
      <c r="I1" t="s">
        <v>317</v>
      </c>
      <c r="M1" s="16" t="s">
        <v>317</v>
      </c>
      <c r="N1" s="16"/>
      <c r="O1" s="16"/>
      <c r="P1" s="17"/>
      <c r="Q1" s="14" t="s">
        <v>317</v>
      </c>
      <c r="R1" s="14"/>
      <c r="S1" s="14"/>
      <c r="T1" s="15"/>
    </row>
    <row r="2" spans="1:32" x14ac:dyDescent="0.25">
      <c r="A2" t="s">
        <v>275</v>
      </c>
      <c r="E2" t="s">
        <v>275</v>
      </c>
      <c r="G2" s="16"/>
      <c r="H2" s="17"/>
      <c r="I2" t="s">
        <v>275</v>
      </c>
      <c r="M2" s="16" t="s">
        <v>275</v>
      </c>
      <c r="N2" s="16"/>
      <c r="O2" s="16"/>
      <c r="P2" s="17"/>
      <c r="Q2" s="14" t="s">
        <v>275</v>
      </c>
      <c r="R2" s="14"/>
      <c r="S2" s="14"/>
      <c r="T2" s="15"/>
      <c r="AA2" s="16"/>
      <c r="AB2" s="17"/>
    </row>
    <row r="3" spans="1:32" x14ac:dyDescent="0.25">
      <c r="A3" t="s">
        <v>2440</v>
      </c>
      <c r="C3" s="16">
        <f>ROUND(-0.00092898/0.000237732,2)</f>
        <v>-3.91</v>
      </c>
      <c r="D3" s="17" t="s">
        <v>2421</v>
      </c>
      <c r="E3" t="s">
        <v>2447</v>
      </c>
      <c r="G3" s="16">
        <f>ROUND(-0.0012616/0.000237732,2)</f>
        <v>-5.31</v>
      </c>
      <c r="H3" s="17" t="s">
        <v>2421</v>
      </c>
      <c r="I3" t="s">
        <v>2454</v>
      </c>
      <c r="K3" s="16">
        <f>ROUND(-0.0011643/0.000237732,2)</f>
        <v>-4.9000000000000004</v>
      </c>
      <c r="L3" s="17" t="s">
        <v>2421</v>
      </c>
      <c r="M3" s="16" t="s">
        <v>2461</v>
      </c>
      <c r="N3" s="16"/>
      <c r="O3" s="16">
        <f>ROUND(-0.0012118/0.000237732,2)</f>
        <v>-5.0999999999999996</v>
      </c>
      <c r="P3" s="17" t="s">
        <v>2421</v>
      </c>
      <c r="Q3" s="14" t="s">
        <v>3295</v>
      </c>
      <c r="R3" s="14"/>
      <c r="S3" s="14">
        <f>ROUND(-0.0017733/0.000237732,2)</f>
        <v>-7.46</v>
      </c>
      <c r="T3" s="15" t="s">
        <v>2421</v>
      </c>
      <c r="W3" s="16"/>
      <c r="X3" s="17"/>
      <c r="AA3" s="16"/>
      <c r="AB3" s="17"/>
      <c r="AE3" s="16"/>
      <c r="AF3" s="17"/>
    </row>
    <row r="4" spans="1:32" x14ac:dyDescent="0.25">
      <c r="A4" t="s">
        <v>2441</v>
      </c>
      <c r="C4" s="16">
        <f>ROUND(0.000056453/550820,12)</f>
        <v>1.02E-10</v>
      </c>
      <c r="D4" s="17" t="s">
        <v>2420</v>
      </c>
      <c r="E4" t="s">
        <v>2448</v>
      </c>
      <c r="G4" s="16">
        <f>ROUND( 105.57/801090,12)</f>
        <v>1.3178294600000001E-4</v>
      </c>
      <c r="H4" s="17" t="s">
        <v>2420</v>
      </c>
      <c r="I4" t="s">
        <v>2455</v>
      </c>
      <c r="K4" s="16">
        <f>ROUND( 1024400/801090,2)</f>
        <v>1.28</v>
      </c>
      <c r="L4" s="17" t="s">
        <v>2420</v>
      </c>
      <c r="M4" s="16" t="s">
        <v>2455</v>
      </c>
      <c r="N4" s="16"/>
      <c r="O4" s="16">
        <f>ROUND( 1024400/835090,2)</f>
        <v>1.23</v>
      </c>
      <c r="P4" s="17" t="s">
        <v>2420</v>
      </c>
      <c r="Q4" s="14" t="s">
        <v>3296</v>
      </c>
      <c r="R4" s="14"/>
      <c r="S4" s="14">
        <f>ROUND(4794900/2826300,2)</f>
        <v>1.7</v>
      </c>
      <c r="T4" s="15" t="s">
        <v>2420</v>
      </c>
      <c r="W4" s="16"/>
      <c r="X4" s="17"/>
      <c r="AA4" s="16"/>
      <c r="AB4" s="17"/>
      <c r="AE4" s="16"/>
      <c r="AF4" s="17"/>
    </row>
    <row r="5" spans="1:32" x14ac:dyDescent="0.25">
      <c r="A5" t="s">
        <v>2442</v>
      </c>
      <c r="E5" t="s">
        <v>2449</v>
      </c>
      <c r="G5" s="16"/>
      <c r="H5" s="17"/>
      <c r="I5" t="s">
        <v>2456</v>
      </c>
      <c r="M5" s="16" t="s">
        <v>2462</v>
      </c>
      <c r="N5" s="16"/>
      <c r="O5" s="16"/>
      <c r="P5" s="17"/>
      <c r="Q5" s="14" t="s">
        <v>3297</v>
      </c>
      <c r="R5" s="14"/>
      <c r="S5" s="14"/>
      <c r="T5" s="15"/>
      <c r="AA5" s="16"/>
      <c r="AB5" s="17"/>
    </row>
    <row r="6" spans="1:32" x14ac:dyDescent="0.25">
      <c r="A6" t="s">
        <v>2443</v>
      </c>
      <c r="E6" t="s">
        <v>2450</v>
      </c>
      <c r="I6" t="s">
        <v>2459</v>
      </c>
      <c r="M6" s="16" t="s">
        <v>2459</v>
      </c>
      <c r="N6" s="16"/>
      <c r="O6" s="16"/>
      <c r="P6" s="17"/>
      <c r="Q6" s="14" t="s">
        <v>3298</v>
      </c>
      <c r="R6" s="14"/>
      <c r="S6" s="14"/>
      <c r="T6" s="15"/>
    </row>
    <row r="7" spans="1:32" x14ac:dyDescent="0.25">
      <c r="A7" t="s">
        <v>2444</v>
      </c>
      <c r="E7" t="s">
        <v>2451</v>
      </c>
      <c r="I7" t="s">
        <v>2457</v>
      </c>
      <c r="M7" s="16" t="s">
        <v>2463</v>
      </c>
      <c r="N7" s="16"/>
      <c r="O7" s="16"/>
      <c r="P7" s="17"/>
      <c r="Q7" s="14" t="s">
        <v>3299</v>
      </c>
      <c r="R7" s="14"/>
      <c r="S7" s="14"/>
      <c r="T7" s="15"/>
    </row>
    <row r="8" spans="1:32" x14ac:dyDescent="0.25">
      <c r="A8" t="s">
        <v>2445</v>
      </c>
      <c r="E8" t="s">
        <v>2452</v>
      </c>
      <c r="I8" t="s">
        <v>2458</v>
      </c>
      <c r="M8" s="16" t="s">
        <v>2464</v>
      </c>
      <c r="N8" s="16"/>
      <c r="O8" s="16"/>
      <c r="P8" s="17"/>
      <c r="Q8" s="14" t="s">
        <v>3300</v>
      </c>
      <c r="R8" s="14"/>
      <c r="S8" s="14"/>
      <c r="T8" s="15"/>
    </row>
    <row r="9" spans="1:32" x14ac:dyDescent="0.25">
      <c r="M9" s="16"/>
      <c r="N9" s="16"/>
      <c r="O9" s="16"/>
      <c r="P9" s="17"/>
    </row>
    <row r="10" spans="1:32" x14ac:dyDescent="0.25">
      <c r="A10" t="s">
        <v>2419</v>
      </c>
      <c r="E10" t="s">
        <v>2419</v>
      </c>
      <c r="I10" t="s">
        <v>2419</v>
      </c>
      <c r="M10" s="16" t="s">
        <v>2419</v>
      </c>
      <c r="N10" s="16"/>
      <c r="O10" s="16"/>
      <c r="P10" s="17"/>
      <c r="Q10" t="s">
        <v>2419</v>
      </c>
    </row>
    <row r="11" spans="1:32" x14ac:dyDescent="0.25">
      <c r="A11" t="s">
        <v>2446</v>
      </c>
      <c r="E11" t="s">
        <v>2453</v>
      </c>
      <c r="I11" t="s">
        <v>2460</v>
      </c>
      <c r="M11" s="16" t="s">
        <v>2465</v>
      </c>
      <c r="N11" s="16"/>
      <c r="O11" s="16"/>
      <c r="P11" s="17"/>
      <c r="Q11" t="s">
        <v>3294</v>
      </c>
    </row>
    <row r="13" spans="1:32" x14ac:dyDescent="0.25">
      <c r="A13" s="14" t="s">
        <v>466</v>
      </c>
      <c r="B13" s="14"/>
      <c r="C13" s="14"/>
      <c r="D13" s="15"/>
    </row>
    <row r="14" spans="1:32" x14ac:dyDescent="0.25">
      <c r="A14" s="14" t="s">
        <v>275</v>
      </c>
      <c r="B14" s="14"/>
      <c r="C14" s="14"/>
      <c r="D14" s="15"/>
    </row>
    <row r="15" spans="1:32" x14ac:dyDescent="0.25">
      <c r="A15" s="14" t="s">
        <v>2590</v>
      </c>
      <c r="B15" s="14"/>
      <c r="C15" s="14">
        <f>ROUND(-0.0015217/0.00039578,2)</f>
        <v>-3.84</v>
      </c>
      <c r="D15" s="15" t="s">
        <v>2421</v>
      </c>
    </row>
    <row r="16" spans="1:32" x14ac:dyDescent="0.25">
      <c r="A16" s="14" t="s">
        <v>2591</v>
      </c>
      <c r="B16" s="14"/>
      <c r="C16" s="14">
        <f>ROUND(5010600/2739500,2)</f>
        <v>1.83</v>
      </c>
      <c r="D16" s="15" t="s">
        <v>2420</v>
      </c>
    </row>
    <row r="17" spans="1:8" x14ac:dyDescent="0.25">
      <c r="A17" s="14" t="s">
        <v>2462</v>
      </c>
      <c r="B17" s="14"/>
      <c r="C17" s="14"/>
      <c r="D17" s="15"/>
    </row>
    <row r="18" spans="1:8" x14ac:dyDescent="0.25">
      <c r="A18" s="14" t="s">
        <v>2592</v>
      </c>
      <c r="B18" s="14"/>
      <c r="C18" s="14"/>
      <c r="D18" s="15"/>
    </row>
    <row r="19" spans="1:8" x14ac:dyDescent="0.25">
      <c r="A19" s="14" t="s">
        <v>2593</v>
      </c>
      <c r="B19" s="14"/>
      <c r="C19" s="14"/>
      <c r="D19" s="15"/>
    </row>
    <row r="20" spans="1:8" x14ac:dyDescent="0.25">
      <c r="A20" s="14" t="s">
        <v>2594</v>
      </c>
      <c r="B20" s="14"/>
      <c r="C20" s="14"/>
      <c r="D20" s="15"/>
    </row>
    <row r="22" spans="1:8" x14ac:dyDescent="0.25">
      <c r="A22" t="s">
        <v>2419</v>
      </c>
    </row>
    <row r="23" spans="1:8" x14ac:dyDescent="0.25">
      <c r="A23" t="s">
        <v>2595</v>
      </c>
    </row>
    <row r="25" spans="1:8" x14ac:dyDescent="0.25">
      <c r="A25" t="s">
        <v>1359</v>
      </c>
      <c r="E25" s="14" t="s">
        <v>1359</v>
      </c>
      <c r="F25" s="14"/>
      <c r="G25" s="14"/>
      <c r="H25" s="15"/>
    </row>
    <row r="26" spans="1:8" x14ac:dyDescent="0.25">
      <c r="A26" t="s">
        <v>275</v>
      </c>
      <c r="E26" s="14" t="s">
        <v>275</v>
      </c>
      <c r="F26" s="14"/>
      <c r="G26" s="14"/>
      <c r="H26" s="15"/>
    </row>
    <row r="27" spans="1:8" x14ac:dyDescent="0.25">
      <c r="A27" t="s">
        <v>3093</v>
      </c>
      <c r="C27">
        <f>ROUND(-0.0010408/0.000290291,2)</f>
        <v>-3.59</v>
      </c>
      <c r="D27" s="13" t="s">
        <v>2421</v>
      </c>
      <c r="E27" s="14" t="s">
        <v>3099</v>
      </c>
      <c r="F27" s="14"/>
      <c r="G27" s="14">
        <f>ROUND(-0.0010422/0.000290291,2)</f>
        <v>-3.59</v>
      </c>
      <c r="H27" s="15" t="s">
        <v>2421</v>
      </c>
    </row>
    <row r="28" spans="1:8" x14ac:dyDescent="0.25">
      <c r="A28" t="s">
        <v>3094</v>
      </c>
      <c r="C28">
        <f>ROUND(1214900/3131500,2)</f>
        <v>0.39</v>
      </c>
      <c r="D28" s="13" t="s">
        <v>2420</v>
      </c>
      <c r="E28" s="14" t="s">
        <v>3103</v>
      </c>
      <c r="F28" s="14"/>
      <c r="G28" s="14">
        <f>ROUND(4820500/3905900,2)</f>
        <v>1.23</v>
      </c>
      <c r="H28" s="15" t="s">
        <v>2420</v>
      </c>
    </row>
    <row r="29" spans="1:8" x14ac:dyDescent="0.25">
      <c r="A29" t="s">
        <v>2462</v>
      </c>
      <c r="E29" s="14" t="s">
        <v>2462</v>
      </c>
      <c r="F29" s="14"/>
      <c r="G29" s="14"/>
      <c r="H29" s="15"/>
    </row>
    <row r="30" spans="1:8" x14ac:dyDescent="0.25">
      <c r="A30" t="s">
        <v>3095</v>
      </c>
      <c r="E30" s="14" t="s">
        <v>3100</v>
      </c>
      <c r="F30" s="14"/>
      <c r="G30" s="14"/>
      <c r="H30" s="15"/>
    </row>
    <row r="31" spans="1:8" x14ac:dyDescent="0.25">
      <c r="A31" t="s">
        <v>3096</v>
      </c>
      <c r="E31" s="14" t="s">
        <v>3101</v>
      </c>
      <c r="F31" s="14"/>
      <c r="G31" s="14"/>
      <c r="H31" s="15"/>
    </row>
    <row r="32" spans="1:8" x14ac:dyDescent="0.25">
      <c r="A32" t="s">
        <v>3097</v>
      </c>
      <c r="E32" s="14" t="s">
        <v>3102</v>
      </c>
      <c r="F32" s="14"/>
      <c r="G32" s="14"/>
      <c r="H32" s="15"/>
    </row>
    <row r="34" spans="1:20" x14ac:dyDescent="0.25">
      <c r="A34" t="s">
        <v>2419</v>
      </c>
      <c r="E34" t="s">
        <v>2419</v>
      </c>
    </row>
    <row r="35" spans="1:20" x14ac:dyDescent="0.25">
      <c r="A35" t="s">
        <v>3098</v>
      </c>
      <c r="E35" t="s">
        <v>3104</v>
      </c>
    </row>
    <row r="37" spans="1:20" x14ac:dyDescent="0.25">
      <c r="A37" t="s">
        <v>1525</v>
      </c>
      <c r="E37" t="s">
        <v>1525</v>
      </c>
      <c r="I37" s="16" t="s">
        <v>1525</v>
      </c>
      <c r="J37" s="16"/>
      <c r="K37" s="16"/>
      <c r="L37" s="17"/>
      <c r="M37" s="14" t="s">
        <v>1525</v>
      </c>
      <c r="N37" s="14"/>
      <c r="O37" s="14"/>
      <c r="P37" s="15"/>
      <c r="Q37" s="16"/>
      <c r="R37" s="16"/>
      <c r="S37" s="16"/>
      <c r="T37" s="17"/>
    </row>
    <row r="38" spans="1:20" x14ac:dyDescent="0.25">
      <c r="A38" t="s">
        <v>275</v>
      </c>
      <c r="E38" t="s">
        <v>275</v>
      </c>
      <c r="I38" s="16" t="s">
        <v>275</v>
      </c>
      <c r="J38" s="16"/>
      <c r="K38" s="16"/>
      <c r="L38" s="17"/>
      <c r="M38" s="14" t="s">
        <v>275</v>
      </c>
      <c r="N38" s="14"/>
      <c r="O38" s="14"/>
      <c r="P38" s="15"/>
      <c r="Q38" s="16"/>
      <c r="R38" s="16"/>
      <c r="S38" s="16"/>
      <c r="T38" s="17"/>
    </row>
    <row r="39" spans="1:20" x14ac:dyDescent="0.25">
      <c r="A39" t="s">
        <v>2422</v>
      </c>
      <c r="C39">
        <f>ROUND(-0.0017015/0.000454048,2)</f>
        <v>-3.75</v>
      </c>
      <c r="D39" s="13" t="s">
        <v>2421</v>
      </c>
      <c r="E39" t="s">
        <v>2428</v>
      </c>
      <c r="G39">
        <f>ROUND(-0.0017113/0.000454048,2)</f>
        <v>-3.77</v>
      </c>
      <c r="H39" s="13" t="s">
        <v>2421</v>
      </c>
      <c r="I39" s="16" t="s">
        <v>2434</v>
      </c>
      <c r="J39" s="16"/>
      <c r="K39" s="16">
        <f>ROUND(-0.001717/0.000454048,2)</f>
        <v>-3.78</v>
      </c>
      <c r="L39" s="17" t="s">
        <v>2421</v>
      </c>
      <c r="M39" s="14" t="s">
        <v>3289</v>
      </c>
      <c r="N39" s="14"/>
      <c r="O39" s="14">
        <f>ROUND(-0.0017575/0.000454048,2)</f>
        <v>-3.87</v>
      </c>
      <c r="P39" s="15" t="s">
        <v>2421</v>
      </c>
      <c r="Q39" s="16"/>
      <c r="R39" s="16"/>
      <c r="S39" s="16"/>
      <c r="T39" s="17"/>
    </row>
    <row r="40" spans="1:20" x14ac:dyDescent="0.25">
      <c r="A40" t="s">
        <v>2423</v>
      </c>
      <c r="C40">
        <f>ROUND(801630/759760,2)</f>
        <v>1.06</v>
      </c>
      <c r="D40" s="13" t="s">
        <v>2420</v>
      </c>
      <c r="E40" t="s">
        <v>2429</v>
      </c>
      <c r="G40">
        <f>ROUND(715970/745460,2)</f>
        <v>0.96</v>
      </c>
      <c r="H40" s="13" t="s">
        <v>2420</v>
      </c>
      <c r="I40" s="16" t="s">
        <v>2435</v>
      </c>
      <c r="J40" s="16"/>
      <c r="K40" s="16">
        <f>ROUND( 1115600/854610,2)</f>
        <v>1.31</v>
      </c>
      <c r="L40" s="17" t="s">
        <v>2420</v>
      </c>
      <c r="M40" s="14" t="s">
        <v>3290</v>
      </c>
      <c r="N40" s="14"/>
      <c r="O40" s="14">
        <f>ROUND(5729100/2142000,2)</f>
        <v>2.67</v>
      </c>
      <c r="P40" s="15" t="s">
        <v>2420</v>
      </c>
      <c r="Q40" s="16"/>
      <c r="R40" s="16"/>
      <c r="S40" s="16"/>
      <c r="T40" s="17"/>
    </row>
    <row r="41" spans="1:20" x14ac:dyDescent="0.25">
      <c r="A41" t="s">
        <v>2387</v>
      </c>
      <c r="E41" t="s">
        <v>2387</v>
      </c>
      <c r="I41" s="16" t="s">
        <v>2387</v>
      </c>
      <c r="J41" s="16"/>
      <c r="K41" s="16"/>
      <c r="L41" s="17"/>
      <c r="M41" s="14" t="s">
        <v>2387</v>
      </c>
      <c r="N41" s="14"/>
      <c r="O41" s="14"/>
      <c r="P41" s="15"/>
      <c r="Q41" s="16"/>
      <c r="R41" s="16"/>
      <c r="S41" s="16"/>
      <c r="T41" s="17"/>
    </row>
    <row r="42" spans="1:20" x14ac:dyDescent="0.25">
      <c r="A42" t="s">
        <v>2424</v>
      </c>
      <c r="E42" t="s">
        <v>2430</v>
      </c>
      <c r="I42" s="16" t="s">
        <v>2436</v>
      </c>
      <c r="J42" s="16"/>
      <c r="K42" s="16"/>
      <c r="L42" s="17"/>
      <c r="M42" s="14" t="s">
        <v>3291</v>
      </c>
      <c r="N42" s="14"/>
      <c r="O42" s="14"/>
      <c r="P42" s="15"/>
      <c r="Q42" s="16"/>
      <c r="R42" s="16"/>
      <c r="S42" s="16"/>
      <c r="T42" s="17"/>
    </row>
    <row r="43" spans="1:20" x14ac:dyDescent="0.25">
      <c r="A43" t="s">
        <v>2425</v>
      </c>
      <c r="E43" t="s">
        <v>2431</v>
      </c>
      <c r="I43" s="16" t="s">
        <v>2437</v>
      </c>
      <c r="J43" s="16"/>
      <c r="K43" s="16"/>
      <c r="L43" s="17"/>
      <c r="M43" s="14" t="s">
        <v>3292</v>
      </c>
      <c r="N43" s="14"/>
      <c r="O43" s="14"/>
      <c r="P43" s="15"/>
      <c r="Q43" s="16"/>
      <c r="R43" s="16"/>
      <c r="S43" s="16"/>
      <c r="T43" s="17"/>
    </row>
    <row r="44" spans="1:20" x14ac:dyDescent="0.25">
      <c r="A44" t="s">
        <v>2426</v>
      </c>
      <c r="E44" t="s">
        <v>2432</v>
      </c>
      <c r="I44" s="16" t="s">
        <v>2438</v>
      </c>
      <c r="J44" s="16"/>
      <c r="K44" s="16"/>
      <c r="L44" s="17"/>
      <c r="M44" s="14" t="s">
        <v>3293</v>
      </c>
      <c r="N44" s="14"/>
      <c r="O44" s="14"/>
      <c r="P44" s="15"/>
      <c r="Q44" s="16"/>
      <c r="R44" s="16"/>
      <c r="S44" s="16"/>
      <c r="T44" s="17"/>
    </row>
    <row r="46" spans="1:20" x14ac:dyDescent="0.25">
      <c r="A46" t="s">
        <v>2419</v>
      </c>
      <c r="E46" t="s">
        <v>2419</v>
      </c>
      <c r="I46" t="s">
        <v>2419</v>
      </c>
      <c r="M46" t="s">
        <v>2419</v>
      </c>
    </row>
    <row r="47" spans="1:20" x14ac:dyDescent="0.25">
      <c r="A47" t="s">
        <v>2427</v>
      </c>
      <c r="E47" t="s">
        <v>2433</v>
      </c>
      <c r="I47" t="s">
        <v>2439</v>
      </c>
      <c r="M47" t="s">
        <v>3288</v>
      </c>
    </row>
    <row r="49" spans="1:8" x14ac:dyDescent="0.25">
      <c r="A49" t="s">
        <v>1526</v>
      </c>
      <c r="E49" t="s">
        <v>1526</v>
      </c>
    </row>
    <row r="50" spans="1:8" x14ac:dyDescent="0.25">
      <c r="A50" t="s">
        <v>275</v>
      </c>
      <c r="E50" s="14" t="s">
        <v>275</v>
      </c>
      <c r="F50" s="14"/>
      <c r="G50" s="14"/>
      <c r="H50" s="15"/>
    </row>
    <row r="51" spans="1:8" x14ac:dyDescent="0.25">
      <c r="A51" t="s">
        <v>3263</v>
      </c>
      <c r="C51">
        <f>ROUND(-0.0017015/0.00041404,2)</f>
        <v>-4.1100000000000003</v>
      </c>
      <c r="D51" s="13" t="s">
        <v>2421</v>
      </c>
      <c r="E51" s="14" t="s">
        <v>3270</v>
      </c>
      <c r="F51" s="14"/>
      <c r="G51" s="14">
        <f>ROUND(-0.0019246/0.00041404,2)</f>
        <v>-4.6500000000000004</v>
      </c>
      <c r="H51" s="15" t="s">
        <v>2421</v>
      </c>
    </row>
    <row r="52" spans="1:8" x14ac:dyDescent="0.25">
      <c r="A52" t="s">
        <v>3264</v>
      </c>
      <c r="C52">
        <f>ROUND(4598200/2143700,2)</f>
        <v>2.14</v>
      </c>
      <c r="D52" s="13" t="s">
        <v>2420</v>
      </c>
      <c r="E52" s="14" t="s">
        <v>3271</v>
      </c>
      <c r="F52" s="14"/>
      <c r="G52" s="14">
        <f>ROUND( 4486200/2167400,2)</f>
        <v>2.0699999999999998</v>
      </c>
      <c r="H52" s="15" t="s">
        <v>2420</v>
      </c>
    </row>
    <row r="53" spans="1:8" x14ac:dyDescent="0.25">
      <c r="A53" t="s">
        <v>3265</v>
      </c>
      <c r="E53" s="14" t="s">
        <v>3265</v>
      </c>
      <c r="F53" s="14"/>
      <c r="G53" s="14"/>
      <c r="H53" s="15"/>
    </row>
    <row r="54" spans="1:8" x14ac:dyDescent="0.25">
      <c r="A54" t="s">
        <v>3266</v>
      </c>
      <c r="E54" s="14" t="s">
        <v>3272</v>
      </c>
      <c r="F54" s="14"/>
      <c r="G54" s="14"/>
      <c r="H54" s="15"/>
    </row>
    <row r="55" spans="1:8" x14ac:dyDescent="0.25">
      <c r="A55" t="s">
        <v>3267</v>
      </c>
      <c r="E55" s="14" t="s">
        <v>3273</v>
      </c>
      <c r="F55" s="14"/>
      <c r="G55" s="14"/>
      <c r="H55" s="15"/>
    </row>
    <row r="56" spans="1:8" x14ac:dyDescent="0.25">
      <c r="A56" t="s">
        <v>3268</v>
      </c>
      <c r="E56" s="14" t="s">
        <v>3274</v>
      </c>
      <c r="F56" s="14"/>
      <c r="G56" s="14"/>
      <c r="H56" s="15"/>
    </row>
    <row r="58" spans="1:8" x14ac:dyDescent="0.25">
      <c r="A58" t="s">
        <v>2419</v>
      </c>
      <c r="E58" t="s">
        <v>2419</v>
      </c>
    </row>
    <row r="59" spans="1:8" x14ac:dyDescent="0.25">
      <c r="A59" t="s">
        <v>3269</v>
      </c>
      <c r="E59" t="s">
        <v>3275</v>
      </c>
    </row>
    <row r="61" spans="1:8" x14ac:dyDescent="0.25">
      <c r="A61" s="14" t="s">
        <v>1528</v>
      </c>
      <c r="B61" s="14"/>
      <c r="C61" s="14"/>
      <c r="D61" s="15"/>
      <c r="E61" t="s">
        <v>1528</v>
      </c>
    </row>
    <row r="62" spans="1:8" x14ac:dyDescent="0.25">
      <c r="A62" s="14" t="s">
        <v>275</v>
      </c>
      <c r="B62" s="14"/>
      <c r="C62" s="14"/>
      <c r="D62" s="15"/>
      <c r="E62" t="s">
        <v>275</v>
      </c>
    </row>
    <row r="63" spans="1:8" x14ac:dyDescent="0.25">
      <c r="A63" s="14" t="s">
        <v>3282</v>
      </c>
      <c r="B63" s="14"/>
      <c r="C63" s="14">
        <f>ROUND(-0.0025627/0.000380482,2)</f>
        <v>-6.74</v>
      </c>
      <c r="D63" s="15" t="s">
        <v>2421</v>
      </c>
      <c r="E63" t="s">
        <v>3277</v>
      </c>
      <c r="G63">
        <f>ROUND(-0.0025727/0.000380482,2)</f>
        <v>-6.76</v>
      </c>
      <c r="H63" s="13" t="s">
        <v>2421</v>
      </c>
    </row>
    <row r="64" spans="1:8" x14ac:dyDescent="0.25">
      <c r="A64" s="14" t="s">
        <v>3283</v>
      </c>
      <c r="B64" s="14"/>
      <c r="C64" s="14">
        <f>ROUND(3871000/2039500,2)</f>
        <v>1.9</v>
      </c>
      <c r="D64" s="15" t="s">
        <v>2420</v>
      </c>
      <c r="E64" t="s">
        <v>3278</v>
      </c>
      <c r="G64">
        <f>ROUND(4681800/2235100,2)</f>
        <v>2.09</v>
      </c>
      <c r="H64" s="13" t="s">
        <v>2420</v>
      </c>
    </row>
    <row r="65" spans="1:5" x14ac:dyDescent="0.25">
      <c r="A65" s="14" t="s">
        <v>3265</v>
      </c>
      <c r="B65" s="14"/>
      <c r="C65" s="14"/>
      <c r="D65" s="15"/>
      <c r="E65" t="s">
        <v>3265</v>
      </c>
    </row>
    <row r="66" spans="1:5" x14ac:dyDescent="0.25">
      <c r="A66" s="14" t="s">
        <v>3284</v>
      </c>
      <c r="B66" s="14"/>
      <c r="C66" s="14"/>
      <c r="D66" s="15"/>
      <c r="E66" t="s">
        <v>3279</v>
      </c>
    </row>
    <row r="67" spans="1:5" x14ac:dyDescent="0.25">
      <c r="A67" s="14" t="s">
        <v>3285</v>
      </c>
      <c r="B67" s="14"/>
      <c r="C67" s="14"/>
      <c r="D67" s="15"/>
      <c r="E67" t="s">
        <v>3280</v>
      </c>
    </row>
    <row r="68" spans="1:5" x14ac:dyDescent="0.25">
      <c r="A68" s="14" t="s">
        <v>3286</v>
      </c>
      <c r="B68" s="14"/>
      <c r="C68" s="14"/>
      <c r="D68" s="15"/>
      <c r="E68" t="s">
        <v>3281</v>
      </c>
    </row>
    <row r="70" spans="1:5" x14ac:dyDescent="0.25">
      <c r="A70" t="s">
        <v>2419</v>
      </c>
      <c r="E70" t="s">
        <v>2419</v>
      </c>
    </row>
    <row r="71" spans="1:5" x14ac:dyDescent="0.25">
      <c r="A71" t="s">
        <v>3287</v>
      </c>
      <c r="E71" t="s">
        <v>3276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voltage_current_1</vt:lpstr>
      <vt:lpstr>voltage_current_2</vt:lpstr>
      <vt:lpstr>strain</vt:lpstr>
      <vt:lpstr>modelo</vt:lpstr>
      <vt:lpstr>params muestras</vt:lpstr>
      <vt:lpstr>params muestras RC</vt:lpstr>
      <vt:lpstr>Params_i(t) con datos de entrad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sasikada</dc:creator>
  <cp:lastModifiedBy>sasikada</cp:lastModifiedBy>
  <dcterms:created xsi:type="dcterms:W3CDTF">2022-06-23T21:08:44Z</dcterms:created>
  <dcterms:modified xsi:type="dcterms:W3CDTF">2022-09-04T15:14:55Z</dcterms:modified>
</cp:coreProperties>
</file>