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ln\templates\output\"/>
    </mc:Choice>
  </mc:AlternateContent>
  <bookViews>
    <workbookView xWindow="0" yWindow="0" windowWidth="13896" windowHeight="5340"/>
  </bookViews>
  <sheets>
    <sheet name="TOWER 150 Kv" sheetId="1" r:id="rId1"/>
  </sheets>
  <definedNames>
    <definedName name="_xlnm.Print_Area" localSheetId="0">'TOWER 150 Kv'!$B$4:$S$18</definedName>
  </definedNames>
  <calcPr calcId="162913"/>
</workbook>
</file>

<file path=xl/calcChain.xml><?xml version="1.0" encoding="utf-8"?>
<calcChain xmlns="http://schemas.openxmlformats.org/spreadsheetml/2006/main">
  <c r="Q14" i="1" l="1"/>
  <c r="R14" i="1" s="1"/>
  <c r="K15" i="1"/>
  <c r="K13" i="1"/>
  <c r="I15" i="1"/>
  <c r="L15" i="1" s="1"/>
  <c r="M15" i="1" l="1"/>
  <c r="N15" i="1" s="1"/>
  <c r="O15" i="1" s="1"/>
  <c r="F13" i="1" l="1"/>
  <c r="F15" i="1" s="1"/>
  <c r="S16" i="1" l="1"/>
  <c r="S14" i="1"/>
  <c r="I13" i="1"/>
  <c r="L13" i="1" s="1"/>
  <c r="M13" i="1" s="1"/>
  <c r="N13" i="1" s="1"/>
  <c r="O13" i="1" l="1"/>
</calcChain>
</file>

<file path=xl/sharedStrings.xml><?xml version="1.0" encoding="utf-8"?>
<sst xmlns="http://schemas.openxmlformats.org/spreadsheetml/2006/main" count="51" uniqueCount="43">
  <si>
    <t>TOWER EXISTING</t>
  </si>
  <si>
    <t>Act. Span       ( L )</t>
  </si>
  <si>
    <t>Cum. Distance</t>
  </si>
  <si>
    <t xml:space="preserve">Berat kawat ( W ) </t>
  </si>
  <si>
    <t>Tarikan kawat</t>
  </si>
  <si>
    <t>Tarikan kawat x 0.2 ( T )</t>
  </si>
  <si>
    <r>
      <t>W L</t>
    </r>
    <r>
      <rPr>
        <b/>
        <vertAlign val="superscript"/>
        <sz val="10"/>
        <rFont val="Arial"/>
        <family val="2"/>
      </rPr>
      <t>2</t>
    </r>
  </si>
  <si>
    <t>8 T</t>
  </si>
  <si>
    <r>
      <t>Sagging    WL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/8t</t>
    </r>
  </si>
  <si>
    <t>Perpanjangan kawat</t>
  </si>
  <si>
    <t>Panjang kawat</t>
  </si>
  <si>
    <t>SPANS</t>
  </si>
  <si>
    <t>NO</t>
  </si>
  <si>
    <t>TYPE</t>
  </si>
  <si>
    <t>EXT</t>
  </si>
  <si>
    <t>WEIGHT</t>
  </si>
  <si>
    <t>WIND</t>
  </si>
  <si>
    <t>RATIO</t>
  </si>
  <si>
    <t>m</t>
  </si>
  <si>
    <t>/ m</t>
  </si>
  <si>
    <t>(WT)</t>
  </si>
  <si>
    <t>(WN)</t>
  </si>
  <si>
    <t>WT/WN</t>
  </si>
  <si>
    <t>T1</t>
  </si>
  <si>
    <t>BB6</t>
  </si>
  <si>
    <t>+12</t>
  </si>
  <si>
    <t>G</t>
  </si>
  <si>
    <t>PT. PLN (PERSERO)</t>
  </si>
  <si>
    <t>PROJECT</t>
  </si>
  <si>
    <t>PEMBANGUNAN TRANSMISI 150kV PADALARANG-CIBABAT</t>
  </si>
  <si>
    <t>UNIT PELAKSANA PROYEK JJBT 1</t>
  </si>
  <si>
    <t>CONDUCTOR</t>
  </si>
  <si>
    <t>ACSR 2 Cct 1 X HAWK 240mm2</t>
  </si>
  <si>
    <t>EARTH WIRE</t>
  </si>
  <si>
    <t>GSW</t>
  </si>
  <si>
    <t>PT. XYZ</t>
  </si>
  <si>
    <t>DRAWING NO :</t>
  </si>
  <si>
    <t>REVISION NO : 1</t>
  </si>
  <si>
    <t>SAGGING SCHEDULE</t>
  </si>
  <si>
    <t>UNIT INDUK PEMBANGUNAN JBT II</t>
  </si>
  <si>
    <t>DATE</t>
  </si>
  <si>
    <t>Koefisien</t>
  </si>
  <si>
    <t>GANTRY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</si>
</sst>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135">
    <xf numFmtId="0" fontId="0" fillId="0" borderId="0" xfId="0"/>
    <xf numFmtId="0" fontId="1" fillId="0" borderId="0" xfId="3"/>
    <xf numFmtId="0" fontId="1" fillId="0" borderId="0" xfId="3" applyNumberFormat="1" applyAlignment="1">
      <alignment horizontal="center"/>
    </xf>
    <xf numFmtId="0" fontId="1" fillId="0" borderId="2" xfId="3" applyBorder="1"/>
    <xf numFmtId="0" fontId="1" fillId="0" borderId="3" xfId="3" applyFont="1" applyFill="1" applyBorder="1" applyAlignment="1"/>
    <xf numFmtId="164" fontId="1" fillId="0" borderId="8" xfId="3" applyNumberFormat="1" applyFont="1" applyFill="1" applyBorder="1" applyAlignment="1">
      <alignment vertical="center"/>
    </xf>
    <xf numFmtId="0" fontId="1" fillId="0" borderId="9" xfId="3" applyFont="1" applyBorder="1" applyAlignment="1">
      <alignment vertical="center"/>
    </xf>
    <xf numFmtId="0" fontId="1" fillId="0" borderId="10" xfId="3" applyFont="1" applyBorder="1"/>
    <xf numFmtId="164" fontId="1" fillId="0" borderId="10" xfId="3" applyNumberFormat="1" applyFont="1" applyFill="1" applyBorder="1" applyAlignment="1">
      <alignment vertical="center"/>
    </xf>
    <xf numFmtId="0" fontId="1" fillId="0" borderId="11" xfId="3" applyFont="1" applyFill="1" applyBorder="1"/>
    <xf numFmtId="0" fontId="1" fillId="0" borderId="10" xfId="3" applyFont="1" applyFill="1" applyBorder="1"/>
    <xf numFmtId="0" fontId="1" fillId="0" borderId="10" xfId="3" applyNumberFormat="1" applyFont="1" applyFill="1" applyBorder="1" applyAlignment="1">
      <alignment horizontal="center"/>
    </xf>
    <xf numFmtId="0" fontId="1" fillId="0" borderId="12" xfId="3" applyFont="1" applyFill="1" applyBorder="1"/>
    <xf numFmtId="2" fontId="4" fillId="0" borderId="13" xfId="3" applyNumberFormat="1" applyFont="1" applyFill="1" applyBorder="1" applyAlignment="1">
      <alignment horizontal="center"/>
    </xf>
    <xf numFmtId="0" fontId="1" fillId="0" borderId="13" xfId="3" applyFont="1" applyFill="1" applyBorder="1"/>
    <xf numFmtId="165" fontId="1" fillId="0" borderId="14" xfId="3" applyNumberFormat="1" applyFont="1" applyFill="1" applyBorder="1" applyAlignment="1">
      <alignment vertical="center"/>
    </xf>
    <xf numFmtId="0" fontId="1" fillId="0" borderId="15" xfId="3" applyFont="1" applyBorder="1"/>
    <xf numFmtId="43" fontId="4" fillId="0" borderId="0" xfId="1" applyFont="1"/>
    <xf numFmtId="2" fontId="1" fillId="0" borderId="3" xfId="3" applyNumberFormat="1" applyFont="1" applyFill="1" applyBorder="1" applyAlignment="1">
      <alignment horizontal="center"/>
    </xf>
    <xf numFmtId="0" fontId="2" fillId="0" borderId="0" xfId="3" applyFont="1" applyAlignment="1"/>
    <xf numFmtId="0" fontId="3" fillId="0" borderId="0" xfId="3" applyFont="1" applyAlignment="1"/>
    <xf numFmtId="0" fontId="9" fillId="0" borderId="34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8" fillId="0" borderId="3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2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" fillId="0" borderId="42" xfId="3" applyBorder="1"/>
    <xf numFmtId="0" fontId="10" fillId="0" borderId="43" xfId="0" applyFont="1" applyFill="1" applyBorder="1" applyAlignment="1">
      <alignment vertical="center"/>
    </xf>
    <xf numFmtId="0" fontId="0" fillId="0" borderId="0" xfId="0" applyBorder="1"/>
    <xf numFmtId="0" fontId="1" fillId="0" borderId="44" xfId="3" applyBorder="1"/>
    <xf numFmtId="0" fontId="2" fillId="0" borderId="44" xfId="3" applyFont="1" applyBorder="1" applyAlignment="1"/>
    <xf numFmtId="0" fontId="3" fillId="0" borderId="44" xfId="3" applyFont="1" applyBorder="1" applyAlignment="1"/>
    <xf numFmtId="0" fontId="11" fillId="0" borderId="43" xfId="0" applyFont="1" applyFill="1" applyBorder="1"/>
    <xf numFmtId="0" fontId="8" fillId="0" borderId="45" xfId="0" applyFont="1" applyFill="1" applyBorder="1" applyAlignment="1">
      <alignment horizontal="center"/>
    </xf>
    <xf numFmtId="0" fontId="8" fillId="0" borderId="46" xfId="0" applyFont="1" applyFill="1" applyBorder="1" applyAlignment="1">
      <alignment horizontal="center"/>
    </xf>
    <xf numFmtId="0" fontId="0" fillId="0" borderId="11" xfId="0" applyBorder="1"/>
    <xf numFmtId="0" fontId="8" fillId="0" borderId="47" xfId="0" applyFont="1" applyFill="1" applyBorder="1"/>
    <xf numFmtId="0" fontId="8" fillId="0" borderId="48" xfId="0" applyFont="1" applyFill="1" applyBorder="1"/>
    <xf numFmtId="0" fontId="8" fillId="0" borderId="11" xfId="0" applyFont="1" applyFill="1" applyBorder="1"/>
    <xf numFmtId="0" fontId="1" fillId="0" borderId="49" xfId="3" applyBorder="1"/>
    <xf numFmtId="0" fontId="9" fillId="0" borderId="50" xfId="0" applyFont="1" applyFill="1" applyBorder="1"/>
    <xf numFmtId="0" fontId="9" fillId="0" borderId="11" xfId="0" applyFont="1" applyFill="1" applyBorder="1"/>
    <xf numFmtId="0" fontId="1" fillId="0" borderId="11" xfId="3" applyBorder="1"/>
    <xf numFmtId="0" fontId="8" fillId="0" borderId="53" xfId="0" applyFont="1" applyFill="1" applyBorder="1" applyAlignment="1"/>
    <xf numFmtId="2" fontId="1" fillId="0" borderId="3" xfId="3" applyNumberFormat="1" applyFont="1" applyFill="1" applyBorder="1" applyAlignment="1"/>
    <xf numFmtId="2" fontId="1" fillId="0" borderId="7" xfId="3" applyNumberFormat="1" applyFill="1" applyBorder="1" applyAlignment="1">
      <alignment vertical="center"/>
    </xf>
    <xf numFmtId="164" fontId="1" fillId="0" borderId="7" xfId="2" applyNumberFormat="1" applyFont="1" applyFill="1" applyBorder="1" applyAlignment="1">
      <alignment vertical="center"/>
    </xf>
    <xf numFmtId="1" fontId="1" fillId="0" borderId="7" xfId="3" applyNumberFormat="1" applyFill="1" applyBorder="1" applyAlignment="1">
      <alignment vertical="center"/>
    </xf>
    <xf numFmtId="0" fontId="1" fillId="0" borderId="3" xfId="3" applyNumberFormat="1" applyFont="1" applyFill="1" applyBorder="1" applyAlignment="1"/>
    <xf numFmtId="2" fontId="1" fillId="0" borderId="7" xfId="1" applyNumberFormat="1" applyFont="1" applyFill="1" applyBorder="1" applyAlignment="1">
      <alignment vertical="center"/>
    </xf>
    <xf numFmtId="43" fontId="1" fillId="0" borderId="7" xfId="1" applyNumberFormat="1" applyFont="1" applyFill="1" applyBorder="1" applyAlignment="1">
      <alignment vertical="center"/>
    </xf>
    <xf numFmtId="0" fontId="1" fillId="0" borderId="3" xfId="3" applyFill="1" applyBorder="1" applyAlignment="1">
      <alignment horizontal="center" vertical="center"/>
    </xf>
    <xf numFmtId="0" fontId="1" fillId="0" borderId="4" xfId="3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/>
    </xf>
    <xf numFmtId="0" fontId="4" fillId="0" borderId="5" xfId="3" applyNumberFormat="1" applyFont="1" applyFill="1" applyBorder="1" applyAlignment="1">
      <alignment horizontal="center" vertical="center"/>
    </xf>
    <xf numFmtId="0" fontId="1" fillId="0" borderId="5" xfId="3" applyFill="1" applyBorder="1" applyAlignment="1">
      <alignment horizontal="center" vertical="center"/>
    </xf>
    <xf numFmtId="0" fontId="1" fillId="0" borderId="6" xfId="3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58" xfId="0" applyFont="1" applyFill="1" applyBorder="1"/>
    <xf numFmtId="0" fontId="1" fillId="0" borderId="0" xfId="3" applyBorder="1"/>
    <xf numFmtId="0" fontId="7" fillId="0" borderId="37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1" fillId="0" borderId="18" xfId="3" applyFont="1" applyBorder="1" applyAlignment="1">
      <alignment horizontal="center" vertical="center"/>
    </xf>
    <xf numFmtId="0" fontId="1" fillId="0" borderId="19" xfId="3" applyFont="1" applyBorder="1" applyAlignment="1">
      <alignment horizontal="center" vertical="center"/>
    </xf>
    <xf numFmtId="0" fontId="1" fillId="0" borderId="20" xfId="3" applyFont="1" applyFill="1" applyBorder="1" applyAlignment="1">
      <alignment horizontal="center" vertical="center"/>
    </xf>
    <xf numFmtId="0" fontId="1" fillId="0" borderId="21" xfId="3" applyFont="1" applyFill="1" applyBorder="1" applyAlignment="1">
      <alignment horizontal="center" vertical="center"/>
    </xf>
    <xf numFmtId="2" fontId="1" fillId="0" borderId="4" xfId="3" applyNumberFormat="1" applyFill="1" applyBorder="1" applyAlignment="1">
      <alignment horizontal="center" vertical="center"/>
    </xf>
    <xf numFmtId="2" fontId="1" fillId="0" borderId="16" xfId="3" applyNumberFormat="1" applyFill="1" applyBorder="1" applyAlignment="1">
      <alignment horizontal="center" vertical="center"/>
    </xf>
    <xf numFmtId="2" fontId="1" fillId="0" borderId="3" xfId="3" applyNumberFormat="1" applyFill="1" applyBorder="1" applyAlignment="1">
      <alignment horizontal="center" vertical="center"/>
    </xf>
    <xf numFmtId="2" fontId="1" fillId="0" borderId="7" xfId="3" applyNumberForma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29" xfId="3" applyFont="1" applyFill="1" applyBorder="1" applyAlignment="1">
      <alignment horizontal="center" vertical="center"/>
    </xf>
    <xf numFmtId="0" fontId="4" fillId="0" borderId="30" xfId="3" applyFont="1" applyFill="1" applyBorder="1" applyAlignment="1">
      <alignment horizontal="center" vertical="center"/>
    </xf>
    <xf numFmtId="0" fontId="4" fillId="0" borderId="31" xfId="3" applyFont="1" applyFill="1" applyBorder="1" applyAlignment="1">
      <alignment horizontal="center" vertical="center"/>
    </xf>
    <xf numFmtId="166" fontId="8" fillId="0" borderId="54" xfId="0" applyNumberFormat="1" applyFont="1" applyFill="1" applyBorder="1" applyAlignment="1">
      <alignment horizontal="center"/>
    </xf>
    <xf numFmtId="166" fontId="8" fillId="0" borderId="55" xfId="0" applyNumberFormat="1" applyFont="1" applyFill="1" applyBorder="1" applyAlignment="1">
      <alignment horizontal="center"/>
    </xf>
    <xf numFmtId="0" fontId="8" fillId="0" borderId="40" xfId="0" applyFont="1" applyFill="1" applyBorder="1" applyAlignment="1">
      <alignment horizontal="center"/>
    </xf>
    <xf numFmtId="0" fontId="8" fillId="0" borderId="41" xfId="0" applyFont="1" applyFill="1" applyBorder="1" applyAlignment="1">
      <alignment horizontal="center"/>
    </xf>
    <xf numFmtId="0" fontId="8" fillId="0" borderId="4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9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" fillId="0" borderId="25" xfId="3" applyFont="1" applyBorder="1" applyAlignment="1">
      <alignment horizontal="center"/>
    </xf>
    <xf numFmtId="0" fontId="1" fillId="0" borderId="17" xfId="3" applyFont="1" applyBorder="1" applyAlignment="1">
      <alignment horizontal="center"/>
    </xf>
    <xf numFmtId="0" fontId="1" fillId="0" borderId="28" xfId="3" applyFont="1" applyBorder="1" applyAlignment="1">
      <alignment horizontal="center"/>
    </xf>
    <xf numFmtId="0" fontId="1" fillId="0" borderId="19" xfId="3" applyFont="1" applyBorder="1" applyAlignment="1">
      <alignment horizontal="center"/>
    </xf>
    <xf numFmtId="164" fontId="1" fillId="0" borderId="8" xfId="2" applyNumberFormat="1" applyFont="1" applyFill="1" applyBorder="1" applyAlignment="1">
      <alignment horizontal="center"/>
    </xf>
    <xf numFmtId="164" fontId="1" fillId="0" borderId="7" xfId="2" applyNumberFormat="1" applyFont="1" applyFill="1" applyBorder="1" applyAlignment="1">
      <alignment horizontal="center"/>
    </xf>
    <xf numFmtId="0" fontId="1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8" xfId="3" quotePrefix="1" applyFont="1" applyBorder="1" applyAlignment="1">
      <alignment horizontal="center" vertical="center"/>
    </xf>
    <xf numFmtId="164" fontId="1" fillId="0" borderId="8" xfId="2" applyNumberFormat="1" applyFont="1" applyFill="1" applyBorder="1" applyAlignment="1">
      <alignment horizontal="center" vertical="center"/>
    </xf>
    <xf numFmtId="164" fontId="1" fillId="0" borderId="7" xfId="2" applyNumberFormat="1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33" xfId="3" applyFont="1" applyBorder="1" applyAlignment="1">
      <alignment horizontal="center" vertical="center"/>
    </xf>
    <xf numFmtId="0" fontId="4" fillId="0" borderId="30" xfId="3" applyFont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/>
    </xf>
    <xf numFmtId="0" fontId="4" fillId="0" borderId="32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1" fillId="0" borderId="26" xfId="3" applyBorder="1" applyAlignment="1">
      <alignment horizontal="center" vertical="center"/>
    </xf>
    <xf numFmtId="0" fontId="1" fillId="0" borderId="27" xfId="3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 wrapText="1"/>
    </xf>
    <xf numFmtId="0" fontId="4" fillId="0" borderId="3" xfId="3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1" fillId="0" borderId="17" xfId="3" applyFont="1" applyBorder="1" applyAlignment="1">
      <alignment horizontal="center" vertical="center"/>
    </xf>
    <xf numFmtId="0" fontId="9" fillId="0" borderId="40" xfId="0" applyFont="1" applyFill="1" applyBorder="1" applyAlignment="1">
      <alignment horizontal="center"/>
    </xf>
    <xf numFmtId="0" fontId="9" fillId="0" borderId="41" xfId="0" applyFont="1" applyFill="1" applyBorder="1" applyAlignment="1">
      <alignment horizontal="center"/>
    </xf>
    <xf numFmtId="0" fontId="9" fillId="0" borderId="42" xfId="0" applyFont="1" applyFill="1" applyBorder="1" applyAlignment="1">
      <alignment horizontal="center"/>
    </xf>
    <xf numFmtId="0" fontId="9" fillId="0" borderId="4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/>
    </xf>
    <xf numFmtId="0" fontId="10" fillId="0" borderId="43" xfId="0" applyFont="1" applyFill="1" applyBorder="1" applyAlignment="1">
      <alignment horizontal="center"/>
    </xf>
    <xf numFmtId="0" fontId="8" fillId="0" borderId="51" xfId="0" applyFont="1" applyFill="1" applyBorder="1" applyAlignment="1">
      <alignment horizontal="center"/>
    </xf>
    <xf numFmtId="0" fontId="8" fillId="0" borderId="52" xfId="0" applyFont="1" applyFill="1" applyBorder="1" applyAlignment="1">
      <alignment horizontal="center"/>
    </xf>
    <xf numFmtId="0" fontId="1" fillId="0" borderId="56" xfId="3" applyFont="1" applyBorder="1" applyAlignment="1">
      <alignment horizontal="center"/>
    </xf>
    <xf numFmtId="0" fontId="1" fillId="0" borderId="57" xfId="3" applyFont="1" applyBorder="1" applyAlignment="1">
      <alignment horizontal="center"/>
    </xf>
    <xf numFmtId="0" fontId="1" fillId="0" borderId="24" xfId="3" applyFont="1" applyBorder="1" applyAlignment="1">
      <alignment horizontal="center"/>
    </xf>
    <xf numFmtId="0" fontId="1" fillId="0" borderId="22" xfId="3" applyFont="1" applyBorder="1" applyAlignment="1">
      <alignment horizont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0</xdr:rowOff>
    </xdr:from>
    <xdr:ext cx="1009650" cy="138826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47650"/>
          <a:ext cx="1009650" cy="13882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zoomScale="80" zoomScaleNormal="80" workbookViewId="0">
      <selection activeCell="J30" sqref="J30"/>
    </sheetView>
  </sheetViews>
  <sheetFormatPr defaultColWidth="9.109375" defaultRowHeight="13.2" x14ac:dyDescent="0.25"/>
  <cols>
    <col min="1" max="1" width="9.109375" style="1"/>
    <col min="2" max="2" width="6.33203125" style="1" customWidth="1"/>
    <col min="3" max="3" width="8.44140625" style="1" customWidth="1"/>
    <col min="4" max="4" width="7.33203125" style="1" customWidth="1"/>
    <col min="5" max="5" width="10.6640625" style="1" customWidth="1"/>
    <col min="6" max="9" width="11.6640625" style="1" customWidth="1"/>
    <col min="10" max="10" width="11" style="1" customWidth="1"/>
    <col min="11" max="11" width="12.6640625" style="1" customWidth="1"/>
    <col min="12" max="12" width="11.6640625" style="1" customWidth="1"/>
    <col min="13" max="13" width="12.88671875" style="2" customWidth="1"/>
    <col min="14" max="14" width="14.44140625" style="1" customWidth="1"/>
    <col min="15" max="15" width="12.88671875" style="1" customWidth="1"/>
    <col min="16" max="16" width="8.44140625" style="1" customWidth="1"/>
    <col min="17" max="17" width="8.6640625" style="1" customWidth="1"/>
    <col min="18" max="18" width="8.44140625" style="1" customWidth="1"/>
    <col min="19" max="19" width="7.5546875" style="1" hidden="1" customWidth="1"/>
    <col min="20" max="16384" width="9.109375" style="1"/>
  </cols>
  <sheetData>
    <row r="1" spans="2:19" ht="19.5" customHeight="1" thickBot="1" x14ac:dyDescent="0.45">
      <c r="B1" s="63" t="s">
        <v>38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5"/>
    </row>
    <row r="2" spans="2:19" ht="19.5" customHeight="1" x14ac:dyDescent="0.3">
      <c r="B2" s="81"/>
      <c r="C2" s="82"/>
      <c r="D2" s="60"/>
      <c r="E2" s="115" t="s">
        <v>27</v>
      </c>
      <c r="F2" s="116"/>
      <c r="G2" s="116"/>
      <c r="H2" s="116"/>
      <c r="I2" s="116"/>
      <c r="J2" s="117"/>
      <c r="K2" s="127" t="s">
        <v>28</v>
      </c>
      <c r="L2" s="98"/>
      <c r="M2" s="98" t="s">
        <v>29</v>
      </c>
      <c r="N2" s="98"/>
      <c r="O2" s="98"/>
      <c r="P2" s="98"/>
      <c r="Q2" s="98"/>
      <c r="R2" s="28"/>
    </row>
    <row r="3" spans="2:19" ht="19.5" customHeight="1" x14ac:dyDescent="0.3">
      <c r="B3" s="83"/>
      <c r="C3" s="84"/>
      <c r="D3" s="27"/>
      <c r="E3" s="118" t="s">
        <v>39</v>
      </c>
      <c r="F3" s="119"/>
      <c r="G3" s="119"/>
      <c r="H3" s="119"/>
      <c r="I3" s="119"/>
      <c r="J3" s="120"/>
      <c r="K3" s="29"/>
      <c r="L3" s="25"/>
      <c r="M3" s="25"/>
      <c r="N3" s="30"/>
      <c r="O3" s="30"/>
      <c r="P3" s="30"/>
      <c r="Q3" s="30"/>
      <c r="R3" s="31"/>
    </row>
    <row r="4" spans="2:19" ht="22.8" x14ac:dyDescent="0.4">
      <c r="B4" s="83"/>
      <c r="C4" s="84"/>
      <c r="D4" s="27"/>
      <c r="E4" s="118" t="s">
        <v>30</v>
      </c>
      <c r="F4" s="119"/>
      <c r="G4" s="119"/>
      <c r="H4" s="119"/>
      <c r="I4" s="119"/>
      <c r="J4" s="120"/>
      <c r="K4" s="128" t="s">
        <v>31</v>
      </c>
      <c r="L4" s="99"/>
      <c r="M4" s="99" t="s">
        <v>32</v>
      </c>
      <c r="N4" s="99"/>
      <c r="O4" s="99"/>
      <c r="P4" s="99"/>
      <c r="Q4" s="99"/>
      <c r="R4" s="32"/>
      <c r="S4" s="19"/>
    </row>
    <row r="5" spans="2:19" ht="16.2" thickBot="1" x14ac:dyDescent="0.35">
      <c r="B5" s="83"/>
      <c r="C5" s="84"/>
      <c r="D5" s="27"/>
      <c r="E5" s="42"/>
      <c r="F5" s="43"/>
      <c r="G5" s="43"/>
      <c r="H5" s="44"/>
      <c r="I5" s="44"/>
      <c r="J5" s="41"/>
      <c r="K5" s="128" t="s">
        <v>33</v>
      </c>
      <c r="L5" s="99"/>
      <c r="M5" s="22" t="s">
        <v>34</v>
      </c>
      <c r="N5" s="22" t="s">
        <v>34</v>
      </c>
      <c r="O5" s="30"/>
      <c r="P5" s="30"/>
      <c r="Q5" s="30"/>
      <c r="R5" s="33"/>
      <c r="S5" s="20"/>
    </row>
    <row r="6" spans="2:19" ht="16.2" thickBot="1" x14ac:dyDescent="0.35">
      <c r="B6" s="83"/>
      <c r="C6" s="84"/>
      <c r="D6" s="27"/>
      <c r="E6" s="121" t="s">
        <v>35</v>
      </c>
      <c r="F6" s="122"/>
      <c r="G6" s="122"/>
      <c r="H6" s="122"/>
      <c r="I6" s="122"/>
      <c r="J6" s="123"/>
      <c r="K6" s="34"/>
      <c r="L6" s="23"/>
      <c r="M6" s="23"/>
      <c r="N6" s="30"/>
      <c r="O6" s="30"/>
      <c r="P6" s="30"/>
      <c r="Q6" s="30"/>
      <c r="R6" s="33"/>
      <c r="S6" s="20"/>
    </row>
    <row r="7" spans="2:19" ht="16.2" thickBot="1" x14ac:dyDescent="0.35">
      <c r="B7" s="61"/>
      <c r="C7" s="24"/>
      <c r="D7" s="24"/>
      <c r="E7" s="124"/>
      <c r="F7" s="125"/>
      <c r="G7" s="125"/>
      <c r="H7" s="125"/>
      <c r="I7" s="125"/>
      <c r="J7" s="126"/>
      <c r="K7" s="129" t="s">
        <v>36</v>
      </c>
      <c r="L7" s="130"/>
      <c r="M7" s="30"/>
      <c r="N7" s="26" t="s">
        <v>37</v>
      </c>
      <c r="O7" s="26"/>
      <c r="P7" s="45" t="s">
        <v>40</v>
      </c>
      <c r="Q7" s="79"/>
      <c r="R7" s="80"/>
      <c r="S7" s="20"/>
    </row>
    <row r="8" spans="2:19" ht="9" customHeight="1" thickBot="1" x14ac:dyDescent="0.35">
      <c r="B8" s="85"/>
      <c r="C8" s="86"/>
      <c r="D8" s="86"/>
      <c r="E8" s="21"/>
      <c r="F8" s="21"/>
      <c r="G8" s="21"/>
      <c r="H8" s="62"/>
      <c r="I8" s="62"/>
      <c r="J8" s="62"/>
      <c r="K8" s="35"/>
      <c r="L8" s="36"/>
      <c r="M8" s="37"/>
      <c r="N8" s="38"/>
      <c r="O8" s="39"/>
      <c r="P8" s="40"/>
      <c r="Q8" s="39"/>
      <c r="R8" s="41"/>
    </row>
    <row r="9" spans="2:19" ht="15.75" customHeight="1" thickTop="1" x14ac:dyDescent="0.25">
      <c r="B9" s="100" t="s">
        <v>0</v>
      </c>
      <c r="C9" s="101"/>
      <c r="D9" s="101"/>
      <c r="E9" s="74" t="s">
        <v>1</v>
      </c>
      <c r="F9" s="74" t="s">
        <v>2</v>
      </c>
      <c r="G9" s="74" t="s">
        <v>3</v>
      </c>
      <c r="H9" s="74" t="s">
        <v>4</v>
      </c>
      <c r="I9" s="74" t="s">
        <v>5</v>
      </c>
      <c r="J9" s="111" t="s">
        <v>41</v>
      </c>
      <c r="K9" s="111" t="s">
        <v>6</v>
      </c>
      <c r="L9" s="111" t="s">
        <v>7</v>
      </c>
      <c r="M9" s="109" t="s">
        <v>8</v>
      </c>
      <c r="N9" s="74" t="s">
        <v>9</v>
      </c>
      <c r="O9" s="74" t="s">
        <v>10</v>
      </c>
      <c r="P9" s="76" t="s">
        <v>11</v>
      </c>
      <c r="Q9" s="77"/>
      <c r="R9" s="78"/>
      <c r="S9" s="3"/>
    </row>
    <row r="10" spans="2:19" x14ac:dyDescent="0.25">
      <c r="B10" s="103" t="s">
        <v>12</v>
      </c>
      <c r="C10" s="105" t="s">
        <v>13</v>
      </c>
      <c r="D10" s="105" t="s">
        <v>14</v>
      </c>
      <c r="E10" s="75"/>
      <c r="F10" s="75"/>
      <c r="G10" s="75"/>
      <c r="H10" s="75"/>
      <c r="I10" s="75"/>
      <c r="J10" s="112"/>
      <c r="K10" s="112"/>
      <c r="L10" s="112"/>
      <c r="M10" s="110"/>
      <c r="N10" s="75"/>
      <c r="O10" s="75"/>
      <c r="P10" s="53" t="s">
        <v>15</v>
      </c>
      <c r="Q10" s="53" t="s">
        <v>16</v>
      </c>
      <c r="R10" s="54" t="s">
        <v>17</v>
      </c>
      <c r="S10" s="107" t="s">
        <v>12</v>
      </c>
    </row>
    <row r="11" spans="2:19" ht="15.75" customHeight="1" thickBot="1" x14ac:dyDescent="0.3">
      <c r="B11" s="104"/>
      <c r="C11" s="106"/>
      <c r="D11" s="106"/>
      <c r="E11" s="55" t="s">
        <v>18</v>
      </c>
      <c r="F11" s="55" t="s">
        <v>18</v>
      </c>
      <c r="G11" s="56" t="s">
        <v>19</v>
      </c>
      <c r="H11" s="102"/>
      <c r="I11" s="102"/>
      <c r="J11" s="113"/>
      <c r="K11" s="113"/>
      <c r="L11" s="113"/>
      <c r="M11" s="57" t="s">
        <v>18</v>
      </c>
      <c r="N11" s="56" t="s">
        <v>18</v>
      </c>
      <c r="O11" s="56" t="s">
        <v>18</v>
      </c>
      <c r="P11" s="58" t="s">
        <v>20</v>
      </c>
      <c r="Q11" s="58" t="s">
        <v>21</v>
      </c>
      <c r="R11" s="59" t="s">
        <v>22</v>
      </c>
      <c r="S11" s="108"/>
    </row>
    <row r="12" spans="2:19" ht="8.1" customHeight="1" thickTop="1" x14ac:dyDescent="0.25">
      <c r="B12" s="89" t="s">
        <v>26</v>
      </c>
      <c r="C12" s="131" t="s">
        <v>42</v>
      </c>
      <c r="D12" s="132"/>
      <c r="E12" s="4"/>
      <c r="F12" s="46"/>
      <c r="G12" s="46"/>
      <c r="H12" s="46"/>
      <c r="I12" s="46"/>
      <c r="J12" s="46"/>
      <c r="K12" s="46"/>
      <c r="L12" s="46"/>
      <c r="M12" s="50"/>
      <c r="N12" s="18"/>
      <c r="O12" s="18"/>
      <c r="P12" s="72"/>
      <c r="Q12" s="72"/>
      <c r="R12" s="70"/>
      <c r="S12" s="87"/>
    </row>
    <row r="13" spans="2:19" ht="8.1" customHeight="1" x14ac:dyDescent="0.25">
      <c r="B13" s="90"/>
      <c r="C13" s="133"/>
      <c r="D13" s="134"/>
      <c r="E13" s="91">
        <v>441.8</v>
      </c>
      <c r="F13" s="72">
        <f>E13</f>
        <v>441.8</v>
      </c>
      <c r="G13" s="72">
        <v>0</v>
      </c>
      <c r="H13" s="72">
        <v>1</v>
      </c>
      <c r="I13" s="72">
        <f>0.2*H13</f>
        <v>0.2</v>
      </c>
      <c r="J13" s="72">
        <v>8</v>
      </c>
      <c r="K13" s="72">
        <f>E13*E13*G13</f>
        <v>0</v>
      </c>
      <c r="L13" s="72">
        <f>8*I13</f>
        <v>1.6</v>
      </c>
      <c r="M13" s="72">
        <f>K13/L13/1000</f>
        <v>0</v>
      </c>
      <c r="N13" s="72">
        <f>8*M13*M13/300</f>
        <v>0</v>
      </c>
      <c r="O13" s="72">
        <f>E13+N13</f>
        <v>441.8</v>
      </c>
      <c r="P13" s="72"/>
      <c r="Q13" s="72"/>
      <c r="R13" s="70"/>
      <c r="S13" s="88"/>
    </row>
    <row r="14" spans="2:19" ht="8.1" customHeight="1" x14ac:dyDescent="0.25">
      <c r="B14" s="66" t="s">
        <v>23</v>
      </c>
      <c r="C14" s="93" t="s">
        <v>24</v>
      </c>
      <c r="D14" s="95" t="s">
        <v>25</v>
      </c>
      <c r="E14" s="9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>
        <f>(E13+E15)/2</f>
        <v>396.315</v>
      </c>
      <c r="R14" s="70">
        <f>P14/Q14</f>
        <v>0</v>
      </c>
      <c r="S14" s="114" t="str">
        <f>+B14</f>
        <v>T1</v>
      </c>
    </row>
    <row r="15" spans="2:19" ht="8.1" customHeight="1" x14ac:dyDescent="0.25">
      <c r="B15" s="67"/>
      <c r="C15" s="94"/>
      <c r="D15" s="94"/>
      <c r="E15" s="96">
        <v>350.83</v>
      </c>
      <c r="F15" s="72">
        <f>F13+E15</f>
        <v>792.63</v>
      </c>
      <c r="G15" s="72">
        <v>0</v>
      </c>
      <c r="H15" s="72">
        <v>1</v>
      </c>
      <c r="I15" s="72">
        <f>0.2*H15</f>
        <v>0.2</v>
      </c>
      <c r="J15" s="72">
        <v>9</v>
      </c>
      <c r="K15" s="72">
        <f>E15*E15*G15</f>
        <v>0</v>
      </c>
      <c r="L15" s="72">
        <f>8*I15</f>
        <v>1.6</v>
      </c>
      <c r="M15" s="72">
        <f>K15/L15/1000</f>
        <v>0</v>
      </c>
      <c r="N15" s="72">
        <f>8*M15*M15/300</f>
        <v>0</v>
      </c>
      <c r="O15" s="72">
        <f>E15+N15</f>
        <v>350.83</v>
      </c>
      <c r="P15" s="72"/>
      <c r="Q15" s="72"/>
      <c r="R15" s="70"/>
      <c r="S15" s="114"/>
    </row>
    <row r="16" spans="2:19" ht="8.1" customHeight="1" x14ac:dyDescent="0.25">
      <c r="B16" s="66" t="s">
        <v>26</v>
      </c>
      <c r="C16" s="68" t="s">
        <v>42</v>
      </c>
      <c r="D16" s="68"/>
      <c r="E16" s="97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0"/>
      <c r="S16" s="114" t="str">
        <f>+B16</f>
        <v>G</v>
      </c>
    </row>
    <row r="17" spans="2:19" ht="8.1" customHeight="1" x14ac:dyDescent="0.25">
      <c r="B17" s="67"/>
      <c r="C17" s="69"/>
      <c r="D17" s="69"/>
      <c r="E17" s="5"/>
      <c r="F17" s="48"/>
      <c r="G17" s="47"/>
      <c r="H17" s="47"/>
      <c r="I17" s="47"/>
      <c r="J17" s="47"/>
      <c r="K17" s="49"/>
      <c r="L17" s="47"/>
      <c r="M17" s="51"/>
      <c r="N17" s="52"/>
      <c r="O17" s="52"/>
      <c r="P17" s="73"/>
      <c r="Q17" s="73"/>
      <c r="R17" s="71"/>
      <c r="S17" s="114"/>
    </row>
    <row r="18" spans="2:19" ht="21" customHeight="1" thickBot="1" x14ac:dyDescent="0.3">
      <c r="B18" s="6"/>
      <c r="C18" s="7"/>
      <c r="D18" s="7"/>
      <c r="E18" s="8"/>
      <c r="F18" s="9"/>
      <c r="G18" s="10"/>
      <c r="H18" s="10"/>
      <c r="I18" s="10"/>
      <c r="J18" s="10"/>
      <c r="K18" s="10"/>
      <c r="L18" s="10"/>
      <c r="M18" s="11"/>
      <c r="N18" s="12"/>
      <c r="O18" s="13"/>
      <c r="P18" s="14"/>
      <c r="Q18" s="14"/>
      <c r="R18" s="15"/>
      <c r="S18" s="16"/>
    </row>
    <row r="20" spans="2:19" x14ac:dyDescent="0.25">
      <c r="O20" s="17"/>
    </row>
  </sheetData>
  <mergeCells count="72">
    <mergeCell ref="C12:D13"/>
    <mergeCell ref="G13:G14"/>
    <mergeCell ref="G15:G16"/>
    <mergeCell ref="H13:H14"/>
    <mergeCell ref="H15:H16"/>
    <mergeCell ref="E2:J2"/>
    <mergeCell ref="E3:J3"/>
    <mergeCell ref="E4:J4"/>
    <mergeCell ref="E6:J7"/>
    <mergeCell ref="L13:L14"/>
    <mergeCell ref="I9:I11"/>
    <mergeCell ref="J9:J11"/>
    <mergeCell ref="K2:L2"/>
    <mergeCell ref="K4:L4"/>
    <mergeCell ref="K5:L5"/>
    <mergeCell ref="K7:L7"/>
    <mergeCell ref="L9:L11"/>
    <mergeCell ref="M13:M14"/>
    <mergeCell ref="N13:N14"/>
    <mergeCell ref="O13:O14"/>
    <mergeCell ref="K15:K16"/>
    <mergeCell ref="S10:S11"/>
    <mergeCell ref="M9:M10"/>
    <mergeCell ref="N9:N10"/>
    <mergeCell ref="K9:K11"/>
    <mergeCell ref="S14:S15"/>
    <mergeCell ref="Q16:Q17"/>
    <mergeCell ref="P12:P13"/>
    <mergeCell ref="Q12:Q13"/>
    <mergeCell ref="R12:R13"/>
    <mergeCell ref="S16:S17"/>
    <mergeCell ref="L15:L16"/>
    <mergeCell ref="B9:D9"/>
    <mergeCell ref="E9:E10"/>
    <mergeCell ref="F9:F10"/>
    <mergeCell ref="G9:G10"/>
    <mergeCell ref="H9:H11"/>
    <mergeCell ref="B10:B11"/>
    <mergeCell ref="C10:C11"/>
    <mergeCell ref="D10:D11"/>
    <mergeCell ref="B2:C6"/>
    <mergeCell ref="B8:D8"/>
    <mergeCell ref="S12:S13"/>
    <mergeCell ref="B12:B13"/>
    <mergeCell ref="E13:E14"/>
    <mergeCell ref="P14:P15"/>
    <mergeCell ref="Q14:Q15"/>
    <mergeCell ref="B14:B15"/>
    <mergeCell ref="C14:C15"/>
    <mergeCell ref="D14:D15"/>
    <mergeCell ref="M15:M16"/>
    <mergeCell ref="N15:N16"/>
    <mergeCell ref="O15:O16"/>
    <mergeCell ref="E15:E16"/>
    <mergeCell ref="M2:Q2"/>
    <mergeCell ref="M4:Q4"/>
    <mergeCell ref="B1:R1"/>
    <mergeCell ref="B16:B17"/>
    <mergeCell ref="C16:D17"/>
    <mergeCell ref="R16:R17"/>
    <mergeCell ref="P16:P17"/>
    <mergeCell ref="R14:R15"/>
    <mergeCell ref="O9:O10"/>
    <mergeCell ref="P9:R9"/>
    <mergeCell ref="Q7:R7"/>
    <mergeCell ref="F13:F14"/>
    <mergeCell ref="F15:F16"/>
    <mergeCell ref="I13:I14"/>
    <mergeCell ref="I15:I16"/>
    <mergeCell ref="J13:J14"/>
    <mergeCell ref="J15:J16"/>
    <mergeCell ref="K13:K14"/>
  </mergeCells>
  <printOptions horizontalCentered="1" verticalCentered="1"/>
  <pageMargins left="0.18" right="0.2" top="0.25" bottom="0.23" header="0.3" footer="0.16"/>
  <pageSetup paperSize="9" scale="75" orientation="landscape" horizont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TOWER 150 Kv</vt:lpstr>
      <vt:lpstr>'TOWER 150 Kv'!Print_Area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Dimas Danurwenda</cp:lastModifiedBy>
  <dcterms:created xsi:type="dcterms:W3CDTF">2015-01-30T15:35:32Z</dcterms:created>
  <dcterms:modified xsi:type="dcterms:W3CDTF">2016-08-28T08:02:23Z</dcterms:modified>
</cp:coreProperties>
</file>