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WBS ed effort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grafico" sheetId="4" state="visible" r:id="rId4"/>
    <sheet xmlns:r="http://schemas.openxmlformats.org/officeDocument/2006/relationships" name="Foglio1" sheetId="5" state="visible" r:id="rId5"/>
  </sheets>
  <definedNames>
    <definedName name="_Hlk191655347" localSheetId="0">Economics!#REF!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0\ &quot;€&quot;;[Red]\-#,##0.00\ &quot;€&quot;"/>
    <numFmt numFmtId="166" formatCode="DD/MM/YYYY"/>
  </numFmts>
  <fonts count="16">
    <font>
      <name val="Calibri"/>
      <family val="2"/>
      <color theme="1"/>
      <sz val="11"/>
      <scheme val="minor"/>
    </font>
    <font>
      <name val="Poppins"/>
      <color theme="1"/>
      <sz val="8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Poppins"/>
      <b val="1"/>
      <color theme="1"/>
      <sz val="8"/>
    </font>
    <font>
      <name val="Poppins"/>
      <color theme="1"/>
      <sz val="10"/>
    </font>
    <font>
      <name val="Poppins"/>
      <b val="1"/>
      <color rgb="FF000000"/>
      <sz val="9"/>
    </font>
    <font>
      <name val="Poppins"/>
      <color rgb="FF000000"/>
      <sz val="9"/>
    </font>
    <font>
      <name val="Poppins"/>
      <color rgb="FF000000"/>
      <sz val="8"/>
    </font>
    <font>
      <name val="Calibri"/>
      <family val="2"/>
      <sz val="8"/>
      <scheme val="minor"/>
    </font>
    <font>
      <name val="Calibri"/>
      <family val="2"/>
      <b val="1"/>
      <color theme="1"/>
      <sz val="10"/>
      <scheme val="minor"/>
    </font>
    <font>
      <name val="Poppins"/>
      <color theme="1"/>
      <sz val="9"/>
    </font>
    <font>
      <name val="Poppins"/>
      <b val="1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Poppins"/>
      <color rgb="FFFF0000"/>
      <sz val="8"/>
    </font>
  </fonts>
  <fills count="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13" fillId="0" borderId="0"/>
    <xf numFmtId="9" fontId="13" fillId="0" borderId="0"/>
  </cellStyleXfs>
  <cellXfs count="1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16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0" borderId="4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" fontId="8" fillId="0" borderId="7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0" fontId="7" fillId="4" borderId="9" applyAlignment="1" pivotButton="0" quotePrefix="0" xfId="0">
      <alignment horizontal="left" vertical="center" wrapText="1"/>
    </xf>
    <xf numFmtId="0" fontId="7" fillId="4" borderId="9" applyAlignment="1" pivotButton="0" quotePrefix="0" xfId="0">
      <alignment horizontal="center" vertical="center" wrapText="1"/>
    </xf>
    <xf numFmtId="165" fontId="7" fillId="4" borderId="9" applyAlignment="1" pivotButton="0" quotePrefix="0" xfId="0">
      <alignment horizontal="center" vertical="center" wrapText="1"/>
    </xf>
    <xf numFmtId="0" fontId="1" fillId="0" borderId="9" pivotButton="0" quotePrefix="0" xfId="0"/>
    <xf numFmtId="1" fontId="1" fillId="0" borderId="9" pivotButton="0" quotePrefix="0" xfId="0"/>
    <xf numFmtId="164" fontId="1" fillId="0" borderId="9" pivotButton="0" quotePrefix="0" xfId="0"/>
    <xf numFmtId="164" fontId="1" fillId="0" borderId="9" applyAlignment="1" pivotButton="0" quotePrefix="0" xfId="0">
      <alignment vertical="center"/>
    </xf>
    <xf numFmtId="0" fontId="1" fillId="0" borderId="9" applyAlignment="1" pivotButton="0" quotePrefix="0" xfId="0">
      <alignment wrapText="1"/>
    </xf>
    <xf numFmtId="0" fontId="2" fillId="2" borderId="9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8" fillId="5" borderId="7" applyAlignment="1" pivotButton="0" quotePrefix="0" xfId="0">
      <alignment horizontal="left" vertical="center" wrapText="1"/>
    </xf>
    <xf numFmtId="0" fontId="8" fillId="0" borderId="4" applyAlignment="1" pivotButton="0" quotePrefix="0" xfId="0">
      <alignment vertical="center" wrapText="1"/>
    </xf>
    <xf numFmtId="0" fontId="8" fillId="5" borderId="7" applyAlignment="1" pivotButton="0" quotePrefix="0" xfId="0">
      <alignment vertical="center" wrapText="1"/>
    </xf>
    <xf numFmtId="0" fontId="0" fillId="0" borderId="4" applyAlignment="1" pivotButton="0" quotePrefix="0" xfId="0">
      <alignment horizontal="left" vertical="top" wrapText="1"/>
    </xf>
    <xf numFmtId="0" fontId="8" fillId="5" borderId="4" applyAlignment="1" pivotButton="0" quotePrefix="0" xfId="0">
      <alignment vertical="center" wrapText="1"/>
    </xf>
    <xf numFmtId="0" fontId="8" fillId="5" borderId="4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left" vertical="center" wrapText="1"/>
    </xf>
    <xf numFmtId="1" fontId="8" fillId="0" borderId="12" applyAlignment="1" pivotButton="0" quotePrefix="0" xfId="0">
      <alignment horizontal="center" vertical="center" wrapText="1"/>
    </xf>
    <xf numFmtId="1" fontId="8" fillId="0" borderId="11" applyAlignment="1" pivotButton="0" quotePrefix="0" xfId="0">
      <alignment horizontal="center" vertical="center" wrapText="1"/>
    </xf>
    <xf numFmtId="1" fontId="8" fillId="0" borderId="16" applyAlignment="1" pivotButton="0" quotePrefix="0" xfId="0">
      <alignment horizontal="center" vertical="center" wrapText="1"/>
    </xf>
    <xf numFmtId="1" fontId="8" fillId="0" borderId="13" applyAlignment="1" pivotButton="0" quotePrefix="0" xfId="0">
      <alignment horizontal="center" vertical="center" wrapText="1"/>
    </xf>
    <xf numFmtId="1" fontId="8" fillId="0" borderId="14" applyAlignment="1" pivotButton="0" quotePrefix="0" xfId="0">
      <alignment horizontal="center" vertical="center" wrapText="1"/>
    </xf>
    <xf numFmtId="1" fontId="8" fillId="0" borderId="15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/>
    </xf>
    <xf numFmtId="14" fontId="8" fillId="0" borderId="13" applyAlignment="1" pivotButton="0" quotePrefix="0" xfId="0">
      <alignment horizontal="center" vertical="center" wrapText="1"/>
    </xf>
    <xf numFmtId="14" fontId="8" fillId="0" borderId="7" applyAlignment="1" pivotButton="0" quotePrefix="0" xfId="0">
      <alignment horizontal="center" vertical="center" wrapText="1"/>
    </xf>
    <xf numFmtId="14" fontId="8" fillId="0" borderId="11" applyAlignment="1" pivotButton="0" quotePrefix="0" xfId="0">
      <alignment horizontal="center" vertical="center" wrapText="1"/>
    </xf>
    <xf numFmtId="14" fontId="8" fillId="0" borderId="12" applyAlignment="1" pivotButton="0" quotePrefix="0" xfId="0">
      <alignment horizontal="center" vertical="center" wrapText="1"/>
    </xf>
    <xf numFmtId="14" fontId="8" fillId="0" borderId="14" applyAlignment="1" pivotButton="0" quotePrefix="0" xfId="0">
      <alignment horizontal="center" vertical="center" wrapText="1"/>
    </xf>
    <xf numFmtId="14" fontId="8" fillId="0" borderId="15" applyAlignment="1" pivotButton="0" quotePrefix="0" xfId="0">
      <alignment horizontal="center" vertical="center" wrapText="1"/>
    </xf>
    <xf numFmtId="14" fontId="8" fillId="0" borderId="16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9" fontId="11" fillId="0" borderId="4" applyAlignment="1" pivotButton="0" quotePrefix="0" xfId="0">
      <alignment horizontal="center" vertical="center" wrapText="1"/>
    </xf>
    <xf numFmtId="9" fontId="12" fillId="0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9" fontId="11" fillId="0" borderId="3" applyAlignment="1" pivotButton="0" quotePrefix="0" xfId="0">
      <alignment horizontal="center" vertical="center" wrapText="1"/>
    </xf>
    <xf numFmtId="0" fontId="0" fillId="6" borderId="0" pivotButton="0" quotePrefix="0" xfId="0"/>
    <xf numFmtId="9" fontId="0" fillId="0" borderId="0" pivotButton="0" quotePrefix="0" xfId="1"/>
    <xf numFmtId="0" fontId="6" fillId="6" borderId="2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 wrapText="1"/>
    </xf>
    <xf numFmtId="1" fontId="8" fillId="6" borderId="12" applyAlignment="1" pivotButton="0" quotePrefix="0" xfId="0">
      <alignment horizontal="center" vertical="center" wrapText="1"/>
    </xf>
    <xf numFmtId="0" fontId="8" fillId="6" borderId="14" applyAlignment="1" pivotButton="0" quotePrefix="0" xfId="0">
      <alignment horizontal="center" vertical="center" wrapText="1"/>
    </xf>
    <xf numFmtId="1" fontId="8" fillId="6" borderId="11" applyAlignment="1" pivotButton="0" quotePrefix="0" xfId="0">
      <alignment horizontal="center" vertical="center" wrapText="1"/>
    </xf>
    <xf numFmtId="0" fontId="8" fillId="6" borderId="15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1" fontId="8" fillId="6" borderId="17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center" vertical="center" wrapText="1"/>
    </xf>
    <xf numFmtId="1" fontId="8" fillId="6" borderId="16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justify" vertical="center" wrapText="1"/>
    </xf>
    <xf numFmtId="0" fontId="8" fillId="0" borderId="14" applyAlignment="1" pivotButton="0" quotePrefix="0" xfId="0">
      <alignment horizontal="justify" vertical="center" wrapText="1"/>
    </xf>
    <xf numFmtId="0" fontId="8" fillId="0" borderId="15" applyAlignment="1" pivotButton="0" quotePrefix="0" xfId="0">
      <alignment horizontal="justify" vertical="center" wrapText="1"/>
    </xf>
    <xf numFmtId="0" fontId="8" fillId="0" borderId="11" applyAlignment="1" pivotButton="0" quotePrefix="0" xfId="0">
      <alignment horizontal="justify" vertical="center" wrapText="1"/>
    </xf>
    <xf numFmtId="0" fontId="8" fillId="0" borderId="18" applyAlignment="1" pivotButton="0" quotePrefix="0" xfId="0">
      <alignment horizontal="justify" vertical="center" wrapText="1"/>
    </xf>
    <xf numFmtId="0" fontId="8" fillId="0" borderId="16" applyAlignment="1" pivotButton="0" quotePrefix="0" xfId="0">
      <alignment horizontal="justify" vertical="center" wrapText="1"/>
    </xf>
    <xf numFmtId="0" fontId="8" fillId="0" borderId="4" applyAlignment="1" pivotButton="0" quotePrefix="0" xfId="0">
      <alignment horizontal="justify" vertical="center" wrapText="1"/>
    </xf>
    <xf numFmtId="0" fontId="15" fillId="0" borderId="11" applyAlignment="1" pivotButton="0" quotePrefix="0" xfId="0">
      <alignment horizontal="left" vertical="center" wrapText="1"/>
    </xf>
    <xf numFmtId="1" fontId="15" fillId="0" borderId="11" applyAlignment="1" pivotButton="0" quotePrefix="0" xfId="0">
      <alignment horizontal="center" vertical="center" wrapText="1"/>
    </xf>
    <xf numFmtId="14" fontId="15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pivotButton="0" quotePrefix="0" xfId="0"/>
    <xf numFmtId="0" fontId="15" fillId="0" borderId="3" applyAlignment="1" pivotButton="0" quotePrefix="0" xfId="0">
      <alignment horizontal="left" vertical="center" wrapText="1"/>
    </xf>
    <xf numFmtId="1" fontId="15" fillId="0" borderId="3" applyAlignment="1" pivotButton="0" quotePrefix="0" xfId="0">
      <alignment horizontal="center" vertical="center" wrapText="1"/>
    </xf>
    <xf numFmtId="14" fontId="15" fillId="0" borderId="3" applyAlignment="1" pivotButton="0" quotePrefix="0" xfId="0">
      <alignment horizontal="center" vertical="center" wrapText="1"/>
    </xf>
    <xf numFmtId="0" fontId="15" fillId="6" borderId="11" applyAlignment="1" pivotButton="0" quotePrefix="0" xfId="0">
      <alignment horizontal="center" vertical="center" wrapText="1"/>
    </xf>
    <xf numFmtId="1" fontId="15" fillId="6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justify" vertical="center" wrapText="1"/>
    </xf>
    <xf numFmtId="0" fontId="15" fillId="0" borderId="17" applyAlignment="1" pivotButton="0" quotePrefix="0" xfId="0">
      <alignment horizontal="left" vertical="center" wrapText="1"/>
    </xf>
    <xf numFmtId="1" fontId="15" fillId="0" borderId="18" applyAlignment="1" pivotButton="0" quotePrefix="0" xfId="0">
      <alignment horizontal="center" vertical="center" wrapText="1"/>
    </xf>
    <xf numFmtId="14" fontId="15" fillId="0" borderId="18" applyAlignment="1" pivotButton="0" quotePrefix="0" xfId="0">
      <alignment horizontal="center" vertical="center" wrapText="1"/>
    </xf>
    <xf numFmtId="1" fontId="15" fillId="0" borderId="15" applyAlignment="1" pivotButton="0" quotePrefix="0" xfId="0">
      <alignment horizontal="center" vertical="center" wrapText="1"/>
    </xf>
    <xf numFmtId="14" fontId="15" fillId="0" borderId="12" applyAlignment="1" pivotButton="0" quotePrefix="0" xfId="0">
      <alignment horizontal="center" vertical="center" wrapText="1"/>
    </xf>
    <xf numFmtId="0" fontId="15" fillId="6" borderId="15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justify" vertical="center" wrapText="1"/>
    </xf>
    <xf numFmtId="1" fontId="8" fillId="6" borderId="14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left" vertical="center" wrapText="1"/>
    </xf>
    <xf numFmtId="1" fontId="15" fillId="0" borderId="16" applyAlignment="1" pivotButton="0" quotePrefix="0" xfId="0">
      <alignment horizontal="center" vertical="center" wrapText="1"/>
    </xf>
    <xf numFmtId="14" fontId="15" fillId="0" borderId="1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14" fontId="15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 wrapText="1"/>
    </xf>
    <xf numFmtId="1" fontId="8" fillId="6" borderId="10" applyAlignment="1" pivotButton="0" quotePrefix="0" xfId="0">
      <alignment horizontal="center" vertical="center" wrapText="1"/>
    </xf>
    <xf numFmtId="1" fontId="8" fillId="6" borderId="6" applyAlignment="1" pivotButton="0" quotePrefix="0" xfId="0">
      <alignment horizontal="center" vertical="center" wrapText="1"/>
    </xf>
    <xf numFmtId="1" fontId="8" fillId="6" borderId="3" applyAlignment="1" pivotButton="0" quotePrefix="0" xfId="0">
      <alignment horizontal="center" vertical="center" wrapText="1"/>
    </xf>
    <xf numFmtId="1" fontId="8" fillId="6" borderId="5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165" fontId="7" fillId="4" borderId="9" applyAlignment="1" pivotButton="0" quotePrefix="0" xfId="0">
      <alignment horizontal="center" vertical="center" wrapText="1"/>
    </xf>
    <xf numFmtId="165" fontId="1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left" vertical="center" wrapText="1"/>
    </xf>
    <xf numFmtId="0" fontId="8" fillId="0" borderId="12" applyAlignment="1" pivotButton="0" quotePrefix="0" xfId="0">
      <alignment vertical="center" wrapText="1"/>
    </xf>
    <xf numFmtId="1" fontId="8" fillId="0" borderId="13" applyAlignment="1" pivotButton="0" quotePrefix="0" xfId="0">
      <alignment horizontal="center" vertical="center"/>
    </xf>
    <xf numFmtId="166" fontId="8" fillId="0" borderId="13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1" fontId="8" fillId="6" borderId="5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" pivotButton="0" quotePrefix="0" xfId="0"/>
    <xf numFmtId="0" fontId="11" fillId="0" borderId="1" applyAlignment="1" pivotButton="0" quotePrefix="0" xfId="0">
      <alignment horizontal="center" vertical="center" wrapText="1"/>
    </xf>
    <xf numFmtId="1" fontId="8" fillId="0" borderId="13" applyAlignment="1" pivotButton="0" quotePrefix="0" xfId="0">
      <alignment vertical="center" wrapText="1"/>
    </xf>
    <xf numFmtId="166" fontId="8" fillId="0" borderId="13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1" fontId="8" fillId="6" borderId="5" applyAlignment="1" pivotButton="0" quotePrefix="0" xfId="0">
      <alignment vertical="center" wrapText="1"/>
    </xf>
  </cellXfs>
  <cellStyles count="2">
    <cellStyle name="Normale" xfId="0" builtinId="0"/>
    <cellStyle name="Percentual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68580</colOff>
      <row>57</row>
      <rowOff>30480</rowOff>
    </from>
    <to>
      <col>22</col>
      <colOff>120830</colOff>
      <row>80</row>
      <rowOff>158115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580" y="10346055"/>
          <a:ext cx="13463450" cy="42900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57150</colOff>
      <row>0</row>
      <rowOff>53340</rowOff>
    </from>
    <to>
      <col>24</col>
      <colOff>57150</colOff>
      <row>53</row>
      <rowOff>114300</rowOff>
    </to>
    <pic>
      <nvPicPr>
        <cNvPr id="3" name="Immagin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53340"/>
          <a:ext cx="14630400" cy="96526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428625</colOff>
      <row>0</row>
      <rowOff>47625</rowOff>
    </from>
    <to>
      <col>17</col>
      <colOff>593157</colOff>
      <row>17</row>
      <rowOff>171793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686925" y="47625"/>
          <a:ext cx="8096952" cy="39608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409575</colOff>
      <row>25</row>
      <rowOff>95250</rowOff>
    </from>
    <to>
      <col>16</col>
      <colOff>438732</colOff>
      <row>35</row>
      <rowOff>57319</rowOff>
    </to>
    <pic>
      <nvPicPr>
        <cNvPr id="3" name="Immagin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72450" y="4467225"/>
          <a:ext cx="6725232" cy="19489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3"/>
  <sheetViews>
    <sheetView zoomScale="130" zoomScaleNormal="130" workbookViewId="0">
      <selection activeCell="C4" sqref="C4"/>
    </sheetView>
  </sheetViews>
  <sheetFormatPr baseColWidth="8" defaultRowHeight="14.4"/>
  <cols>
    <col width="1.77734375" customWidth="1" min="1" max="1"/>
    <col width="23.109375" customWidth="1" min="2" max="2"/>
    <col width="20.77734375" customWidth="1" min="3" max="3"/>
    <col width="12.109375" customWidth="1" min="4" max="4"/>
    <col width="16.33203125" customWidth="1" min="5" max="5"/>
    <col width="16.109375" customWidth="1" min="6" max="6"/>
    <col width="18.33203125" customWidth="1" min="8" max="8"/>
    <col width="14" customWidth="1" min="9" max="9"/>
    <col width="9" customWidth="1" min="19" max="19"/>
  </cols>
  <sheetData>
    <row r="1" ht="7.8" customHeight="1"/>
    <row r="2" ht="29.4" customFormat="1" customHeight="1" s="5">
      <c r="B2" s="25" t="inlineStr">
        <is>
          <t>Descrizione</t>
        </is>
      </c>
      <c r="C2" s="25" t="inlineStr">
        <is>
          <t xml:space="preserve">Quantità gg previste </t>
        </is>
      </c>
      <c r="D2" s="25" t="inlineStr">
        <is>
          <t>Tariffa €/pp</t>
        </is>
      </c>
      <c r="E2" s="25" t="inlineStr">
        <is>
          <t xml:space="preserve">Importo economico senza IVA </t>
        </is>
      </c>
      <c r="F2" s="25" t="inlineStr">
        <is>
          <t>Importo economico con IVA</t>
        </is>
      </c>
      <c r="G2" s="4" t="n"/>
    </row>
    <row r="3" ht="17.4" customHeight="1">
      <c r="B3" s="20" t="inlineStr">
        <is>
          <t>Sviluppo SIV</t>
        </is>
      </c>
      <c r="C3" s="21" t="n">
        <v>15161</v>
      </c>
      <c r="D3" s="20" t="n">
        <v>155</v>
      </c>
      <c r="E3" s="22">
        <f>+D3*C3</f>
        <v/>
      </c>
      <c r="F3" s="23">
        <f>+E3*1.22</f>
        <v/>
      </c>
    </row>
    <row r="4" ht="62.4" customHeight="1">
      <c r="B4" s="24" t="inlineStr">
        <is>
          <t>Sicurezza delle Componenti Software (SAST, SCA, DAST, IAST,Pen Test, DPIA, Threat Modeling)</t>
        </is>
      </c>
      <c r="C4" s="21" t="n">
        <v>1612</v>
      </c>
      <c r="D4" s="20" t="n">
        <v>155</v>
      </c>
      <c r="E4" s="22">
        <f>+D4*C4</f>
        <v/>
      </c>
      <c r="F4" s="23">
        <f>+E4*1.22</f>
        <v/>
      </c>
      <c r="G4" s="2" t="n"/>
      <c r="H4" s="3" t="n"/>
    </row>
    <row r="5" ht="15.6" customHeight="1">
      <c r="C5" s="13">
        <f>+C3+C4</f>
        <v/>
      </c>
      <c r="F5" s="6">
        <f>+F4+F3</f>
        <v/>
      </c>
      <c r="G5" s="2" t="n"/>
    </row>
    <row r="6" ht="15.6" customHeight="1">
      <c r="F6" s="6" t="n"/>
      <c r="G6" s="2" t="n"/>
    </row>
    <row r="8" ht="27.6" customHeight="1">
      <c r="B8" s="25" t="inlineStr">
        <is>
          <t>Macro Servizio</t>
        </is>
      </c>
      <c r="C8" s="25" t="inlineStr">
        <is>
          <t>Servizio</t>
        </is>
      </c>
      <c r="D8" s="25" t="inlineStr">
        <is>
          <t>Linea attività</t>
        </is>
      </c>
      <c r="E8" s="25" t="inlineStr">
        <is>
          <t>Fase/MVP</t>
        </is>
      </c>
      <c r="F8" s="25" t="inlineStr">
        <is>
          <t>Quantità gg previste</t>
        </is>
      </c>
      <c r="G8" s="25" t="inlineStr">
        <is>
          <t>Tariffa €/pp</t>
        </is>
      </c>
      <c r="H8" s="25" t="inlineStr">
        <is>
          <t xml:space="preserve">Importo economico senza IVA </t>
        </is>
      </c>
    </row>
    <row r="9" ht="69.59999999999999" customHeight="1">
      <c r="B9" s="17" t="inlineStr">
        <is>
          <t>Realizzativi</t>
        </is>
      </c>
      <c r="C9" s="18" t="inlineStr">
        <is>
          <t>Servizio di sviluppo e manutenzione evolutiva di software (SVI)</t>
        </is>
      </c>
      <c r="D9" s="18" t="inlineStr">
        <is>
          <t>LA.2 Sviluppo Iterativo</t>
        </is>
      </c>
      <c r="E9" s="18" t="inlineStr">
        <is>
          <t>Definizione e analisi</t>
        </is>
      </c>
      <c r="F9" s="18" t="n">
        <v>2500</v>
      </c>
      <c r="G9" s="18" t="n">
        <v>155</v>
      </c>
      <c r="H9" s="137">
        <f>+G9*F9</f>
        <v/>
      </c>
      <c r="I9" s="61" t="n"/>
    </row>
    <row r="10" ht="69" customHeight="1">
      <c r="B10" s="17" t="inlineStr">
        <is>
          <t>Realizzativi</t>
        </is>
      </c>
      <c r="C10" s="18" t="inlineStr">
        <is>
          <t>Servizio di sviluppo e manutenzione evolutiva di software (SVI)</t>
        </is>
      </c>
      <c r="D10" s="18" t="inlineStr">
        <is>
          <t>LA.2 Sviluppo Iterativo</t>
        </is>
      </c>
      <c r="E10" s="18" t="inlineStr">
        <is>
          <t>Realizzazione MVP1</t>
        </is>
      </c>
      <c r="F10" s="18" t="n">
        <v>6500</v>
      </c>
      <c r="G10" s="18" t="n">
        <v>155</v>
      </c>
      <c r="H10" s="137">
        <f>+F10*G10</f>
        <v/>
      </c>
      <c r="I10" s="3" t="n"/>
    </row>
    <row r="11" ht="69.59999999999999" customHeight="1">
      <c r="B11" s="17" t="inlineStr">
        <is>
          <t>Realizzativi</t>
        </is>
      </c>
      <c r="C11" s="18" t="inlineStr">
        <is>
          <t>Servizio di sviluppo e manutenzione evolutiva di software (SVI)</t>
        </is>
      </c>
      <c r="D11" s="18" t="inlineStr">
        <is>
          <t>LA.2 Sviluppo Iterativo</t>
        </is>
      </c>
      <c r="E11" s="18" t="inlineStr">
        <is>
          <t>Realizzazione MVP2</t>
        </is>
      </c>
      <c r="F11" s="18" t="n">
        <v>6161</v>
      </c>
      <c r="G11" s="18" t="n">
        <v>155</v>
      </c>
      <c r="H11" s="137">
        <f>+F11*G11</f>
        <v/>
      </c>
    </row>
    <row r="12">
      <c r="F12" s="15">
        <f>+F11+F10+F9</f>
        <v/>
      </c>
      <c r="G12" s="15" t="n"/>
      <c r="H12" s="138">
        <f>+H11+H10+H9</f>
        <v/>
      </c>
    </row>
    <row r="13">
      <c r="F13" s="15">
        <f>IF(F12=C3,"OK","NO")</f>
        <v/>
      </c>
      <c r="G13" s="15" t="n"/>
      <c r="H13" s="15">
        <f>IF(H12=E3,"OK","NO")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H39" sqref="H39"/>
    </sheetView>
  </sheetViews>
  <sheetFormatPr baseColWidth="8" defaultRowHeight="14.4"/>
  <cols>
    <col width="30.5546875" customWidth="1" min="1" max="1"/>
    <col width="31.77734375" customWidth="1" min="2" max="2"/>
    <col width="23.33203125" customWidth="1" min="3" max="3"/>
    <col width="10" customWidth="1" min="4" max="4"/>
    <col width="42" customWidth="1" min="5" max="5"/>
    <col width="19.77734375" customWidth="1" min="8" max="8"/>
    <col width="11" customWidth="1" min="9" max="9"/>
    <col width="9.88671875" customWidth="1" min="10" max="10"/>
    <col width="11.77734375" customWidth="1" min="11" max="11"/>
  </cols>
  <sheetData>
    <row r="1" ht="35.4" customHeight="1" thickBot="1">
      <c r="A1" s="7" t="inlineStr">
        <is>
          <t>FASE</t>
        </is>
      </c>
      <c r="B1" s="8" t="inlineStr">
        <is>
          <t>ATTIVITA’</t>
        </is>
      </c>
      <c r="C1" s="8" t="inlineStr">
        <is>
          <t>ATTIVITA’ ELEMENTARE</t>
        </is>
      </c>
      <c r="D1" s="8" t="inlineStr">
        <is>
          <t>EFFORT (gg/pp)</t>
        </is>
      </c>
      <c r="E1" s="8" t="inlineStr">
        <is>
          <t>PRODOTTO/ DELIVERABLE</t>
        </is>
      </c>
      <c r="H1" s="26" t="inlineStr">
        <is>
          <t>Verifica Definizione/ Analisi</t>
        </is>
      </c>
      <c r="I1" s="26" t="inlineStr">
        <is>
          <t>Verifica MVP 1</t>
        </is>
      </c>
      <c r="J1" s="26" t="inlineStr">
        <is>
          <t>Verifica MVP 2</t>
        </is>
      </c>
      <c r="K1" s="26" t="inlineStr">
        <is>
          <t>Verifica TOT</t>
        </is>
      </c>
    </row>
    <row r="2" ht="16.2" customHeight="1" thickBot="1">
      <c r="A2" s="139" t="inlineStr">
        <is>
          <t>Definizione</t>
        </is>
      </c>
      <c r="B2" s="10" t="inlineStr">
        <is>
          <t xml:space="preserve">Analisi Scenari </t>
        </is>
      </c>
      <c r="C2" s="10" t="n"/>
      <c r="D2" s="140" t="n">
        <v>900</v>
      </c>
      <c r="E2" s="29" t="inlineStr">
        <is>
          <t>Documentazione preliminare Piano di Lavoro</t>
        </is>
      </c>
      <c r="F2" s="139">
        <f>+D2</f>
        <v/>
      </c>
      <c r="H2" s="27">
        <f>+IF((D2+D5)=Economics!F9,"OK","NO")</f>
        <v/>
      </c>
      <c r="I2" s="27">
        <f>+IF(D22+D24+D26+D27+D29+D31+D32=(Economics!F10+Economics!C4/2),"OK","NO")</f>
        <v/>
      </c>
      <c r="J2" s="27">
        <f>+IF(D33+D34+D36+D37+D39+D41+D42=(Economics!F11+Economics!C4/2),"OK","NO")</f>
        <v/>
      </c>
      <c r="K2" s="27">
        <f>+IF(SUM(D2:D42)=Economics!C5,"OK","NO")</f>
        <v/>
      </c>
    </row>
    <row r="3" ht="16.2" customHeight="1" thickBot="1">
      <c r="A3" s="141" t="n"/>
      <c r="B3" s="10" t="inlineStr">
        <is>
          <t xml:space="preserve">Predisposizione materiale Kick-off </t>
        </is>
      </c>
      <c r="C3" s="10" t="n"/>
      <c r="D3" s="141" t="n"/>
      <c r="E3" s="29" t="inlineStr">
        <is>
          <t>Presentazione per Kick-off</t>
        </is>
      </c>
      <c r="F3" s="141" t="n"/>
    </row>
    <row r="4" ht="31.8" customHeight="1" thickBot="1">
      <c r="A4" s="142" t="n"/>
      <c r="B4" s="10" t="inlineStr">
        <is>
          <t xml:space="preserve">Kick-off </t>
        </is>
      </c>
      <c r="C4" s="10" t="n"/>
      <c r="D4" s="142" t="n"/>
      <c r="E4" s="29" t="inlineStr">
        <is>
          <t>Calendario Incontri successivi e definizione relativi item di approfondimento.</t>
        </is>
      </c>
      <c r="F4" s="142" t="n"/>
    </row>
    <row r="5" ht="15.6" customHeight="1">
      <c r="A5" s="140" t="inlineStr">
        <is>
          <t>Analisi</t>
        </is>
      </c>
      <c r="B5" s="28" t="inlineStr">
        <is>
          <t>Analisi per consolidamento Scenari:</t>
        </is>
      </c>
      <c r="C5" s="139" t="n"/>
      <c r="D5" s="140" t="n">
        <v>1600</v>
      </c>
      <c r="E5" s="143" t="inlineStr">
        <is>
          <t>Avanzamento documentazione PdL</t>
        </is>
      </c>
      <c r="F5" s="140">
        <f>+D5</f>
        <v/>
      </c>
    </row>
    <row r="6" ht="15.6" customHeight="1">
      <c r="A6" s="141" t="n"/>
      <c r="B6" s="28" t="inlineStr">
        <is>
          <t>- Specifiche Funzionali</t>
        </is>
      </c>
      <c r="C6" s="141" t="n"/>
      <c r="D6" s="141" t="n"/>
      <c r="E6" s="141" t="n"/>
      <c r="F6" s="141" t="n"/>
    </row>
    <row r="7" ht="15.6" customHeight="1">
      <c r="A7" s="141" t="n"/>
      <c r="B7" s="28" t="inlineStr">
        <is>
          <t>- Individuazione Dati Input/Output</t>
        </is>
      </c>
      <c r="C7" s="141" t="n"/>
      <c r="D7" s="141" t="n"/>
      <c r="E7" s="141" t="n"/>
      <c r="F7" s="141" t="n"/>
    </row>
    <row r="8" ht="15.6" customHeight="1">
      <c r="A8" s="141" t="n"/>
      <c r="B8" s="28" t="inlineStr">
        <is>
          <t>- Funzionalità Accessorie</t>
        </is>
      </c>
      <c r="C8" s="141" t="n"/>
      <c r="D8" s="141" t="n"/>
      <c r="E8" s="141" t="n"/>
      <c r="F8" s="141" t="n"/>
    </row>
    <row r="9" ht="15.6" customHeight="1">
      <c r="A9" s="141" t="n"/>
      <c r="B9" s="28" t="inlineStr">
        <is>
          <t>- Definizione Perimetro MVP</t>
        </is>
      </c>
      <c r="C9" s="141" t="n"/>
      <c r="D9" s="141" t="n"/>
      <c r="E9" s="141" t="n"/>
      <c r="F9" s="141" t="n"/>
    </row>
    <row r="10" ht="15.6" customHeight="1">
      <c r="A10" s="141" t="n"/>
      <c r="B10" s="28" t="inlineStr">
        <is>
          <t>- Interoperabilità con sistemi esistenti</t>
        </is>
      </c>
      <c r="C10" s="141" t="n"/>
      <c r="D10" s="141" t="n"/>
      <c r="E10" s="141" t="n"/>
      <c r="F10" s="141" t="n"/>
    </row>
    <row r="11" ht="16.2" customHeight="1" thickBot="1">
      <c r="A11" s="141" t="n"/>
      <c r="B11" s="33" t="inlineStr">
        <is>
          <t>- Test Case</t>
        </is>
      </c>
      <c r="C11" s="142" t="n"/>
      <c r="D11" s="141" t="n"/>
      <c r="E11" s="142" t="n"/>
      <c r="F11" s="141" t="n"/>
    </row>
    <row r="12" ht="31.8" customHeight="1" thickBot="1">
      <c r="A12" s="141" t="n"/>
      <c r="B12" s="10" t="inlineStr">
        <is>
          <t>Preparazione materiale per incontri di approfondimento con Commitenza</t>
        </is>
      </c>
      <c r="C12" s="10" t="n"/>
      <c r="D12" s="141" t="n"/>
      <c r="E12" s="29" t="inlineStr">
        <is>
          <t>Produzione materiale di presentazione per gli incontri conCommittenza</t>
        </is>
      </c>
      <c r="F12" s="141" t="n"/>
    </row>
    <row r="13" ht="16.2" customHeight="1" thickBot="1">
      <c r="A13" s="141" t="n"/>
      <c r="B13" s="10" t="inlineStr">
        <is>
          <t>Incontri con Committenza</t>
        </is>
      </c>
      <c r="C13" s="10" t="n"/>
      <c r="D13" s="141" t="n"/>
      <c r="E13" s="29" t="inlineStr">
        <is>
          <t xml:space="preserve">Verbali incontri (Redazione) </t>
        </is>
      </c>
      <c r="F13" s="141" t="n"/>
    </row>
    <row r="14" ht="31.2" customHeight="1">
      <c r="A14" s="141" t="n"/>
      <c r="B14" s="11" t="inlineStr">
        <is>
          <t>Redazione documentazione Piano di Lavoro:</t>
        </is>
      </c>
      <c r="C14" s="139" t="n"/>
      <c r="D14" s="141" t="n"/>
      <c r="E14" s="30" t="inlineStr">
        <is>
          <t>Documentazione Piano di Lavoro consolidato (Piano di Lavoro):</t>
        </is>
      </c>
      <c r="F14" s="141" t="n"/>
    </row>
    <row r="15" ht="15.6" customHeight="1">
      <c r="A15" s="141" t="n"/>
      <c r="B15" s="28" t="inlineStr">
        <is>
          <t>- Piano di Attuazione</t>
        </is>
      </c>
      <c r="C15" s="141" t="n"/>
      <c r="D15" s="141" t="n"/>
      <c r="E15" s="30" t="inlineStr">
        <is>
          <t>- Documento "Piano di Attuazione"</t>
        </is>
      </c>
      <c r="F15" s="141" t="n"/>
    </row>
    <row r="16" ht="15.6" customHeight="1">
      <c r="A16" s="141" t="n"/>
      <c r="B16" s="28" t="inlineStr">
        <is>
          <t>- Specifiche Funzionali</t>
        </is>
      </c>
      <c r="C16" s="141" t="n"/>
      <c r="D16" s="141" t="n"/>
      <c r="E16" s="30" t="inlineStr">
        <is>
          <t>- Documento "Specifiche Funzionali"</t>
        </is>
      </c>
      <c r="F16" s="141" t="n"/>
    </row>
    <row r="17" ht="15.6" customHeight="1">
      <c r="A17" s="141" t="n"/>
      <c r="B17" s="28" t="inlineStr">
        <is>
          <t>- Progettazione U.I.</t>
        </is>
      </c>
      <c r="C17" s="141" t="n"/>
      <c r="D17" s="141" t="n"/>
      <c r="E17" s="30" t="inlineStr">
        <is>
          <t>- Gantt pianificazione attività</t>
        </is>
      </c>
      <c r="F17" s="141" t="n"/>
    </row>
    <row r="18" ht="15.6" customHeight="1">
      <c r="A18" s="141" t="n"/>
      <c r="B18" s="28" t="inlineStr">
        <is>
          <t>- Reference Architecture</t>
        </is>
      </c>
      <c r="C18" s="141" t="n"/>
      <c r="D18" s="141" t="n"/>
      <c r="E18" s="30" t="inlineStr">
        <is>
          <t>- Product Backlog</t>
        </is>
      </c>
      <c r="F18" s="141" t="n"/>
    </row>
    <row r="19" ht="15.6" customHeight="1">
      <c r="A19" s="141" t="n"/>
      <c r="B19" s="28" t="inlineStr">
        <is>
          <t>- Definizione piano di Test</t>
        </is>
      </c>
      <c r="C19" s="141" t="n"/>
      <c r="D19" s="141" t="n"/>
      <c r="E19" s="30" t="inlineStr">
        <is>
          <t>- Sprint Backlog</t>
        </is>
      </c>
      <c r="F19" s="141" t="n"/>
    </row>
    <row r="20" ht="15.6" customHeight="1">
      <c r="A20" s="141" t="n"/>
      <c r="B20" s="28" t="inlineStr">
        <is>
          <t>- Product Backlog</t>
        </is>
      </c>
      <c r="C20" s="141" t="n"/>
      <c r="D20" s="141" t="n"/>
      <c r="E20" s="30" t="inlineStr">
        <is>
          <t>- Documento Reference Architecture</t>
        </is>
      </c>
      <c r="F20" s="141" t="n"/>
    </row>
    <row r="21" ht="16.2" customHeight="1" thickBot="1">
      <c r="A21" s="142" t="n"/>
      <c r="B21" s="31" t="n"/>
      <c r="C21" s="142" t="n"/>
      <c r="D21" s="142" t="n"/>
      <c r="E21" s="32" t="inlineStr">
        <is>
          <t>- Wireframes</t>
        </is>
      </c>
      <c r="F21" s="142" t="n"/>
    </row>
    <row r="22" ht="14.4" customHeight="1">
      <c r="A22" s="144" t="inlineStr">
        <is>
          <t>Realizzazione</t>
        </is>
      </c>
      <c r="B22" s="139" t="inlineStr">
        <is>
          <t>Definizione attività MVP 1</t>
        </is>
      </c>
      <c r="C22" s="139" t="inlineStr">
        <is>
          <t>Definizione attività e Sprint Backlog MVP</t>
        </is>
      </c>
      <c r="D22" s="140" t="n">
        <v>220</v>
      </c>
      <c r="E22" s="143" t="inlineStr">
        <is>
          <t>Sprint Backlog MVP</t>
        </is>
      </c>
      <c r="F22" s="115">
        <f>+SUM(D22:D32)</f>
        <v/>
      </c>
    </row>
    <row r="23" ht="15" customHeight="1" thickBot="1">
      <c r="A23" s="141" t="n"/>
      <c r="B23" s="142" t="n"/>
      <c r="C23" s="142" t="n"/>
      <c r="D23" s="142" t="n"/>
      <c r="E23" s="142" t="n"/>
      <c r="F23" s="141" t="n"/>
    </row>
    <row r="24" ht="14.4" customHeight="1">
      <c r="A24" s="141" t="n"/>
      <c r="B24" s="139" t="inlineStr">
        <is>
          <t>Disegno Tecnico MVP 1</t>
        </is>
      </c>
      <c r="C24" s="139" t="inlineStr">
        <is>
          <t>Disegno e progettazione di dettaglio (agile pattern) MVP</t>
        </is>
      </c>
      <c r="D24" s="140" t="n">
        <v>630</v>
      </c>
      <c r="E24" s="143" t="inlineStr">
        <is>
          <t>Documento di progetto MVP 1</t>
        </is>
      </c>
      <c r="F24" s="141" t="n"/>
    </row>
    <row r="25" ht="15" customHeight="1" thickBot="1">
      <c r="A25" s="141" t="n"/>
      <c r="B25" s="142" t="n"/>
      <c r="C25" s="142" t="n"/>
      <c r="D25" s="142" t="n"/>
      <c r="E25" s="142" t="n"/>
      <c r="F25" s="141" t="n"/>
    </row>
    <row r="26" ht="31.8" customHeight="1" thickBot="1">
      <c r="A26" s="141" t="n"/>
      <c r="B26" s="10" t="inlineStr">
        <is>
          <t>Definizione Test MVP 1</t>
        </is>
      </c>
      <c r="C26" s="10" t="inlineStr">
        <is>
          <t>Definizione test case di dettaglio MVP</t>
        </is>
      </c>
      <c r="D26" s="12" t="n">
        <v>870</v>
      </c>
      <c r="E26" s="29" t="inlineStr">
        <is>
          <t>Piano di Verifica Tecnica MVP</t>
        </is>
      </c>
      <c r="F26" s="141" t="n"/>
    </row>
    <row r="27" ht="14.4" customHeight="1">
      <c r="A27" s="141" t="n"/>
      <c r="B27" s="139" t="inlineStr">
        <is>
          <t>Implementazione MVP 1</t>
        </is>
      </c>
      <c r="C27" s="139" t="inlineStr">
        <is>
          <t>Fondamenta; Esplorazione territoriale; Ricerca e consultazione (incl. Glossario); Dashboard aggregati</t>
        </is>
      </c>
      <c r="D27" s="140" t="n">
        <v>3500</v>
      </c>
      <c r="E27" s="143" t="inlineStr">
        <is>
          <t>Codice Sorgente MVP 1</t>
        </is>
      </c>
      <c r="F27" s="141" t="n"/>
    </row>
    <row r="28" ht="15" customHeight="1" thickBot="1">
      <c r="A28" s="141" t="n"/>
      <c r="B28" s="142" t="n"/>
      <c r="C28" s="142" t="n"/>
      <c r="D28" s="142" t="n"/>
      <c r="E28" s="142" t="n"/>
      <c r="F28" s="141" t="n"/>
    </row>
    <row r="29" ht="14.4" customHeight="1">
      <c r="A29" s="141" t="n"/>
      <c r="B29" s="139" t="inlineStr">
        <is>
          <t>Verifica Tecnica MVP 1</t>
        </is>
      </c>
      <c r="C29" s="139" t="inlineStr">
        <is>
          <t xml:space="preserve">Verifica Tecnica MVP </t>
        </is>
      </c>
      <c r="D29" s="140" t="n">
        <v>820</v>
      </c>
      <c r="E29" s="143" t="inlineStr">
        <is>
          <t>Esito test piano di Verifica Tecnica MVP, Verbale di verifica MVP</t>
        </is>
      </c>
      <c r="F29" s="141" t="n"/>
    </row>
    <row r="30" ht="15" customHeight="1" thickBot="1">
      <c r="A30" s="141" t="n"/>
      <c r="B30" s="142" t="n"/>
      <c r="C30" s="142" t="n"/>
      <c r="D30" s="142" t="n"/>
      <c r="E30" s="142" t="n"/>
      <c r="F30" s="141" t="n"/>
    </row>
    <row r="31" ht="31.8" customHeight="1" thickBot="1">
      <c r="A31" s="141" t="n"/>
      <c r="B31" s="10" t="inlineStr">
        <is>
          <t>Documentazione MVP 1</t>
        </is>
      </c>
      <c r="C31" s="10" t="inlineStr">
        <is>
          <t>Stesura documentazione di MVP</t>
        </is>
      </c>
      <c r="D31" s="12" t="n">
        <v>880</v>
      </c>
      <c r="E31" s="29" t="inlineStr">
        <is>
          <t>Documentazione</t>
        </is>
      </c>
      <c r="F31" s="141" t="n"/>
    </row>
    <row r="32" ht="16.2" customHeight="1" thickBot="1">
      <c r="A32" s="141" t="n"/>
      <c r="B32" s="10" t="inlineStr">
        <is>
          <t>Avvio in esercizio MVP 1</t>
        </is>
      </c>
      <c r="C32" s="10" t="inlineStr">
        <is>
          <t>Rilascio e avvio in produzione</t>
        </is>
      </c>
      <c r="D32" s="12" t="n">
        <v>386</v>
      </c>
      <c r="E32" s="29" t="inlineStr">
        <is>
          <t>MVP in esercizio</t>
        </is>
      </c>
      <c r="F32" s="141" t="n"/>
    </row>
    <row r="33" ht="31.8" customHeight="1" thickBot="1">
      <c r="A33" s="141" t="n"/>
      <c r="B33" s="10" t="inlineStr">
        <is>
          <t>Definizione attività MVP 2</t>
        </is>
      </c>
      <c r="C33" s="10" t="inlineStr">
        <is>
          <t>Definizione attività e Sprint Backlog MVP</t>
        </is>
      </c>
      <c r="D33" s="12" t="n">
        <v>257</v>
      </c>
      <c r="E33" s="29" t="inlineStr">
        <is>
          <t>Sprint Backlog MVP</t>
        </is>
      </c>
      <c r="F33" s="117">
        <f>+SUM(D33:D42)</f>
        <v/>
      </c>
    </row>
    <row r="34" ht="14.4" customHeight="1">
      <c r="A34" s="141" t="n"/>
      <c r="B34" s="139" t="inlineStr">
        <is>
          <t>Disegno Tecnico MVP 2</t>
        </is>
      </c>
      <c r="C34" s="139" t="inlineStr">
        <is>
          <t>Disegno e progettazione di dettaglio (agile pattern) MVP</t>
        </is>
      </c>
      <c r="D34" s="140" t="n">
        <v>720</v>
      </c>
      <c r="E34" s="143" t="inlineStr">
        <is>
          <t>Documento di progetto MVP 2 (federazione + DSS)</t>
        </is>
      </c>
      <c r="F34" s="141" t="n"/>
    </row>
    <row r="35" ht="15" customHeight="1" thickBot="1">
      <c r="A35" s="141" t="n"/>
      <c r="B35" s="142" t="n"/>
      <c r="C35" s="142" t="n"/>
      <c r="D35" s="142" t="n"/>
      <c r="E35" s="142" t="n"/>
      <c r="F35" s="141" t="n"/>
    </row>
    <row r="36" ht="31.8" customHeight="1" thickBot="1">
      <c r="A36" s="141" t="n"/>
      <c r="B36" s="10" t="inlineStr">
        <is>
          <t>Definizione Test MVP 2</t>
        </is>
      </c>
      <c r="C36" s="10" t="inlineStr">
        <is>
          <t>Definizione test case di dettaglio MVP</t>
        </is>
      </c>
      <c r="D36" s="12" t="n">
        <v>790</v>
      </c>
      <c r="E36" s="29" t="inlineStr">
        <is>
          <t>Piano di Verifica Tecnica MVP</t>
        </is>
      </c>
      <c r="F36" s="141" t="n"/>
    </row>
    <row r="37" ht="14.4" customHeight="1">
      <c r="A37" s="141" t="n"/>
      <c r="B37" s="139" t="inlineStr">
        <is>
          <t>Implementazione MVP 2</t>
        </is>
      </c>
      <c r="C37" s="139" t="inlineStr">
        <is>
          <t>Federazione dati nazionale; Supporto decisionale (Dataiku 1–2 + DSS)</t>
        </is>
      </c>
      <c r="D37" s="140" t="n">
        <v>3950</v>
      </c>
      <c r="E37" s="143" t="inlineStr">
        <is>
          <t>Codice Sorgente MVP 2</t>
        </is>
      </c>
      <c r="F37" s="141" t="n"/>
    </row>
    <row r="38" ht="15" customHeight="1" thickBot="1">
      <c r="A38" s="141" t="n"/>
      <c r="B38" s="142" t="n"/>
      <c r="C38" s="142" t="n"/>
      <c r="D38" s="142" t="n"/>
      <c r="E38" s="142" t="n"/>
      <c r="F38" s="141" t="n"/>
    </row>
    <row r="39" ht="14.4" customHeight="1">
      <c r="A39" s="141" t="n"/>
      <c r="B39" s="139" t="inlineStr">
        <is>
          <t>Verifica Tecnica MVP 2</t>
        </is>
      </c>
      <c r="C39" s="139" t="inlineStr">
        <is>
          <t xml:space="preserve">Verifica Tecnica MVP </t>
        </is>
      </c>
      <c r="D39" s="140" t="n">
        <v>480</v>
      </c>
      <c r="E39" s="143" t="inlineStr">
        <is>
          <t>Esito test piano di Verifica Tecnica MVP, Verbale di verifica MVP</t>
        </is>
      </c>
      <c r="F39" s="141" t="n"/>
    </row>
    <row r="40" ht="15" customHeight="1" thickBot="1">
      <c r="A40" s="141" t="n"/>
      <c r="B40" s="142" t="n"/>
      <c r="C40" s="142" t="n"/>
      <c r="D40" s="142" t="n"/>
      <c r="E40" s="142" t="n"/>
      <c r="F40" s="141" t="n"/>
    </row>
    <row r="41" ht="31.8" customHeight="1" thickBot="1">
      <c r="A41" s="141" t="n"/>
      <c r="B41" s="10" t="inlineStr">
        <is>
          <t>Documentazione MVP 2</t>
        </is>
      </c>
      <c r="C41" s="10" t="inlineStr">
        <is>
          <t>Stesura documentazione di MVP</t>
        </is>
      </c>
      <c r="D41" s="12" t="n">
        <v>390</v>
      </c>
      <c r="E41" s="29" t="inlineStr">
        <is>
          <t>Documentazione</t>
        </is>
      </c>
      <c r="F41" s="141" t="n"/>
    </row>
    <row r="42" ht="16.2" customHeight="1" thickBot="1">
      <c r="A42" s="142" t="n"/>
      <c r="B42" s="10" t="inlineStr">
        <is>
          <t>Avvio in esercizio MVP 2</t>
        </is>
      </c>
      <c r="C42" s="10" t="inlineStr">
        <is>
          <t>Rilascio e avvio in produzione</t>
        </is>
      </c>
      <c r="D42" s="12" t="n">
        <v>380</v>
      </c>
      <c r="E42" s="29" t="inlineStr">
        <is>
          <t>MVP in esercizio</t>
        </is>
      </c>
      <c r="F42" s="142" t="n"/>
    </row>
    <row r="44">
      <c r="F44" s="60">
        <f>+F33+F22+F5+F2</f>
        <v/>
      </c>
    </row>
  </sheetData>
  <mergeCells count="40">
    <mergeCell ref="A22:A42"/>
    <mergeCell ref="B27:B28"/>
    <mergeCell ref="E39:E40"/>
    <mergeCell ref="D27:D28"/>
    <mergeCell ref="A2:A4"/>
    <mergeCell ref="C29:C30"/>
    <mergeCell ref="E29:E30"/>
    <mergeCell ref="E34:E35"/>
    <mergeCell ref="C14:C21"/>
    <mergeCell ref="B29:B30"/>
    <mergeCell ref="C22:C23"/>
    <mergeCell ref="F5:F21"/>
    <mergeCell ref="B39:B40"/>
    <mergeCell ref="F22:F32"/>
    <mergeCell ref="B34:B35"/>
    <mergeCell ref="B24:B25"/>
    <mergeCell ref="B37:B38"/>
    <mergeCell ref="D24:D25"/>
    <mergeCell ref="E27:E28"/>
    <mergeCell ref="C27:C28"/>
    <mergeCell ref="D37:D38"/>
    <mergeCell ref="F33:F42"/>
    <mergeCell ref="C39:C40"/>
    <mergeCell ref="D2:D4"/>
    <mergeCell ref="A5:A21"/>
    <mergeCell ref="C5:C11"/>
    <mergeCell ref="D29:D30"/>
    <mergeCell ref="E5:E11"/>
    <mergeCell ref="D39:D40"/>
    <mergeCell ref="D5:D21"/>
    <mergeCell ref="B22:B23"/>
    <mergeCell ref="C34:C35"/>
    <mergeCell ref="F2:F4"/>
    <mergeCell ref="E22:E23"/>
    <mergeCell ref="C37:C38"/>
    <mergeCell ref="E37:E38"/>
    <mergeCell ref="D34:D35"/>
    <mergeCell ref="C24:C25"/>
    <mergeCell ref="E24:E25"/>
    <mergeCell ref="D22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zoomScale="160" zoomScaleNormal="160" workbookViewId="0">
      <selection activeCell="B11" sqref="B11"/>
    </sheetView>
  </sheetViews>
  <sheetFormatPr baseColWidth="8" defaultRowHeight="14.4"/>
  <cols>
    <col width="20" customWidth="1" style="9" min="1" max="1"/>
    <col width="34.6640625" bestFit="1" customWidth="1" min="2" max="2"/>
    <col width="9.88671875" customWidth="1" style="45" min="3" max="3"/>
    <col width="14.33203125" customWidth="1" style="9" min="4" max="4"/>
    <col width="15.6640625" customWidth="1" style="9" min="5" max="5"/>
    <col width="20" customWidth="1" style="60" min="6" max="7"/>
    <col width="64.109375" customWidth="1" min="8" max="8"/>
  </cols>
  <sheetData>
    <row r="1" ht="18" customHeight="1" thickBot="1">
      <c r="A1" s="7" t="inlineStr">
        <is>
          <t>FASE</t>
        </is>
      </c>
      <c r="B1" s="8" t="inlineStr">
        <is>
          <t>ATTIVITA’</t>
        </is>
      </c>
      <c r="C1" s="37" t="inlineStr">
        <is>
          <t>Durata</t>
        </is>
      </c>
      <c r="D1" s="8" t="inlineStr">
        <is>
          <t xml:space="preserve">Inzio </t>
        </is>
      </c>
      <c r="E1" s="8" t="inlineStr">
        <is>
          <t>Fine</t>
        </is>
      </c>
      <c r="F1" s="62" t="inlineStr">
        <is>
          <t>EFFORT (gg/pp)</t>
        </is>
      </c>
      <c r="G1" s="62" t="inlineStr">
        <is>
          <t>Risorse</t>
        </is>
      </c>
      <c r="H1" s="74" t="inlineStr">
        <is>
          <t>PRODOTTO/ DELIVERABLE</t>
        </is>
      </c>
      <c r="I1" s="1" t="n"/>
    </row>
    <row r="2" ht="16.2" customHeight="1" thickBot="1">
      <c r="A2" s="109" t="inlineStr">
        <is>
          <t>Definizione</t>
        </is>
      </c>
      <c r="B2" s="35" t="inlineStr">
        <is>
          <t>Redazione documentazione Piano di Lavoro</t>
        </is>
      </c>
      <c r="C2" s="42">
        <f>NETWORKDAYS(D2,E2)</f>
        <v/>
      </c>
      <c r="D2" s="46" t="n">
        <v>46174</v>
      </c>
      <c r="E2" s="46" t="n">
        <v>46218</v>
      </c>
      <c r="F2" s="125" t="n">
        <v>900</v>
      </c>
      <c r="G2" s="122">
        <f>+F2/C2</f>
        <v/>
      </c>
      <c r="H2" s="75" t="inlineStr">
        <is>
          <t>Documentazione preliminare Piano di Lavoro</t>
        </is>
      </c>
      <c r="I2" s="1" t="n"/>
    </row>
    <row r="3" ht="16.2" customHeight="1" thickBot="1">
      <c r="A3" s="141" t="n"/>
      <c r="B3" s="11" t="inlineStr">
        <is>
          <t xml:space="preserve">Kick-off </t>
        </is>
      </c>
      <c r="C3" s="14" t="n">
        <v>0</v>
      </c>
      <c r="D3" s="47" t="n">
        <v>46218</v>
      </c>
      <c r="E3" s="47" t="n">
        <v>46218</v>
      </c>
      <c r="F3" s="141" t="n"/>
      <c r="G3" s="141" t="n"/>
      <c r="H3" s="11" t="inlineStr">
        <is>
          <t>Calendario Incontri successivi e definizione relativi item di approfondimento.</t>
        </is>
      </c>
      <c r="I3" s="1" t="n"/>
    </row>
    <row r="4" ht="109.2" customHeight="1">
      <c r="A4" s="140" t="inlineStr">
        <is>
          <t>Analisi</t>
        </is>
      </c>
      <c r="B4" s="34" t="inlineStr">
        <is>
          <t>Redazione documentazione Piano di Lavoro:
- Piano di Attuazione
- Specifiche Funzionali
- Progettazione U.I.
- Reference Architecture
- Definizione piano di Test
- Product Backlog</t>
        </is>
      </c>
      <c r="C4" s="40">
        <f>NETWORKDAYS(D4,E4)</f>
        <v/>
      </c>
      <c r="D4" s="48" t="n">
        <v>46218</v>
      </c>
      <c r="E4" s="48" t="n">
        <v>46234</v>
      </c>
      <c r="F4" s="145" t="n">
        <v>1600</v>
      </c>
      <c r="G4" s="70">
        <f>+F4/C4</f>
        <v/>
      </c>
      <c r="H4" s="146" t="inlineStr">
        <is>
          <t>Documentazione Piano di Lavoro consolidato (Piano di Lavoro):
- Documento "Piano di Attuazione"
- Documento "Specifiche Funzionali"
- Gantt pianificazione attività
- Product Backlog
- Sprint Backlog
- Documento Reference Architecture
- Wireframes</t>
        </is>
      </c>
      <c r="I4" s="1" t="n"/>
    </row>
    <row r="5" ht="15.6" customHeight="1">
      <c r="A5" s="141" t="n"/>
      <c r="B5" s="34" t="inlineStr">
        <is>
          <t>Consegna PDL</t>
        </is>
      </c>
      <c r="C5" s="40" t="n">
        <v>0</v>
      </c>
      <c r="D5" s="48" t="n">
        <v>46234</v>
      </c>
      <c r="E5" s="48" t="n">
        <v>46234</v>
      </c>
      <c r="F5" s="141" t="n"/>
      <c r="G5" s="141" t="n"/>
      <c r="H5" s="141" t="n"/>
      <c r="I5" s="1" t="n"/>
    </row>
    <row r="6" ht="15.6" customFormat="1" customHeight="1" s="87">
      <c r="A6" s="141" t="n"/>
      <c r="B6" s="83" t="inlineStr">
        <is>
          <t xml:space="preserve">Visione del Cliente del PDL </t>
        </is>
      </c>
      <c r="C6" s="84">
        <f>NETWORKDAYS(D6,E6)</f>
        <v/>
      </c>
      <c r="D6" s="85" t="n">
        <v>46265</v>
      </c>
      <c r="E6" s="85" t="n">
        <v>46272</v>
      </c>
      <c r="F6" s="141" t="n"/>
      <c r="G6" s="141" t="n"/>
      <c r="H6" s="141" t="n"/>
      <c r="I6" s="86" t="n"/>
    </row>
    <row r="7" ht="16.2" customFormat="1" customHeight="1" s="87" thickBot="1">
      <c r="A7" s="142" t="n"/>
      <c r="B7" s="88" t="inlineStr">
        <is>
          <t>Approvazione PDL del Cliente</t>
        </is>
      </c>
      <c r="C7" s="89" t="n">
        <v>0</v>
      </c>
      <c r="D7" s="90" t="n">
        <v>46272</v>
      </c>
      <c r="E7" s="90" t="n">
        <v>46272</v>
      </c>
      <c r="F7" s="142" t="n"/>
      <c r="G7" s="142" t="n"/>
      <c r="H7" s="142" t="n"/>
      <c r="I7" s="86" t="n"/>
    </row>
    <row r="8" ht="16.2" customHeight="1" thickBot="1">
      <c r="A8" s="111" t="inlineStr">
        <is>
          <t>Realizzazione</t>
        </is>
      </c>
      <c r="B8" s="147" t="inlineStr">
        <is>
          <t>Definizione attività MVP 1</t>
        </is>
      </c>
      <c r="C8" s="157">
        <f>NETWORKDAYS(D8,E8)</f>
        <v/>
      </c>
      <c r="D8" s="158" t="n">
        <v>46218</v>
      </c>
      <c r="E8" s="158" t="n">
        <v>46234</v>
      </c>
      <c r="F8" s="159" t="n">
        <v>220</v>
      </c>
      <c r="G8" s="160">
        <f>IF(C8=0,0,F8/C8)</f>
        <v/>
      </c>
      <c r="H8" s="152" t="inlineStr">
        <is>
          <t>Sprint Backlog MVP 1</t>
        </is>
      </c>
      <c r="I8" s="1" t="n"/>
    </row>
    <row r="9" ht="16.2" customHeight="1" thickBot="1">
      <c r="A9" s="141" t="n"/>
      <c r="B9" s="147" t="inlineStr">
        <is>
          <t>Presentazione Figma</t>
        </is>
      </c>
      <c r="C9" s="157" t="n">
        <v>0</v>
      </c>
      <c r="D9" s="158" t="n">
        <v>46218</v>
      </c>
      <c r="E9" s="158" t="n">
        <v>46218</v>
      </c>
      <c r="F9" s="159" t="n"/>
      <c r="G9" s="160" t="n"/>
      <c r="H9" s="152" t="n"/>
      <c r="I9" s="1" t="n"/>
    </row>
    <row r="10" ht="16.2" customHeight="1" thickBot="1">
      <c r="A10" s="141" t="n"/>
      <c r="B10" s="147" t="inlineStr">
        <is>
          <t>Disegno e progettazione di dettaglio MVP 1</t>
        </is>
      </c>
      <c r="C10" s="157">
        <f>NETWORKDAYS(D10,E10)</f>
        <v/>
      </c>
      <c r="D10" s="158" t="n">
        <v>46218</v>
      </c>
      <c r="E10" s="158" t="n">
        <v>46234</v>
      </c>
      <c r="F10" s="159" t="n">
        <v>630</v>
      </c>
      <c r="G10" s="160">
        <f>IF(C10=0,0,F10/C10)</f>
        <v/>
      </c>
      <c r="H10" s="152" t="inlineStr">
        <is>
          <t>Documento di progetto MVP 1 (esplorazione, consultazione, dashboard aggregati)</t>
        </is>
      </c>
      <c r="I10" s="1" t="n"/>
      <c r="J10" s="1" t="n"/>
    </row>
    <row r="11" ht="15.6" customFormat="1" customHeight="1" s="87">
      <c r="A11" s="141" t="n"/>
      <c r="B11" s="147" t="inlineStr">
        <is>
          <t>Definizione test case di dettaglio MVP 1</t>
        </is>
      </c>
      <c r="C11" s="157">
        <f>NETWORKDAYS(D11,E11)</f>
        <v/>
      </c>
      <c r="D11" s="158" t="n">
        <v>46218</v>
      </c>
      <c r="E11" s="158" t="n">
        <v>46234</v>
      </c>
      <c r="F11" s="159" t="n">
        <v>870</v>
      </c>
      <c r="G11" s="160">
        <f>IF(C11=0,0,F11/C11)</f>
        <v/>
      </c>
      <c r="H11" s="152" t="inlineStr">
        <is>
          <t>Piano di Verifica Tecnica MVP 1</t>
        </is>
      </c>
      <c r="I11" s="86" t="n"/>
      <c r="J11" s="86" t="n"/>
    </row>
    <row r="12" ht="124.8" customHeight="1">
      <c r="A12" s="141" t="n"/>
      <c r="B12" s="147" t="inlineStr">
        <is>
          <t>Implementazione MVP 1 — Fondamenta
- Contesto territorio condiviso
- Regole di filtro sulla zona attiva
- Navigazione app (menu/percorsi)</t>
        </is>
      </c>
      <c r="C12" s="157">
        <f>NETWORKDAYS(D12,E12)</f>
        <v/>
      </c>
      <c r="D12" s="158" t="n">
        <v>46218</v>
      </c>
      <c r="E12" s="158" t="n">
        <v>46244</v>
      </c>
      <c r="F12" s="159" t="n">
        <v>334</v>
      </c>
      <c r="G12" s="160">
        <f>IF(C12=0,0,F12/C12)</f>
        <v/>
      </c>
      <c r="H12" s="152" t="inlineStr">
        <is>
          <t>Componenti base contesto e navigazione</t>
        </is>
      </c>
      <c r="I12" s="1" t="n"/>
      <c r="J12" s="1" t="n"/>
    </row>
    <row r="13" ht="31.2" customHeight="1">
      <c r="A13" s="141" t="n"/>
      <c r="B13" s="147" t="inlineStr">
        <is>
          <t>Implementazione MVP 1 — Esplorazione territoriale
- Navigazione amministrativa e layer aree/asset
- Selezione geometrica (disegno zona)
- Import geografico (vettoriale/raster) e incrocio</t>
        </is>
      </c>
      <c r="C13" s="157">
        <f>NETWORKDAYS(D13,E13)</f>
        <v/>
      </c>
      <c r="D13" s="158" t="n">
        <v>46218</v>
      </c>
      <c r="E13" s="158" t="n">
        <v>46244</v>
      </c>
      <c r="F13" s="159" t="n">
        <v>1565</v>
      </c>
      <c r="G13" s="160">
        <f>IF(C13=0,0,F13/C13)</f>
        <v/>
      </c>
      <c r="H13" s="152" t="inlineStr">
        <is>
          <t>Modulo mappa / esplorazione territorio</t>
        </is>
      </c>
      <c r="I13" s="1" t="n"/>
      <c r="J13" s="1" t="n"/>
    </row>
    <row r="14" ht="15" customFormat="1" customHeight="1" s="87">
      <c r="A14" s="141" t="n"/>
      <c r="B14" s="147" t="inlineStr">
        <is>
          <t>Implementazione MVP 1 — Ricerca e consultazione
- Ricerca aree verdi (filtri, tabella, mappa)
- Ricerca asset verdi
- Glossario</t>
        </is>
      </c>
      <c r="C14" s="157">
        <f>NETWORKDAYS(D14,E14)</f>
        <v/>
      </c>
      <c r="D14" s="158" t="n">
        <v>46218</v>
      </c>
      <c r="E14" s="158" t="n">
        <v>46244</v>
      </c>
      <c r="F14" s="159" t="n">
        <v>897</v>
      </c>
      <c r="G14" s="160">
        <f>IF(C14=0,0,F14/C14)</f>
        <v/>
      </c>
      <c r="H14" s="152" t="inlineStr">
        <is>
          <t>Moduli ricerca e glossario</t>
        </is>
      </c>
      <c r="I14" s="86" t="n"/>
      <c r="J14" s="86" t="n"/>
    </row>
    <row r="15" ht="15.6" customHeight="1">
      <c r="A15" s="141" t="n"/>
      <c r="B15" s="147" t="inlineStr">
        <is>
          <t>Implementazione MVP 1 — Sintesi (dashboard)
- Aggregazioni su aree/asset
- Patrimonio verde, Biodiversità, Servizi ecosistemici, Governance
- Allineamento al territorio attivo</t>
        </is>
      </c>
      <c r="C15" s="157">
        <f>NETWORKDAYS(D15,E15)</f>
        <v/>
      </c>
      <c r="D15" s="158" t="n">
        <v>46218</v>
      </c>
      <c r="E15" s="158" t="n">
        <v>46244</v>
      </c>
      <c r="F15" s="159" t="n">
        <v>704</v>
      </c>
      <c r="G15" s="160">
        <f>IF(C15=0,0,F15/C15)</f>
        <v/>
      </c>
      <c r="H15" s="152" t="inlineStr">
        <is>
          <t>Dashboard aggregati MVP 1</t>
        </is>
      </c>
      <c r="I15" s="1" t="n"/>
      <c r="J15" s="1" t="n"/>
    </row>
    <row r="16" ht="16.2" customHeight="1" thickBot="1">
      <c r="A16" s="141" t="n"/>
      <c r="B16" s="147" t="inlineStr">
        <is>
          <t>Testing &amp; Bug Fix MVP 1 (Unit, Integration, E2E, Performance &amp; Regression)</t>
        </is>
      </c>
      <c r="C16" s="157">
        <f>NETWORKDAYS(D16,E16)</f>
        <v/>
      </c>
      <c r="D16" s="158" t="n">
        <v>46244</v>
      </c>
      <c r="E16" s="158" t="n">
        <v>46260</v>
      </c>
      <c r="F16" s="159" t="n"/>
      <c r="G16" s="160" t="n"/>
      <c r="H16" s="152" t="n"/>
      <c r="I16" s="1" t="n"/>
      <c r="J16" s="1" t="n"/>
    </row>
    <row r="17" ht="15.6" customHeight="1">
      <c r="A17" s="141" t="n"/>
      <c r="B17" s="147" t="inlineStr">
        <is>
          <t>Verifica Tecnica MVP 1</t>
        </is>
      </c>
      <c r="C17" s="157">
        <f>NETWORKDAYS(D17,E17)</f>
        <v/>
      </c>
      <c r="D17" s="158" t="n">
        <v>46280</v>
      </c>
      <c r="E17" s="158" t="n">
        <v>46293</v>
      </c>
      <c r="F17" s="159" t="n">
        <v>820</v>
      </c>
      <c r="G17" s="160">
        <f>IF(C17=0,0,F17/C17)</f>
        <v/>
      </c>
      <c r="H17" s="152" t="inlineStr">
        <is>
          <t>Esito test / Verbale di verifica MVP 1</t>
        </is>
      </c>
      <c r="I17" s="1" t="n"/>
      <c r="J17" s="1" t="n"/>
    </row>
    <row r="18" ht="31.2" customHeight="1">
      <c r="A18" s="141" t="n"/>
      <c r="B18" s="147" t="inlineStr">
        <is>
          <t>Documentazione MVP 1</t>
        </is>
      </c>
      <c r="C18" s="157">
        <f>NETWORKDAYS(D18,E18)</f>
        <v/>
      </c>
      <c r="D18" s="158" t="n">
        <v>46218</v>
      </c>
      <c r="E18" s="158" t="n">
        <v>46260</v>
      </c>
      <c r="F18" s="159" t="n">
        <v>880</v>
      </c>
      <c r="G18" s="160">
        <f>IF(C18=0,0,F18/C18)</f>
        <v/>
      </c>
      <c r="H18" s="152" t="inlineStr">
        <is>
          <t>Documentazione MVP 1</t>
        </is>
      </c>
      <c r="I18" s="1" t="n"/>
      <c r="J18" s="1" t="n"/>
    </row>
    <row r="19" ht="15.6" customHeight="1">
      <c r="A19" s="141" t="n"/>
      <c r="B19" s="147" t="inlineStr">
        <is>
          <t>Rilascio e avvio in collaudo MVP 1</t>
        </is>
      </c>
      <c r="C19" s="157">
        <f>NETWORKDAYS(D19,E19)</f>
        <v/>
      </c>
      <c r="D19" s="158" t="n">
        <v>46290</v>
      </c>
      <c r="E19" s="158" t="n">
        <v>46295</v>
      </c>
      <c r="F19" s="159" t="n">
        <v>386</v>
      </c>
      <c r="G19" s="160">
        <f>IF(C19=0,0,F19/C19)</f>
        <v/>
      </c>
      <c r="H19" s="152" t="inlineStr">
        <is>
          <t>MVP 1 in collaudo/esercizio</t>
        </is>
      </c>
      <c r="I19" s="1" t="n"/>
      <c r="J19" s="1" t="n"/>
    </row>
    <row r="20" ht="187.2" customHeight="1">
      <c r="A20" s="141" t="n"/>
      <c r="B20" s="147" t="inlineStr">
        <is>
          <t>Definizione attività MVP 2</t>
        </is>
      </c>
      <c r="C20" s="157">
        <f>NETWORKDAYS(D20,E20)</f>
        <v/>
      </c>
      <c r="D20" s="158" t="n">
        <v>46260</v>
      </c>
      <c r="E20" s="158" t="n">
        <v>46280</v>
      </c>
      <c r="F20" s="159" t="n">
        <v>257</v>
      </c>
      <c r="G20" s="160">
        <f>IF(C20=0,0,F20/C20)</f>
        <v/>
      </c>
      <c r="H20" s="152" t="inlineStr">
        <is>
          <t>Sprint Backlog MVP 2</t>
        </is>
      </c>
      <c r="I20" s="1" t="n"/>
      <c r="J20" s="1" t="n"/>
    </row>
    <row r="21" ht="31.2" customHeight="1">
      <c r="A21" s="141" t="n"/>
      <c r="B21" s="147" t="inlineStr">
        <is>
          <t>Disegno e progettazione di dettaglio MVP 2</t>
        </is>
      </c>
      <c r="C21" s="157">
        <f>NETWORKDAYS(D21,E21)</f>
        <v/>
      </c>
      <c r="D21" s="158" t="n">
        <v>46281</v>
      </c>
      <c r="E21" s="158" t="n">
        <v>46295</v>
      </c>
      <c r="F21" s="159" t="n">
        <v>720</v>
      </c>
      <c r="G21" s="160">
        <f>IF(C21=0,0,F21/C21)</f>
        <v/>
      </c>
      <c r="H21" s="152" t="inlineStr">
        <is>
          <t>Documento di progetto MVP 2 (federazione dati + supporto decisionale)</t>
        </is>
      </c>
      <c r="I21" s="1" t="n"/>
      <c r="J21" s="1" t="n"/>
    </row>
    <row r="22" ht="15.6" customHeight="1">
      <c r="A22" s="141" t="n"/>
      <c r="B22" s="147" t="inlineStr">
        <is>
          <t>Definizione test case di dettaglio MVP 2</t>
        </is>
      </c>
      <c r="C22" s="157">
        <f>NETWORKDAYS(D22,E22)</f>
        <v/>
      </c>
      <c r="D22" s="158" t="n">
        <v>46266</v>
      </c>
      <c r="E22" s="158" t="n">
        <v>46280</v>
      </c>
      <c r="F22" s="159" t="n">
        <v>790</v>
      </c>
      <c r="G22" s="159">
        <f>IF(C22=0,0,F22/C22)</f>
        <v/>
      </c>
      <c r="H22" s="152" t="inlineStr">
        <is>
          <t>Piano di Verifica Tecnica MVP 2</t>
        </is>
      </c>
      <c r="I22" s="1" t="n"/>
      <c r="J22" s="1" t="n"/>
    </row>
    <row r="23" ht="15.6" customHeight="1">
      <c r="A23" s="141" t="n"/>
      <c r="B23" s="147" t="inlineStr">
        <is>
          <t>Implementazione MVP 2 — Federazione dati nazionale
- Allineamento al contesto MVP 1
- Piattaforma di ingestion (catalogo fonti, connettori, job)
- Fonti prioritarie nazionali
- Catalogo indicatori (API a uso DSS)</t>
        </is>
      </c>
      <c r="C23" s="157">
        <f>NETWORKDAYS(D23,E23)</f>
        <v/>
      </c>
      <c r="D23" s="158" t="n">
        <v>46266</v>
      </c>
      <c r="E23" s="158" t="n">
        <v>46316</v>
      </c>
      <c r="F23" s="159" t="n">
        <v>2571</v>
      </c>
      <c r="G23" s="160">
        <f>IF(C23=0,0,F23/C23)</f>
        <v/>
      </c>
      <c r="H23" s="152" t="inlineStr">
        <is>
          <t>Piattaforma federazione + catalogo indicatori</t>
        </is>
      </c>
      <c r="I23" s="1" t="n"/>
      <c r="J23" s="1" t="n"/>
    </row>
    <row r="24" ht="16.2" customHeight="1" thickBot="1">
      <c r="A24" s="141" t="n"/>
      <c r="B24" s="147" t="inlineStr">
        <is>
          <t>Implementazione MVP 2 — Supporto decisionale
- Integrazione Dataiku (max 1–2 modelli base)
- DSS applicativo (scenari, indicazioni, report; filtri target se necessari)
- Nessun rifacimento delle dashboard aggregati MVP 1</t>
        </is>
      </c>
      <c r="C24" s="157">
        <f>NETWORKDAYS(D24,E24)</f>
        <v/>
      </c>
      <c r="D24" s="158" t="n">
        <v>46266</v>
      </c>
      <c r="E24" s="158" t="n">
        <v>46316</v>
      </c>
      <c r="F24" s="159" t="n">
        <v>1379</v>
      </c>
      <c r="G24" s="159">
        <f>IF(C24=0,0,F24/C24)</f>
        <v/>
      </c>
      <c r="H24" s="152" t="inlineStr">
        <is>
          <t>Integrazione Dataiku + DSS</t>
        </is>
      </c>
      <c r="I24" s="1" t="n"/>
      <c r="J24" s="1" t="n"/>
    </row>
    <row r="25" ht="19.8" customHeight="1">
      <c r="A25" s="141" t="n"/>
      <c r="B25" s="147" t="inlineStr">
        <is>
          <t>Testing &amp; Bug Fix MVP 2 (Unit, Integration, E2E, Performance &amp; Regression)</t>
        </is>
      </c>
      <c r="C25" s="157">
        <f>NETWORKDAYS(D25,E25)</f>
        <v/>
      </c>
      <c r="D25" s="158" t="n">
        <v>46316</v>
      </c>
      <c r="E25" s="158" t="n">
        <v>46323</v>
      </c>
      <c r="F25" s="159" t="n"/>
      <c r="G25" s="159" t="n"/>
      <c r="H25" s="152" t="n"/>
    </row>
    <row r="26">
      <c r="A26" s="141" t="n"/>
      <c r="B26" s="147" t="inlineStr">
        <is>
          <t>Verifica Tecnica MVP 2</t>
        </is>
      </c>
      <c r="C26" s="157">
        <f>NETWORKDAYS(D26,E26)</f>
        <v/>
      </c>
      <c r="D26" s="158" t="n">
        <v>46324</v>
      </c>
      <c r="E26" s="158" t="n">
        <v>46325</v>
      </c>
      <c r="F26" s="159" t="n">
        <v>480</v>
      </c>
      <c r="G26" s="159">
        <f>IF(C26=0,0,F26/C26)</f>
        <v/>
      </c>
      <c r="H26" s="152" t="inlineStr">
        <is>
          <t>Esito test / Verbale di verifica MVP 2</t>
        </is>
      </c>
    </row>
    <row r="27">
      <c r="A27" s="141" t="n"/>
      <c r="B27" s="147" t="inlineStr">
        <is>
          <t>Documentazione MVP 2</t>
        </is>
      </c>
      <c r="C27" s="157">
        <f>NETWORKDAYS(D27,E27)</f>
        <v/>
      </c>
      <c r="D27" s="158" t="n">
        <v>46266</v>
      </c>
      <c r="E27" s="158" t="n">
        <v>46315</v>
      </c>
      <c r="F27" s="159" t="n">
        <v>390</v>
      </c>
      <c r="G27" s="159">
        <f>IF(C27=0,0,F27/C27)</f>
        <v/>
      </c>
      <c r="H27" s="152" t="inlineStr">
        <is>
          <t>Documentazione MVP 2</t>
        </is>
      </c>
    </row>
    <row r="28">
      <c r="A28" s="141" t="n"/>
      <c r="B28" s="147" t="inlineStr">
        <is>
          <t>Rilascio e avvio in collaudo MVP 2</t>
        </is>
      </c>
      <c r="C28" s="157" t="n">
        <v>0</v>
      </c>
      <c r="D28" s="158" t="n">
        <v>46325</v>
      </c>
      <c r="E28" s="158" t="n">
        <v>46325</v>
      </c>
      <c r="F28" s="159" t="n">
        <v>380</v>
      </c>
      <c r="G28" s="159">
        <f>IF(C28=0,0,F28/C28)</f>
        <v/>
      </c>
      <c r="H28" s="152" t="inlineStr">
        <is>
          <t>MVP 2 in collaudo/esercizio</t>
        </is>
      </c>
    </row>
    <row r="29"/>
    <row r="30"/>
    <row r="31"/>
    <row r="32"/>
  </sheetData>
  <mergeCells count="8">
    <mergeCell ref="A4:A7"/>
    <mergeCell ref="F4:F7"/>
    <mergeCell ref="H4:H7"/>
    <mergeCell ref="A8:A28"/>
    <mergeCell ref="G4:G7"/>
    <mergeCell ref="A2:A3"/>
    <mergeCell ref="F2:F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A19" sqref="AA19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F21" sqref="F21"/>
    </sheetView>
  </sheetViews>
  <sheetFormatPr baseColWidth="8" defaultRowHeight="14.4"/>
  <cols>
    <col width="15.6640625" customWidth="1" min="1" max="1"/>
    <col width="21.109375" customWidth="1" min="2" max="2"/>
    <col width="42.44140625" customWidth="1" min="3" max="3"/>
    <col width="33.77734375" customWidth="1" min="4" max="4"/>
  </cols>
  <sheetData>
    <row r="1" ht="17.4" customHeight="1">
      <c r="A1" s="7" t="inlineStr">
        <is>
          <t>ID</t>
        </is>
      </c>
      <c r="B1" s="7" t="inlineStr">
        <is>
          <t>Attività</t>
        </is>
      </c>
      <c r="C1" s="53" t="inlineStr">
        <is>
          <t xml:space="preserve">Figura </t>
        </is>
      </c>
      <c r="D1" s="7" t="inlineStr">
        <is>
          <t>Impiego</t>
        </is>
      </c>
    </row>
    <row r="2" ht="18" customHeight="1" thickBot="1">
      <c r="A2" s="142" t="n"/>
      <c r="B2" s="142" t="n"/>
      <c r="C2" s="54" t="inlineStr">
        <is>
          <t>Professionale</t>
        </is>
      </c>
      <c r="D2" s="142" t="n"/>
    </row>
    <row r="3" ht="18" customHeight="1" thickBot="1">
      <c r="A3" s="134" t="inlineStr">
        <is>
          <t>LA.2</t>
        </is>
      </c>
      <c r="B3" s="134" t="inlineStr">
        <is>
          <t>Sviluppo Iterativo</t>
        </is>
      </c>
      <c r="C3" s="57" t="inlineStr">
        <is>
          <t>Project Manager</t>
        </is>
      </c>
      <c r="D3" s="55" t="n">
        <v>0.03</v>
      </c>
    </row>
    <row r="4" ht="18" customHeight="1" thickBot="1">
      <c r="A4" s="141" t="n"/>
      <c r="B4" s="141" t="n"/>
      <c r="C4" s="57" t="inlineStr">
        <is>
          <t>Enterprise Architect</t>
        </is>
      </c>
      <c r="D4" s="55" t="n">
        <v>0.03</v>
      </c>
    </row>
    <row r="5" ht="18" customHeight="1" thickBot="1">
      <c r="A5" s="141" t="n"/>
      <c r="B5" s="141" t="n"/>
      <c r="C5" s="57" t="inlineStr">
        <is>
          <t>Cloud Application Architect</t>
        </is>
      </c>
      <c r="D5" s="55" t="n">
        <v>0.02</v>
      </c>
    </row>
    <row r="6" ht="18" customHeight="1" thickBot="1">
      <c r="A6" s="141" t="n"/>
      <c r="B6" s="141" t="n"/>
      <c r="C6" s="57" t="inlineStr">
        <is>
          <t>Cloud Application Specialist</t>
        </is>
      </c>
      <c r="D6" s="55" t="n">
        <v>0.02</v>
      </c>
    </row>
    <row r="7" ht="18" customHeight="1" thickBot="1">
      <c r="A7" s="141" t="n"/>
      <c r="B7" s="141" t="n"/>
      <c r="C7" s="57" t="inlineStr">
        <is>
          <t>Cloud Security Specialist</t>
        </is>
      </c>
      <c r="D7" s="55" t="n">
        <v>0.02</v>
      </c>
    </row>
    <row r="8" ht="18" customHeight="1" thickBot="1">
      <c r="A8" s="141" t="n"/>
      <c r="B8" s="141" t="n"/>
      <c r="C8" s="57" t="inlineStr">
        <is>
          <t>DevSecOps Expert</t>
        </is>
      </c>
      <c r="D8" s="55" t="n">
        <v>0.03</v>
      </c>
    </row>
    <row r="9" ht="18" customHeight="1" thickBot="1">
      <c r="A9" s="141" t="n"/>
      <c r="B9" s="141" t="n"/>
      <c r="C9" s="57" t="inlineStr">
        <is>
          <t>Business Analyst</t>
        </is>
      </c>
      <c r="D9" s="55" t="n">
        <v>0.2</v>
      </c>
    </row>
    <row r="10" ht="18" customHeight="1" thickBot="1">
      <c r="A10" s="141" t="n"/>
      <c r="B10" s="141" t="n"/>
      <c r="C10" s="57" t="inlineStr">
        <is>
          <t>System Analyst</t>
        </is>
      </c>
      <c r="D10" s="55" t="n">
        <v>0.15</v>
      </c>
    </row>
    <row r="11" ht="18" customHeight="1" thickBot="1">
      <c r="A11" s="141" t="n"/>
      <c r="B11" s="141" t="n"/>
      <c r="C11" s="57" t="inlineStr">
        <is>
          <t>UX Designer</t>
        </is>
      </c>
      <c r="D11" s="55" t="n">
        <v>0.05</v>
      </c>
    </row>
    <row r="12" ht="18" customHeight="1" thickBot="1">
      <c r="A12" s="141" t="n"/>
      <c r="B12" s="141" t="n"/>
      <c r="C12" s="57" t="inlineStr">
        <is>
          <t>Digital Media Specialist/Mobile Media Specialist</t>
        </is>
      </c>
      <c r="D12" s="55" t="n">
        <v>0</v>
      </c>
    </row>
    <row r="13" ht="18" customHeight="1" thickBot="1">
      <c r="A13" s="141" t="n"/>
      <c r="B13" s="141" t="n"/>
      <c r="C13" s="57" t="inlineStr">
        <is>
          <t>Database Specialist and Administrator</t>
        </is>
      </c>
      <c r="D13" s="55" t="n">
        <v>0.03</v>
      </c>
    </row>
    <row r="14" ht="18" customHeight="1" thickBot="1">
      <c r="A14" s="141" t="n"/>
      <c r="B14" s="141" t="n"/>
      <c r="C14" s="57" t="inlineStr">
        <is>
          <t>Developer/Cloud Developer/FrontEnd Developer</t>
        </is>
      </c>
      <c r="D14" s="55" t="n">
        <v>0.23</v>
      </c>
    </row>
    <row r="15" ht="18" customHeight="1" thickBot="1">
      <c r="A15" s="141" t="n"/>
      <c r="B15" s="141" t="n"/>
      <c r="C15" s="57" t="inlineStr">
        <is>
          <t>Test Specialist</t>
        </is>
      </c>
      <c r="D15" s="55" t="n">
        <v>0.05</v>
      </c>
    </row>
    <row r="16" ht="18" customHeight="1" thickBot="1">
      <c r="A16" s="141" t="n"/>
      <c r="B16" s="141" t="n"/>
      <c r="C16" s="57" t="inlineStr">
        <is>
          <t>ICT Consultant Senior</t>
        </is>
      </c>
      <c r="D16" s="55" t="n">
        <v>0.03</v>
      </c>
    </row>
    <row r="17" ht="18" customHeight="1" thickBot="1">
      <c r="A17" s="141" t="n"/>
      <c r="B17" s="141" t="n"/>
      <c r="C17" s="57" t="inlineStr">
        <is>
          <t>ICT Consultant</t>
        </is>
      </c>
      <c r="D17" s="55" t="n">
        <v>0.04</v>
      </c>
    </row>
    <row r="18" ht="18" customHeight="1" thickBot="1">
      <c r="A18" s="141" t="n"/>
      <c r="B18" s="141" t="n"/>
      <c r="C18" s="57" t="inlineStr">
        <is>
          <t>Data Scientist</t>
        </is>
      </c>
      <c r="D18" s="55" t="n">
        <v>0</v>
      </c>
    </row>
    <row r="19" ht="18" customHeight="1" thickBot="1">
      <c r="A19" s="141" t="n"/>
      <c r="B19" s="141" t="n"/>
      <c r="C19" s="57" t="inlineStr">
        <is>
          <t>ICT Security Specialist</t>
        </is>
      </c>
      <c r="D19" s="55" t="n">
        <v>0.04</v>
      </c>
    </row>
    <row r="20" ht="18" customHeight="1" thickBot="1">
      <c r="A20" s="141" t="n"/>
      <c r="B20" s="141" t="n"/>
      <c r="C20" s="57" t="inlineStr">
        <is>
          <t>Esperto di dominio</t>
        </is>
      </c>
      <c r="D20" s="55" t="n">
        <v>0.03</v>
      </c>
    </row>
    <row r="21" ht="18" customHeight="1" thickBot="1">
      <c r="A21" s="153" t="inlineStr">
        <is>
          <t>TOTALE</t>
        </is>
      </c>
      <c r="B21" s="154" t="n"/>
      <c r="C21" s="155" t="n"/>
      <c r="D21" s="56">
        <f>+SUM(D3:D20)</f>
        <v/>
      </c>
    </row>
    <row r="31" ht="15" customHeight="1" thickBot="1"/>
    <row r="32" ht="17.4" customHeight="1">
      <c r="A32" s="7" t="inlineStr">
        <is>
          <t>ID</t>
        </is>
      </c>
      <c r="B32" s="7" t="inlineStr">
        <is>
          <t>Attività</t>
        </is>
      </c>
      <c r="C32" s="53" t="inlineStr">
        <is>
          <t xml:space="preserve">Figura </t>
        </is>
      </c>
      <c r="D32" s="7" t="inlineStr">
        <is>
          <t>Impiego</t>
        </is>
      </c>
    </row>
    <row r="33" ht="18" customHeight="1" thickBot="1">
      <c r="A33" s="142" t="n"/>
      <c r="B33" s="142" t="n"/>
      <c r="C33" s="54" t="inlineStr">
        <is>
          <t>Professionale</t>
        </is>
      </c>
      <c r="D33" s="142" t="n"/>
    </row>
    <row r="34" ht="18" customHeight="1" thickBot="1">
      <c r="A34" s="156" t="inlineStr">
        <is>
          <t>LA.2</t>
        </is>
      </c>
      <c r="B34" s="156" t="inlineStr">
        <is>
          <t>Sviluppo Iterativo</t>
        </is>
      </c>
      <c r="C34" s="57" t="inlineStr">
        <is>
          <t>Project Manager</t>
        </is>
      </c>
      <c r="D34" s="58" t="n">
        <v>0.13</v>
      </c>
    </row>
    <row r="35" ht="18" customHeight="1" thickBot="1">
      <c r="A35" s="141" t="n"/>
      <c r="B35" s="141" t="n"/>
      <c r="C35" s="57" t="inlineStr">
        <is>
          <t>Enterprise Architect</t>
        </is>
      </c>
      <c r="D35" s="59" t="n">
        <v>0.04</v>
      </c>
    </row>
    <row r="36" ht="18" customHeight="1" thickBot="1">
      <c r="A36" s="141" t="n"/>
      <c r="B36" s="141" t="n"/>
      <c r="C36" s="57" t="inlineStr">
        <is>
          <t>DevSecOps Expert</t>
        </is>
      </c>
      <c r="D36" s="59" t="n">
        <v>0.03</v>
      </c>
    </row>
    <row r="37" ht="18" customHeight="1" thickBot="1">
      <c r="A37" s="141" t="n"/>
      <c r="B37" s="141" t="n"/>
      <c r="C37" s="57" t="inlineStr">
        <is>
          <t>Business Analyst</t>
        </is>
      </c>
      <c r="D37" s="59" t="n">
        <v>0.2</v>
      </c>
    </row>
    <row r="38" ht="18" customHeight="1" thickBot="1">
      <c r="A38" s="141" t="n"/>
      <c r="B38" s="141" t="n"/>
      <c r="C38" s="57" t="inlineStr">
        <is>
          <t>System Analyst</t>
        </is>
      </c>
      <c r="D38" s="59" t="n">
        <v>0.15</v>
      </c>
    </row>
    <row r="39" ht="18" customHeight="1" thickBot="1">
      <c r="A39" s="141" t="n"/>
      <c r="B39" s="141" t="n"/>
      <c r="C39" s="57" t="inlineStr">
        <is>
          <t>UX Designer</t>
        </is>
      </c>
      <c r="D39" s="59" t="n">
        <v>0.05</v>
      </c>
    </row>
    <row r="40" ht="18" customHeight="1" thickBot="1">
      <c r="A40" s="141" t="n"/>
      <c r="B40" s="141" t="n"/>
      <c r="C40" s="57" t="inlineStr">
        <is>
          <t>Database Specialist Administrator</t>
        </is>
      </c>
      <c r="D40" s="59" t="n">
        <v>0.03</v>
      </c>
    </row>
    <row r="41" ht="18" customHeight="1" thickBot="1">
      <c r="A41" s="141" t="n"/>
      <c r="B41" s="141" t="n"/>
      <c r="C41" s="57" t="inlineStr">
        <is>
          <t>Test Specialist</t>
        </is>
      </c>
      <c r="D41" s="59" t="n">
        <v>0.05</v>
      </c>
    </row>
    <row r="42" ht="18" customHeight="1" thickBot="1">
      <c r="A42" s="141" t="n"/>
      <c r="B42" s="141" t="n"/>
      <c r="C42" s="57" t="inlineStr">
        <is>
          <t>Developer/FrontEnd Developer</t>
        </is>
      </c>
      <c r="D42" s="59" t="n">
        <v>0.18</v>
      </c>
    </row>
    <row r="43" ht="18" customHeight="1" thickBot="1">
      <c r="A43" s="141" t="n"/>
      <c r="B43" s="141" t="n"/>
      <c r="C43" s="57" t="inlineStr">
        <is>
          <t>ICT Consultant Senior</t>
        </is>
      </c>
      <c r="D43" s="59" t="n">
        <v>0.03</v>
      </c>
    </row>
    <row r="44" ht="18" customHeight="1" thickBot="1">
      <c r="A44" s="141" t="n"/>
      <c r="B44" s="141" t="n"/>
      <c r="C44" s="57" t="inlineStr">
        <is>
          <t>ICT Consultant</t>
        </is>
      </c>
      <c r="D44" s="59" t="n">
        <v>0.04</v>
      </c>
    </row>
    <row r="45" ht="18" customHeight="1" thickBot="1">
      <c r="A45" s="141" t="n"/>
      <c r="B45" s="141" t="n"/>
      <c r="C45" s="57" t="inlineStr">
        <is>
          <t>ICT Security Specialist</t>
        </is>
      </c>
      <c r="D45" s="59" t="n">
        <v>0.04</v>
      </c>
    </row>
    <row r="46" ht="18" customHeight="1" thickBot="1">
      <c r="A46" s="142" t="n"/>
      <c r="B46" s="142" t="n"/>
      <c r="C46" s="57" t="inlineStr">
        <is>
          <t>Esperto di dominio</t>
        </is>
      </c>
      <c r="D46" s="59" t="n">
        <v>0.03</v>
      </c>
    </row>
    <row r="47" ht="18" customHeight="1" thickBot="1">
      <c r="A47" s="153" t="inlineStr">
        <is>
          <t>TOTALE</t>
        </is>
      </c>
      <c r="B47" s="154" t="n"/>
      <c r="C47" s="155" t="n"/>
      <c r="D47" s="56">
        <f>+SUM(D34:D46)</f>
        <v/>
      </c>
    </row>
  </sheetData>
  <mergeCells count="12">
    <mergeCell ref="A32:A33"/>
    <mergeCell ref="D32:D33"/>
    <mergeCell ref="B32:B33"/>
    <mergeCell ref="A47:C47"/>
    <mergeCell ref="A34:A46"/>
    <mergeCell ref="B34:B46"/>
    <mergeCell ref="A3:A20"/>
    <mergeCell ref="B3:B20"/>
    <mergeCell ref="D1:D2"/>
    <mergeCell ref="B1:B2"/>
    <mergeCell ref="A21:C2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Melissa Cavalera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2026-07-20T15:13:34Z</dcterms:modified>
  <cp:lastModifiedBy>Melissa Cavalera</cp:lastModifiedBy>
</cp:coreProperties>
</file>